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drawings/drawing4.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user\Desktop\Bolt Interview\"/>
    </mc:Choice>
  </mc:AlternateContent>
  <xr:revisionPtr revIDLastSave="0" documentId="13_ncr:1_{80CDAC3E-79BC-47F8-9006-35261EB3AF35}" xr6:coauthVersionLast="47" xr6:coauthVersionMax="47" xr10:uidLastSave="{00000000-0000-0000-0000-000000000000}"/>
  <bookViews>
    <workbookView xWindow="-108" yWindow="-108" windowWidth="23256" windowHeight="13176" activeTab="6" xr2:uid="{00000000-000D-0000-FFFF-FFFF00000000}"/>
  </bookViews>
  <sheets>
    <sheet name="Guide" sheetId="1" r:id="rId1"/>
    <sheet name="Reasoning" sheetId="2" r:id="rId2"/>
    <sheet name="Couriers" sheetId="3" r:id="rId3"/>
    <sheet name="Couriers Solution" sheetId="6" r:id="rId4"/>
    <sheet name="Restaurants" sheetId="4" r:id="rId5"/>
    <sheet name="Restaurants Solution" sheetId="7" r:id="rId6"/>
    <sheet name="Unit economics" sheetId="5" r:id="rId7"/>
  </sheets>
  <definedNames>
    <definedName name="_xlnm._FilterDatabase" localSheetId="3" hidden="1">'Couriers Solution'!$F$2:$F$159</definedName>
    <definedName name="_xlcn.WorksheetConnection_Food_Data_Analytics_Answers_Daisy.xlsxTable21" hidden="1">Table2[]</definedName>
    <definedName name="_xlcn.WorksheetConnection_Food_Data_Analytics_Answers_Daisy.xlsxTable2Weekday1" hidden="1">Table2[Weekday]</definedName>
    <definedName name="_xlnm.Extract" localSheetId="3">'Couriers Solution'!#REF!</definedName>
  </definedNames>
  <calcPr calcId="181029"/>
  <pivotCaches>
    <pivotCache cacheId="1" r:id="rId8"/>
    <pivotCache cacheId="10" r:id="rId9"/>
  </pivotCaches>
  <fileRecoveryPr repairLoad="1"/>
  <extLst>
    <ext xmlns:x15="http://schemas.microsoft.com/office/spreadsheetml/2010/11/main" uri="{FCE2AD5D-F65C-4FA6-A056-5C36A1767C68}">
      <x15:dataModel>
        <x15:modelTables>
          <x15:modelTable id="Table2 Weekday" name="Table2 Weekday" connection="WorksheetConnection_Food_Data_Analytics_Answers_Daisy.xlsx!Table2[Weekday]"/>
          <x15:modelTable id="Table2" name="Table2" connection="WorksheetConnection_Food_Data_Analytics_Answers_Daisy.xlsx!Table2"/>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1" i="5" l="1"/>
  <c r="C21" i="5"/>
  <c r="I25" i="7"/>
  <c r="J17" i="7"/>
  <c r="I17" i="7"/>
  <c r="J25" i="7"/>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2" i="7"/>
  <c r="F3" i="6" l="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2" i="6"/>
  <c r="G89" i="6"/>
  <c r="H89" i="6" s="1"/>
  <c r="I89"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2" i="6"/>
  <c r="G3" i="6"/>
  <c r="H3" i="6" s="1"/>
  <c r="G4" i="6"/>
  <c r="H4" i="6" s="1"/>
  <c r="G5" i="6"/>
  <c r="H5" i="6" s="1"/>
  <c r="G6" i="6"/>
  <c r="H6" i="6" s="1"/>
  <c r="G7" i="6"/>
  <c r="H7" i="6" s="1"/>
  <c r="G8" i="6"/>
  <c r="H8" i="6" s="1"/>
  <c r="G9" i="6"/>
  <c r="H9" i="6" s="1"/>
  <c r="G10" i="6"/>
  <c r="H10" i="6" s="1"/>
  <c r="G11" i="6"/>
  <c r="H11" i="6" s="1"/>
  <c r="G12" i="6"/>
  <c r="H12" i="6" s="1"/>
  <c r="G13" i="6"/>
  <c r="H13" i="6" s="1"/>
  <c r="G14" i="6"/>
  <c r="H14" i="6" s="1"/>
  <c r="G15" i="6"/>
  <c r="H15" i="6" s="1"/>
  <c r="G16" i="6"/>
  <c r="H16" i="6" s="1"/>
  <c r="G17" i="6"/>
  <c r="H17" i="6" s="1"/>
  <c r="G18" i="6"/>
  <c r="H18" i="6" s="1"/>
  <c r="G19" i="6"/>
  <c r="H19" i="6" s="1"/>
  <c r="G20" i="6"/>
  <c r="H20" i="6" s="1"/>
  <c r="G21" i="6"/>
  <c r="H21" i="6" s="1"/>
  <c r="G22" i="6"/>
  <c r="H22" i="6" s="1"/>
  <c r="G23" i="6"/>
  <c r="H23" i="6" s="1"/>
  <c r="G24" i="6"/>
  <c r="H24" i="6" s="1"/>
  <c r="G25" i="6"/>
  <c r="H25" i="6" s="1"/>
  <c r="G26" i="6"/>
  <c r="H26" i="6" s="1"/>
  <c r="G27" i="6"/>
  <c r="H27" i="6" s="1"/>
  <c r="G28" i="6"/>
  <c r="H28" i="6" s="1"/>
  <c r="G29" i="6"/>
  <c r="H29" i="6" s="1"/>
  <c r="G30" i="6"/>
  <c r="H30" i="6" s="1"/>
  <c r="G31" i="6"/>
  <c r="H31" i="6" s="1"/>
  <c r="G32" i="6"/>
  <c r="H32" i="6" s="1"/>
  <c r="G33" i="6"/>
  <c r="H33" i="6" s="1"/>
  <c r="G34" i="6"/>
  <c r="H34" i="6" s="1"/>
  <c r="G35" i="6"/>
  <c r="H35" i="6" s="1"/>
  <c r="G36" i="6"/>
  <c r="H36" i="6" s="1"/>
  <c r="G37" i="6"/>
  <c r="H37" i="6" s="1"/>
  <c r="G38" i="6"/>
  <c r="H38" i="6" s="1"/>
  <c r="G39" i="6"/>
  <c r="H39" i="6" s="1"/>
  <c r="G40" i="6"/>
  <c r="H40" i="6" s="1"/>
  <c r="G41" i="6"/>
  <c r="H41" i="6" s="1"/>
  <c r="G42" i="6"/>
  <c r="H42" i="6" s="1"/>
  <c r="G43" i="6"/>
  <c r="H43" i="6" s="1"/>
  <c r="G44" i="6"/>
  <c r="H44" i="6" s="1"/>
  <c r="G45" i="6"/>
  <c r="H45" i="6" s="1"/>
  <c r="G46" i="6"/>
  <c r="H46" i="6" s="1"/>
  <c r="G47" i="6"/>
  <c r="H47" i="6" s="1"/>
  <c r="G48" i="6"/>
  <c r="H48" i="6" s="1"/>
  <c r="G49" i="6"/>
  <c r="H49" i="6" s="1"/>
  <c r="G50" i="6"/>
  <c r="H50" i="6" s="1"/>
  <c r="G51" i="6"/>
  <c r="H51" i="6" s="1"/>
  <c r="G52" i="6"/>
  <c r="H52" i="6" s="1"/>
  <c r="G53" i="6"/>
  <c r="H53" i="6" s="1"/>
  <c r="G54" i="6"/>
  <c r="H54" i="6" s="1"/>
  <c r="G55" i="6"/>
  <c r="H55" i="6" s="1"/>
  <c r="G56" i="6"/>
  <c r="H56" i="6" s="1"/>
  <c r="G57" i="6"/>
  <c r="H57" i="6" s="1"/>
  <c r="G58" i="6"/>
  <c r="H58" i="6" s="1"/>
  <c r="G59" i="6"/>
  <c r="H59" i="6" s="1"/>
  <c r="G60" i="6"/>
  <c r="H60" i="6" s="1"/>
  <c r="G61" i="6"/>
  <c r="H61" i="6" s="1"/>
  <c r="G62" i="6"/>
  <c r="H62" i="6" s="1"/>
  <c r="G63" i="6"/>
  <c r="H63" i="6" s="1"/>
  <c r="G64" i="6"/>
  <c r="H64" i="6" s="1"/>
  <c r="G65" i="6"/>
  <c r="H65" i="6" s="1"/>
  <c r="G66" i="6"/>
  <c r="H66" i="6" s="1"/>
  <c r="G67" i="6"/>
  <c r="H67" i="6" s="1"/>
  <c r="G68" i="6"/>
  <c r="H68" i="6" s="1"/>
  <c r="G69" i="6"/>
  <c r="H69" i="6" s="1"/>
  <c r="G70" i="6"/>
  <c r="H70" i="6" s="1"/>
  <c r="G71" i="6"/>
  <c r="H71" i="6" s="1"/>
  <c r="G72" i="6"/>
  <c r="H72" i="6" s="1"/>
  <c r="G73" i="6"/>
  <c r="H73" i="6" s="1"/>
  <c r="G74" i="6"/>
  <c r="H74" i="6" s="1"/>
  <c r="G75" i="6"/>
  <c r="H75" i="6" s="1"/>
  <c r="G76" i="6"/>
  <c r="H76" i="6" s="1"/>
  <c r="G77" i="6"/>
  <c r="H77" i="6" s="1"/>
  <c r="G78" i="6"/>
  <c r="H78" i="6" s="1"/>
  <c r="G79" i="6"/>
  <c r="H79" i="6" s="1"/>
  <c r="G80" i="6"/>
  <c r="H80" i="6" s="1"/>
  <c r="G81" i="6"/>
  <c r="H81" i="6" s="1"/>
  <c r="G82" i="6"/>
  <c r="H82" i="6" s="1"/>
  <c r="G83" i="6"/>
  <c r="H83" i="6" s="1"/>
  <c r="G84" i="6"/>
  <c r="H84" i="6" s="1"/>
  <c r="G85" i="6"/>
  <c r="H85" i="6" s="1"/>
  <c r="G86" i="6"/>
  <c r="H86" i="6" s="1"/>
  <c r="G87" i="6"/>
  <c r="H87" i="6" s="1"/>
  <c r="G88" i="6"/>
  <c r="H88" i="6" s="1"/>
  <c r="G90" i="6"/>
  <c r="H90" i="6" s="1"/>
  <c r="G91" i="6"/>
  <c r="H91" i="6" s="1"/>
  <c r="G92" i="6"/>
  <c r="H92" i="6" s="1"/>
  <c r="G93" i="6"/>
  <c r="H93" i="6" s="1"/>
  <c r="G94" i="6"/>
  <c r="H94" i="6" s="1"/>
  <c r="G95" i="6"/>
  <c r="H95" i="6" s="1"/>
  <c r="G96" i="6"/>
  <c r="H96" i="6" s="1"/>
  <c r="G97" i="6"/>
  <c r="H97" i="6" s="1"/>
  <c r="G98" i="6"/>
  <c r="H98" i="6" s="1"/>
  <c r="G99" i="6"/>
  <c r="H99" i="6" s="1"/>
  <c r="G100" i="6"/>
  <c r="H100" i="6" s="1"/>
  <c r="G101" i="6"/>
  <c r="H101" i="6" s="1"/>
  <c r="G102" i="6"/>
  <c r="H102" i="6" s="1"/>
  <c r="G103" i="6"/>
  <c r="H103" i="6" s="1"/>
  <c r="G104" i="6"/>
  <c r="H104" i="6" s="1"/>
  <c r="G105" i="6"/>
  <c r="H105" i="6" s="1"/>
  <c r="G106" i="6"/>
  <c r="H106" i="6" s="1"/>
  <c r="G107" i="6"/>
  <c r="H107" i="6" s="1"/>
  <c r="G108" i="6"/>
  <c r="H108" i="6" s="1"/>
  <c r="G109" i="6"/>
  <c r="H109" i="6" s="1"/>
  <c r="G110" i="6"/>
  <c r="H110" i="6" s="1"/>
  <c r="G111" i="6"/>
  <c r="H111" i="6" s="1"/>
  <c r="G112" i="6"/>
  <c r="H112" i="6" s="1"/>
  <c r="G113" i="6"/>
  <c r="H113" i="6" s="1"/>
  <c r="G114" i="6"/>
  <c r="H114" i="6" s="1"/>
  <c r="G115" i="6"/>
  <c r="H115" i="6" s="1"/>
  <c r="G116" i="6"/>
  <c r="H116" i="6" s="1"/>
  <c r="G117" i="6"/>
  <c r="H117" i="6" s="1"/>
  <c r="G118" i="6"/>
  <c r="H118" i="6" s="1"/>
  <c r="G119" i="6"/>
  <c r="H119" i="6" s="1"/>
  <c r="G120" i="6"/>
  <c r="H120" i="6" s="1"/>
  <c r="G121" i="6"/>
  <c r="H121" i="6" s="1"/>
  <c r="G122" i="6"/>
  <c r="H122" i="6" s="1"/>
  <c r="G123" i="6"/>
  <c r="H123" i="6" s="1"/>
  <c r="G124" i="6"/>
  <c r="H124" i="6" s="1"/>
  <c r="G125" i="6"/>
  <c r="H125" i="6" s="1"/>
  <c r="G126" i="6"/>
  <c r="H126" i="6" s="1"/>
  <c r="G127" i="6"/>
  <c r="H127" i="6" s="1"/>
  <c r="G128" i="6"/>
  <c r="H128" i="6" s="1"/>
  <c r="G129" i="6"/>
  <c r="H129" i="6" s="1"/>
  <c r="G130" i="6"/>
  <c r="H130" i="6" s="1"/>
  <c r="G131" i="6"/>
  <c r="H131" i="6" s="1"/>
  <c r="G132" i="6"/>
  <c r="H132" i="6" s="1"/>
  <c r="G133" i="6"/>
  <c r="H133" i="6" s="1"/>
  <c r="G134" i="6"/>
  <c r="H134" i="6" s="1"/>
  <c r="G135" i="6"/>
  <c r="H135" i="6" s="1"/>
  <c r="G136" i="6"/>
  <c r="H136" i="6" s="1"/>
  <c r="G137" i="6"/>
  <c r="H137" i="6" s="1"/>
  <c r="G138" i="6"/>
  <c r="H138" i="6" s="1"/>
  <c r="G139" i="6"/>
  <c r="H139" i="6" s="1"/>
  <c r="G140" i="6"/>
  <c r="H140" i="6" s="1"/>
  <c r="G141" i="6"/>
  <c r="H141" i="6" s="1"/>
  <c r="G142" i="6"/>
  <c r="H142" i="6" s="1"/>
  <c r="G143" i="6"/>
  <c r="H143" i="6" s="1"/>
  <c r="G144" i="6"/>
  <c r="H144" i="6" s="1"/>
  <c r="G145" i="6"/>
  <c r="H145" i="6" s="1"/>
  <c r="G146" i="6"/>
  <c r="H146" i="6" s="1"/>
  <c r="G147" i="6"/>
  <c r="H147" i="6" s="1"/>
  <c r="G148" i="6"/>
  <c r="H148" i="6" s="1"/>
  <c r="G149" i="6"/>
  <c r="H149" i="6" s="1"/>
  <c r="G150" i="6"/>
  <c r="H150" i="6" s="1"/>
  <c r="G151" i="6"/>
  <c r="H151" i="6" s="1"/>
  <c r="G152" i="6"/>
  <c r="H152" i="6" s="1"/>
  <c r="G153" i="6"/>
  <c r="H153" i="6" s="1"/>
  <c r="G154" i="6"/>
  <c r="H154" i="6" s="1"/>
  <c r="G155" i="6"/>
  <c r="H155" i="6" s="1"/>
  <c r="G156" i="6"/>
  <c r="H156" i="6" s="1"/>
  <c r="G157" i="6"/>
  <c r="H157" i="6" s="1"/>
  <c r="G158" i="6"/>
  <c r="H158" i="6" s="1"/>
  <c r="G159" i="6"/>
  <c r="H159" i="6" s="1"/>
  <c r="G2" i="6"/>
  <c r="H2" i="6" s="1"/>
  <c r="K9" i="6" l="1"/>
  <c r="K8" i="6"/>
  <c r="K10"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1B622E-A0F1-4C9A-A362-0A4A4AB2B54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4E60B6-634D-4D88-A768-F5766FCAF0D9}" name="WorksheetConnection_Food_Data_Analytics_Answers_Daisy.xlsx!Table2" type="102" refreshedVersion="7" minRefreshableVersion="5">
    <extLst>
      <ext xmlns:x15="http://schemas.microsoft.com/office/spreadsheetml/2010/11/main" uri="{DE250136-89BD-433C-8126-D09CA5730AF9}">
        <x15:connection id="Table2">
          <x15:rangePr sourceName="_xlcn.WorksheetConnection_Food_Data_Analytics_Answers_Daisy.xlsxTable21"/>
        </x15:connection>
      </ext>
    </extLst>
  </connection>
  <connection id="3" xr16:uid="{65361C18-5318-4CFA-AE4B-A08A02254FBE}" name="WorksheetConnection_Food_Data_Analytics_Answers_Daisy.xlsx!Table2[Weekday]" type="102" refreshedVersion="7" minRefreshableVersion="5">
    <extLst>
      <ext xmlns:x15="http://schemas.microsoft.com/office/spreadsheetml/2010/11/main" uri="{DE250136-89BD-433C-8126-D09CA5730AF9}">
        <x15:connection id="Table2 Weekday" autoDelete="1">
          <x15:rangePr sourceName="_xlcn.WorksheetConnection_Food_Data_Analytics_Answers_Daisy.xlsxTable2Weekday1"/>
        </x15:connection>
      </ext>
    </extLst>
  </connection>
</connections>
</file>

<file path=xl/sharedStrings.xml><?xml version="1.0" encoding="utf-8"?>
<sst xmlns="http://schemas.openxmlformats.org/spreadsheetml/2006/main" count="1675" uniqueCount="154">
  <si>
    <t>Basic Data Analysis – Food Operations</t>
  </si>
  <si>
    <t>Instructions</t>
  </si>
  <si>
    <r>
      <rPr>
        <u/>
        <sz val="11"/>
        <color theme="1"/>
        <rFont val="Arial"/>
      </rPr>
      <t>Make a copy of this speadsheet</t>
    </r>
    <r>
      <rPr>
        <sz val="11"/>
        <color theme="1"/>
        <rFont val="Arial"/>
      </rPr>
      <t xml:space="preserve"> and fill in all the necesary information so we can see the comments &amp; formulas. Feel free to create new sheets for calculations.</t>
    </r>
  </si>
  <si>
    <t>Needed output:</t>
  </si>
  <si>
    <r>
      <rPr>
        <b/>
        <sz val="10"/>
        <color rgb="FF000000"/>
        <rFont val="Arial"/>
      </rPr>
      <t xml:space="preserve">1) Reasoning: </t>
    </r>
    <r>
      <rPr>
        <sz val="10"/>
        <color rgb="FF000000"/>
        <rFont val="Arial"/>
      </rPr>
      <t>Imagine that you as a Bolt Food city manager had to choose between signing a famous international fast-food chain and very popular local kebab chain, whom would you sign and why? What would be your value proposition for them to join us?</t>
    </r>
  </si>
  <si>
    <r>
      <rPr>
        <b/>
        <sz val="10"/>
        <color rgb="FF000000"/>
        <rFont val="Arial"/>
      </rPr>
      <t xml:space="preserve">2) Couriers performance analysis: </t>
    </r>
    <r>
      <rPr>
        <sz val="10"/>
        <color rgb="FF000000"/>
        <rFont val="Arial"/>
      </rPr>
      <t>What is the couriers average delivery per hour ratio? Which 5 couriers, in your opinion, were the worst and should get a warning from us?</t>
    </r>
  </si>
  <si>
    <r>
      <rPr>
        <b/>
        <sz val="10"/>
        <color rgb="FF000000"/>
        <rFont val="Arial"/>
      </rPr>
      <t>3) Restaurants performance analysis:</t>
    </r>
    <r>
      <rPr>
        <sz val="10"/>
        <color rgb="FF000000"/>
        <rFont val="Arial"/>
      </rPr>
      <t xml:space="preserve">
- In which day we received the highest amount of orders?
- Which restaraunt had the worst order acceptance rate within the selected period?
- Which 3 restaurants would you praise for the best order cooking time?</t>
    </r>
  </si>
  <si>
    <r>
      <rPr>
        <b/>
        <sz val="10"/>
        <color rgb="FF000000"/>
        <rFont val="Arial"/>
      </rPr>
      <t xml:space="preserve">4) Unit economics: </t>
    </r>
    <r>
      <rPr>
        <sz val="10"/>
        <color rgb="FF000000"/>
        <rFont val="Arial"/>
      </rPr>
      <t>What minimum order value (MOV) should we set for the restaurants to be breakeven if our order commission is 25%, minimum delivery value (paid by eaters) is 1.5 EUR and courier delivery value (paid by Bolt) is 3.5 EUR?</t>
    </r>
  </si>
  <si>
    <t>5) If you found this highlight it in black ;)</t>
  </si>
  <si>
    <r>
      <rPr>
        <b/>
        <sz val="11"/>
        <color rgb="FF000000"/>
        <rFont val="Calibri"/>
      </rPr>
      <t xml:space="preserve">Below you can find a table with weekly data on a number of couriers in one of the Bolt Food cities. Your task is to answer the following questions: 
</t>
    </r>
    <r>
      <rPr>
        <sz val="11"/>
        <color rgb="FF000000"/>
        <rFont val="Calibri"/>
      </rPr>
      <t>2a) What is the couriers average delivery per hour ratio?
2b) Which 5 couriers, in your opinion, were the worst and should receive warning from us? Hihglight them and explain why.</t>
    </r>
  </si>
  <si>
    <t>Average delivery per hour ratio:</t>
  </si>
  <si>
    <t>Courier №</t>
  </si>
  <si>
    <t>№ of Received Orders</t>
  </si>
  <si>
    <t>№ of Delivered Orders</t>
  </si>
  <si>
    <t>Sum of Courier Online Hours</t>
  </si>
  <si>
    <t>Explanation</t>
  </si>
  <si>
    <t>Date</t>
  </si>
  <si>
    <t>Name</t>
  </si>
  <si>
    <t>Count of Orders</t>
  </si>
  <si>
    <t>Count of Accepted Orders</t>
  </si>
  <si>
    <t>Actual cooking time compared to estimate</t>
  </si>
  <si>
    <t>31.08.2019</t>
  </si>
  <si>
    <t>A Night In Paris</t>
  </si>
  <si>
    <t>Amazing Sauce</t>
  </si>
  <si>
    <t>Appetizing As Heck</t>
  </si>
  <si>
    <t>Appetizing Bird</t>
  </si>
  <si>
    <t>Asian Express</t>
  </si>
  <si>
    <t>Awesome Burger</t>
  </si>
  <si>
    <t>Big Bites</t>
  </si>
  <si>
    <t>Bill’s Burgers</t>
  </si>
  <si>
    <t>Bless This Mess Hall</t>
  </si>
  <si>
    <t>Blind Pig</t>
  </si>
  <si>
    <t>Bobby’s</t>
  </si>
  <si>
    <t>Cheerful Hippo</t>
  </si>
  <si>
    <t>Cheerful Rhino</t>
  </si>
  <si>
    <t>Choice Foods</t>
  </si>
  <si>
    <t>Crate Express</t>
  </si>
  <si>
    <t>Dainty Dog</t>
  </si>
  <si>
    <t>Daytime Place</t>
  </si>
  <si>
    <t>Delicious Donuts</t>
  </si>
  <si>
    <t>Distinctive Creations</t>
  </si>
  <si>
    <t>Easy Eats</t>
  </si>
  <si>
    <t>Fare &amp; Feed</t>
  </si>
  <si>
    <t>Fast &amp; Friendly</t>
  </si>
  <si>
    <t>Fearless Wander</t>
  </si>
  <si>
    <t>Fit For A King</t>
  </si>
  <si>
    <t>Food For Thought</t>
  </si>
  <si>
    <t>Foody's</t>
  </si>
  <si>
    <t>For The Love Of Ice Cream</t>
  </si>
  <si>
    <t>Frozen Yogurt</t>
  </si>
  <si>
    <t>Giordano's Pizza</t>
  </si>
  <si>
    <t>Golden Palace</t>
  </si>
  <si>
    <t>Goodies</t>
  </si>
  <si>
    <t>Great Burger</t>
  </si>
  <si>
    <t>Grits &amp; Gravy</t>
  </si>
  <si>
    <t>Grubber Hub</t>
  </si>
  <si>
    <t>Heavenly Creations</t>
  </si>
  <si>
    <t>Home Cooker</t>
  </si>
  <si>
    <t>Hungry Dog</t>
  </si>
  <si>
    <t>Ice Cream Sandwiches</t>
  </si>
  <si>
    <t>Infatuated Creations</t>
  </si>
  <si>
    <t>Juicy Orange</t>
  </si>
  <si>
    <t>King of Meat</t>
  </si>
  <si>
    <t>Lard Boy</t>
  </si>
  <si>
    <t>Love Street</t>
  </si>
  <si>
    <t>Macro Bites</t>
  </si>
  <si>
    <t>Many Foods</t>
  </si>
  <si>
    <t>Me Likey</t>
  </si>
  <si>
    <t>Melting Pot</t>
  </si>
  <si>
    <t>Mickey’s Foodstuff</t>
  </si>
  <si>
    <t>Pearl</t>
  </si>
  <si>
    <t>Pepper Jack’s</t>
  </si>
  <si>
    <t>Pick &amp; Go</t>
  </si>
  <si>
    <t>Quick Bite</t>
  </si>
  <si>
    <t>Rare Choice</t>
  </si>
  <si>
    <t>Rare Cuts</t>
  </si>
  <si>
    <t>Rare Meats</t>
  </si>
  <si>
    <t>Rich Meat</t>
  </si>
  <si>
    <t>Sapid Salads</t>
  </si>
  <si>
    <t>Scrumptious Temptations</t>
  </si>
  <si>
    <t>Seasoned</t>
  </si>
  <si>
    <t>Sherbet</t>
  </si>
  <si>
    <t>Smack Dab</t>
  </si>
  <si>
    <t>Smile N’ Delight</t>
  </si>
  <si>
    <t>Smitten</t>
  </si>
  <si>
    <t>Smothered In Love</t>
  </si>
  <si>
    <t>Soup &amp; Salad Express</t>
  </si>
  <si>
    <t>Soups &amp; Snacks</t>
  </si>
  <si>
    <t>Spicy Heat</t>
  </si>
  <si>
    <t>Spicy Jack’s</t>
  </si>
  <si>
    <t>The Satiated Drink</t>
  </si>
  <si>
    <t>Tum Tum Express</t>
  </si>
  <si>
    <t>Urban Union</t>
  </si>
  <si>
    <t>Wonton Express</t>
  </si>
  <si>
    <t>01.09.2019</t>
  </si>
  <si>
    <t>02.09.2019</t>
  </si>
  <si>
    <t>03.09.2019</t>
  </si>
  <si>
    <t>04.09.2019</t>
  </si>
  <si>
    <t>05.09.2019</t>
  </si>
  <si>
    <t>06.09.2019</t>
  </si>
  <si>
    <t>4) What minimum order value (MOV) should we set for the restaurants to be breakeven if our order commission is 25%, minimum delivery fee (paid by eaters) is 1.5 EUR and courier earnings (paid by Bolt) are 3.5 EUR?</t>
  </si>
  <si>
    <t>Average Delivery per hour ratio</t>
  </si>
  <si>
    <t>2:1</t>
  </si>
  <si>
    <t>0:1</t>
  </si>
  <si>
    <t>1:1</t>
  </si>
  <si>
    <t>3:1</t>
  </si>
  <si>
    <t>Maximum difference between received and delivered hours</t>
  </si>
  <si>
    <t>Minimum difference between received and delivered hours</t>
  </si>
  <si>
    <t>Delivery hours Analysis</t>
  </si>
  <si>
    <t>Explanation for difference between received and delivered orders.</t>
  </si>
  <si>
    <t>Percentage difference between received and delivered orders.</t>
  </si>
  <si>
    <t>Difference between received and delivered orders.</t>
  </si>
  <si>
    <t>Shows low performance</t>
  </si>
  <si>
    <t>Couriers with inadequate performance, as per the H column</t>
  </si>
  <si>
    <t>ANSWERS</t>
  </si>
  <si>
    <t>2a)</t>
  </si>
  <si>
    <t>What is the couriers average delivery per hour ratio?</t>
  </si>
  <si>
    <t>Please find full answer in the "Couriers solution" worksheet.Answers can be seen from column J.</t>
  </si>
  <si>
    <t>2b)</t>
  </si>
  <si>
    <t>Which 5 couriers, in your opinion, were the worst and should receive warning from us? Hihglight them and explain why.</t>
  </si>
  <si>
    <t>Average Delivery per hour</t>
  </si>
  <si>
    <t xml:space="preserve">The rows highlighted red shows the 5 couriers who are the worst and should receive warning.  Courier 89 has an average delivery per hour ratio of 1:1. However, they only complete 41% of orders,which is very low. Courier 134 has an average delivery per hour ratio of 1:1 as well, but they only completed 38% of the received orders which is very low. Courier 135, not only has an average delivery per hour ratio of 0:1, but also completes 14% of received orders which is troubling. Courier 138 has an average delivery per hour ratio of 2:1, which is good. However, they are only able to deliver 44% of received orders, which is low. The final battle was between courier 2 and courier 116.Courier 2 is excellent in ensuring all their received orders are delivered, as they fulfilled 100% of orders. However, their average delivery per hour ratio is 0:1. Courier 116 has an average delivery per hour ratio of 2:1, which is good, but, they fulfilled 50% of received orders. With the promise of offering reliable food delivery to the customers, courier 116, should get the warning. </t>
  </si>
  <si>
    <t>Weekday</t>
  </si>
  <si>
    <t>3a)</t>
  </si>
  <si>
    <t>In which day did we receive the highest number of orders?</t>
  </si>
  <si>
    <t>Saturday</t>
  </si>
  <si>
    <t>Sunday</t>
  </si>
  <si>
    <t>Monday</t>
  </si>
  <si>
    <t>Tuesday</t>
  </si>
  <si>
    <t>Wednesday</t>
  </si>
  <si>
    <t>Thursday</t>
  </si>
  <si>
    <t>Friday</t>
  </si>
  <si>
    <t>Grand Total</t>
  </si>
  <si>
    <t>Sum of Count of Accepted Orders</t>
  </si>
  <si>
    <t>For this question, I did it in 2 parts. Firstly, I created a pivot table, then selected the weekday as the row, and the sum of accepted orders on the unique weekday for the values. From this, we can see that the weekday with the highest number of orders is Friday.</t>
  </si>
  <si>
    <t>3b)</t>
  </si>
  <si>
    <r>
      <t xml:space="preserve">Based on the data provided in the table below, please answer the following questions:
</t>
    </r>
    <r>
      <rPr>
        <sz val="11"/>
        <color rgb="FF000000"/>
        <rFont val="Calibri"/>
      </rPr>
      <t>3a) In which day did we receive the highest amount of orders?
3b) Which restaraunt had the worst order acceptance rate within the selected period?
3c) Which 3 restaurants would you praise for the best order cooking time?</t>
    </r>
  </si>
  <si>
    <t xml:space="preserve"> Which restaraunt had the worst order acceptance rate within the selected period?</t>
  </si>
  <si>
    <t>Acceptance rate</t>
  </si>
  <si>
    <r>
      <t>In the second part, the</t>
    </r>
    <r>
      <rPr>
        <b/>
        <sz val="10"/>
        <color rgb="FF000000"/>
        <rFont val="Arial"/>
        <family val="2"/>
      </rPr>
      <t xml:space="preserve"> individual day where the highest number of orders was placed was Sunday.</t>
    </r>
    <r>
      <rPr>
        <sz val="10"/>
        <color rgb="FF000000"/>
        <rFont val="Arial"/>
      </rPr>
      <t xml:space="preserve"> To get Sunday, I used a formula which intergrated the </t>
    </r>
    <r>
      <rPr>
        <sz val="10"/>
        <color rgb="FF000000"/>
        <rFont val="Arial"/>
        <family val="2"/>
      </rPr>
      <t>index, match</t>
    </r>
    <r>
      <rPr>
        <sz val="10"/>
        <color rgb="FF000000"/>
        <rFont val="Arial"/>
      </rPr>
      <t xml:space="preserve"> and max functions. At the innermost part of the formula, MAX is used to find the highest value from the "count of accepted orders" column. Then, the MATCH function is used, to lookup the location of the exact value obtained as the maximum. Then, INDEX finds the value at the position matched, in this case, I set the array as the weekday name.</t>
    </r>
  </si>
  <si>
    <t>The restaurant with the worst order acceptance rate in the data set is Juicy Orange. To find this, I first divided the count of accepted orders by the count of orders. Then, changed the returned value to percentage format. Thereafter, I used a formula which integrated the index, match and min functions. The formula first obtains the minimum value in the "Acceptance rate" column, using MIN function. This value is then pushed to the MATCH function, in order to find the exact location of the minimum value obtained. Then, the INDEX function is used find the restaurant name affiliated with the minimum value.</t>
  </si>
  <si>
    <t>3c)</t>
  </si>
  <si>
    <t>Which 3 restaurants would you praise for the best order cooking time?</t>
  </si>
  <si>
    <t>Please find the solution in the Restaurants Solution worksheet.</t>
  </si>
  <si>
    <t>Sum of Actual cooking time compared to estimate</t>
  </si>
  <si>
    <t>Restaurant name</t>
  </si>
  <si>
    <r>
      <t xml:space="preserve">To get the restaurant with the best order cooking time, a Pivot table was used. The table summed up the actual cooking time compared to estimate, and grouped the summation by the restaurant name. This table revealed that </t>
    </r>
    <r>
      <rPr>
        <b/>
        <sz val="10"/>
        <color rgb="FF000000"/>
        <rFont val="Arial"/>
        <family val="2"/>
      </rPr>
      <t>Smack Dab</t>
    </r>
    <r>
      <rPr>
        <sz val="10"/>
        <color rgb="FF000000"/>
        <rFont val="Arial"/>
      </rPr>
      <t xml:space="preserve">, </t>
    </r>
    <r>
      <rPr>
        <b/>
        <sz val="10"/>
        <color rgb="FF000000"/>
        <rFont val="Arial"/>
        <family val="2"/>
      </rPr>
      <t>Infatuated Creations</t>
    </r>
    <r>
      <rPr>
        <sz val="10"/>
        <color rgb="FF000000"/>
        <rFont val="Arial"/>
      </rPr>
      <t xml:space="preserve"> and </t>
    </r>
    <r>
      <rPr>
        <b/>
        <sz val="10"/>
        <color rgb="FF000000"/>
        <rFont val="Arial"/>
        <family val="2"/>
      </rPr>
      <t>Heavenly Creations</t>
    </r>
    <r>
      <rPr>
        <sz val="10"/>
        <color rgb="FF000000"/>
        <rFont val="Arial"/>
      </rPr>
      <t xml:space="preserve"> are the 3 restaurants which would be praised for the best order cooking time.</t>
    </r>
  </si>
  <si>
    <t>First,sum up minimum delivery fee and courier earnings, to get the total cost spent on courier delivery.Total is 5.0 EUR.Then, apply the break even point formula, which is fixed cost divided by the commission. The fixed cost in this case is 5 EUR. The commission is 25%. So, 5/0.25 returns 20.0 EUR.Therefore, to break even on deliveries, the minimum order value for restaurants should be 20 EUR.</t>
  </si>
  <si>
    <t>Calculations:</t>
  </si>
  <si>
    <t>1) Reasoning: Imagine that you as a Bolt Food city manager had to choose between signing a famous international fast-food chain and very popular local kebab chain, whom would you sign and why? What would be your value proposition for them to join us?</t>
  </si>
  <si>
    <t>Given the two choices, I would sign the popular local kebab chain. As the local community is already intergrated with the chain, they are assured of the quality and standards offered by the chain. The people will know what they are likely to get out of the chain, especially the target market who are users of Bolt Food. Also, being popular locally will ease the kebab chain's entry on the online platform. Also, working with the local kebab chain allows for more flexibility, as the management team of the chain will be very accessible. Furthermore, supporting the local kebab chain will be great for the community, as the increase in orders from the kebab chain will not only benefit the restaurant, but also the suppliers, farmers, chefs, etc. Also, there is a spark in health concerns, globally, and working with the kebab chain over the fast food chain will be able to provide customers with healthier alternatives, and support many lifestlyes. My value proposition for them to join would surround the chain's promise to bring the customers something different and exciting.It should also allow the consumers to see what the local kebab chain can offer, and engage with them as well. My value proposition for the popular local kebab chain would be "Juicy,tasty, freshly made kebabs, created by locals for everyone to enjoy. Kula kebab, jenga mwili!"</t>
  </si>
  <si>
    <t>Count of Courier №</t>
  </si>
  <si>
    <t>Average delivery per hour ratio</t>
  </si>
  <si>
    <t xml:space="preserve">The column F, highlighted green, entitled "Average Delivery per hour ratio, is the solution for average deliveries per hour ratio.  First, column E was used to obtain the average delivery per hour, obtained by dividing the number of delivered orders, by the sum of courier online hours, rounded to 2dp. To get the average deliveries per hour ratio for each courier, I applied an ASTM round function. The ASTM rounding is used to prevent data skewing, and works by allowing excel's round function to round .5 up half the time, and round it down half the time. The function I used ensures that the rounding is done toward the even integer. Column F was used for ASTM rounding. This formula first checks if the digit after the decimal is .5. If so, mround is used to round the value to the closest multiple of 2. Else, Excel's round function is used. Next in the formula is selecting the number of decimal places. 0 decimal places was used, as a courier cannot deliver a fraction of an order. The ratio is thencreated by concatenating the value results(average delivery) to a semicolon, and the constant time which is one hour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</si>
</sst>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0%;\-0.00%"/>
    <numFmt numFmtId="165" formatCode="dddd"/>
    <numFmt numFmtId="166" formatCode="m/d/yy;@"/>
    <numFmt numFmtId="167" formatCode="_([$€-2]\ * #,##0.00_);_([$€-2]\ * \(#,##0.00\);_([$€-2]\ * &quot;-&quot;??_);_(@_)"/>
  </numFmts>
  <fonts count="30" x14ac:knownFonts="1">
    <font>
      <sz val="10"/>
      <color rgb="FF000000"/>
      <name val="Arial"/>
    </font>
    <font>
      <b/>
      <sz val="16"/>
      <color rgb="FF000000"/>
      <name val="Arial"/>
    </font>
    <font>
      <sz val="10"/>
      <color theme="1"/>
      <name val="Arial"/>
    </font>
    <font>
      <b/>
      <sz val="12"/>
      <color theme="1"/>
      <name val="Arial"/>
    </font>
    <font>
      <sz val="20"/>
      <color theme="1"/>
      <name val="Arial"/>
    </font>
    <font>
      <sz val="11"/>
      <color theme="1"/>
      <name val="Arial"/>
    </font>
    <font>
      <b/>
      <sz val="10"/>
      <color theme="1"/>
      <name val="Arial"/>
    </font>
    <font>
      <b/>
      <u/>
      <sz val="12"/>
      <color theme="1"/>
      <name val="Arial"/>
    </font>
    <font>
      <i/>
      <sz val="12"/>
      <color theme="1"/>
      <name val="Arial"/>
    </font>
    <font>
      <sz val="10"/>
      <name val="Arial"/>
    </font>
    <font>
      <sz val="10"/>
      <color rgb="FFFFFFFF"/>
      <name val="Arial"/>
    </font>
    <font>
      <b/>
      <sz val="11"/>
      <color rgb="FF000000"/>
      <name val="Calibri"/>
    </font>
    <font>
      <i/>
      <sz val="10"/>
      <color rgb="FF000000"/>
      <name val="Arial"/>
    </font>
    <font>
      <b/>
      <sz val="10"/>
      <color theme="1"/>
      <name val="Arial"/>
    </font>
    <font>
      <sz val="10"/>
      <color theme="1"/>
      <name val="Arial"/>
    </font>
    <font>
      <b/>
      <sz val="11"/>
      <color theme="1"/>
      <name val="Calibri"/>
    </font>
    <font>
      <b/>
      <sz val="10"/>
      <name val="Arial"/>
    </font>
    <font>
      <u/>
      <sz val="11"/>
      <color theme="1"/>
      <name val="Arial"/>
    </font>
    <font>
      <b/>
      <sz val="10"/>
      <color rgb="FF000000"/>
      <name val="Arial"/>
    </font>
    <font>
      <sz val="11"/>
      <color rgb="FF000000"/>
      <name val="Calibri"/>
    </font>
    <font>
      <sz val="10"/>
      <color theme="1"/>
      <name val="Arial"/>
      <family val="2"/>
    </font>
    <font>
      <b/>
      <sz val="10"/>
      <color rgb="FF000000"/>
      <name val="Arial"/>
      <family val="2"/>
    </font>
    <font>
      <sz val="10"/>
      <color rgb="FF000000"/>
      <name val="Arial"/>
      <family val="2"/>
    </font>
    <font>
      <sz val="10"/>
      <color rgb="FF000000"/>
      <name val="Arial"/>
    </font>
    <font>
      <sz val="10"/>
      <name val="Arial"/>
      <family val="2"/>
    </font>
    <font>
      <b/>
      <sz val="10"/>
      <color theme="1"/>
      <name val="Arial"/>
      <family val="2"/>
    </font>
    <font>
      <i/>
      <sz val="10"/>
      <color theme="1"/>
      <name val="Arial"/>
      <family val="2"/>
    </font>
    <font>
      <b/>
      <sz val="14"/>
      <color rgb="FF000000"/>
      <name val="Arial"/>
      <family val="2"/>
    </font>
    <font>
      <b/>
      <sz val="11"/>
      <color rgb="FF000000"/>
      <name val="Calibri"/>
      <family val="2"/>
    </font>
    <font>
      <i/>
      <sz val="11"/>
      <color rgb="FF000000"/>
      <name val="Calibri"/>
      <family val="2"/>
    </font>
  </fonts>
  <fills count="8">
    <fill>
      <patternFill patternType="none"/>
    </fill>
    <fill>
      <patternFill patternType="gray125"/>
    </fill>
    <fill>
      <patternFill patternType="solid">
        <fgColor theme="0"/>
        <bgColor theme="0"/>
      </patternFill>
    </fill>
    <fill>
      <patternFill patternType="solid">
        <fgColor rgb="FF40DF6D"/>
        <bgColor rgb="FF40DF6D"/>
      </patternFill>
    </fill>
    <fill>
      <patternFill patternType="solid">
        <fgColor rgb="FFFFFFFF"/>
        <bgColor rgb="FFFFFFFF"/>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s>
  <borders count="51">
    <border>
      <left/>
      <right/>
      <top/>
      <bottom/>
      <diagonal/>
    </border>
    <border>
      <left/>
      <right/>
      <top/>
      <bottom/>
      <diagonal/>
    </border>
    <border>
      <left/>
      <right/>
      <top/>
      <bottom/>
      <diagonal/>
    </border>
    <border>
      <left/>
      <right/>
      <top/>
      <bottom/>
      <diagonal/>
    </border>
    <border>
      <left/>
      <right/>
      <top/>
      <bottom style="dotted">
        <color rgb="FF46DE71"/>
      </bottom>
      <diagonal/>
    </border>
    <border>
      <left/>
      <right/>
      <top/>
      <bottom style="dotted">
        <color rgb="FF46DE71"/>
      </bottom>
      <diagonal/>
    </border>
    <border>
      <left/>
      <right/>
      <top/>
      <bottom style="dotted">
        <color rgb="FF46DE71"/>
      </bottom>
      <diagonal/>
    </border>
    <border>
      <left/>
      <right/>
      <top style="dotted">
        <color rgb="FF46DE71"/>
      </top>
      <bottom style="dotted">
        <color rgb="FF46DE71"/>
      </bottom>
      <diagonal/>
    </border>
    <border>
      <left/>
      <right/>
      <top style="dotted">
        <color rgb="FF46DE71"/>
      </top>
      <bottom style="dotted">
        <color rgb="FF46DE71"/>
      </bottom>
      <diagonal/>
    </border>
    <border>
      <left/>
      <right/>
      <top style="dotted">
        <color rgb="FF46DE71"/>
      </top>
      <bottom style="dotted">
        <color rgb="FF46DE71"/>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dotted">
        <color rgb="FF40DF6D"/>
      </right>
      <top/>
      <bottom style="medium">
        <color rgb="FF40DF6D"/>
      </bottom>
      <diagonal/>
    </border>
    <border>
      <left style="dotted">
        <color rgb="FF40DF6D"/>
      </left>
      <right style="dotted">
        <color rgb="FF40DF6D"/>
      </right>
      <top/>
      <bottom style="medium">
        <color rgb="FF40DF6D"/>
      </bottom>
      <diagonal/>
    </border>
    <border>
      <left style="dotted">
        <color rgb="FF40DF6D"/>
      </left>
      <right/>
      <top/>
      <bottom style="medium">
        <color rgb="FF40DF6D"/>
      </bottom>
      <diagonal/>
    </border>
    <border>
      <left/>
      <right style="dotted">
        <color rgb="FF40DF6D"/>
      </right>
      <top/>
      <bottom style="dotted">
        <color rgb="FF40DF6D"/>
      </bottom>
      <diagonal/>
    </border>
    <border>
      <left style="dotted">
        <color rgb="FF40DF6D"/>
      </left>
      <right style="dotted">
        <color rgb="FF40DF6D"/>
      </right>
      <top/>
      <bottom style="dotted">
        <color rgb="FF40DF6D"/>
      </bottom>
      <diagonal/>
    </border>
    <border>
      <left style="dotted">
        <color rgb="FF40DF6D"/>
      </left>
      <right/>
      <top/>
      <bottom style="dotted">
        <color rgb="FF40DF6D"/>
      </bottom>
      <diagonal/>
    </border>
    <border>
      <left/>
      <right style="dotted">
        <color rgb="FF40DF6D"/>
      </right>
      <top style="dotted">
        <color rgb="FF40DF6D"/>
      </top>
      <bottom style="dotted">
        <color rgb="FF40DF6D"/>
      </bottom>
      <diagonal/>
    </border>
    <border>
      <left style="dotted">
        <color rgb="FF40DF6D"/>
      </left>
      <right style="dotted">
        <color rgb="FF40DF6D"/>
      </right>
      <top style="dotted">
        <color rgb="FF40DF6D"/>
      </top>
      <bottom style="dotted">
        <color rgb="FF40DF6D"/>
      </bottom>
      <diagonal/>
    </border>
    <border>
      <left style="dotted">
        <color rgb="FF40DF6D"/>
      </left>
      <right/>
      <top style="dotted">
        <color rgb="FF40DF6D"/>
      </top>
      <bottom style="dotted">
        <color rgb="FF40DF6D"/>
      </bottom>
      <diagonal/>
    </border>
    <border>
      <left/>
      <right style="dotted">
        <color rgb="FF40DF6D"/>
      </right>
      <top style="dotted">
        <color rgb="FF40DF6D"/>
      </top>
      <bottom/>
      <diagonal/>
    </border>
    <border>
      <left style="dotted">
        <color rgb="FF40DF6D"/>
      </left>
      <right style="dotted">
        <color rgb="FF40DF6D"/>
      </right>
      <top style="dotted">
        <color rgb="FF40DF6D"/>
      </top>
      <bottom/>
      <diagonal/>
    </border>
    <border>
      <left style="dotted">
        <color rgb="FF40DF6D"/>
      </left>
      <right/>
      <top style="dotted">
        <color rgb="FF40DF6D"/>
      </top>
      <bottom/>
      <diagonal/>
    </border>
    <border>
      <left/>
      <right/>
      <top/>
      <bottom/>
      <diagonal/>
    </border>
    <border>
      <left/>
      <right style="thin">
        <color rgb="FF40DF6D"/>
      </right>
      <top/>
      <bottom style="thin">
        <color rgb="FF40DF6D"/>
      </bottom>
      <diagonal/>
    </border>
    <border>
      <left style="thin">
        <color rgb="FF40DF6D"/>
      </left>
      <right style="thin">
        <color rgb="FF40DF6D"/>
      </right>
      <top/>
      <bottom style="thin">
        <color rgb="FF40DF6D"/>
      </bottom>
      <diagonal/>
    </border>
    <border>
      <left style="thin">
        <color rgb="FF40DF6D"/>
      </left>
      <right/>
      <top/>
      <bottom style="thin">
        <color rgb="FF40DF6D"/>
      </bottom>
      <diagonal/>
    </border>
    <border>
      <left/>
      <right style="dotted">
        <color rgb="FF40DF6D"/>
      </right>
      <top/>
      <bottom style="dotted">
        <color rgb="FF40DF6D"/>
      </bottom>
      <diagonal/>
    </border>
    <border>
      <left/>
      <right style="dotted">
        <color rgb="FF40DF6D"/>
      </right>
      <top style="dotted">
        <color rgb="FF40DF6D"/>
      </top>
      <bottom style="dotted">
        <color rgb="FF40DF6D"/>
      </bottom>
      <diagonal/>
    </border>
    <border>
      <left/>
      <right style="dotted">
        <color rgb="FF40DF6D"/>
      </right>
      <top style="dotted">
        <color rgb="FF40DF6D"/>
      </top>
      <bottom/>
      <diagonal/>
    </border>
    <border>
      <left style="dotted">
        <color rgb="FF40DF6D"/>
      </left>
      <right style="dotted">
        <color rgb="FF40DF6D"/>
      </right>
      <top style="dotted">
        <color rgb="FF40DF6D"/>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medium">
        <color rgb="FF40DF6D"/>
      </bottom>
      <diagonal/>
    </border>
    <border>
      <left/>
      <right/>
      <top style="dotted">
        <color rgb="FF40DF6D"/>
      </top>
      <bottom/>
      <diagonal/>
    </border>
    <border>
      <left style="dotted">
        <color rgb="FF40DF6D"/>
      </left>
      <right/>
      <top/>
      <bottom/>
      <diagonal/>
    </border>
    <border>
      <left/>
      <right style="dotted">
        <color rgb="FF40DF6D"/>
      </right>
      <top/>
      <bottom/>
      <diagonal/>
    </border>
  </borders>
  <cellStyleXfs count="3">
    <xf numFmtId="0" fontId="0" fillId="0" borderId="0"/>
    <xf numFmtId="9" fontId="23" fillId="0" borderId="0" applyFont="0" applyFill="0" applyBorder="0" applyAlignment="0" applyProtection="0"/>
    <xf numFmtId="44" fontId="23" fillId="0" borderId="0" applyFont="0" applyFill="0" applyBorder="0" applyAlignment="0" applyProtection="0"/>
  </cellStyleXfs>
  <cellXfs count="175">
    <xf numFmtId="0" fontId="0" fillId="0" borderId="0" xfId="0" applyFont="1" applyAlignment="1"/>
    <xf numFmtId="0" fontId="0" fillId="2" borderId="1" xfId="0" applyFont="1" applyFill="1" applyBorder="1"/>
    <xf numFmtId="0" fontId="1" fillId="2" borderId="1" xfId="0" applyFont="1" applyFill="1" applyBorder="1" applyAlignment="1">
      <alignment vertical="center"/>
    </xf>
    <xf numFmtId="0" fontId="0" fillId="3"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applyAlignment="1"/>
    <xf numFmtId="0" fontId="5" fillId="2" borderId="1" xfId="0" applyFont="1" applyFill="1" applyBorder="1" applyAlignment="1"/>
    <xf numFmtId="0" fontId="0" fillId="2" borderId="2" xfId="0" applyFont="1" applyFill="1" applyBorder="1"/>
    <xf numFmtId="0" fontId="6" fillId="2" borderId="1" xfId="0" applyFont="1" applyFill="1" applyBorder="1"/>
    <xf numFmtId="0" fontId="0" fillId="2" borderId="3" xfId="0" applyFont="1" applyFill="1" applyBorder="1"/>
    <xf numFmtId="0" fontId="0" fillId="2" borderId="0" xfId="0" applyFont="1" applyFill="1"/>
    <xf numFmtId="0" fontId="7" fillId="2" borderId="1" xfId="0" applyFont="1" applyFill="1" applyBorder="1"/>
    <xf numFmtId="0" fontId="8" fillId="2" borderId="1" xfId="0" applyFont="1" applyFill="1" applyBorder="1"/>
    <xf numFmtId="0" fontId="10" fillId="2" borderId="1" xfId="0" applyFont="1" applyFill="1" applyBorder="1" applyAlignment="1"/>
    <xf numFmtId="0" fontId="0" fillId="2" borderId="10" xfId="0" applyFont="1" applyFill="1" applyBorder="1"/>
    <xf numFmtId="0" fontId="11" fillId="2" borderId="1" xfId="0" applyFont="1" applyFill="1" applyBorder="1" applyAlignment="1"/>
    <xf numFmtId="0" fontId="6" fillId="2" borderId="2" xfId="0" applyFont="1" applyFill="1" applyBorder="1"/>
    <xf numFmtId="0" fontId="0" fillId="2" borderId="14" xfId="0" applyFont="1" applyFill="1" applyBorder="1"/>
    <xf numFmtId="0" fontId="6" fillId="2" borderId="3" xfId="0" applyFont="1" applyFill="1" applyBorder="1" applyAlignment="1"/>
    <xf numFmtId="0" fontId="6" fillId="2" borderId="0" xfId="0" applyFont="1" applyFill="1"/>
    <xf numFmtId="0" fontId="13" fillId="0" borderId="21" xfId="0" applyFont="1" applyBorder="1" applyAlignment="1"/>
    <xf numFmtId="0" fontId="13" fillId="0" borderId="22" xfId="0" applyFont="1" applyBorder="1" applyAlignment="1"/>
    <xf numFmtId="0" fontId="13" fillId="0" borderId="22" xfId="0" applyFont="1" applyBorder="1" applyAlignment="1"/>
    <xf numFmtId="0" fontId="13" fillId="0" borderId="23" xfId="0" applyFont="1" applyBorder="1" applyAlignment="1"/>
    <xf numFmtId="0" fontId="14" fillId="0" borderId="24" xfId="0" applyFont="1" applyBorder="1" applyAlignment="1">
      <alignment horizontal="left"/>
    </xf>
    <xf numFmtId="0" fontId="14" fillId="0" borderId="25" xfId="0" applyFont="1" applyBorder="1" applyAlignment="1">
      <alignment horizontal="left"/>
    </xf>
    <xf numFmtId="0" fontId="0" fillId="2" borderId="26" xfId="0" applyFont="1" applyFill="1" applyBorder="1"/>
    <xf numFmtId="0" fontId="14" fillId="0" borderId="27" xfId="0" applyFont="1" applyBorder="1" applyAlignment="1">
      <alignment horizontal="left"/>
    </xf>
    <xf numFmtId="0" fontId="14" fillId="0" borderId="28" xfId="0" applyFont="1" applyBorder="1" applyAlignment="1">
      <alignment horizontal="left"/>
    </xf>
    <xf numFmtId="0" fontId="0" fillId="2" borderId="29" xfId="0" applyFont="1" applyFill="1" applyBorder="1"/>
    <xf numFmtId="0" fontId="14" fillId="0" borderId="30" xfId="0" applyFont="1" applyBorder="1" applyAlignment="1">
      <alignment horizontal="left"/>
    </xf>
    <xf numFmtId="0" fontId="14" fillId="0" borderId="31" xfId="0" applyFont="1" applyBorder="1" applyAlignment="1">
      <alignment horizontal="left"/>
    </xf>
    <xf numFmtId="0" fontId="0" fillId="2" borderId="32" xfId="0" applyFont="1" applyFill="1" applyBorder="1"/>
    <xf numFmtId="0" fontId="1" fillId="2" borderId="1" xfId="0" applyFont="1" applyFill="1" applyBorder="1" applyAlignment="1">
      <alignment horizontal="center" vertical="center"/>
    </xf>
    <xf numFmtId="0" fontId="15" fillId="2" borderId="2" xfId="0" applyFont="1" applyFill="1" applyBorder="1"/>
    <xf numFmtId="0" fontId="15" fillId="2" borderId="33" xfId="0" applyFont="1" applyFill="1" applyBorder="1"/>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16" fillId="0" borderId="36" xfId="0" applyFont="1" applyBorder="1" applyAlignment="1">
      <alignment horizontal="left" vertical="center" wrapText="1"/>
    </xf>
    <xf numFmtId="0" fontId="0" fillId="2" borderId="37" xfId="0" applyFont="1" applyFill="1" applyBorder="1" applyAlignment="1">
      <alignment horizontal="left"/>
    </xf>
    <xf numFmtId="0" fontId="0" fillId="2" borderId="25" xfId="0" applyFont="1" applyFill="1" applyBorder="1" applyAlignment="1">
      <alignment horizontal="left"/>
    </xf>
    <xf numFmtId="0" fontId="0" fillId="4" borderId="25" xfId="0" applyFont="1" applyFill="1" applyBorder="1" applyAlignment="1">
      <alignment horizontal="left"/>
    </xf>
    <xf numFmtId="164" fontId="0" fillId="2" borderId="26" xfId="0" applyNumberFormat="1" applyFont="1" applyFill="1" applyBorder="1" applyAlignment="1">
      <alignment horizontal="left"/>
    </xf>
    <xf numFmtId="0" fontId="0" fillId="2" borderId="38" xfId="0" applyFont="1" applyFill="1" applyBorder="1" applyAlignment="1">
      <alignment horizontal="left"/>
    </xf>
    <xf numFmtId="0" fontId="0" fillId="2" borderId="28" xfId="0" applyFont="1" applyFill="1" applyBorder="1" applyAlignment="1">
      <alignment horizontal="left"/>
    </xf>
    <xf numFmtId="0" fontId="0" fillId="4" borderId="28" xfId="0" applyFont="1" applyFill="1" applyBorder="1" applyAlignment="1">
      <alignment horizontal="left"/>
    </xf>
    <xf numFmtId="0" fontId="0" fillId="2" borderId="39" xfId="0" applyFont="1" applyFill="1" applyBorder="1" applyAlignment="1">
      <alignment horizontal="left"/>
    </xf>
    <xf numFmtId="0" fontId="0" fillId="2" borderId="40" xfId="0" applyFont="1" applyFill="1" applyBorder="1" applyAlignment="1">
      <alignment horizontal="left"/>
    </xf>
    <xf numFmtId="0" fontId="0" fillId="4" borderId="40" xfId="0" applyFont="1" applyFill="1" applyBorder="1" applyAlignment="1">
      <alignment horizontal="left"/>
    </xf>
    <xf numFmtId="0" fontId="0" fillId="2" borderId="1" xfId="0" applyFont="1" applyFill="1" applyBorder="1" applyAlignment="1"/>
    <xf numFmtId="0" fontId="0" fillId="4" borderId="1" xfId="0" applyFont="1" applyFill="1" applyBorder="1" applyAlignment="1"/>
    <xf numFmtId="10" fontId="0" fillId="2" borderId="1" xfId="0" applyNumberFormat="1" applyFont="1" applyFill="1" applyBorder="1" applyAlignment="1"/>
    <xf numFmtId="0" fontId="1" fillId="2" borderId="1" xfId="0" applyFont="1" applyFill="1" applyBorder="1" applyAlignment="1">
      <alignment horizontal="left" vertical="center"/>
    </xf>
    <xf numFmtId="0" fontId="0" fillId="3" borderId="1" xfId="0" applyFont="1" applyFill="1" applyBorder="1" applyAlignment="1">
      <alignment horizontal="center"/>
    </xf>
    <xf numFmtId="0" fontId="0" fillId="0" borderId="0" xfId="0" applyFont="1"/>
    <xf numFmtId="0" fontId="6" fillId="2" borderId="2" xfId="0" applyFont="1" applyFill="1" applyBorder="1" applyAlignment="1">
      <alignment vertical="center" wrapText="1"/>
    </xf>
    <xf numFmtId="0" fontId="2" fillId="2" borderId="2" xfId="0" applyFont="1" applyFill="1" applyBorder="1"/>
    <xf numFmtId="0" fontId="2" fillId="2" borderId="0" xfId="0" applyFont="1" applyFill="1"/>
    <xf numFmtId="0" fontId="6" fillId="2" borderId="0" xfId="0" applyFont="1" applyFill="1" applyAlignment="1">
      <alignment horizontal="center" vertical="center" wrapText="1"/>
    </xf>
    <xf numFmtId="0" fontId="2" fillId="2" borderId="14" xfId="0" applyFont="1" applyFill="1" applyBorder="1"/>
    <xf numFmtId="0" fontId="0" fillId="0" borderId="42" xfId="0" applyFont="1" applyBorder="1" applyAlignment="1">
      <alignment horizontal="center" vertical="top" wrapText="1"/>
    </xf>
    <xf numFmtId="0" fontId="0" fillId="0" borderId="43" xfId="0" applyFont="1" applyBorder="1" applyAlignment="1">
      <alignment horizontal="center" vertical="top" wrapText="1"/>
    </xf>
    <xf numFmtId="0" fontId="0" fillId="0" borderId="44" xfId="0" applyFont="1" applyBorder="1" applyAlignment="1">
      <alignment horizontal="center" vertical="top" wrapText="1"/>
    </xf>
    <xf numFmtId="1" fontId="2" fillId="2" borderId="0" xfId="0" applyNumberFormat="1" applyFont="1" applyFill="1" applyAlignment="1">
      <alignment horizontal="right"/>
    </xf>
    <xf numFmtId="0" fontId="0" fillId="0" borderId="33" xfId="0" applyFont="1" applyBorder="1" applyAlignment="1">
      <alignment horizontal="center" vertical="top" wrapText="1"/>
    </xf>
    <xf numFmtId="0" fontId="0" fillId="0" borderId="0" xfId="0" applyFont="1" applyAlignment="1">
      <alignment horizontal="center" vertical="top" wrapText="1"/>
    </xf>
    <xf numFmtId="0" fontId="0" fillId="0" borderId="45" xfId="0" applyFont="1" applyBorder="1" applyAlignment="1">
      <alignment horizontal="center" vertical="top" wrapText="1"/>
    </xf>
    <xf numFmtId="1" fontId="2" fillId="2" borderId="46" xfId="0" applyNumberFormat="1" applyFont="1" applyFill="1" applyBorder="1" applyAlignment="1">
      <alignment horizontal="right"/>
    </xf>
    <xf numFmtId="1" fontId="2" fillId="0" borderId="0" xfId="0" applyNumberFormat="1" applyFont="1" applyAlignment="1">
      <alignment horizontal="right"/>
    </xf>
    <xf numFmtId="0" fontId="2" fillId="0" borderId="0" xfId="0" applyFont="1"/>
    <xf numFmtId="1" fontId="2" fillId="0" borderId="0" xfId="0" applyNumberFormat="1" applyFont="1"/>
    <xf numFmtId="0" fontId="0" fillId="0" borderId="0" xfId="0" applyFont="1" applyAlignment="1"/>
    <xf numFmtId="0" fontId="14" fillId="0" borderId="26" xfId="0" applyFont="1" applyBorder="1" applyAlignment="1">
      <alignment horizontal="left"/>
    </xf>
    <xf numFmtId="0" fontId="0" fillId="0" borderId="0" xfId="0" applyFont="1" applyAlignment="1"/>
    <xf numFmtId="0" fontId="13" fillId="0" borderId="21" xfId="0" applyFont="1" applyBorder="1" applyAlignment="1">
      <alignment wrapText="1"/>
    </xf>
    <xf numFmtId="0" fontId="13" fillId="0" borderId="22" xfId="0" applyFont="1" applyBorder="1" applyAlignment="1">
      <alignment wrapText="1"/>
    </xf>
    <xf numFmtId="0" fontId="6" fillId="0" borderId="23" xfId="0" applyFont="1" applyBorder="1" applyAlignment="1">
      <alignment wrapText="1"/>
    </xf>
    <xf numFmtId="0" fontId="0" fillId="0" borderId="0" xfId="0" applyFont="1" applyAlignment="1">
      <alignment wrapText="1"/>
    </xf>
    <xf numFmtId="0" fontId="14" fillId="0" borderId="26" xfId="0" applyFont="1" applyBorder="1" applyAlignment="1">
      <alignment horizontal="left" wrapText="1"/>
    </xf>
    <xf numFmtId="0" fontId="0" fillId="0" borderId="48" xfId="0" applyFont="1" applyBorder="1" applyAlignment="1"/>
    <xf numFmtId="0" fontId="21" fillId="0" borderId="48" xfId="0" applyFont="1" applyBorder="1" applyAlignment="1"/>
    <xf numFmtId="0" fontId="22" fillId="0" borderId="0" xfId="0" applyFont="1" applyAlignment="1"/>
    <xf numFmtId="49" fontId="20" fillId="0" borderId="46" xfId="0" applyNumberFormat="1" applyFont="1" applyFill="1" applyBorder="1" applyAlignment="1">
      <alignment horizontal="left"/>
    </xf>
    <xf numFmtId="9" fontId="14" fillId="0" borderId="26" xfId="0" applyNumberFormat="1" applyFont="1" applyBorder="1" applyAlignment="1">
      <alignment horizontal="left"/>
    </xf>
    <xf numFmtId="0" fontId="0" fillId="0" borderId="0" xfId="0" applyFont="1" applyAlignment="1"/>
    <xf numFmtId="0" fontId="6" fillId="0" borderId="34" xfId="0" applyFont="1" applyBorder="1" applyAlignment="1">
      <alignment horizontal="left" vertical="center"/>
    </xf>
    <xf numFmtId="0" fontId="6" fillId="0" borderId="35" xfId="0" applyFont="1" applyBorder="1" applyAlignment="1">
      <alignment horizontal="left" vertical="center"/>
    </xf>
    <xf numFmtId="0" fontId="16" fillId="0" borderId="36" xfId="0" applyFont="1" applyBorder="1" applyAlignment="1">
      <alignment horizontal="left" vertical="center"/>
    </xf>
    <xf numFmtId="0" fontId="6" fillId="0" borderId="46" xfId="0" applyFont="1" applyFill="1" applyBorder="1" applyAlignment="1">
      <alignment horizontal="left" vertical="center"/>
    </xf>
    <xf numFmtId="0" fontId="6" fillId="6" borderId="23" xfId="0" applyFont="1" applyFill="1" applyBorder="1" applyAlignment="1">
      <alignment wrapText="1"/>
    </xf>
    <xf numFmtId="0" fontId="14" fillId="6" borderId="26" xfId="0" applyFont="1" applyFill="1" applyBorder="1" applyAlignment="1">
      <alignment horizontal="left"/>
    </xf>
    <xf numFmtId="0" fontId="21" fillId="0" borderId="0" xfId="0" applyFont="1" applyAlignment="1"/>
    <xf numFmtId="0" fontId="0" fillId="5" borderId="0" xfId="0" applyFont="1" applyFill="1" applyAlignment="1"/>
    <xf numFmtId="0" fontId="6" fillId="0" borderId="47" xfId="0" applyFont="1" applyBorder="1" applyAlignment="1">
      <alignment wrapText="1"/>
    </xf>
    <xf numFmtId="0" fontId="0" fillId="2" borderId="46" xfId="0" applyFont="1" applyFill="1" applyBorder="1"/>
    <xf numFmtId="0" fontId="14" fillId="0" borderId="27" xfId="0" applyFont="1" applyFill="1" applyBorder="1" applyAlignment="1">
      <alignment horizontal="left"/>
    </xf>
    <xf numFmtId="0" fontId="14" fillId="0" borderId="28" xfId="0" applyFont="1" applyFill="1" applyBorder="1" applyAlignment="1">
      <alignment horizontal="left"/>
    </xf>
    <xf numFmtId="9" fontId="14" fillId="0" borderId="26" xfId="0" applyNumberFormat="1" applyFont="1" applyFill="1" applyBorder="1" applyAlignment="1">
      <alignment horizontal="left"/>
    </xf>
    <xf numFmtId="0" fontId="0" fillId="0" borderId="0" xfId="0" applyFont="1" applyFill="1" applyAlignment="1"/>
    <xf numFmtId="0" fontId="24" fillId="0" borderId="46" xfId="0" applyFont="1" applyFill="1" applyBorder="1" applyAlignment="1">
      <alignment horizontal="left"/>
    </xf>
    <xf numFmtId="9" fontId="24" fillId="0" borderId="46" xfId="0" applyNumberFormat="1" applyFont="1" applyFill="1" applyBorder="1" applyAlignment="1">
      <alignment horizontal="left"/>
    </xf>
    <xf numFmtId="0" fontId="24" fillId="0" borderId="46" xfId="0" applyFont="1" applyFill="1" applyBorder="1" applyAlignment="1"/>
    <xf numFmtId="0" fontId="0" fillId="5" borderId="46" xfId="0" applyFont="1" applyFill="1" applyBorder="1" applyAlignment="1"/>
    <xf numFmtId="0" fontId="14" fillId="5" borderId="46" xfId="0" applyFont="1" applyFill="1" applyBorder="1" applyAlignment="1">
      <alignment horizontal="left"/>
    </xf>
    <xf numFmtId="0" fontId="14" fillId="7" borderId="27" xfId="0" applyFont="1" applyFill="1" applyBorder="1" applyAlignment="1">
      <alignment horizontal="left"/>
    </xf>
    <xf numFmtId="0" fontId="14" fillId="7" borderId="28" xfId="0" applyFont="1" applyFill="1" applyBorder="1" applyAlignment="1">
      <alignment horizontal="left"/>
    </xf>
    <xf numFmtId="0" fontId="14" fillId="7" borderId="26" xfId="0" applyFont="1" applyFill="1" applyBorder="1" applyAlignment="1">
      <alignment horizontal="left"/>
    </xf>
    <xf numFmtId="9" fontId="14" fillId="7" borderId="26" xfId="0" applyNumberFormat="1" applyFont="1" applyFill="1" applyBorder="1" applyAlignment="1">
      <alignment horizontal="left"/>
    </xf>
    <xf numFmtId="0" fontId="0" fillId="7" borderId="0" xfId="0" applyFont="1" applyFill="1" applyAlignment="1"/>
    <xf numFmtId="0" fontId="25" fillId="0" borderId="26" xfId="0" applyFont="1" applyBorder="1" applyAlignment="1">
      <alignment horizontal="left"/>
    </xf>
    <xf numFmtId="0" fontId="26" fillId="2" borderId="20" xfId="0" applyFont="1" applyFill="1" applyBorder="1" applyAlignment="1">
      <alignment horizontal="left"/>
    </xf>
    <xf numFmtId="0" fontId="0" fillId="0" borderId="46" xfId="0" applyBorder="1"/>
    <xf numFmtId="0" fontId="21" fillId="0" borderId="46" xfId="0" applyFont="1" applyBorder="1" applyAlignment="1">
      <alignment horizontal="right"/>
    </xf>
    <xf numFmtId="0" fontId="22" fillId="0" borderId="46" xfId="0" applyFont="1" applyBorder="1" applyAlignment="1">
      <alignment wrapText="1"/>
    </xf>
    <xf numFmtId="0" fontId="21" fillId="0" borderId="46" xfId="0" applyFont="1" applyBorder="1"/>
    <xf numFmtId="0" fontId="0" fillId="0" borderId="46" xfId="0" applyBorder="1" applyAlignment="1">
      <alignment horizontal="right"/>
    </xf>
    <xf numFmtId="165" fontId="0" fillId="2" borderId="37" xfId="0" applyNumberFormat="1" applyFont="1" applyFill="1" applyBorder="1" applyAlignment="1">
      <alignment horizontal="left"/>
    </xf>
    <xf numFmtId="166" fontId="0" fillId="2" borderId="37" xfId="0" applyNumberFormat="1" applyFont="1" applyFill="1" applyBorder="1" applyAlignment="1">
      <alignment horizontal="left"/>
    </xf>
    <xf numFmtId="166" fontId="0" fillId="2" borderId="38" xfId="0" applyNumberFormat="1" applyFont="1" applyFill="1" applyBorder="1" applyAlignment="1">
      <alignment horizontal="left"/>
    </xf>
    <xf numFmtId="166" fontId="0" fillId="2" borderId="39" xfId="0" applyNumberFormat="1" applyFont="1" applyFill="1" applyBorder="1" applyAlignment="1">
      <alignment horizontal="left"/>
    </xf>
    <xf numFmtId="0" fontId="21" fillId="0" borderId="46" xfId="0" applyFont="1" applyBorder="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46" xfId="0" applyBorder="1" applyAlignment="1"/>
    <xf numFmtId="165" fontId="0" fillId="2" borderId="50" xfId="0" applyNumberFormat="1" applyFont="1" applyFill="1" applyBorder="1" applyAlignment="1">
      <alignment horizontal="left"/>
    </xf>
    <xf numFmtId="164" fontId="0" fillId="2" borderId="49" xfId="0" applyNumberFormat="1" applyFont="1" applyFill="1" applyBorder="1" applyAlignment="1">
      <alignment horizontal="left"/>
    </xf>
    <xf numFmtId="0" fontId="22" fillId="4" borderId="40" xfId="0" applyFont="1" applyFill="1" applyBorder="1" applyAlignment="1">
      <alignment horizontal="left"/>
    </xf>
    <xf numFmtId="0" fontId="25" fillId="0" borderId="36" xfId="0" applyFont="1" applyBorder="1" applyAlignment="1">
      <alignment horizontal="left" vertical="center"/>
    </xf>
    <xf numFmtId="9" fontId="0" fillId="4" borderId="26" xfId="1" applyFont="1" applyFill="1" applyBorder="1" applyAlignment="1">
      <alignment horizontal="left"/>
    </xf>
    <xf numFmtId="9" fontId="0" fillId="4" borderId="49" xfId="1" applyFont="1" applyFill="1" applyBorder="1" applyAlignment="1">
      <alignment horizontal="left"/>
    </xf>
    <xf numFmtId="9" fontId="21" fillId="0" borderId="0" xfId="1" applyFont="1" applyAlignment="1"/>
    <xf numFmtId="0" fontId="0" fillId="0" borderId="46" xfId="0" applyBorder="1" applyAlignment="1">
      <alignment wrapText="1"/>
    </xf>
    <xf numFmtId="10" fontId="0" fillId="0" borderId="0" xfId="0" applyNumberFormat="1" applyFont="1" applyAlignment="1"/>
    <xf numFmtId="167" fontId="2" fillId="0" borderId="0" xfId="0" applyNumberFormat="1" applyFont="1"/>
    <xf numFmtId="167" fontId="2" fillId="0" borderId="0" xfId="2" applyNumberFormat="1" applyFont="1"/>
    <xf numFmtId="0" fontId="0" fillId="2" borderId="4" xfId="0" applyFont="1" applyFill="1" applyBorder="1" applyAlignment="1">
      <alignment horizontal="left" vertical="center" wrapText="1"/>
    </xf>
    <xf numFmtId="0" fontId="9" fillId="0" borderId="5" xfId="0" applyFont="1" applyBorder="1"/>
    <xf numFmtId="0" fontId="9" fillId="0" borderId="6" xfId="0" applyFont="1" applyBorder="1"/>
    <xf numFmtId="0" fontId="0" fillId="2" borderId="7" xfId="0" applyFont="1" applyFill="1" applyBorder="1" applyAlignment="1">
      <alignment horizontal="left" vertical="center"/>
    </xf>
    <xf numFmtId="0" fontId="9" fillId="0" borderId="8" xfId="0" applyFont="1" applyBorder="1"/>
    <xf numFmtId="0" fontId="9" fillId="0" borderId="9" xfId="0" applyFont="1" applyBorder="1"/>
    <xf numFmtId="0" fontId="0" fillId="2" borderId="7" xfId="0" applyFont="1" applyFill="1" applyBorder="1" applyAlignment="1">
      <alignment vertical="center"/>
    </xf>
    <xf numFmtId="0" fontId="0" fillId="2" borderId="7" xfId="0" applyFont="1" applyFill="1" applyBorder="1" applyAlignment="1">
      <alignment vertical="center" wrapText="1"/>
    </xf>
    <xf numFmtId="0" fontId="12" fillId="2" borderId="11" xfId="0" applyFont="1" applyFill="1" applyBorder="1" applyAlignment="1">
      <alignment vertical="top" wrapText="1"/>
    </xf>
    <xf numFmtId="0" fontId="9" fillId="0" borderId="12" xfId="0" applyFont="1" applyBorder="1" applyAlignment="1">
      <alignment wrapText="1"/>
    </xf>
    <xf numFmtId="0" fontId="9" fillId="0" borderId="13" xfId="0" applyFont="1" applyBorder="1" applyAlignment="1">
      <alignment wrapText="1"/>
    </xf>
    <xf numFmtId="0" fontId="9" fillId="0" borderId="15" xfId="0" applyFont="1" applyBorder="1" applyAlignment="1">
      <alignment wrapText="1"/>
    </xf>
    <xf numFmtId="0" fontId="0" fillId="0" borderId="0" xfId="0" applyFont="1" applyAlignment="1">
      <alignment wrapText="1"/>
    </xf>
    <xf numFmtId="0" fontId="9" fillId="0" borderId="16" xfId="0" applyFont="1" applyBorder="1" applyAlignment="1">
      <alignment wrapText="1"/>
    </xf>
    <xf numFmtId="0" fontId="9" fillId="0" borderId="17" xfId="0" applyFont="1" applyBorder="1" applyAlignment="1">
      <alignment wrapText="1"/>
    </xf>
    <xf numFmtId="0" fontId="9" fillId="0" borderId="18" xfId="0" applyFont="1" applyBorder="1" applyAlignment="1">
      <alignment wrapText="1"/>
    </xf>
    <xf numFmtId="0" fontId="9" fillId="0" borderId="19" xfId="0" applyFont="1" applyBorder="1" applyAlignment="1">
      <alignment wrapText="1"/>
    </xf>
    <xf numFmtId="0" fontId="11" fillId="2" borderId="1" xfId="0" applyFont="1" applyFill="1" applyBorder="1" applyAlignment="1">
      <alignment horizontal="center" wrapText="1"/>
    </xf>
    <xf numFmtId="0" fontId="21" fillId="0" borderId="46" xfId="0" applyFont="1" applyBorder="1" applyAlignment="1">
      <alignment horizontal="left"/>
    </xf>
    <xf numFmtId="0" fontId="22" fillId="0" borderId="46" xfId="0" applyFont="1" applyBorder="1" applyAlignment="1">
      <alignment horizontal="center" wrapText="1"/>
    </xf>
    <xf numFmtId="0" fontId="27" fillId="0" borderId="46" xfId="0" applyFont="1" applyBorder="1" applyAlignment="1">
      <alignment horizontal="center"/>
    </xf>
    <xf numFmtId="0" fontId="0" fillId="0" borderId="46" xfId="0" applyFont="1" applyBorder="1" applyAlignment="1">
      <alignment horizontal="center"/>
    </xf>
    <xf numFmtId="0" fontId="21" fillId="0" borderId="0" xfId="0" applyFont="1" applyAlignment="1">
      <alignment horizontal="left"/>
    </xf>
    <xf numFmtId="0" fontId="29" fillId="2" borderId="11" xfId="0" applyFont="1" applyFill="1" applyBorder="1" applyAlignment="1">
      <alignment horizontal="left" vertical="top"/>
    </xf>
    <xf numFmtId="0" fontId="9" fillId="0" borderId="12" xfId="0" applyFont="1" applyBorder="1"/>
    <xf numFmtId="0" fontId="9" fillId="0" borderId="13" xfId="0" applyFont="1" applyBorder="1"/>
    <xf numFmtId="0" fontId="9" fillId="0" borderId="17" xfId="0" applyFont="1" applyBorder="1"/>
    <xf numFmtId="0" fontId="9" fillId="0" borderId="18" xfId="0" applyFont="1" applyBorder="1"/>
    <xf numFmtId="0" fontId="9" fillId="0" borderId="19" xfId="0" applyFont="1" applyBorder="1"/>
    <xf numFmtId="0" fontId="28" fillId="2" borderId="1" xfId="0" applyFont="1" applyFill="1" applyBorder="1" applyAlignment="1">
      <alignment horizontal="center" wrapText="1"/>
    </xf>
    <xf numFmtId="0" fontId="0" fillId="0" borderId="46" xfId="0" applyBorder="1" applyAlignment="1">
      <alignment horizontal="center" wrapText="1"/>
    </xf>
    <xf numFmtId="0" fontId="0" fillId="0" borderId="0" xfId="0" applyFont="1" applyAlignment="1">
      <alignment horizontal="center" wrapText="1"/>
    </xf>
    <xf numFmtId="0" fontId="22" fillId="0" borderId="0" xfId="0" applyFont="1" applyAlignment="1">
      <alignment horizontal="center" wrapText="1"/>
    </xf>
    <xf numFmtId="0" fontId="21" fillId="0" borderId="0" xfId="0" applyFont="1" applyAlignment="1">
      <alignment horizontal="center"/>
    </xf>
    <xf numFmtId="0" fontId="21" fillId="0" borderId="46" xfId="0" applyFont="1" applyBorder="1" applyAlignment="1">
      <alignment horizontal="center"/>
    </xf>
    <xf numFmtId="0" fontId="11" fillId="2" borderId="3" xfId="0" applyFont="1" applyFill="1" applyBorder="1" applyAlignment="1">
      <alignment wrapText="1"/>
    </xf>
    <xf numFmtId="0" fontId="9" fillId="0" borderId="41" xfId="0" applyFont="1" applyBorder="1"/>
    <xf numFmtId="0" fontId="9" fillId="0" borderId="14" xfId="0" applyFont="1" applyBorder="1"/>
  </cellXfs>
  <cellStyles count="3">
    <cellStyle name="Currency" xfId="2" builtinId="4"/>
    <cellStyle name="Normal" xfId="0" builtinId="0"/>
    <cellStyle name="Percent" xfId="1" builtinId="5"/>
  </cellStyles>
  <dxfs count="28">
    <dxf>
      <font>
        <b/>
        <i val="0"/>
        <strike val="0"/>
        <condense val="0"/>
        <extend val="0"/>
        <outline val="0"/>
        <shadow val="0"/>
        <u val="none"/>
        <vertAlign val="baseline"/>
        <sz val="10"/>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numFmt numFmtId="13" formatCode="0%"/>
      <alignment horizontal="left" vertical="bottom" textRotation="0" wrapText="0" indent="0" justifyLastLine="0" shrinkToFit="0" readingOrder="0"/>
      <border diagonalUp="0" diagonalDown="0">
        <left style="dotted">
          <color rgb="FF40DF6D"/>
        </left>
        <right/>
        <top/>
        <bottom style="dotted">
          <color rgb="FF40DF6D"/>
        </bottom>
        <vertical/>
        <horizontal/>
      </border>
    </dxf>
    <dxf>
      <font>
        <b val="0"/>
        <i val="0"/>
        <strike val="0"/>
        <condense val="0"/>
        <extend val="0"/>
        <outline val="0"/>
        <shadow val="0"/>
        <u val="none"/>
        <vertAlign val="baseline"/>
        <sz val="10"/>
        <color theme="1"/>
        <name val="Arial"/>
        <scheme val="none"/>
      </font>
      <fill>
        <patternFill patternType="solid">
          <fgColor indexed="64"/>
          <bgColor rgb="FF92D050"/>
        </patternFill>
      </fill>
      <alignment horizontal="left" vertical="bottom" textRotation="0" wrapText="0" indent="0" justifyLastLine="0" shrinkToFit="0" readingOrder="0"/>
      <border diagonalUp="0" diagonalDown="0">
        <left style="dotted">
          <color rgb="FF40DF6D"/>
        </left>
        <right/>
        <top/>
        <bottom style="dotted">
          <color rgb="FF40DF6D"/>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style="dotted">
          <color rgb="FF40DF6D"/>
        </left>
        <right/>
        <top/>
        <bottom style="dotted">
          <color rgb="FF40DF6D"/>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style="dotted">
          <color rgb="FF40DF6D"/>
        </left>
        <right style="dotted">
          <color rgb="FF40DF6D"/>
        </right>
        <top style="dotted">
          <color rgb="FF40DF6D"/>
        </top>
        <bottom style="dotted">
          <color rgb="FF40DF6D"/>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style="dotted">
          <color rgb="FF40DF6D"/>
        </left>
        <right style="dotted">
          <color rgb="FF40DF6D"/>
        </right>
        <top style="dotted">
          <color rgb="FF40DF6D"/>
        </top>
        <bottom style="dotted">
          <color rgb="FF40DF6D"/>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style="dotted">
          <color rgb="FF40DF6D"/>
        </left>
        <right style="dotted">
          <color rgb="FF40DF6D"/>
        </right>
        <top style="dotted">
          <color rgb="FF40DF6D"/>
        </top>
        <bottom style="dotted">
          <color rgb="FF40DF6D"/>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style="dotted">
          <color rgb="FF40DF6D"/>
        </right>
        <top style="dotted">
          <color rgb="FF40DF6D"/>
        </top>
        <bottom style="dotted">
          <color rgb="FF40DF6D"/>
        </bottom>
        <vertical/>
        <horizontal/>
      </border>
    </dxf>
    <dxf>
      <border outline="0">
        <bottom style="medium">
          <color rgb="FF40DF6D"/>
        </bottom>
      </border>
    </dxf>
    <dxf>
      <font>
        <b val="0"/>
        <i val="0"/>
        <strike val="0"/>
        <condense val="0"/>
        <extend val="0"/>
        <outline val="0"/>
        <shadow val="0"/>
        <u val="none"/>
        <vertAlign val="baseline"/>
        <sz val="10"/>
        <color rgb="FF000000"/>
        <name val="Arial"/>
        <scheme val="none"/>
      </font>
      <numFmt numFmtId="164" formatCode="\+0.00%;\-0.00%"/>
      <fill>
        <patternFill patternType="solid">
          <fgColor theme="0"/>
          <bgColor theme="0"/>
        </patternFill>
      </fill>
      <alignment horizontal="left" vertical="bottom" textRotation="0" wrapText="0" indent="0" justifyLastLine="0" shrinkToFit="0" readingOrder="0"/>
      <border diagonalUp="0" diagonalDown="0" outline="0">
        <left style="dotted">
          <color rgb="FF40DF6D"/>
        </left>
        <right/>
        <top/>
        <bottom/>
      </border>
    </dxf>
    <dxf>
      <font>
        <b val="0"/>
        <i val="0"/>
        <strike val="0"/>
        <condense val="0"/>
        <extend val="0"/>
        <outline val="0"/>
        <shadow val="0"/>
        <u val="none"/>
        <vertAlign val="baseline"/>
        <sz val="10"/>
        <color rgb="FF000000"/>
        <name val="Arial"/>
        <scheme val="none"/>
      </font>
      <numFmt numFmtId="164" formatCode="\+0.00%;\-0.00%"/>
      <fill>
        <patternFill patternType="solid">
          <fgColor theme="0"/>
          <bgColor theme="0"/>
        </patternFill>
      </fill>
      <alignment horizontal="left" vertical="bottom" textRotation="0" wrapText="0" indent="0" justifyLastLine="0" shrinkToFit="0" readingOrder="0"/>
      <border diagonalUp="0" diagonalDown="0">
        <left style="dotted">
          <color rgb="FF40DF6D"/>
        </left>
        <right/>
        <top/>
        <bottom style="dotted">
          <color rgb="FF40DF6D"/>
        </bottom>
        <vertical/>
        <horizontal/>
      </border>
    </dxf>
    <dxf>
      <font>
        <b val="0"/>
        <i val="0"/>
        <strike val="0"/>
        <condense val="0"/>
        <extend val="0"/>
        <outline val="0"/>
        <shadow val="0"/>
        <u val="none"/>
        <vertAlign val="baseline"/>
        <sz val="10"/>
        <color rgb="FF000000"/>
        <name val="Arial"/>
        <family val="2"/>
        <scheme val="none"/>
      </font>
      <fill>
        <patternFill patternType="solid">
          <fgColor rgb="FFFFFFFF"/>
          <bgColor rgb="FFFFFFFF"/>
        </patternFill>
      </fill>
      <alignment horizontal="left" vertical="bottom" textRotation="0" wrapText="0" indent="0" justifyLastLine="0" shrinkToFit="0" readingOrder="0"/>
      <border diagonalUp="0" diagonalDown="0" outline="0">
        <left style="dotted">
          <color rgb="FF40DF6D"/>
        </left>
        <right style="dotted">
          <color rgb="FF40DF6D"/>
        </right>
        <top style="dotted">
          <color rgb="FF40DF6D"/>
        </top>
        <bottom/>
      </border>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border diagonalUp="0" diagonalDown="0">
        <left style="dotted">
          <color rgb="FF40DF6D"/>
        </left>
        <right/>
        <top/>
        <bottom style="dotted">
          <color rgb="FF40DF6D"/>
        </bottom>
        <vertical/>
        <horizontal/>
      </border>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border diagonalUp="0" diagonalDown="0" outline="0">
        <left style="dotted">
          <color rgb="FF40DF6D"/>
        </left>
        <right style="dotted">
          <color rgb="FF40DF6D"/>
        </right>
        <top style="dotted">
          <color rgb="FF40DF6D"/>
        </top>
        <bottom/>
      </border>
    </dxf>
    <dxf>
      <font>
        <b val="0"/>
        <i val="0"/>
        <strike val="0"/>
        <condense val="0"/>
        <extend val="0"/>
        <outline val="0"/>
        <shadow val="0"/>
        <u val="none"/>
        <vertAlign val="baseline"/>
        <sz val="10"/>
        <color rgb="FF000000"/>
        <name val="Arial"/>
        <scheme val="none"/>
      </font>
      <fill>
        <patternFill patternType="solid">
          <fgColor rgb="FFFFFFFF"/>
          <bgColor rgb="FFFFFFFF"/>
        </patternFill>
      </fill>
      <alignment horizontal="left" vertical="bottom" textRotation="0" wrapText="0" indent="0" justifyLastLine="0" shrinkToFit="0" readingOrder="0"/>
      <border diagonalUp="0" diagonalDown="0">
        <left style="dotted">
          <color rgb="FF40DF6D"/>
        </left>
        <right style="dotted">
          <color rgb="FF40DF6D"/>
        </right>
        <top style="dotted">
          <color rgb="FF40DF6D"/>
        </top>
        <bottom style="dotted">
          <color rgb="FF40DF6D"/>
        </bottom>
        <vertical/>
        <horizontal/>
      </border>
    </dxf>
    <dxf>
      <font>
        <b val="0"/>
        <i val="0"/>
        <strike val="0"/>
        <condense val="0"/>
        <extend val="0"/>
        <outline val="0"/>
        <shadow val="0"/>
        <u val="none"/>
        <vertAlign val="baseline"/>
        <sz val="10"/>
        <color rgb="FF000000"/>
        <name val="Arial"/>
        <scheme val="none"/>
      </font>
      <fill>
        <patternFill patternType="solid">
          <fgColor theme="0"/>
          <bgColor theme="0"/>
        </patternFill>
      </fill>
      <alignment horizontal="left" vertical="bottom" textRotation="0" wrapText="0" indent="0" justifyLastLine="0" shrinkToFit="0" readingOrder="0"/>
      <border diagonalUp="0" diagonalDown="0" outline="0">
        <left style="dotted">
          <color rgb="FF40DF6D"/>
        </left>
        <right style="dotted">
          <color rgb="FF40DF6D"/>
        </right>
        <top style="dotted">
          <color rgb="FF40DF6D"/>
        </top>
        <bottom/>
      </border>
    </dxf>
    <dxf>
      <font>
        <b val="0"/>
        <i val="0"/>
        <strike val="0"/>
        <condense val="0"/>
        <extend val="0"/>
        <outline val="0"/>
        <shadow val="0"/>
        <u val="none"/>
        <vertAlign val="baseline"/>
        <sz val="10"/>
        <color rgb="FF000000"/>
        <name val="Arial"/>
        <scheme val="none"/>
      </font>
      <fill>
        <patternFill patternType="solid">
          <fgColor theme="0"/>
          <bgColor theme="0"/>
        </patternFill>
      </fill>
      <alignment horizontal="left" vertical="bottom" textRotation="0" wrapText="0" indent="0" justifyLastLine="0" shrinkToFit="0" readingOrder="0"/>
      <border diagonalUp="0" diagonalDown="0">
        <left style="dotted">
          <color rgb="FF40DF6D"/>
        </left>
        <right style="dotted">
          <color rgb="FF40DF6D"/>
        </right>
        <top style="dotted">
          <color rgb="FF40DF6D"/>
        </top>
        <bottom style="dotted">
          <color rgb="FF40DF6D"/>
        </bottom>
        <vertical/>
        <horizontal/>
      </border>
    </dxf>
    <dxf>
      <font>
        <b val="0"/>
        <i val="0"/>
        <strike val="0"/>
        <condense val="0"/>
        <extend val="0"/>
        <outline val="0"/>
        <shadow val="0"/>
        <u val="none"/>
        <vertAlign val="baseline"/>
        <sz val="10"/>
        <color rgb="FF000000"/>
        <name val="Arial"/>
        <scheme val="none"/>
      </font>
      <fill>
        <patternFill patternType="solid">
          <fgColor theme="0"/>
          <bgColor theme="0"/>
        </patternFill>
      </fill>
      <alignment horizontal="left" vertical="bottom" textRotation="0" wrapText="0" indent="0" justifyLastLine="0" shrinkToFit="0" readingOrder="0"/>
      <border diagonalUp="0" diagonalDown="0" outline="0">
        <left style="dotted">
          <color rgb="FF40DF6D"/>
        </left>
        <right style="dotted">
          <color rgb="FF40DF6D"/>
        </right>
        <top style="dotted">
          <color rgb="FF40DF6D"/>
        </top>
        <bottom/>
      </border>
    </dxf>
    <dxf>
      <font>
        <b val="0"/>
        <i val="0"/>
        <strike val="0"/>
        <condense val="0"/>
        <extend val="0"/>
        <outline val="0"/>
        <shadow val="0"/>
        <u val="none"/>
        <vertAlign val="baseline"/>
        <sz val="10"/>
        <color rgb="FF000000"/>
        <name val="Arial"/>
        <scheme val="none"/>
      </font>
      <fill>
        <patternFill patternType="solid">
          <fgColor theme="0"/>
          <bgColor theme="0"/>
        </patternFill>
      </fill>
      <alignment horizontal="left" vertical="bottom" textRotation="0" wrapText="0" indent="0" justifyLastLine="0" shrinkToFit="0" readingOrder="0"/>
      <border diagonalUp="0" diagonalDown="0">
        <left style="dotted">
          <color rgb="FF40DF6D"/>
        </left>
        <right style="dotted">
          <color rgb="FF40DF6D"/>
        </right>
        <top style="dotted">
          <color rgb="FF40DF6D"/>
        </top>
        <bottom style="dotted">
          <color rgb="FF40DF6D"/>
        </bottom>
        <vertical/>
        <horizontal/>
      </border>
    </dxf>
    <dxf>
      <font>
        <b val="0"/>
        <i val="0"/>
        <strike val="0"/>
        <condense val="0"/>
        <extend val="0"/>
        <outline val="0"/>
        <shadow val="0"/>
        <u val="none"/>
        <vertAlign val="baseline"/>
        <sz val="10"/>
        <color rgb="FF000000"/>
        <name val="Arial"/>
        <scheme val="none"/>
      </font>
      <numFmt numFmtId="165" formatCode="dddd"/>
      <fill>
        <patternFill patternType="solid">
          <fgColor theme="0"/>
          <bgColor theme="0"/>
        </patternFill>
      </fill>
      <alignment horizontal="left" vertical="bottom" textRotation="0" wrapText="0" indent="0" justifyLastLine="0" shrinkToFit="0" readingOrder="0"/>
      <border diagonalUp="0" diagonalDown="0" outline="0">
        <left/>
        <right style="dotted">
          <color rgb="FF40DF6D"/>
        </right>
        <top/>
        <bottom/>
      </border>
    </dxf>
    <dxf>
      <font>
        <b val="0"/>
        <i val="0"/>
        <strike val="0"/>
        <condense val="0"/>
        <extend val="0"/>
        <outline val="0"/>
        <shadow val="0"/>
        <u val="none"/>
        <vertAlign val="baseline"/>
        <sz val="10"/>
        <color rgb="FF000000"/>
        <name val="Arial"/>
        <scheme val="none"/>
      </font>
      <numFmt numFmtId="165" formatCode="dddd"/>
      <fill>
        <patternFill patternType="solid">
          <fgColor theme="0"/>
          <bgColor theme="0"/>
        </patternFill>
      </fill>
      <alignment horizontal="left" vertical="bottom" textRotation="0" wrapText="0" indent="0" justifyLastLine="0" shrinkToFit="0" readingOrder="0"/>
      <border diagonalUp="0" diagonalDown="0">
        <left/>
        <right style="dotted">
          <color rgb="FF40DF6D"/>
        </right>
        <top/>
        <bottom style="dotted">
          <color rgb="FF40DF6D"/>
        </bottom>
        <vertical/>
        <horizontal/>
      </border>
    </dxf>
    <dxf>
      <font>
        <b val="0"/>
        <i val="0"/>
        <strike val="0"/>
        <condense val="0"/>
        <extend val="0"/>
        <outline val="0"/>
        <shadow val="0"/>
        <u val="none"/>
        <vertAlign val="baseline"/>
        <sz val="10"/>
        <color rgb="FF000000"/>
        <name val="Arial"/>
        <scheme val="none"/>
      </font>
      <numFmt numFmtId="166" formatCode="m/d/yy;@"/>
      <fill>
        <patternFill patternType="solid">
          <fgColor theme="0"/>
          <bgColor theme="0"/>
        </patternFill>
      </fill>
      <alignment horizontal="left" vertical="bottom" textRotation="0" wrapText="0" indent="0" justifyLastLine="0" shrinkToFit="0" readingOrder="0"/>
      <border diagonalUp="0" diagonalDown="0" outline="0">
        <left/>
        <right style="dotted">
          <color rgb="FF40DF6D"/>
        </right>
        <top style="dotted">
          <color rgb="FF40DF6D"/>
        </top>
        <bottom/>
      </border>
    </dxf>
    <dxf>
      <font>
        <b val="0"/>
        <i val="0"/>
        <strike val="0"/>
        <condense val="0"/>
        <extend val="0"/>
        <outline val="0"/>
        <shadow val="0"/>
        <u val="none"/>
        <vertAlign val="baseline"/>
        <sz val="10"/>
        <color rgb="FF000000"/>
        <name val="Arial"/>
        <scheme val="none"/>
      </font>
      <numFmt numFmtId="166" formatCode="m/d/yy;@"/>
      <fill>
        <patternFill patternType="solid">
          <fgColor theme="0"/>
          <bgColor theme="0"/>
        </patternFill>
      </fill>
      <alignment horizontal="left" vertical="bottom" textRotation="0" wrapText="0" indent="0" justifyLastLine="0" shrinkToFit="0" readingOrder="0"/>
      <border diagonalUp="0" diagonalDown="0">
        <left/>
        <right style="dotted">
          <color rgb="FF40DF6D"/>
        </right>
        <top style="dotted">
          <color rgb="FF40DF6D"/>
        </top>
        <bottom style="dotted">
          <color rgb="FF40DF6D"/>
        </bottom>
        <vertical/>
        <horizontal/>
      </border>
    </dxf>
    <dxf>
      <border outline="0">
        <bottom style="thin">
          <color rgb="FF40DF6D"/>
        </bottom>
      </border>
    </dxf>
    <dxf>
      <font>
        <b/>
        <i val="0"/>
        <strike val="0"/>
        <condense val="0"/>
        <extend val="0"/>
        <outline val="0"/>
        <shadow val="0"/>
        <u val="none"/>
        <vertAlign val="baseline"/>
        <sz val="10"/>
        <color theme="1"/>
        <name val="Arial"/>
        <scheme val="none"/>
      </font>
      <alignment horizontal="left" vertical="center" textRotation="0" wrapText="0" indent="0" justifyLastLine="0" shrinkToFit="0" readingOrder="0"/>
      <border diagonalUp="0" diagonalDown="0" outline="0">
        <left style="thin">
          <color rgb="FF40DF6D"/>
        </left>
        <right style="thin">
          <color rgb="FF40DF6D"/>
        </right>
        <top/>
        <bottom/>
      </border>
    </dxf>
    <dxf>
      <numFmt numFmtId="14" formatCode="0.00%"/>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1181100</xdr:colOff>
      <xdr:row>10</xdr:row>
      <xdr:rowOff>438150</xdr:rowOff>
    </xdr:from>
    <xdr:ext cx="38100" cy="1714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5345968" y="3693887"/>
          <a:ext cx="65" cy="172227"/>
        </a:xfrm>
        <a:prstGeom prst="rect">
          <a:avLst/>
        </a:prstGeom>
        <a:noFill/>
        <a:ln>
          <a:noFill/>
        </a:ln>
      </xdr:spPr>
      <xdr:txBody>
        <a:bodyPr spcFirstLastPara="1" wrap="square" lIns="0" tIns="0" rIns="0" bIns="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0</xdr:row>
      <xdr:rowOff>0</xdr:rowOff>
    </xdr:from>
    <xdr:ext cx="1047750" cy="676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047750" cy="6762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047750" cy="67627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047750" cy="67627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047750" cy="67627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isy Waithera" refreshedDate="44511.540807870369" createdVersion="7" refreshedVersion="7" minRefreshableVersion="3" recordCount="504" xr:uid="{BD1D1B1E-82A4-422D-854C-B6DD43143D29}">
  <cacheSource type="worksheet">
    <worksheetSource name="Table2"/>
  </cacheSource>
  <cacheFields count="6">
    <cacheField name="Date" numFmtId="166">
      <sharedItems containsSemiMixedTypes="0" containsNonDate="0" containsDate="1" containsString="0" minDate="2019-08-31T00:00:00" maxDate="2019-09-07T00:00:00"/>
    </cacheField>
    <cacheField name="Weekday" numFmtId="165">
      <sharedItems count="7">
        <s v="Saturday"/>
        <s v="Sunday"/>
        <s v="Monday"/>
        <s v="Tuesday"/>
        <s v="Wednesday"/>
        <s v="Thursday"/>
        <s v="Friday"/>
      </sharedItems>
    </cacheField>
    <cacheField name="Name" numFmtId="0">
      <sharedItems count="72">
        <s v="A Night In Paris"/>
        <s v="Amazing Sauce"/>
        <s v="Appetizing As Heck"/>
        <s v="Appetizing Bird"/>
        <s v="Asian Express"/>
        <s v="Awesome Burger"/>
        <s v="Big Bites"/>
        <s v="Bill’s Burgers"/>
        <s v="Bless This Mess Hall"/>
        <s v="Blind Pig"/>
        <s v="Bobby’s"/>
        <s v="Cheerful Hippo"/>
        <s v="Cheerful Rhino"/>
        <s v="Choice Foods"/>
        <s v="Crate Express"/>
        <s v="Dainty Dog"/>
        <s v="Daytime Place"/>
        <s v="Delicious Donuts"/>
        <s v="Distinctive Creations"/>
        <s v="Easy Eats"/>
        <s v="Fare &amp; Feed"/>
        <s v="Fast &amp; Friendly"/>
        <s v="Fearless Wander"/>
        <s v="Fit For A King"/>
        <s v="Food For Thought"/>
        <s v="Foody's"/>
        <s v="For The Love Of Ice Cream"/>
        <s v="Frozen Yogurt"/>
        <s v="Giordano's Pizza"/>
        <s v="Golden Palace"/>
        <s v="Goodies"/>
        <s v="Great Burger"/>
        <s v="Grits &amp; Gravy"/>
        <s v="Grubber Hub"/>
        <s v="Heavenly Creations"/>
        <s v="Home Cooker"/>
        <s v="Hungry Dog"/>
        <s v="Ice Cream Sandwiches"/>
        <s v="Infatuated Creations"/>
        <s v="Juicy Orange"/>
        <s v="King of Meat"/>
        <s v="Lard Boy"/>
        <s v="Love Street"/>
        <s v="Macro Bites"/>
        <s v="Many Foods"/>
        <s v="Me Likey"/>
        <s v="Melting Pot"/>
        <s v="Mickey’s Foodstuff"/>
        <s v="Pearl"/>
        <s v="Pepper Jack’s"/>
        <s v="Pick &amp; Go"/>
        <s v="Quick Bite"/>
        <s v="Rare Choice"/>
        <s v="Rare Cuts"/>
        <s v="Rare Meats"/>
        <s v="Rich Meat"/>
        <s v="Sapid Salads"/>
        <s v="Scrumptious Temptations"/>
        <s v="Seasoned"/>
        <s v="Sherbet"/>
        <s v="Smack Dab"/>
        <s v="Smile N’ Delight"/>
        <s v="Smitten"/>
        <s v="Smothered In Love"/>
        <s v="Soup &amp; Salad Express"/>
        <s v="Soups &amp; Snacks"/>
        <s v="Spicy Heat"/>
        <s v="Spicy Jack’s"/>
        <s v="The Satiated Drink"/>
        <s v="Tum Tum Express"/>
        <s v="Urban Union"/>
        <s v="Wonton Express"/>
      </sharedItems>
    </cacheField>
    <cacheField name="Count of Orders" numFmtId="0">
      <sharedItems containsSemiMixedTypes="0" containsString="0" containsNumber="1" containsInteger="1" minValue="1" maxValue="66"/>
    </cacheField>
    <cacheField name="Count of Accepted Orders" numFmtId="0">
      <sharedItems containsSemiMixedTypes="0" containsString="0" containsNumber="1" containsInteger="1" minValue="1" maxValue="65"/>
    </cacheField>
    <cacheField name="Actual cooking time compared to estimate" numFmtId="164">
      <sharedItems containsSemiMixedTypes="0" containsString="0" containsNumber="1" minValue="-0.89700000000000002" maxValue="1.84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isy Waithera" refreshedDate="44511.697532986109" createdVersion="7" refreshedVersion="7" minRefreshableVersion="3" recordCount="158" xr:uid="{CB36633E-C9DE-4973-9450-0E8370C67D94}">
  <cacheSource type="worksheet">
    <worksheetSource name="Table3"/>
  </cacheSource>
  <cacheFields count="9">
    <cacheField name="Courier №" numFmtId="0">
      <sharedItems containsSemiMixedTypes="0" containsString="0" containsNumber="1" containsInteger="1" minValue="1" maxValue="158"/>
    </cacheField>
    <cacheField name="№ of Received Orders" numFmtId="0">
      <sharedItems containsSemiMixedTypes="0" containsString="0" containsNumber="1" containsInteger="1" minValue="3" maxValue="194"/>
    </cacheField>
    <cacheField name="№ of Delivered Orders" numFmtId="0">
      <sharedItems containsSemiMixedTypes="0" containsString="0" containsNumber="1" containsInteger="1" minValue="2" maxValue="164"/>
    </cacheField>
    <cacheField name="Sum of Courier Online Hours" numFmtId="0">
      <sharedItems containsSemiMixedTypes="0" containsString="0" containsNumber="1" minValue="2" maxValue="79.7"/>
    </cacheField>
    <cacheField name="Average Delivery per hour" numFmtId="0">
      <sharedItems containsSemiMixedTypes="0" containsString="0" containsNumber="1" minValue="0.34" maxValue="3.29"/>
    </cacheField>
    <cacheField name="Average Delivery per hour ratio" numFmtId="0">
      <sharedItems count="4">
        <s v="2:1"/>
        <s v="0:1"/>
        <s v="1:1"/>
        <s v="3:1"/>
      </sharedItems>
    </cacheField>
    <cacheField name="Percentage difference between received and delivered orders." numFmtId="9">
      <sharedItems containsSemiMixedTypes="0" containsString="0" containsNumber="1" minValue="0.14285714285714285" maxValue="1"/>
    </cacheField>
    <cacheField name="Explanation for difference between received and delivered orders." numFmtId="0">
      <sharedItems/>
    </cacheField>
    <cacheField name="Difference between received and delivered orders." numFmtId="0">
      <sharedItems containsSemiMixedTypes="0" containsString="0" containsNumber="1" containsInteger="1" minValue="0" maxValue="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4">
  <r>
    <d v="2019-08-31T00:00:00"/>
    <x v="0"/>
    <x v="0"/>
    <n v="6"/>
    <n v="6"/>
    <n v="0.622"/>
  </r>
  <r>
    <d v="2019-08-31T00:00:00"/>
    <x v="0"/>
    <x v="1"/>
    <n v="12"/>
    <n v="12"/>
    <n v="0.13800000000000001"/>
  </r>
  <r>
    <d v="2019-08-31T00:00:00"/>
    <x v="0"/>
    <x v="2"/>
    <n v="10"/>
    <n v="9"/>
    <n v="0.14299999999999999"/>
  </r>
  <r>
    <d v="2019-08-31T00:00:00"/>
    <x v="0"/>
    <x v="3"/>
    <n v="9"/>
    <n v="9"/>
    <n v="1.123"/>
  </r>
  <r>
    <d v="2019-08-31T00:00:00"/>
    <x v="0"/>
    <x v="4"/>
    <n v="12"/>
    <n v="10"/>
    <n v="-6.2E-2"/>
  </r>
  <r>
    <d v="2019-08-31T00:00:00"/>
    <x v="0"/>
    <x v="5"/>
    <n v="12"/>
    <n v="9"/>
    <n v="-0.19500000000000001"/>
  </r>
  <r>
    <d v="2019-08-31T00:00:00"/>
    <x v="0"/>
    <x v="6"/>
    <n v="15"/>
    <n v="13"/>
    <n v="0.104"/>
  </r>
  <r>
    <d v="2019-08-31T00:00:00"/>
    <x v="0"/>
    <x v="7"/>
    <n v="7"/>
    <n v="7"/>
    <n v="-0.32700000000000001"/>
  </r>
  <r>
    <d v="2019-08-31T00:00:00"/>
    <x v="0"/>
    <x v="8"/>
    <n v="2"/>
    <n v="2"/>
    <n v="-0.115"/>
  </r>
  <r>
    <d v="2019-08-31T00:00:00"/>
    <x v="0"/>
    <x v="9"/>
    <n v="15"/>
    <n v="15"/>
    <n v="0.45100000000000001"/>
  </r>
  <r>
    <d v="2019-08-31T00:00:00"/>
    <x v="0"/>
    <x v="10"/>
    <n v="52"/>
    <n v="49"/>
    <n v="1.669"/>
  </r>
  <r>
    <d v="2019-08-31T00:00:00"/>
    <x v="0"/>
    <x v="11"/>
    <n v="2"/>
    <n v="2"/>
    <n v="0.47499999999999998"/>
  </r>
  <r>
    <d v="2019-08-31T00:00:00"/>
    <x v="0"/>
    <x v="12"/>
    <n v="21"/>
    <n v="20"/>
    <n v="-9.6000000000000002E-2"/>
  </r>
  <r>
    <d v="2019-08-31T00:00:00"/>
    <x v="0"/>
    <x v="13"/>
    <n v="9"/>
    <n v="9"/>
    <n v="-0.11"/>
  </r>
  <r>
    <d v="2019-08-31T00:00:00"/>
    <x v="0"/>
    <x v="14"/>
    <n v="10"/>
    <n v="10"/>
    <n v="-8.5000000000000006E-2"/>
  </r>
  <r>
    <d v="2019-08-31T00:00:00"/>
    <x v="0"/>
    <x v="15"/>
    <n v="9"/>
    <n v="9"/>
    <n v="0.32900000000000001"/>
  </r>
  <r>
    <d v="2019-08-31T00:00:00"/>
    <x v="0"/>
    <x v="16"/>
    <n v="26"/>
    <n v="25"/>
    <n v="-0.122"/>
  </r>
  <r>
    <d v="2019-08-31T00:00:00"/>
    <x v="0"/>
    <x v="17"/>
    <n v="5"/>
    <n v="4"/>
    <n v="0.47599999999999998"/>
  </r>
  <r>
    <d v="2019-08-31T00:00:00"/>
    <x v="0"/>
    <x v="18"/>
    <n v="6"/>
    <n v="4"/>
    <n v="8.9999999999999993E-3"/>
  </r>
  <r>
    <d v="2019-08-31T00:00:00"/>
    <x v="0"/>
    <x v="19"/>
    <n v="25"/>
    <n v="24"/>
    <n v="-6.0000000000000001E-3"/>
  </r>
  <r>
    <d v="2019-08-31T00:00:00"/>
    <x v="0"/>
    <x v="20"/>
    <n v="17"/>
    <n v="17"/>
    <n v="-5.8000000000000003E-2"/>
  </r>
  <r>
    <d v="2019-08-31T00:00:00"/>
    <x v="0"/>
    <x v="21"/>
    <n v="15"/>
    <n v="15"/>
    <n v="-0.20300000000000001"/>
  </r>
  <r>
    <d v="2019-08-31T00:00:00"/>
    <x v="0"/>
    <x v="22"/>
    <n v="11"/>
    <n v="10"/>
    <n v="0.107"/>
  </r>
  <r>
    <d v="2019-08-31T00:00:00"/>
    <x v="0"/>
    <x v="23"/>
    <n v="6"/>
    <n v="6"/>
    <n v="-0.27500000000000002"/>
  </r>
  <r>
    <d v="2019-08-31T00:00:00"/>
    <x v="0"/>
    <x v="24"/>
    <n v="8"/>
    <n v="8"/>
    <n v="-0.157"/>
  </r>
  <r>
    <d v="2019-08-31T00:00:00"/>
    <x v="0"/>
    <x v="25"/>
    <n v="7"/>
    <n v="7"/>
    <n v="-0.104"/>
  </r>
  <r>
    <d v="2019-08-31T00:00:00"/>
    <x v="0"/>
    <x v="26"/>
    <n v="3"/>
    <n v="3"/>
    <n v="0.92800000000000005"/>
  </r>
  <r>
    <d v="2019-08-31T00:00:00"/>
    <x v="0"/>
    <x v="27"/>
    <n v="3"/>
    <n v="2"/>
    <n v="0.33"/>
  </r>
  <r>
    <d v="2019-08-31T00:00:00"/>
    <x v="0"/>
    <x v="28"/>
    <n v="15"/>
    <n v="11"/>
    <n v="-0.125"/>
  </r>
  <r>
    <d v="2019-08-31T00:00:00"/>
    <x v="0"/>
    <x v="29"/>
    <n v="17"/>
    <n v="17"/>
    <n v="0.35099999999999998"/>
  </r>
  <r>
    <d v="2019-08-31T00:00:00"/>
    <x v="0"/>
    <x v="30"/>
    <n v="13"/>
    <n v="10"/>
    <n v="0.25"/>
  </r>
  <r>
    <d v="2019-08-31T00:00:00"/>
    <x v="0"/>
    <x v="31"/>
    <n v="12"/>
    <n v="12"/>
    <n v="0.214"/>
  </r>
  <r>
    <d v="2019-08-31T00:00:00"/>
    <x v="0"/>
    <x v="32"/>
    <n v="2"/>
    <n v="2"/>
    <n v="0.251"/>
  </r>
  <r>
    <d v="2019-08-31T00:00:00"/>
    <x v="0"/>
    <x v="33"/>
    <n v="21"/>
    <n v="21"/>
    <n v="-0.26400000000000001"/>
  </r>
  <r>
    <d v="2019-08-31T00:00:00"/>
    <x v="0"/>
    <x v="34"/>
    <n v="9"/>
    <n v="7"/>
    <n v="-0.215"/>
  </r>
  <r>
    <d v="2019-08-31T00:00:00"/>
    <x v="0"/>
    <x v="35"/>
    <n v="19"/>
    <n v="14"/>
    <n v="-0.28299999999999997"/>
  </r>
  <r>
    <d v="2019-08-31T00:00:00"/>
    <x v="0"/>
    <x v="36"/>
    <n v="9"/>
    <n v="9"/>
    <n v="0.2"/>
  </r>
  <r>
    <d v="2019-08-31T00:00:00"/>
    <x v="0"/>
    <x v="37"/>
    <n v="3"/>
    <n v="1"/>
    <n v="-0.47799999999999998"/>
  </r>
  <r>
    <d v="2019-08-31T00:00:00"/>
    <x v="0"/>
    <x v="38"/>
    <n v="3"/>
    <n v="2"/>
    <n v="-0.89600000000000002"/>
  </r>
  <r>
    <d v="2019-08-31T00:00:00"/>
    <x v="0"/>
    <x v="39"/>
    <n v="14"/>
    <n v="4"/>
    <n v="-3.0000000000000001E-3"/>
  </r>
  <r>
    <d v="2019-08-31T00:00:00"/>
    <x v="0"/>
    <x v="40"/>
    <n v="6"/>
    <n v="6"/>
    <n v="0.14099999999999999"/>
  </r>
  <r>
    <d v="2019-08-31T00:00:00"/>
    <x v="0"/>
    <x v="41"/>
    <n v="13"/>
    <n v="13"/>
    <n v="-5.0999999999999997E-2"/>
  </r>
  <r>
    <d v="2019-08-31T00:00:00"/>
    <x v="0"/>
    <x v="42"/>
    <n v="3"/>
    <n v="3"/>
    <n v="0.187"/>
  </r>
  <r>
    <d v="2019-08-31T00:00:00"/>
    <x v="0"/>
    <x v="43"/>
    <n v="23"/>
    <n v="22"/>
    <n v="0.107"/>
  </r>
  <r>
    <d v="2019-08-31T00:00:00"/>
    <x v="0"/>
    <x v="44"/>
    <n v="13"/>
    <n v="13"/>
    <n v="-2.1999999999999999E-2"/>
  </r>
  <r>
    <d v="2019-08-31T00:00:00"/>
    <x v="0"/>
    <x v="45"/>
    <n v="12"/>
    <n v="11"/>
    <n v="-0.08"/>
  </r>
  <r>
    <d v="2019-08-31T00:00:00"/>
    <x v="0"/>
    <x v="46"/>
    <n v="40"/>
    <n v="40"/>
    <n v="-1.7999999999999999E-2"/>
  </r>
  <r>
    <d v="2019-08-31T00:00:00"/>
    <x v="0"/>
    <x v="47"/>
    <n v="3"/>
    <n v="2"/>
    <n v="-0.307"/>
  </r>
  <r>
    <d v="2019-08-31T00:00:00"/>
    <x v="0"/>
    <x v="48"/>
    <n v="2"/>
    <n v="2"/>
    <n v="0.105"/>
  </r>
  <r>
    <d v="2019-08-31T00:00:00"/>
    <x v="0"/>
    <x v="49"/>
    <n v="6"/>
    <n v="2"/>
    <n v="0.111"/>
  </r>
  <r>
    <d v="2019-08-31T00:00:00"/>
    <x v="0"/>
    <x v="50"/>
    <n v="3"/>
    <n v="3"/>
    <n v="-8.6999999999999994E-2"/>
  </r>
  <r>
    <d v="2019-08-31T00:00:00"/>
    <x v="0"/>
    <x v="51"/>
    <n v="16"/>
    <n v="16"/>
    <n v="-0.32100000000000001"/>
  </r>
  <r>
    <d v="2019-08-31T00:00:00"/>
    <x v="0"/>
    <x v="52"/>
    <n v="4"/>
    <n v="3"/>
    <n v="-0.19600000000000001"/>
  </r>
  <r>
    <d v="2019-08-31T00:00:00"/>
    <x v="0"/>
    <x v="53"/>
    <n v="5"/>
    <n v="5"/>
    <n v="-0.13100000000000001"/>
  </r>
  <r>
    <d v="2019-08-31T00:00:00"/>
    <x v="0"/>
    <x v="54"/>
    <n v="5"/>
    <n v="5"/>
    <n v="0.21299999999999999"/>
  </r>
  <r>
    <d v="2019-08-31T00:00:00"/>
    <x v="0"/>
    <x v="55"/>
    <n v="6"/>
    <n v="6"/>
    <n v="-0.10199999999999999"/>
  </r>
  <r>
    <d v="2019-08-31T00:00:00"/>
    <x v="0"/>
    <x v="56"/>
    <n v="4"/>
    <n v="4"/>
    <n v="-0.184"/>
  </r>
  <r>
    <d v="2019-08-31T00:00:00"/>
    <x v="0"/>
    <x v="57"/>
    <n v="9"/>
    <n v="9"/>
    <n v="-0.12"/>
  </r>
  <r>
    <d v="2019-08-31T00:00:00"/>
    <x v="0"/>
    <x v="58"/>
    <n v="3"/>
    <n v="3"/>
    <n v="0.62"/>
  </r>
  <r>
    <d v="2019-08-31T00:00:00"/>
    <x v="0"/>
    <x v="59"/>
    <n v="3"/>
    <n v="2"/>
    <n v="8.0000000000000002E-3"/>
  </r>
  <r>
    <d v="2019-08-31T00:00:00"/>
    <x v="0"/>
    <x v="60"/>
    <n v="3"/>
    <n v="3"/>
    <n v="0.10199999999999999"/>
  </r>
  <r>
    <d v="2019-08-31T00:00:00"/>
    <x v="0"/>
    <x v="61"/>
    <n v="9"/>
    <n v="9"/>
    <n v="0.20399999999999999"/>
  </r>
  <r>
    <d v="2019-08-31T00:00:00"/>
    <x v="0"/>
    <x v="62"/>
    <n v="3"/>
    <n v="2"/>
    <n v="0.188"/>
  </r>
  <r>
    <d v="2019-08-31T00:00:00"/>
    <x v="0"/>
    <x v="63"/>
    <n v="10"/>
    <n v="9"/>
    <n v="0.63200000000000001"/>
  </r>
  <r>
    <d v="2019-08-31T00:00:00"/>
    <x v="0"/>
    <x v="64"/>
    <n v="3"/>
    <n v="2"/>
    <n v="0.184"/>
  </r>
  <r>
    <d v="2019-08-31T00:00:00"/>
    <x v="0"/>
    <x v="65"/>
    <n v="16"/>
    <n v="13"/>
    <n v="4.4999999999999998E-2"/>
  </r>
  <r>
    <d v="2019-08-31T00:00:00"/>
    <x v="0"/>
    <x v="66"/>
    <n v="6"/>
    <n v="5"/>
    <n v="0.22900000000000001"/>
  </r>
  <r>
    <d v="2019-08-31T00:00:00"/>
    <x v="0"/>
    <x v="67"/>
    <n v="6"/>
    <n v="5"/>
    <n v="-0.46100000000000002"/>
  </r>
  <r>
    <d v="2019-08-31T00:00:00"/>
    <x v="0"/>
    <x v="68"/>
    <n v="2"/>
    <n v="2"/>
    <n v="-0.122"/>
  </r>
  <r>
    <d v="2019-08-31T00:00:00"/>
    <x v="0"/>
    <x v="69"/>
    <n v="7"/>
    <n v="5"/>
    <n v="1E-3"/>
  </r>
  <r>
    <d v="2019-08-31T00:00:00"/>
    <x v="0"/>
    <x v="70"/>
    <n v="63"/>
    <n v="56"/>
    <n v="-0.13500000000000001"/>
  </r>
  <r>
    <d v="2019-08-31T00:00:00"/>
    <x v="0"/>
    <x v="71"/>
    <n v="12"/>
    <n v="12"/>
    <n v="0.40500000000000003"/>
  </r>
  <r>
    <d v="2019-09-01T00:00:00"/>
    <x v="1"/>
    <x v="0"/>
    <n v="7"/>
    <n v="7"/>
    <n v="-0.63800000000000001"/>
  </r>
  <r>
    <d v="2019-09-01T00:00:00"/>
    <x v="1"/>
    <x v="1"/>
    <n v="11"/>
    <n v="11"/>
    <n v="-0.82399999999999995"/>
  </r>
  <r>
    <d v="2019-09-01T00:00:00"/>
    <x v="1"/>
    <x v="2"/>
    <n v="10"/>
    <n v="10"/>
    <n v="0.82499999999999996"/>
  </r>
  <r>
    <d v="2019-09-01T00:00:00"/>
    <x v="1"/>
    <x v="3"/>
    <n v="9"/>
    <n v="6"/>
    <n v="0.26300000000000001"/>
  </r>
  <r>
    <d v="2019-09-01T00:00:00"/>
    <x v="1"/>
    <x v="4"/>
    <n v="11"/>
    <n v="11"/>
    <n v="0"/>
  </r>
  <r>
    <d v="2019-09-01T00:00:00"/>
    <x v="1"/>
    <x v="5"/>
    <n v="11"/>
    <n v="9"/>
    <n v="-0.34399999999999997"/>
  </r>
  <r>
    <d v="2019-09-01T00:00:00"/>
    <x v="1"/>
    <x v="6"/>
    <n v="17"/>
    <n v="17"/>
    <n v="0.14899999999999999"/>
  </r>
  <r>
    <d v="2019-09-01T00:00:00"/>
    <x v="1"/>
    <x v="7"/>
    <n v="7"/>
    <n v="7"/>
    <n v="0.40500000000000003"/>
  </r>
  <r>
    <d v="2019-09-01T00:00:00"/>
    <x v="1"/>
    <x v="8"/>
    <n v="2"/>
    <n v="2"/>
    <n v="0.26600000000000001"/>
  </r>
  <r>
    <d v="2019-09-01T00:00:00"/>
    <x v="1"/>
    <x v="9"/>
    <n v="17"/>
    <n v="17"/>
    <n v="-0.108"/>
  </r>
  <r>
    <d v="2019-09-01T00:00:00"/>
    <x v="1"/>
    <x v="10"/>
    <n v="60"/>
    <n v="58"/>
    <n v="-0.30099999999999999"/>
  </r>
  <r>
    <d v="2019-09-01T00:00:00"/>
    <x v="1"/>
    <x v="11"/>
    <n v="1"/>
    <n v="1"/>
    <n v="2.1000000000000001E-2"/>
  </r>
  <r>
    <d v="2019-09-01T00:00:00"/>
    <x v="1"/>
    <x v="12"/>
    <n v="26"/>
    <n v="23"/>
    <n v="0.24"/>
  </r>
  <r>
    <d v="2019-09-01T00:00:00"/>
    <x v="1"/>
    <x v="13"/>
    <n v="9"/>
    <n v="9"/>
    <n v="-0.126"/>
  </r>
  <r>
    <d v="2019-09-01T00:00:00"/>
    <x v="1"/>
    <x v="14"/>
    <n v="10"/>
    <n v="9"/>
    <n v="0.126"/>
  </r>
  <r>
    <d v="2019-09-01T00:00:00"/>
    <x v="1"/>
    <x v="15"/>
    <n v="9"/>
    <n v="9"/>
    <n v="4.0000000000000001E-3"/>
  </r>
  <r>
    <d v="2019-09-01T00:00:00"/>
    <x v="1"/>
    <x v="16"/>
    <n v="30"/>
    <n v="30"/>
    <n v="3.1E-2"/>
  </r>
  <r>
    <d v="2019-09-01T00:00:00"/>
    <x v="1"/>
    <x v="17"/>
    <n v="5"/>
    <n v="5"/>
    <n v="-0.223"/>
  </r>
  <r>
    <d v="2019-09-01T00:00:00"/>
    <x v="1"/>
    <x v="18"/>
    <n v="7"/>
    <n v="7"/>
    <n v="-0.16300000000000001"/>
  </r>
  <r>
    <d v="2019-09-01T00:00:00"/>
    <x v="1"/>
    <x v="19"/>
    <n v="29"/>
    <n v="27"/>
    <n v="-7.5999999999999998E-2"/>
  </r>
  <r>
    <d v="2019-09-01T00:00:00"/>
    <x v="1"/>
    <x v="20"/>
    <n v="23"/>
    <n v="23"/>
    <n v="-0.45800000000000002"/>
  </r>
  <r>
    <d v="2019-09-01T00:00:00"/>
    <x v="1"/>
    <x v="21"/>
    <n v="18"/>
    <n v="17"/>
    <n v="-0.16500000000000001"/>
  </r>
  <r>
    <d v="2019-09-01T00:00:00"/>
    <x v="1"/>
    <x v="22"/>
    <n v="11"/>
    <n v="10"/>
    <n v="-2.1000000000000001E-2"/>
  </r>
  <r>
    <d v="2019-09-01T00:00:00"/>
    <x v="1"/>
    <x v="23"/>
    <n v="5"/>
    <n v="4"/>
    <n v="5.0000000000000001E-3"/>
  </r>
  <r>
    <d v="2019-09-01T00:00:00"/>
    <x v="1"/>
    <x v="24"/>
    <n v="8"/>
    <n v="8"/>
    <n v="-1.6E-2"/>
  </r>
  <r>
    <d v="2019-09-01T00:00:00"/>
    <x v="1"/>
    <x v="25"/>
    <n v="8"/>
    <n v="7"/>
    <n v="-9.7000000000000003E-2"/>
  </r>
  <r>
    <d v="2019-09-01T00:00:00"/>
    <x v="1"/>
    <x v="26"/>
    <n v="3"/>
    <n v="3"/>
    <n v="0.10199999999999999"/>
  </r>
  <r>
    <d v="2019-09-01T00:00:00"/>
    <x v="1"/>
    <x v="27"/>
    <n v="3"/>
    <n v="3"/>
    <n v="5.6000000000000001E-2"/>
  </r>
  <r>
    <d v="2019-09-01T00:00:00"/>
    <x v="1"/>
    <x v="28"/>
    <n v="16"/>
    <n v="15"/>
    <n v="4.9000000000000002E-2"/>
  </r>
  <r>
    <d v="2019-09-01T00:00:00"/>
    <x v="1"/>
    <x v="29"/>
    <n v="20"/>
    <n v="20"/>
    <n v="-0.52100000000000002"/>
  </r>
  <r>
    <d v="2019-09-01T00:00:00"/>
    <x v="1"/>
    <x v="30"/>
    <n v="15"/>
    <n v="15"/>
    <n v="-6.8000000000000005E-2"/>
  </r>
  <r>
    <d v="2019-09-01T00:00:00"/>
    <x v="1"/>
    <x v="31"/>
    <n v="12"/>
    <n v="9"/>
    <n v="-0.02"/>
  </r>
  <r>
    <d v="2019-09-01T00:00:00"/>
    <x v="1"/>
    <x v="32"/>
    <n v="2"/>
    <n v="2"/>
    <n v="0.14499999999999999"/>
  </r>
  <r>
    <d v="2019-09-01T00:00:00"/>
    <x v="1"/>
    <x v="33"/>
    <n v="28"/>
    <n v="25"/>
    <n v="-1.0999999999999999E-2"/>
  </r>
  <r>
    <d v="2019-09-01T00:00:00"/>
    <x v="1"/>
    <x v="34"/>
    <n v="8"/>
    <n v="8"/>
    <n v="-0.191"/>
  </r>
  <r>
    <d v="2019-09-01T00:00:00"/>
    <x v="1"/>
    <x v="35"/>
    <n v="24"/>
    <n v="24"/>
    <n v="-0.28100000000000003"/>
  </r>
  <r>
    <d v="2019-09-01T00:00:00"/>
    <x v="1"/>
    <x v="36"/>
    <n v="9"/>
    <n v="9"/>
    <n v="0.215"/>
  </r>
  <r>
    <d v="2019-09-01T00:00:00"/>
    <x v="1"/>
    <x v="37"/>
    <n v="3"/>
    <n v="3"/>
    <n v="-0.153"/>
  </r>
  <r>
    <d v="2019-09-01T00:00:00"/>
    <x v="1"/>
    <x v="38"/>
    <n v="3"/>
    <n v="1"/>
    <n v="-0.77500000000000002"/>
  </r>
  <r>
    <d v="2019-09-01T00:00:00"/>
    <x v="1"/>
    <x v="39"/>
    <n v="15"/>
    <n v="12"/>
    <n v="-0.13800000000000001"/>
  </r>
  <r>
    <d v="2019-09-01T00:00:00"/>
    <x v="1"/>
    <x v="40"/>
    <n v="5"/>
    <n v="4"/>
    <n v="0.72099999999999997"/>
  </r>
  <r>
    <d v="2019-09-01T00:00:00"/>
    <x v="1"/>
    <x v="41"/>
    <n v="14"/>
    <n v="14"/>
    <n v="0.19"/>
  </r>
  <r>
    <d v="2019-09-01T00:00:00"/>
    <x v="1"/>
    <x v="42"/>
    <n v="4"/>
    <n v="3"/>
    <n v="-5.6000000000000001E-2"/>
  </r>
  <r>
    <d v="2019-09-01T00:00:00"/>
    <x v="1"/>
    <x v="43"/>
    <n v="29"/>
    <n v="29"/>
    <n v="0.20799999999999999"/>
  </r>
  <r>
    <d v="2019-09-01T00:00:00"/>
    <x v="1"/>
    <x v="44"/>
    <n v="14"/>
    <n v="9"/>
    <n v="-0.16200000000000001"/>
  </r>
  <r>
    <d v="2019-09-01T00:00:00"/>
    <x v="1"/>
    <x v="45"/>
    <n v="14"/>
    <n v="14"/>
    <n v="7.9000000000000001E-2"/>
  </r>
  <r>
    <d v="2019-09-01T00:00:00"/>
    <x v="1"/>
    <x v="46"/>
    <n v="51"/>
    <n v="51"/>
    <n v="-0.51600000000000001"/>
  </r>
  <r>
    <d v="2019-09-01T00:00:00"/>
    <x v="1"/>
    <x v="47"/>
    <n v="2"/>
    <n v="2"/>
    <n v="-0.21199999999999999"/>
  </r>
  <r>
    <d v="2019-09-01T00:00:00"/>
    <x v="1"/>
    <x v="48"/>
    <n v="2"/>
    <n v="1"/>
    <n v="-2.1999999999999999E-2"/>
  </r>
  <r>
    <d v="2019-09-01T00:00:00"/>
    <x v="1"/>
    <x v="49"/>
    <n v="6"/>
    <n v="5"/>
    <n v="0.13300000000000001"/>
  </r>
  <r>
    <d v="2019-09-01T00:00:00"/>
    <x v="1"/>
    <x v="50"/>
    <n v="2"/>
    <n v="1"/>
    <n v="-9.2999999999999999E-2"/>
  </r>
  <r>
    <d v="2019-09-01T00:00:00"/>
    <x v="1"/>
    <x v="51"/>
    <n v="18"/>
    <n v="18"/>
    <n v="0.11799999999999999"/>
  </r>
  <r>
    <d v="2019-09-01T00:00:00"/>
    <x v="1"/>
    <x v="52"/>
    <n v="5"/>
    <n v="5"/>
    <n v="0.27500000000000002"/>
  </r>
  <r>
    <d v="2019-09-01T00:00:00"/>
    <x v="1"/>
    <x v="53"/>
    <n v="5"/>
    <n v="5"/>
    <n v="-0.21"/>
  </r>
  <r>
    <d v="2019-09-01T00:00:00"/>
    <x v="1"/>
    <x v="54"/>
    <n v="5"/>
    <n v="5"/>
    <n v="0.53200000000000003"/>
  </r>
  <r>
    <d v="2019-09-01T00:00:00"/>
    <x v="1"/>
    <x v="55"/>
    <n v="6"/>
    <n v="5"/>
    <n v="0.19600000000000001"/>
  </r>
  <r>
    <d v="2019-09-01T00:00:00"/>
    <x v="1"/>
    <x v="56"/>
    <n v="4"/>
    <n v="2"/>
    <n v="8.8999999999999996E-2"/>
  </r>
  <r>
    <d v="2019-09-01T00:00:00"/>
    <x v="1"/>
    <x v="57"/>
    <n v="9"/>
    <n v="8"/>
    <n v="-0.16300000000000001"/>
  </r>
  <r>
    <d v="2019-09-01T00:00:00"/>
    <x v="1"/>
    <x v="58"/>
    <n v="4"/>
    <n v="4"/>
    <n v="2.1000000000000001E-2"/>
  </r>
  <r>
    <d v="2019-09-01T00:00:00"/>
    <x v="1"/>
    <x v="59"/>
    <n v="3"/>
    <n v="3"/>
    <n v="-0.36099999999999999"/>
  </r>
  <r>
    <d v="2019-09-01T00:00:00"/>
    <x v="1"/>
    <x v="60"/>
    <n v="3"/>
    <n v="3"/>
    <n v="-0.189"/>
  </r>
  <r>
    <d v="2019-09-01T00:00:00"/>
    <x v="1"/>
    <x v="61"/>
    <n v="9"/>
    <n v="9"/>
    <n v="-5.1999999999999998E-2"/>
  </r>
  <r>
    <d v="2019-09-01T00:00:00"/>
    <x v="1"/>
    <x v="62"/>
    <n v="4"/>
    <n v="3"/>
    <n v="-0.33100000000000002"/>
  </r>
  <r>
    <d v="2019-09-01T00:00:00"/>
    <x v="1"/>
    <x v="63"/>
    <n v="10"/>
    <n v="10"/>
    <n v="0.109"/>
  </r>
  <r>
    <d v="2019-09-01T00:00:00"/>
    <x v="1"/>
    <x v="64"/>
    <n v="4"/>
    <n v="3"/>
    <n v="-0.41499999999999998"/>
  </r>
  <r>
    <d v="2019-09-01T00:00:00"/>
    <x v="1"/>
    <x v="65"/>
    <n v="19"/>
    <n v="18"/>
    <n v="9.7000000000000003E-2"/>
  </r>
  <r>
    <d v="2019-09-01T00:00:00"/>
    <x v="1"/>
    <x v="66"/>
    <n v="7"/>
    <n v="7"/>
    <n v="0.24199999999999999"/>
  </r>
  <r>
    <d v="2019-09-01T00:00:00"/>
    <x v="1"/>
    <x v="67"/>
    <n v="7"/>
    <n v="7"/>
    <n v="5.0999999999999997E-2"/>
  </r>
  <r>
    <d v="2019-09-01T00:00:00"/>
    <x v="1"/>
    <x v="68"/>
    <n v="2"/>
    <n v="2"/>
    <n v="-0.22900000000000001"/>
  </r>
  <r>
    <d v="2019-09-01T00:00:00"/>
    <x v="1"/>
    <x v="69"/>
    <n v="8"/>
    <n v="8"/>
    <n v="-0.11600000000000001"/>
  </r>
  <r>
    <d v="2019-09-01T00:00:00"/>
    <x v="1"/>
    <x v="70"/>
    <n v="66"/>
    <n v="65"/>
    <n v="1.347"/>
  </r>
  <r>
    <d v="2019-09-01T00:00:00"/>
    <x v="1"/>
    <x v="71"/>
    <n v="14"/>
    <n v="13"/>
    <n v="-0.158"/>
  </r>
  <r>
    <d v="2019-09-02T00:00:00"/>
    <x v="2"/>
    <x v="0"/>
    <n v="7"/>
    <n v="7"/>
    <n v="0.41799999999999998"/>
  </r>
  <r>
    <d v="2019-09-02T00:00:00"/>
    <x v="2"/>
    <x v="1"/>
    <n v="13"/>
    <n v="13"/>
    <n v="0.61899999999999999"/>
  </r>
  <r>
    <d v="2019-09-02T00:00:00"/>
    <x v="2"/>
    <x v="2"/>
    <n v="11"/>
    <n v="10"/>
    <n v="0.53400000000000003"/>
  </r>
  <r>
    <d v="2019-09-02T00:00:00"/>
    <x v="2"/>
    <x v="3"/>
    <n v="11"/>
    <n v="10"/>
    <n v="-0.25700000000000001"/>
  </r>
  <r>
    <d v="2019-09-02T00:00:00"/>
    <x v="2"/>
    <x v="4"/>
    <n v="12"/>
    <n v="12"/>
    <n v="0.61599999999999999"/>
  </r>
  <r>
    <d v="2019-09-02T00:00:00"/>
    <x v="2"/>
    <x v="5"/>
    <n v="13"/>
    <n v="13"/>
    <n v="0.28499999999999998"/>
  </r>
  <r>
    <d v="2019-09-02T00:00:00"/>
    <x v="2"/>
    <x v="6"/>
    <n v="19"/>
    <n v="14"/>
    <n v="0.34499999999999997"/>
  </r>
  <r>
    <d v="2019-09-02T00:00:00"/>
    <x v="2"/>
    <x v="7"/>
    <n v="7"/>
    <n v="7"/>
    <n v="6.5000000000000002E-2"/>
  </r>
  <r>
    <d v="2019-09-02T00:00:00"/>
    <x v="2"/>
    <x v="8"/>
    <n v="2"/>
    <n v="1"/>
    <n v="0.57699999999999996"/>
  </r>
  <r>
    <d v="2019-09-02T00:00:00"/>
    <x v="2"/>
    <x v="9"/>
    <n v="18"/>
    <n v="18"/>
    <n v="0.26"/>
  </r>
  <r>
    <d v="2019-09-02T00:00:00"/>
    <x v="2"/>
    <x v="10"/>
    <n v="41"/>
    <n v="41"/>
    <n v="1.7999999999999999E-2"/>
  </r>
  <r>
    <d v="2019-09-02T00:00:00"/>
    <x v="2"/>
    <x v="11"/>
    <n v="1"/>
    <n v="1"/>
    <n v="-3.5999999999999997E-2"/>
  </r>
  <r>
    <d v="2019-09-02T00:00:00"/>
    <x v="2"/>
    <x v="12"/>
    <n v="26"/>
    <n v="26"/>
    <n v="-3.0000000000000001E-3"/>
  </r>
  <r>
    <d v="2019-09-02T00:00:00"/>
    <x v="2"/>
    <x v="13"/>
    <n v="10"/>
    <n v="10"/>
    <n v="-0.189"/>
  </r>
  <r>
    <d v="2019-09-02T00:00:00"/>
    <x v="2"/>
    <x v="14"/>
    <n v="12"/>
    <n v="11"/>
    <n v="-4.2999999999999997E-2"/>
  </r>
  <r>
    <d v="2019-09-02T00:00:00"/>
    <x v="2"/>
    <x v="15"/>
    <n v="10"/>
    <n v="8"/>
    <n v="-0.12"/>
  </r>
  <r>
    <d v="2019-09-02T00:00:00"/>
    <x v="2"/>
    <x v="16"/>
    <n v="37"/>
    <n v="37"/>
    <n v="-5.2999999999999999E-2"/>
  </r>
  <r>
    <d v="2019-09-02T00:00:00"/>
    <x v="2"/>
    <x v="17"/>
    <n v="6"/>
    <n v="3"/>
    <n v="-0.19700000000000001"/>
  </r>
  <r>
    <d v="2019-09-02T00:00:00"/>
    <x v="2"/>
    <x v="18"/>
    <n v="7"/>
    <n v="4"/>
    <n v="0.30399999999999999"/>
  </r>
  <r>
    <d v="2019-09-02T00:00:00"/>
    <x v="2"/>
    <x v="19"/>
    <n v="29"/>
    <n v="28"/>
    <n v="-0.189"/>
  </r>
  <r>
    <d v="2019-09-02T00:00:00"/>
    <x v="2"/>
    <x v="20"/>
    <n v="25"/>
    <n v="21"/>
    <n v="-0.39900000000000002"/>
  </r>
  <r>
    <d v="2019-09-02T00:00:00"/>
    <x v="2"/>
    <x v="21"/>
    <n v="19"/>
    <n v="19"/>
    <n v="0.16"/>
  </r>
  <r>
    <d v="2019-09-02T00:00:00"/>
    <x v="2"/>
    <x v="22"/>
    <n v="12"/>
    <n v="6"/>
    <n v="7.0999999999999994E-2"/>
  </r>
  <r>
    <d v="2019-09-02T00:00:00"/>
    <x v="2"/>
    <x v="23"/>
    <n v="6"/>
    <n v="5"/>
    <n v="-0.374"/>
  </r>
  <r>
    <d v="2019-09-02T00:00:00"/>
    <x v="2"/>
    <x v="24"/>
    <n v="8"/>
    <n v="8"/>
    <n v="-0.151"/>
  </r>
  <r>
    <d v="2019-09-02T00:00:00"/>
    <x v="2"/>
    <x v="25"/>
    <n v="8"/>
    <n v="8"/>
    <n v="-0.89500000000000002"/>
  </r>
  <r>
    <d v="2019-09-02T00:00:00"/>
    <x v="2"/>
    <x v="26"/>
    <n v="4"/>
    <n v="4"/>
    <n v="-3.1E-2"/>
  </r>
  <r>
    <d v="2019-09-02T00:00:00"/>
    <x v="2"/>
    <x v="27"/>
    <n v="4"/>
    <n v="4"/>
    <n v="5.8000000000000003E-2"/>
  </r>
  <r>
    <d v="2019-09-02T00:00:00"/>
    <x v="2"/>
    <x v="28"/>
    <n v="18"/>
    <n v="18"/>
    <n v="0.192"/>
  </r>
  <r>
    <d v="2019-09-02T00:00:00"/>
    <x v="2"/>
    <x v="29"/>
    <n v="24"/>
    <n v="24"/>
    <n v="7.1999999999999995E-2"/>
  </r>
  <r>
    <d v="2019-09-02T00:00:00"/>
    <x v="2"/>
    <x v="30"/>
    <n v="17"/>
    <n v="17"/>
    <n v="-0.16"/>
  </r>
  <r>
    <d v="2019-09-02T00:00:00"/>
    <x v="2"/>
    <x v="31"/>
    <n v="13"/>
    <n v="13"/>
    <n v="-0.27900000000000003"/>
  </r>
  <r>
    <d v="2019-09-02T00:00:00"/>
    <x v="2"/>
    <x v="32"/>
    <n v="2"/>
    <n v="2"/>
    <n v="1.4E-2"/>
  </r>
  <r>
    <d v="2019-09-02T00:00:00"/>
    <x v="2"/>
    <x v="33"/>
    <n v="27"/>
    <n v="27"/>
    <n v="-0.17599999999999999"/>
  </r>
  <r>
    <d v="2019-09-02T00:00:00"/>
    <x v="2"/>
    <x v="34"/>
    <n v="9"/>
    <n v="7"/>
    <n v="3.4000000000000002E-2"/>
  </r>
  <r>
    <d v="2019-09-02T00:00:00"/>
    <x v="2"/>
    <x v="35"/>
    <n v="26"/>
    <n v="26"/>
    <n v="0.46500000000000002"/>
  </r>
  <r>
    <d v="2019-09-02T00:00:00"/>
    <x v="2"/>
    <x v="36"/>
    <n v="9"/>
    <n v="8"/>
    <n v="-0.156"/>
  </r>
  <r>
    <d v="2019-09-02T00:00:00"/>
    <x v="2"/>
    <x v="37"/>
    <n v="4"/>
    <n v="4"/>
    <n v="3.9E-2"/>
  </r>
  <r>
    <d v="2019-09-02T00:00:00"/>
    <x v="2"/>
    <x v="38"/>
    <n v="4"/>
    <n v="3"/>
    <n v="-0.13100000000000001"/>
  </r>
  <r>
    <d v="2019-09-02T00:00:00"/>
    <x v="2"/>
    <x v="39"/>
    <n v="18"/>
    <n v="15"/>
    <n v="-8.5000000000000006E-2"/>
  </r>
  <r>
    <d v="2019-09-02T00:00:00"/>
    <x v="2"/>
    <x v="40"/>
    <n v="6"/>
    <n v="6"/>
    <n v="-8.9999999999999993E-3"/>
  </r>
  <r>
    <d v="2019-09-02T00:00:00"/>
    <x v="2"/>
    <x v="41"/>
    <n v="16"/>
    <n v="16"/>
    <n v="-7.5999999999999998E-2"/>
  </r>
  <r>
    <d v="2019-09-02T00:00:00"/>
    <x v="2"/>
    <x v="42"/>
    <n v="4"/>
    <n v="3"/>
    <n v="5.0000000000000001E-3"/>
  </r>
  <r>
    <d v="2019-09-02T00:00:00"/>
    <x v="2"/>
    <x v="43"/>
    <n v="28"/>
    <n v="28"/>
    <n v="0.154"/>
  </r>
  <r>
    <d v="2019-09-02T00:00:00"/>
    <x v="2"/>
    <x v="44"/>
    <n v="16"/>
    <n v="13"/>
    <n v="5.2999999999999999E-2"/>
  </r>
  <r>
    <d v="2019-09-02T00:00:00"/>
    <x v="2"/>
    <x v="45"/>
    <n v="15"/>
    <n v="14"/>
    <n v="0.13800000000000001"/>
  </r>
  <r>
    <d v="2019-09-02T00:00:00"/>
    <x v="2"/>
    <x v="46"/>
    <n v="39"/>
    <n v="35"/>
    <n v="8.9999999999999993E-3"/>
  </r>
  <r>
    <d v="2019-09-02T00:00:00"/>
    <x v="2"/>
    <x v="47"/>
    <n v="3"/>
    <n v="3"/>
    <n v="0.23200000000000001"/>
  </r>
  <r>
    <d v="2019-09-02T00:00:00"/>
    <x v="2"/>
    <x v="48"/>
    <n v="2"/>
    <n v="2"/>
    <n v="0.13"/>
  </r>
  <r>
    <d v="2019-09-02T00:00:00"/>
    <x v="2"/>
    <x v="49"/>
    <n v="6"/>
    <n v="5"/>
    <n v="-0.29499999999999998"/>
  </r>
  <r>
    <d v="2019-09-02T00:00:00"/>
    <x v="2"/>
    <x v="50"/>
    <n v="2"/>
    <n v="2"/>
    <n v="8.6999999999999994E-2"/>
  </r>
  <r>
    <d v="2019-09-02T00:00:00"/>
    <x v="2"/>
    <x v="51"/>
    <n v="20"/>
    <n v="19"/>
    <n v="-8.1000000000000003E-2"/>
  </r>
  <r>
    <d v="2019-09-02T00:00:00"/>
    <x v="2"/>
    <x v="52"/>
    <n v="5"/>
    <n v="3"/>
    <n v="-0.03"/>
  </r>
  <r>
    <d v="2019-09-02T00:00:00"/>
    <x v="2"/>
    <x v="53"/>
    <n v="5"/>
    <n v="2"/>
    <n v="0.13700000000000001"/>
  </r>
  <r>
    <d v="2019-09-02T00:00:00"/>
    <x v="2"/>
    <x v="54"/>
    <n v="6"/>
    <n v="5"/>
    <n v="0.496"/>
  </r>
  <r>
    <d v="2019-09-02T00:00:00"/>
    <x v="2"/>
    <x v="55"/>
    <n v="6"/>
    <n v="6"/>
    <n v="0.30499999999999999"/>
  </r>
  <r>
    <d v="2019-09-02T00:00:00"/>
    <x v="2"/>
    <x v="56"/>
    <n v="5"/>
    <n v="5"/>
    <n v="-0.35799999999999998"/>
  </r>
  <r>
    <d v="2019-09-02T00:00:00"/>
    <x v="2"/>
    <x v="57"/>
    <n v="11"/>
    <n v="10"/>
    <n v="0.86699999999999999"/>
  </r>
  <r>
    <d v="2019-09-02T00:00:00"/>
    <x v="2"/>
    <x v="58"/>
    <n v="5"/>
    <n v="5"/>
    <n v="-0.38"/>
  </r>
  <r>
    <d v="2019-09-02T00:00:00"/>
    <x v="2"/>
    <x v="59"/>
    <n v="4"/>
    <n v="4"/>
    <n v="0.98899999999999999"/>
  </r>
  <r>
    <d v="2019-09-02T00:00:00"/>
    <x v="2"/>
    <x v="60"/>
    <n v="4"/>
    <n v="4"/>
    <n v="-0.377"/>
  </r>
  <r>
    <d v="2019-09-02T00:00:00"/>
    <x v="2"/>
    <x v="61"/>
    <n v="11"/>
    <n v="11"/>
    <n v="-0.41299999999999998"/>
  </r>
  <r>
    <d v="2019-09-02T00:00:00"/>
    <x v="2"/>
    <x v="62"/>
    <n v="5"/>
    <n v="5"/>
    <n v="-0.15"/>
  </r>
  <r>
    <d v="2019-09-02T00:00:00"/>
    <x v="2"/>
    <x v="63"/>
    <n v="11"/>
    <n v="11"/>
    <n v="-0.25"/>
  </r>
  <r>
    <d v="2019-09-02T00:00:00"/>
    <x v="2"/>
    <x v="64"/>
    <n v="5"/>
    <n v="5"/>
    <n v="-0.123"/>
  </r>
  <r>
    <d v="2019-09-02T00:00:00"/>
    <x v="2"/>
    <x v="65"/>
    <n v="23"/>
    <n v="23"/>
    <n v="-0.17299999999999999"/>
  </r>
  <r>
    <d v="2019-09-02T00:00:00"/>
    <x v="2"/>
    <x v="66"/>
    <n v="6"/>
    <n v="6"/>
    <n v="1.046"/>
  </r>
  <r>
    <d v="2019-09-02T00:00:00"/>
    <x v="2"/>
    <x v="67"/>
    <n v="6"/>
    <n v="6"/>
    <n v="-9.7000000000000003E-2"/>
  </r>
  <r>
    <d v="2019-09-02T00:00:00"/>
    <x v="2"/>
    <x v="68"/>
    <n v="2"/>
    <n v="1"/>
    <n v="0.254"/>
  </r>
  <r>
    <d v="2019-09-02T00:00:00"/>
    <x v="2"/>
    <x v="69"/>
    <n v="8"/>
    <n v="6"/>
    <n v="0.20899999999999999"/>
  </r>
  <r>
    <d v="2019-09-02T00:00:00"/>
    <x v="2"/>
    <x v="70"/>
    <n v="47"/>
    <n v="45"/>
    <n v="7.8E-2"/>
  </r>
  <r>
    <d v="2019-09-02T00:00:00"/>
    <x v="2"/>
    <x v="71"/>
    <n v="15"/>
    <n v="15"/>
    <n v="0.442"/>
  </r>
  <r>
    <d v="2019-09-03T00:00:00"/>
    <x v="3"/>
    <x v="0"/>
    <n v="7"/>
    <n v="7"/>
    <n v="7.9000000000000001E-2"/>
  </r>
  <r>
    <d v="2019-09-03T00:00:00"/>
    <x v="3"/>
    <x v="1"/>
    <n v="10"/>
    <n v="3"/>
    <n v="-0.06"/>
  </r>
  <r>
    <d v="2019-09-03T00:00:00"/>
    <x v="3"/>
    <x v="2"/>
    <n v="9"/>
    <n v="9"/>
    <n v="-8.3000000000000004E-2"/>
  </r>
  <r>
    <d v="2019-09-03T00:00:00"/>
    <x v="3"/>
    <x v="3"/>
    <n v="9"/>
    <n v="8"/>
    <n v="1E-3"/>
  </r>
  <r>
    <d v="2019-09-03T00:00:00"/>
    <x v="3"/>
    <x v="4"/>
    <n v="10"/>
    <n v="10"/>
    <n v="-1.4999999999999999E-2"/>
  </r>
  <r>
    <d v="2019-09-03T00:00:00"/>
    <x v="3"/>
    <x v="5"/>
    <n v="11"/>
    <n v="8"/>
    <n v="0.124"/>
  </r>
  <r>
    <d v="2019-09-03T00:00:00"/>
    <x v="3"/>
    <x v="6"/>
    <n v="16"/>
    <n v="12"/>
    <n v="0.25700000000000001"/>
  </r>
  <r>
    <d v="2019-09-03T00:00:00"/>
    <x v="3"/>
    <x v="7"/>
    <n v="7"/>
    <n v="7"/>
    <n v="-0.39100000000000001"/>
  </r>
  <r>
    <d v="2019-09-03T00:00:00"/>
    <x v="3"/>
    <x v="8"/>
    <n v="3"/>
    <n v="3"/>
    <n v="8.5999999999999993E-2"/>
  </r>
  <r>
    <d v="2019-09-03T00:00:00"/>
    <x v="3"/>
    <x v="9"/>
    <n v="15"/>
    <n v="15"/>
    <n v="-0.193"/>
  </r>
  <r>
    <d v="2019-09-03T00:00:00"/>
    <x v="3"/>
    <x v="10"/>
    <n v="43"/>
    <n v="42"/>
    <n v="-7.2999999999999995E-2"/>
  </r>
  <r>
    <d v="2019-09-03T00:00:00"/>
    <x v="3"/>
    <x v="11"/>
    <n v="3"/>
    <n v="3"/>
    <n v="0.32500000000000001"/>
  </r>
  <r>
    <d v="2019-09-03T00:00:00"/>
    <x v="3"/>
    <x v="12"/>
    <n v="19"/>
    <n v="16"/>
    <n v="0"/>
  </r>
  <r>
    <d v="2019-09-03T00:00:00"/>
    <x v="3"/>
    <x v="13"/>
    <n v="8"/>
    <n v="8"/>
    <n v="2.1999999999999999E-2"/>
  </r>
  <r>
    <d v="2019-09-03T00:00:00"/>
    <x v="3"/>
    <x v="14"/>
    <n v="10"/>
    <n v="8"/>
    <n v="-3.7999999999999999E-2"/>
  </r>
  <r>
    <d v="2019-09-03T00:00:00"/>
    <x v="3"/>
    <x v="15"/>
    <n v="8"/>
    <n v="8"/>
    <n v="9.5000000000000001E-2"/>
  </r>
  <r>
    <d v="2019-09-03T00:00:00"/>
    <x v="3"/>
    <x v="16"/>
    <n v="25"/>
    <n v="25"/>
    <n v="-0.21299999999999999"/>
  </r>
  <r>
    <d v="2019-09-03T00:00:00"/>
    <x v="3"/>
    <x v="17"/>
    <n v="5"/>
    <n v="5"/>
    <n v="0.14299999999999999"/>
  </r>
  <r>
    <d v="2019-09-03T00:00:00"/>
    <x v="3"/>
    <x v="18"/>
    <n v="7"/>
    <n v="6"/>
    <n v="0.27100000000000002"/>
  </r>
  <r>
    <d v="2019-09-03T00:00:00"/>
    <x v="3"/>
    <x v="19"/>
    <n v="24"/>
    <n v="24"/>
    <n v="-2E-3"/>
  </r>
  <r>
    <d v="2019-09-03T00:00:00"/>
    <x v="3"/>
    <x v="20"/>
    <n v="18"/>
    <n v="18"/>
    <n v="0.14299999999999999"/>
  </r>
  <r>
    <d v="2019-09-03T00:00:00"/>
    <x v="3"/>
    <x v="21"/>
    <n v="17"/>
    <n v="17"/>
    <n v="-0.22700000000000001"/>
  </r>
  <r>
    <d v="2019-09-03T00:00:00"/>
    <x v="3"/>
    <x v="22"/>
    <n v="10"/>
    <n v="10"/>
    <n v="0.14099999999999999"/>
  </r>
  <r>
    <d v="2019-09-03T00:00:00"/>
    <x v="3"/>
    <x v="23"/>
    <n v="6"/>
    <n v="6"/>
    <n v="0.184"/>
  </r>
  <r>
    <d v="2019-09-03T00:00:00"/>
    <x v="3"/>
    <x v="24"/>
    <n v="7"/>
    <n v="7"/>
    <n v="-7.2999999999999995E-2"/>
  </r>
  <r>
    <d v="2019-09-03T00:00:00"/>
    <x v="3"/>
    <x v="25"/>
    <n v="7"/>
    <n v="7"/>
    <n v="0.08"/>
  </r>
  <r>
    <d v="2019-09-03T00:00:00"/>
    <x v="3"/>
    <x v="26"/>
    <n v="4"/>
    <n v="3"/>
    <n v="1.4E-2"/>
  </r>
  <r>
    <d v="2019-09-03T00:00:00"/>
    <x v="3"/>
    <x v="27"/>
    <n v="4"/>
    <n v="4"/>
    <n v="0.314"/>
  </r>
  <r>
    <d v="2019-09-03T00:00:00"/>
    <x v="3"/>
    <x v="28"/>
    <n v="13"/>
    <n v="13"/>
    <n v="-0.13600000000000001"/>
  </r>
  <r>
    <d v="2019-09-03T00:00:00"/>
    <x v="3"/>
    <x v="29"/>
    <n v="18"/>
    <n v="18"/>
    <n v="4.9000000000000002E-2"/>
  </r>
  <r>
    <d v="2019-09-03T00:00:00"/>
    <x v="3"/>
    <x v="30"/>
    <n v="12"/>
    <n v="10"/>
    <n v="-0.127"/>
  </r>
  <r>
    <d v="2019-09-03T00:00:00"/>
    <x v="3"/>
    <x v="31"/>
    <n v="11"/>
    <n v="11"/>
    <n v="-0.188"/>
  </r>
  <r>
    <d v="2019-09-03T00:00:00"/>
    <x v="3"/>
    <x v="32"/>
    <n v="3"/>
    <n v="3"/>
    <n v="-0.39200000000000002"/>
  </r>
  <r>
    <d v="2019-09-03T00:00:00"/>
    <x v="3"/>
    <x v="33"/>
    <n v="19"/>
    <n v="16"/>
    <n v="0.28000000000000003"/>
  </r>
  <r>
    <d v="2019-09-03T00:00:00"/>
    <x v="3"/>
    <x v="34"/>
    <n v="8"/>
    <n v="8"/>
    <n v="-0.65200000000000002"/>
  </r>
  <r>
    <d v="2019-09-03T00:00:00"/>
    <x v="3"/>
    <x v="35"/>
    <n v="18"/>
    <n v="17"/>
    <n v="-0.185"/>
  </r>
  <r>
    <d v="2019-09-03T00:00:00"/>
    <x v="3"/>
    <x v="36"/>
    <n v="8"/>
    <n v="7"/>
    <n v="-8.5999999999999993E-2"/>
  </r>
  <r>
    <d v="2019-09-03T00:00:00"/>
    <x v="3"/>
    <x v="37"/>
    <n v="4"/>
    <n v="4"/>
    <n v="-9.5000000000000001E-2"/>
  </r>
  <r>
    <d v="2019-09-03T00:00:00"/>
    <x v="3"/>
    <x v="38"/>
    <n v="4"/>
    <n v="4"/>
    <n v="0.60299999999999998"/>
  </r>
  <r>
    <d v="2019-09-03T00:00:00"/>
    <x v="3"/>
    <x v="39"/>
    <n v="13"/>
    <n v="7"/>
    <n v="5.1999999999999998E-2"/>
  </r>
  <r>
    <d v="2019-09-03T00:00:00"/>
    <x v="3"/>
    <x v="40"/>
    <n v="5"/>
    <n v="4"/>
    <n v="0.29899999999999999"/>
  </r>
  <r>
    <d v="2019-09-03T00:00:00"/>
    <x v="3"/>
    <x v="41"/>
    <n v="12"/>
    <n v="11"/>
    <n v="0.53800000000000003"/>
  </r>
  <r>
    <d v="2019-09-03T00:00:00"/>
    <x v="3"/>
    <x v="42"/>
    <n v="4"/>
    <n v="4"/>
    <n v="-0.44900000000000001"/>
  </r>
  <r>
    <d v="2019-09-03T00:00:00"/>
    <x v="3"/>
    <x v="43"/>
    <n v="22"/>
    <n v="22"/>
    <n v="-0.219"/>
  </r>
  <r>
    <d v="2019-09-03T00:00:00"/>
    <x v="3"/>
    <x v="44"/>
    <n v="12"/>
    <n v="11"/>
    <n v="-5.2999999999999999E-2"/>
  </r>
  <r>
    <d v="2019-09-03T00:00:00"/>
    <x v="3"/>
    <x v="45"/>
    <n v="12"/>
    <n v="10"/>
    <n v="0.18099999999999999"/>
  </r>
  <r>
    <d v="2019-09-03T00:00:00"/>
    <x v="3"/>
    <x v="46"/>
    <n v="30"/>
    <n v="30"/>
    <n v="-0.34"/>
  </r>
  <r>
    <d v="2019-09-03T00:00:00"/>
    <x v="3"/>
    <x v="47"/>
    <n v="3"/>
    <n v="3"/>
    <n v="8.9999999999999993E-3"/>
  </r>
  <r>
    <d v="2019-09-03T00:00:00"/>
    <x v="3"/>
    <x v="48"/>
    <n v="3"/>
    <n v="3"/>
    <n v="-0.501"/>
  </r>
  <r>
    <d v="2019-09-03T00:00:00"/>
    <x v="3"/>
    <x v="49"/>
    <n v="6"/>
    <n v="6"/>
    <n v="-0.215"/>
  </r>
  <r>
    <d v="2019-09-03T00:00:00"/>
    <x v="3"/>
    <x v="50"/>
    <n v="3"/>
    <n v="3"/>
    <n v="0.59699999999999998"/>
  </r>
  <r>
    <d v="2019-09-03T00:00:00"/>
    <x v="3"/>
    <x v="51"/>
    <n v="17"/>
    <n v="16"/>
    <n v="6.6000000000000003E-2"/>
  </r>
  <r>
    <d v="2019-09-03T00:00:00"/>
    <x v="3"/>
    <x v="52"/>
    <n v="5"/>
    <n v="5"/>
    <n v="0.29299999999999998"/>
  </r>
  <r>
    <d v="2019-09-03T00:00:00"/>
    <x v="3"/>
    <x v="53"/>
    <n v="5"/>
    <n v="5"/>
    <n v="1.2390000000000001"/>
  </r>
  <r>
    <d v="2019-09-03T00:00:00"/>
    <x v="3"/>
    <x v="54"/>
    <n v="5"/>
    <n v="5"/>
    <n v="-8.1000000000000003E-2"/>
  </r>
  <r>
    <d v="2019-09-03T00:00:00"/>
    <x v="3"/>
    <x v="55"/>
    <n v="6"/>
    <n v="6"/>
    <n v="-1.7000000000000001E-2"/>
  </r>
  <r>
    <d v="2019-09-03T00:00:00"/>
    <x v="3"/>
    <x v="56"/>
    <n v="5"/>
    <n v="5"/>
    <n v="0.20899999999999999"/>
  </r>
  <r>
    <d v="2019-09-03T00:00:00"/>
    <x v="3"/>
    <x v="57"/>
    <n v="9"/>
    <n v="9"/>
    <n v="-0.249"/>
  </r>
  <r>
    <d v="2019-09-03T00:00:00"/>
    <x v="3"/>
    <x v="58"/>
    <n v="5"/>
    <n v="5"/>
    <n v="6.6000000000000003E-2"/>
  </r>
  <r>
    <d v="2019-09-03T00:00:00"/>
    <x v="3"/>
    <x v="59"/>
    <n v="4"/>
    <n v="4"/>
    <n v="-0.29599999999999999"/>
  </r>
  <r>
    <d v="2019-09-03T00:00:00"/>
    <x v="3"/>
    <x v="60"/>
    <n v="4"/>
    <n v="4"/>
    <n v="-0.54600000000000004"/>
  </r>
  <r>
    <d v="2019-09-03T00:00:00"/>
    <x v="3"/>
    <x v="61"/>
    <n v="9"/>
    <n v="9"/>
    <n v="-4.8000000000000001E-2"/>
  </r>
  <r>
    <d v="2019-09-03T00:00:00"/>
    <x v="3"/>
    <x v="62"/>
    <n v="5"/>
    <n v="4"/>
    <n v="0.20300000000000001"/>
  </r>
  <r>
    <d v="2019-09-03T00:00:00"/>
    <x v="3"/>
    <x v="63"/>
    <n v="9"/>
    <n v="9"/>
    <n v="-0.12"/>
  </r>
  <r>
    <d v="2019-09-03T00:00:00"/>
    <x v="3"/>
    <x v="64"/>
    <n v="5"/>
    <n v="5"/>
    <n v="0.13800000000000001"/>
  </r>
  <r>
    <d v="2019-09-03T00:00:00"/>
    <x v="3"/>
    <x v="65"/>
    <n v="17"/>
    <n v="17"/>
    <n v="-0.16"/>
  </r>
  <r>
    <d v="2019-09-03T00:00:00"/>
    <x v="3"/>
    <x v="66"/>
    <n v="7"/>
    <n v="7"/>
    <n v="-0.22"/>
  </r>
  <r>
    <d v="2019-09-03T00:00:00"/>
    <x v="3"/>
    <x v="67"/>
    <n v="7"/>
    <n v="7"/>
    <n v="-8.6999999999999994E-2"/>
  </r>
  <r>
    <d v="2019-09-03T00:00:00"/>
    <x v="3"/>
    <x v="68"/>
    <n v="3"/>
    <n v="3"/>
    <n v="-0.44"/>
  </r>
  <r>
    <d v="2019-09-03T00:00:00"/>
    <x v="3"/>
    <x v="69"/>
    <n v="7"/>
    <n v="7"/>
    <n v="-3.5000000000000003E-2"/>
  </r>
  <r>
    <d v="2019-09-03T00:00:00"/>
    <x v="3"/>
    <x v="70"/>
    <n v="43"/>
    <n v="42"/>
    <n v="5.7000000000000002E-2"/>
  </r>
  <r>
    <d v="2019-09-03T00:00:00"/>
    <x v="3"/>
    <x v="71"/>
    <n v="11"/>
    <n v="11"/>
    <n v="5.6000000000000001E-2"/>
  </r>
  <r>
    <d v="2019-09-04T00:00:00"/>
    <x v="4"/>
    <x v="0"/>
    <n v="8"/>
    <n v="8"/>
    <n v="0.55300000000000005"/>
  </r>
  <r>
    <d v="2019-09-04T00:00:00"/>
    <x v="4"/>
    <x v="1"/>
    <n v="14"/>
    <n v="14"/>
    <n v="-0.14199999999999999"/>
  </r>
  <r>
    <d v="2019-09-04T00:00:00"/>
    <x v="4"/>
    <x v="2"/>
    <n v="11"/>
    <n v="11"/>
    <n v="-0.36299999999999999"/>
  </r>
  <r>
    <d v="2019-09-04T00:00:00"/>
    <x v="4"/>
    <x v="3"/>
    <n v="11"/>
    <n v="11"/>
    <n v="5.6000000000000001E-2"/>
  </r>
  <r>
    <d v="2019-09-04T00:00:00"/>
    <x v="4"/>
    <x v="4"/>
    <n v="13"/>
    <n v="13"/>
    <n v="-0.48399999999999999"/>
  </r>
  <r>
    <d v="2019-09-04T00:00:00"/>
    <x v="4"/>
    <x v="5"/>
    <n v="14"/>
    <n v="14"/>
    <n v="-0.25900000000000001"/>
  </r>
  <r>
    <d v="2019-09-04T00:00:00"/>
    <x v="4"/>
    <x v="6"/>
    <n v="20"/>
    <n v="20"/>
    <n v="1.2999999999999999E-2"/>
  </r>
  <r>
    <d v="2019-09-04T00:00:00"/>
    <x v="4"/>
    <x v="7"/>
    <n v="8"/>
    <n v="8"/>
    <n v="0.105"/>
  </r>
  <r>
    <d v="2019-09-04T00:00:00"/>
    <x v="4"/>
    <x v="8"/>
    <n v="4"/>
    <n v="4"/>
    <n v="-0.29299999999999998"/>
  </r>
  <r>
    <d v="2019-09-04T00:00:00"/>
    <x v="4"/>
    <x v="9"/>
    <n v="20"/>
    <n v="19"/>
    <n v="-0.121"/>
  </r>
  <r>
    <d v="2019-09-04T00:00:00"/>
    <x v="4"/>
    <x v="10"/>
    <n v="46"/>
    <n v="38"/>
    <n v="-0.14399999999999999"/>
  </r>
  <r>
    <d v="2019-09-04T00:00:00"/>
    <x v="4"/>
    <x v="11"/>
    <n v="3"/>
    <n v="3"/>
    <n v="-0.38600000000000001"/>
  </r>
  <r>
    <d v="2019-09-04T00:00:00"/>
    <x v="4"/>
    <x v="12"/>
    <n v="23"/>
    <n v="23"/>
    <n v="0.34"/>
  </r>
  <r>
    <d v="2019-09-04T00:00:00"/>
    <x v="4"/>
    <x v="13"/>
    <n v="10"/>
    <n v="10"/>
    <n v="-0.17599999999999999"/>
  </r>
  <r>
    <d v="2019-09-04T00:00:00"/>
    <x v="4"/>
    <x v="14"/>
    <n v="12"/>
    <n v="11"/>
    <n v="-0.155"/>
  </r>
  <r>
    <d v="2019-09-04T00:00:00"/>
    <x v="4"/>
    <x v="15"/>
    <n v="10"/>
    <n v="10"/>
    <n v="-0.01"/>
  </r>
  <r>
    <d v="2019-09-04T00:00:00"/>
    <x v="4"/>
    <x v="16"/>
    <n v="34"/>
    <n v="34"/>
    <n v="3.9E-2"/>
  </r>
  <r>
    <d v="2019-09-04T00:00:00"/>
    <x v="4"/>
    <x v="17"/>
    <n v="6"/>
    <n v="6"/>
    <n v="4.2999999999999997E-2"/>
  </r>
  <r>
    <d v="2019-09-04T00:00:00"/>
    <x v="4"/>
    <x v="18"/>
    <n v="8"/>
    <n v="8"/>
    <n v="-0.34899999999999998"/>
  </r>
  <r>
    <d v="2019-09-04T00:00:00"/>
    <x v="4"/>
    <x v="19"/>
    <n v="32"/>
    <n v="32"/>
    <n v="0.60499999999999998"/>
  </r>
  <r>
    <d v="2019-09-04T00:00:00"/>
    <x v="4"/>
    <x v="20"/>
    <n v="23"/>
    <n v="23"/>
    <n v="-8.0000000000000002E-3"/>
  </r>
  <r>
    <d v="2019-09-04T00:00:00"/>
    <x v="4"/>
    <x v="21"/>
    <n v="21"/>
    <n v="18"/>
    <n v="5.0999999999999997E-2"/>
  </r>
  <r>
    <d v="2019-09-04T00:00:00"/>
    <x v="4"/>
    <x v="22"/>
    <n v="13"/>
    <n v="13"/>
    <n v="1.9E-2"/>
  </r>
  <r>
    <d v="2019-09-04T00:00:00"/>
    <x v="4"/>
    <x v="23"/>
    <n v="6"/>
    <n v="6"/>
    <n v="-4.5999999999999999E-2"/>
  </r>
  <r>
    <d v="2019-09-04T00:00:00"/>
    <x v="4"/>
    <x v="24"/>
    <n v="10"/>
    <n v="10"/>
    <n v="-0.13900000000000001"/>
  </r>
  <r>
    <d v="2019-09-04T00:00:00"/>
    <x v="4"/>
    <x v="25"/>
    <n v="10"/>
    <n v="10"/>
    <n v="-0.34300000000000003"/>
  </r>
  <r>
    <d v="2019-09-04T00:00:00"/>
    <x v="4"/>
    <x v="26"/>
    <n v="5"/>
    <n v="5"/>
    <n v="-0.27900000000000003"/>
  </r>
  <r>
    <d v="2019-09-04T00:00:00"/>
    <x v="4"/>
    <x v="27"/>
    <n v="5"/>
    <n v="3"/>
    <n v="8.2000000000000003E-2"/>
  </r>
  <r>
    <d v="2019-09-04T00:00:00"/>
    <x v="4"/>
    <x v="28"/>
    <n v="20"/>
    <n v="20"/>
    <n v="0.42699999999999999"/>
  </r>
  <r>
    <d v="2019-09-04T00:00:00"/>
    <x v="4"/>
    <x v="29"/>
    <n v="22"/>
    <n v="20"/>
    <n v="-0.115"/>
  </r>
  <r>
    <d v="2019-09-04T00:00:00"/>
    <x v="4"/>
    <x v="30"/>
    <n v="17"/>
    <n v="15"/>
    <n v="0.152"/>
  </r>
  <r>
    <d v="2019-09-04T00:00:00"/>
    <x v="4"/>
    <x v="31"/>
    <n v="14"/>
    <n v="14"/>
    <n v="-0.10100000000000001"/>
  </r>
  <r>
    <d v="2019-09-04T00:00:00"/>
    <x v="4"/>
    <x v="32"/>
    <n v="4"/>
    <n v="4"/>
    <n v="-0.23200000000000001"/>
  </r>
  <r>
    <d v="2019-09-04T00:00:00"/>
    <x v="4"/>
    <x v="33"/>
    <n v="24"/>
    <n v="24"/>
    <n v="-4.5999999999999999E-2"/>
  </r>
  <r>
    <d v="2019-09-04T00:00:00"/>
    <x v="4"/>
    <x v="34"/>
    <n v="10"/>
    <n v="10"/>
    <n v="-0.17799999999999999"/>
  </r>
  <r>
    <d v="2019-09-04T00:00:00"/>
    <x v="4"/>
    <x v="35"/>
    <n v="23"/>
    <n v="23"/>
    <n v="0.373"/>
  </r>
  <r>
    <d v="2019-09-04T00:00:00"/>
    <x v="4"/>
    <x v="36"/>
    <n v="10"/>
    <n v="10"/>
    <n v="8.1000000000000003E-2"/>
  </r>
  <r>
    <d v="2019-09-04T00:00:00"/>
    <x v="4"/>
    <x v="37"/>
    <n v="5"/>
    <n v="4"/>
    <n v="0.48799999999999999"/>
  </r>
  <r>
    <d v="2019-09-04T00:00:00"/>
    <x v="4"/>
    <x v="38"/>
    <n v="5"/>
    <n v="5"/>
    <n v="-0.16200000000000001"/>
  </r>
  <r>
    <d v="2019-09-04T00:00:00"/>
    <x v="4"/>
    <x v="39"/>
    <n v="17"/>
    <n v="15"/>
    <n v="-0.495"/>
  </r>
  <r>
    <d v="2019-09-04T00:00:00"/>
    <x v="4"/>
    <x v="40"/>
    <n v="6"/>
    <n v="5"/>
    <n v="0.311"/>
  </r>
  <r>
    <d v="2019-09-04T00:00:00"/>
    <x v="4"/>
    <x v="41"/>
    <n v="17"/>
    <n v="17"/>
    <n v="-0.34599999999999997"/>
  </r>
  <r>
    <d v="2019-09-04T00:00:00"/>
    <x v="4"/>
    <x v="42"/>
    <n v="5"/>
    <n v="5"/>
    <n v="-0.14299999999999999"/>
  </r>
  <r>
    <d v="2019-09-04T00:00:00"/>
    <x v="4"/>
    <x v="43"/>
    <n v="24"/>
    <n v="24"/>
    <n v="1.7000000000000001E-2"/>
  </r>
  <r>
    <d v="2019-09-04T00:00:00"/>
    <x v="4"/>
    <x v="44"/>
    <n v="16"/>
    <n v="10"/>
    <n v="0.35299999999999998"/>
  </r>
  <r>
    <d v="2019-09-04T00:00:00"/>
    <x v="4"/>
    <x v="45"/>
    <n v="15"/>
    <n v="15"/>
    <n v="-0.48499999999999999"/>
  </r>
  <r>
    <d v="2019-09-04T00:00:00"/>
    <x v="4"/>
    <x v="46"/>
    <n v="39"/>
    <n v="29"/>
    <n v="0.28999999999999998"/>
  </r>
  <r>
    <d v="2019-09-04T00:00:00"/>
    <x v="4"/>
    <x v="47"/>
    <n v="4"/>
    <n v="4"/>
    <n v="0.24399999999999999"/>
  </r>
  <r>
    <d v="2019-09-04T00:00:00"/>
    <x v="4"/>
    <x v="48"/>
    <n v="4"/>
    <n v="4"/>
    <n v="-0.36"/>
  </r>
  <r>
    <d v="2019-09-04T00:00:00"/>
    <x v="4"/>
    <x v="49"/>
    <n v="7"/>
    <n v="7"/>
    <n v="-0.56299999999999994"/>
  </r>
  <r>
    <d v="2019-09-04T00:00:00"/>
    <x v="4"/>
    <x v="50"/>
    <n v="4"/>
    <n v="4"/>
    <n v="-0.18099999999999999"/>
  </r>
  <r>
    <d v="2019-09-04T00:00:00"/>
    <x v="4"/>
    <x v="51"/>
    <n v="21"/>
    <n v="21"/>
    <n v="-0.45400000000000001"/>
  </r>
  <r>
    <d v="2019-09-04T00:00:00"/>
    <x v="4"/>
    <x v="52"/>
    <n v="6"/>
    <n v="6"/>
    <n v="0"/>
  </r>
  <r>
    <d v="2019-09-04T00:00:00"/>
    <x v="4"/>
    <x v="53"/>
    <n v="6"/>
    <n v="5"/>
    <n v="-0.16200000000000001"/>
  </r>
  <r>
    <d v="2019-09-04T00:00:00"/>
    <x v="4"/>
    <x v="54"/>
    <n v="6"/>
    <n v="6"/>
    <n v="-0.13"/>
  </r>
  <r>
    <d v="2019-09-04T00:00:00"/>
    <x v="4"/>
    <x v="55"/>
    <n v="6"/>
    <n v="6"/>
    <n v="-0.13400000000000001"/>
  </r>
  <r>
    <d v="2019-09-04T00:00:00"/>
    <x v="4"/>
    <x v="56"/>
    <n v="5"/>
    <n v="5"/>
    <n v="-4.4999999999999998E-2"/>
  </r>
  <r>
    <d v="2019-09-04T00:00:00"/>
    <x v="4"/>
    <x v="57"/>
    <n v="11"/>
    <n v="11"/>
    <n v="-0.193"/>
  </r>
  <r>
    <d v="2019-09-04T00:00:00"/>
    <x v="4"/>
    <x v="58"/>
    <n v="5"/>
    <n v="5"/>
    <n v="-1.7000000000000001E-2"/>
  </r>
  <r>
    <d v="2019-09-04T00:00:00"/>
    <x v="4"/>
    <x v="59"/>
    <n v="5"/>
    <n v="5"/>
    <n v="-2.3E-2"/>
  </r>
  <r>
    <d v="2019-09-04T00:00:00"/>
    <x v="4"/>
    <x v="60"/>
    <n v="5"/>
    <n v="5"/>
    <n v="-0.48499999999999999"/>
  </r>
  <r>
    <d v="2019-09-04T00:00:00"/>
    <x v="4"/>
    <x v="61"/>
    <n v="11"/>
    <n v="11"/>
    <n v="-0.29499999999999998"/>
  </r>
  <r>
    <d v="2019-09-04T00:00:00"/>
    <x v="4"/>
    <x v="62"/>
    <n v="5"/>
    <n v="4"/>
    <n v="-0.16800000000000001"/>
  </r>
  <r>
    <d v="2019-09-04T00:00:00"/>
    <x v="4"/>
    <x v="63"/>
    <n v="12"/>
    <n v="10"/>
    <n v="-5.2999999999999999E-2"/>
  </r>
  <r>
    <d v="2019-09-04T00:00:00"/>
    <x v="4"/>
    <x v="64"/>
    <n v="5"/>
    <n v="5"/>
    <n v="-0.2"/>
  </r>
  <r>
    <d v="2019-09-04T00:00:00"/>
    <x v="4"/>
    <x v="65"/>
    <n v="21"/>
    <n v="21"/>
    <n v="-0.36199999999999999"/>
  </r>
  <r>
    <d v="2019-09-04T00:00:00"/>
    <x v="4"/>
    <x v="66"/>
    <n v="7"/>
    <n v="7"/>
    <n v="0.2"/>
  </r>
  <r>
    <d v="2019-09-04T00:00:00"/>
    <x v="4"/>
    <x v="67"/>
    <n v="7"/>
    <n v="7"/>
    <n v="-0.307"/>
  </r>
  <r>
    <d v="2019-09-04T00:00:00"/>
    <x v="4"/>
    <x v="68"/>
    <n v="4"/>
    <n v="3"/>
    <n v="3.4000000000000002E-2"/>
  </r>
  <r>
    <d v="2019-09-04T00:00:00"/>
    <x v="4"/>
    <x v="69"/>
    <n v="9"/>
    <n v="9"/>
    <n v="0.95"/>
  </r>
  <r>
    <d v="2019-09-04T00:00:00"/>
    <x v="4"/>
    <x v="70"/>
    <n v="49"/>
    <n v="46"/>
    <n v="0.66800000000000004"/>
  </r>
  <r>
    <d v="2019-09-04T00:00:00"/>
    <x v="4"/>
    <x v="71"/>
    <n v="15"/>
    <n v="15"/>
    <n v="0.32400000000000001"/>
  </r>
  <r>
    <d v="2019-09-05T00:00:00"/>
    <x v="5"/>
    <x v="0"/>
    <n v="7"/>
    <n v="4"/>
    <n v="-0.10100000000000001"/>
  </r>
  <r>
    <d v="2019-09-05T00:00:00"/>
    <x v="5"/>
    <x v="1"/>
    <n v="12"/>
    <n v="10"/>
    <n v="9.5000000000000001E-2"/>
  </r>
  <r>
    <d v="2019-09-05T00:00:00"/>
    <x v="5"/>
    <x v="2"/>
    <n v="10"/>
    <n v="10"/>
    <n v="1.847"/>
  </r>
  <r>
    <d v="2019-09-05T00:00:00"/>
    <x v="5"/>
    <x v="3"/>
    <n v="9"/>
    <n v="9"/>
    <n v="0.41"/>
  </r>
  <r>
    <d v="2019-09-05T00:00:00"/>
    <x v="5"/>
    <x v="4"/>
    <n v="11"/>
    <n v="9"/>
    <n v="-0.505"/>
  </r>
  <r>
    <d v="2019-09-05T00:00:00"/>
    <x v="5"/>
    <x v="5"/>
    <n v="12"/>
    <n v="11"/>
    <n v="-2.9000000000000001E-2"/>
  </r>
  <r>
    <d v="2019-09-05T00:00:00"/>
    <x v="5"/>
    <x v="6"/>
    <n v="17"/>
    <n v="17"/>
    <n v="0.40100000000000002"/>
  </r>
  <r>
    <d v="2019-09-05T00:00:00"/>
    <x v="5"/>
    <x v="7"/>
    <n v="7"/>
    <n v="7"/>
    <n v="0.24199999999999999"/>
  </r>
  <r>
    <d v="2019-09-05T00:00:00"/>
    <x v="5"/>
    <x v="8"/>
    <n v="3"/>
    <n v="2"/>
    <n v="-1.9E-2"/>
  </r>
  <r>
    <d v="2019-09-05T00:00:00"/>
    <x v="5"/>
    <x v="9"/>
    <n v="15"/>
    <n v="14"/>
    <n v="-0.28399999999999997"/>
  </r>
  <r>
    <d v="2019-09-05T00:00:00"/>
    <x v="5"/>
    <x v="10"/>
    <n v="41"/>
    <n v="41"/>
    <n v="-9.8000000000000004E-2"/>
  </r>
  <r>
    <d v="2019-09-05T00:00:00"/>
    <x v="5"/>
    <x v="11"/>
    <n v="3"/>
    <n v="2"/>
    <n v="0.26100000000000001"/>
  </r>
  <r>
    <d v="2019-09-05T00:00:00"/>
    <x v="5"/>
    <x v="12"/>
    <n v="22"/>
    <n v="22"/>
    <n v="0.54900000000000004"/>
  </r>
  <r>
    <d v="2019-09-05T00:00:00"/>
    <x v="5"/>
    <x v="13"/>
    <n v="9"/>
    <n v="8"/>
    <n v="0.44"/>
  </r>
  <r>
    <d v="2019-09-05T00:00:00"/>
    <x v="5"/>
    <x v="14"/>
    <n v="11"/>
    <n v="11"/>
    <n v="-0.216"/>
  </r>
  <r>
    <d v="2019-09-05T00:00:00"/>
    <x v="5"/>
    <x v="15"/>
    <n v="8"/>
    <n v="7"/>
    <n v="6.6000000000000003E-2"/>
  </r>
  <r>
    <d v="2019-09-05T00:00:00"/>
    <x v="5"/>
    <x v="16"/>
    <n v="28"/>
    <n v="28"/>
    <n v="1.2749999999999999"/>
  </r>
  <r>
    <d v="2019-09-05T00:00:00"/>
    <x v="5"/>
    <x v="17"/>
    <n v="6"/>
    <n v="6"/>
    <n v="-8.7999999999999995E-2"/>
  </r>
  <r>
    <d v="2019-09-05T00:00:00"/>
    <x v="5"/>
    <x v="18"/>
    <n v="7"/>
    <n v="7"/>
    <n v="4.9000000000000002E-2"/>
  </r>
  <r>
    <d v="2019-09-05T00:00:00"/>
    <x v="5"/>
    <x v="19"/>
    <n v="27"/>
    <n v="27"/>
    <n v="-0.32100000000000001"/>
  </r>
  <r>
    <d v="2019-09-05T00:00:00"/>
    <x v="5"/>
    <x v="20"/>
    <n v="21"/>
    <n v="21"/>
    <n v="-0.14699999999999999"/>
  </r>
  <r>
    <d v="2019-09-05T00:00:00"/>
    <x v="5"/>
    <x v="21"/>
    <n v="17"/>
    <n v="17"/>
    <n v="-0.186"/>
  </r>
  <r>
    <d v="2019-09-05T00:00:00"/>
    <x v="5"/>
    <x v="22"/>
    <n v="11"/>
    <n v="10"/>
    <n v="0.16500000000000001"/>
  </r>
  <r>
    <d v="2019-09-05T00:00:00"/>
    <x v="5"/>
    <x v="23"/>
    <n v="6"/>
    <n v="6"/>
    <n v="8.8999999999999996E-2"/>
  </r>
  <r>
    <d v="2019-09-05T00:00:00"/>
    <x v="5"/>
    <x v="24"/>
    <n v="8"/>
    <n v="8"/>
    <n v="5.0999999999999997E-2"/>
  </r>
  <r>
    <d v="2019-09-05T00:00:00"/>
    <x v="5"/>
    <x v="25"/>
    <n v="7"/>
    <n v="7"/>
    <n v="0.38700000000000001"/>
  </r>
  <r>
    <d v="2019-09-05T00:00:00"/>
    <x v="5"/>
    <x v="26"/>
    <n v="5"/>
    <n v="5"/>
    <n v="4.0000000000000001E-3"/>
  </r>
  <r>
    <d v="2019-09-05T00:00:00"/>
    <x v="5"/>
    <x v="27"/>
    <n v="4"/>
    <n v="4"/>
    <n v="0.50900000000000001"/>
  </r>
  <r>
    <d v="2019-09-05T00:00:00"/>
    <x v="5"/>
    <x v="28"/>
    <n v="15"/>
    <n v="15"/>
    <n v="-0.11700000000000001"/>
  </r>
  <r>
    <d v="2019-09-05T00:00:00"/>
    <x v="5"/>
    <x v="29"/>
    <n v="20"/>
    <n v="20"/>
    <n v="-0.122"/>
  </r>
  <r>
    <d v="2019-09-05T00:00:00"/>
    <x v="5"/>
    <x v="30"/>
    <n v="13"/>
    <n v="13"/>
    <n v="5.2999999999999999E-2"/>
  </r>
  <r>
    <d v="2019-09-05T00:00:00"/>
    <x v="5"/>
    <x v="31"/>
    <n v="12"/>
    <n v="12"/>
    <n v="0.64200000000000002"/>
  </r>
  <r>
    <d v="2019-09-05T00:00:00"/>
    <x v="5"/>
    <x v="32"/>
    <n v="3"/>
    <n v="3"/>
    <n v="0.10299999999999999"/>
  </r>
  <r>
    <d v="2019-09-05T00:00:00"/>
    <x v="5"/>
    <x v="33"/>
    <n v="25"/>
    <n v="25"/>
    <n v="-0.31"/>
  </r>
  <r>
    <d v="2019-09-05T00:00:00"/>
    <x v="5"/>
    <x v="34"/>
    <n v="8"/>
    <n v="8"/>
    <n v="-0.22500000000000001"/>
  </r>
  <r>
    <d v="2019-09-05T00:00:00"/>
    <x v="5"/>
    <x v="35"/>
    <n v="21"/>
    <n v="21"/>
    <n v="-0.38400000000000001"/>
  </r>
  <r>
    <d v="2019-09-05T00:00:00"/>
    <x v="5"/>
    <x v="36"/>
    <n v="8"/>
    <n v="8"/>
    <n v="-0.126"/>
  </r>
  <r>
    <d v="2019-09-05T00:00:00"/>
    <x v="5"/>
    <x v="37"/>
    <n v="5"/>
    <n v="5"/>
    <n v="0.186"/>
  </r>
  <r>
    <d v="2019-09-05T00:00:00"/>
    <x v="5"/>
    <x v="38"/>
    <n v="5"/>
    <n v="4"/>
    <n v="4.1000000000000002E-2"/>
  </r>
  <r>
    <d v="2019-09-05T00:00:00"/>
    <x v="5"/>
    <x v="39"/>
    <n v="13"/>
    <n v="13"/>
    <n v="-0.10100000000000001"/>
  </r>
  <r>
    <d v="2019-09-05T00:00:00"/>
    <x v="5"/>
    <x v="40"/>
    <n v="6"/>
    <n v="6"/>
    <n v="-0.20100000000000001"/>
  </r>
  <r>
    <d v="2019-09-05T00:00:00"/>
    <x v="5"/>
    <x v="41"/>
    <n v="13"/>
    <n v="12"/>
    <n v="-0.151"/>
  </r>
  <r>
    <d v="2019-09-05T00:00:00"/>
    <x v="5"/>
    <x v="42"/>
    <n v="5"/>
    <n v="5"/>
    <n v="-0.44900000000000001"/>
  </r>
  <r>
    <d v="2019-09-05T00:00:00"/>
    <x v="5"/>
    <x v="43"/>
    <n v="25"/>
    <n v="24"/>
    <n v="0.16"/>
  </r>
  <r>
    <d v="2019-09-05T00:00:00"/>
    <x v="5"/>
    <x v="44"/>
    <n v="12"/>
    <n v="12"/>
    <n v="8.5000000000000006E-2"/>
  </r>
  <r>
    <d v="2019-09-05T00:00:00"/>
    <x v="5"/>
    <x v="45"/>
    <n v="12"/>
    <n v="12"/>
    <n v="-5.2999999999999999E-2"/>
  </r>
  <r>
    <d v="2019-09-05T00:00:00"/>
    <x v="5"/>
    <x v="46"/>
    <n v="30"/>
    <n v="30"/>
    <n v="-0.41499999999999998"/>
  </r>
  <r>
    <d v="2019-09-05T00:00:00"/>
    <x v="5"/>
    <x v="47"/>
    <n v="4"/>
    <n v="4"/>
    <n v="-1.6E-2"/>
  </r>
  <r>
    <d v="2019-09-05T00:00:00"/>
    <x v="5"/>
    <x v="48"/>
    <n v="4"/>
    <n v="4"/>
    <n v="0.29499999999999998"/>
  </r>
  <r>
    <d v="2019-09-05T00:00:00"/>
    <x v="5"/>
    <x v="49"/>
    <n v="6"/>
    <n v="6"/>
    <n v="0.23200000000000001"/>
  </r>
  <r>
    <d v="2019-09-05T00:00:00"/>
    <x v="5"/>
    <x v="50"/>
    <n v="4"/>
    <n v="4"/>
    <n v="-0.222"/>
  </r>
  <r>
    <d v="2019-09-05T00:00:00"/>
    <x v="5"/>
    <x v="51"/>
    <n v="18"/>
    <n v="18"/>
    <n v="-0.14399999999999999"/>
  </r>
  <r>
    <d v="2019-09-05T00:00:00"/>
    <x v="5"/>
    <x v="52"/>
    <n v="6"/>
    <n v="6"/>
    <n v="5.7000000000000002E-2"/>
  </r>
  <r>
    <d v="2019-09-05T00:00:00"/>
    <x v="5"/>
    <x v="53"/>
    <n v="6"/>
    <n v="6"/>
    <n v="-0.40300000000000002"/>
  </r>
  <r>
    <d v="2019-09-05T00:00:00"/>
    <x v="5"/>
    <x v="54"/>
    <n v="6"/>
    <n v="6"/>
    <n v="-0.89700000000000002"/>
  </r>
  <r>
    <d v="2019-09-05T00:00:00"/>
    <x v="5"/>
    <x v="55"/>
    <n v="6"/>
    <n v="6"/>
    <n v="-0.128"/>
  </r>
  <r>
    <d v="2019-09-05T00:00:00"/>
    <x v="5"/>
    <x v="56"/>
    <n v="6"/>
    <n v="6"/>
    <n v="0.113"/>
  </r>
  <r>
    <d v="2019-09-05T00:00:00"/>
    <x v="5"/>
    <x v="57"/>
    <n v="9"/>
    <n v="9"/>
    <n v="0.17399999999999999"/>
  </r>
  <r>
    <d v="2019-09-05T00:00:00"/>
    <x v="5"/>
    <x v="58"/>
    <n v="5"/>
    <n v="4"/>
    <n v="-7.0000000000000001E-3"/>
  </r>
  <r>
    <d v="2019-09-05T00:00:00"/>
    <x v="5"/>
    <x v="59"/>
    <n v="4"/>
    <n v="4"/>
    <n v="-0.58899999999999997"/>
  </r>
  <r>
    <d v="2019-09-05T00:00:00"/>
    <x v="5"/>
    <x v="60"/>
    <n v="5"/>
    <n v="5"/>
    <n v="-2.8000000000000001E-2"/>
  </r>
  <r>
    <d v="2019-09-05T00:00:00"/>
    <x v="5"/>
    <x v="61"/>
    <n v="9"/>
    <n v="9"/>
    <n v="-0.18"/>
  </r>
  <r>
    <d v="2019-09-05T00:00:00"/>
    <x v="5"/>
    <x v="62"/>
    <n v="5"/>
    <n v="5"/>
    <n v="-4.8000000000000001E-2"/>
  </r>
  <r>
    <d v="2019-09-05T00:00:00"/>
    <x v="5"/>
    <x v="63"/>
    <n v="10"/>
    <n v="10"/>
    <n v="0.28399999999999997"/>
  </r>
  <r>
    <d v="2019-09-05T00:00:00"/>
    <x v="5"/>
    <x v="64"/>
    <n v="5"/>
    <n v="5"/>
    <n v="-0.17100000000000001"/>
  </r>
  <r>
    <d v="2019-09-05T00:00:00"/>
    <x v="5"/>
    <x v="65"/>
    <n v="19"/>
    <n v="19"/>
    <n v="0.34200000000000003"/>
  </r>
  <r>
    <d v="2019-09-05T00:00:00"/>
    <x v="5"/>
    <x v="66"/>
    <n v="7"/>
    <n v="7"/>
    <n v="-0.156"/>
  </r>
  <r>
    <d v="2019-09-05T00:00:00"/>
    <x v="5"/>
    <x v="67"/>
    <n v="7"/>
    <n v="6"/>
    <n v="-0.107"/>
  </r>
  <r>
    <d v="2019-09-05T00:00:00"/>
    <x v="5"/>
    <x v="68"/>
    <n v="4"/>
    <n v="4"/>
    <n v="-3.1E-2"/>
  </r>
  <r>
    <d v="2019-09-05T00:00:00"/>
    <x v="5"/>
    <x v="69"/>
    <n v="7"/>
    <n v="7"/>
    <n v="-0.56100000000000005"/>
  </r>
  <r>
    <d v="2019-09-05T00:00:00"/>
    <x v="5"/>
    <x v="70"/>
    <n v="52"/>
    <n v="50"/>
    <n v="0.30399999999999999"/>
  </r>
  <r>
    <d v="2019-09-05T00:00:00"/>
    <x v="5"/>
    <x v="71"/>
    <n v="12"/>
    <n v="9"/>
    <n v="-0.42599999999999999"/>
  </r>
  <r>
    <d v="2019-09-06T00:00:00"/>
    <x v="6"/>
    <x v="0"/>
    <n v="10"/>
    <n v="10"/>
    <n v="-0.29899999999999999"/>
  </r>
  <r>
    <d v="2019-09-06T00:00:00"/>
    <x v="6"/>
    <x v="1"/>
    <n v="15"/>
    <n v="15"/>
    <n v="2.5000000000000001E-2"/>
  </r>
  <r>
    <d v="2019-09-06T00:00:00"/>
    <x v="6"/>
    <x v="2"/>
    <n v="14"/>
    <n v="13"/>
    <n v="-0.2"/>
  </r>
  <r>
    <d v="2019-09-06T00:00:00"/>
    <x v="6"/>
    <x v="3"/>
    <n v="14"/>
    <n v="14"/>
    <n v="-5.7000000000000002E-2"/>
  </r>
  <r>
    <d v="2019-09-06T00:00:00"/>
    <x v="6"/>
    <x v="4"/>
    <n v="15"/>
    <n v="15"/>
    <n v="-5.6000000000000001E-2"/>
  </r>
  <r>
    <d v="2019-09-06T00:00:00"/>
    <x v="6"/>
    <x v="5"/>
    <n v="15"/>
    <n v="15"/>
    <n v="-0.216"/>
  </r>
  <r>
    <d v="2019-09-06T00:00:00"/>
    <x v="6"/>
    <x v="6"/>
    <n v="22"/>
    <n v="22"/>
    <n v="-9.4E-2"/>
  </r>
  <r>
    <d v="2019-09-06T00:00:00"/>
    <x v="6"/>
    <x v="7"/>
    <n v="10"/>
    <n v="10"/>
    <n v="0.115"/>
  </r>
  <r>
    <d v="2019-09-06T00:00:00"/>
    <x v="6"/>
    <x v="8"/>
    <n v="4"/>
    <n v="4"/>
    <n v="-0.20100000000000001"/>
  </r>
  <r>
    <d v="2019-09-06T00:00:00"/>
    <x v="6"/>
    <x v="9"/>
    <n v="20"/>
    <n v="20"/>
    <n v="4.4999999999999998E-2"/>
  </r>
  <r>
    <d v="2019-09-06T00:00:00"/>
    <x v="6"/>
    <x v="10"/>
    <n v="49"/>
    <n v="48"/>
    <n v="0.15"/>
  </r>
  <r>
    <d v="2019-09-06T00:00:00"/>
    <x v="6"/>
    <x v="11"/>
    <n v="4"/>
    <n v="4"/>
    <n v="-0.109"/>
  </r>
  <r>
    <d v="2019-09-06T00:00:00"/>
    <x v="6"/>
    <x v="12"/>
    <n v="28"/>
    <n v="28"/>
    <n v="0.28499999999999998"/>
  </r>
  <r>
    <d v="2019-09-06T00:00:00"/>
    <x v="6"/>
    <x v="13"/>
    <n v="12"/>
    <n v="12"/>
    <n v="-0.191"/>
  </r>
  <r>
    <d v="2019-09-06T00:00:00"/>
    <x v="6"/>
    <x v="14"/>
    <n v="14"/>
    <n v="14"/>
    <n v="-0.34599999999999997"/>
  </r>
  <r>
    <d v="2019-09-06T00:00:00"/>
    <x v="6"/>
    <x v="15"/>
    <n v="12"/>
    <n v="12"/>
    <n v="-0.189"/>
  </r>
  <r>
    <d v="2019-09-06T00:00:00"/>
    <x v="6"/>
    <x v="16"/>
    <n v="36"/>
    <n v="36"/>
    <n v="-1.7000000000000001E-2"/>
  </r>
  <r>
    <d v="2019-09-06T00:00:00"/>
    <x v="6"/>
    <x v="17"/>
    <n v="8"/>
    <n v="7"/>
    <n v="0.36"/>
  </r>
  <r>
    <d v="2019-09-06T00:00:00"/>
    <x v="6"/>
    <x v="18"/>
    <n v="10"/>
    <n v="9"/>
    <n v="6.8000000000000005E-2"/>
  </r>
  <r>
    <d v="2019-09-06T00:00:00"/>
    <x v="6"/>
    <x v="19"/>
    <n v="31"/>
    <n v="31"/>
    <n v="-0.161"/>
  </r>
  <r>
    <d v="2019-09-06T00:00:00"/>
    <x v="6"/>
    <x v="20"/>
    <n v="27"/>
    <n v="27"/>
    <n v="-0.36499999999999999"/>
  </r>
  <r>
    <d v="2019-09-06T00:00:00"/>
    <x v="6"/>
    <x v="21"/>
    <n v="23"/>
    <n v="23"/>
    <n v="-2.1000000000000001E-2"/>
  </r>
  <r>
    <d v="2019-09-06T00:00:00"/>
    <x v="6"/>
    <x v="22"/>
    <n v="14"/>
    <n v="14"/>
    <n v="1.21"/>
  </r>
  <r>
    <d v="2019-09-06T00:00:00"/>
    <x v="6"/>
    <x v="23"/>
    <n v="9"/>
    <n v="8"/>
    <n v="2.1000000000000001E-2"/>
  </r>
  <r>
    <d v="2019-09-06T00:00:00"/>
    <x v="6"/>
    <x v="24"/>
    <n v="11"/>
    <n v="11"/>
    <n v="-0.312"/>
  </r>
  <r>
    <d v="2019-09-06T00:00:00"/>
    <x v="6"/>
    <x v="25"/>
    <n v="11"/>
    <n v="11"/>
    <n v="0.497"/>
  </r>
  <r>
    <d v="2019-09-06T00:00:00"/>
    <x v="6"/>
    <x v="26"/>
    <n v="5"/>
    <n v="5"/>
    <n v="0.17499999999999999"/>
  </r>
  <r>
    <d v="2019-09-06T00:00:00"/>
    <x v="6"/>
    <x v="27"/>
    <n v="5"/>
    <n v="5"/>
    <n v="3.5999999999999997E-2"/>
  </r>
  <r>
    <d v="2019-09-06T00:00:00"/>
    <x v="6"/>
    <x v="28"/>
    <n v="19"/>
    <n v="19"/>
    <n v="-0.46600000000000003"/>
  </r>
  <r>
    <d v="2019-09-06T00:00:00"/>
    <x v="6"/>
    <x v="29"/>
    <n v="26"/>
    <n v="26"/>
    <n v="3.2000000000000001E-2"/>
  </r>
  <r>
    <d v="2019-09-06T00:00:00"/>
    <x v="6"/>
    <x v="30"/>
    <n v="17"/>
    <n v="17"/>
    <n v="0.19"/>
  </r>
  <r>
    <d v="2019-09-06T00:00:00"/>
    <x v="6"/>
    <x v="31"/>
    <n v="16"/>
    <n v="16"/>
    <n v="-0.182"/>
  </r>
  <r>
    <d v="2019-09-06T00:00:00"/>
    <x v="6"/>
    <x v="32"/>
    <n v="4"/>
    <n v="4"/>
    <n v="0.13300000000000001"/>
  </r>
  <r>
    <d v="2019-09-06T00:00:00"/>
    <x v="6"/>
    <x v="33"/>
    <n v="29"/>
    <n v="29"/>
    <n v="0.16600000000000001"/>
  </r>
  <r>
    <d v="2019-09-06T00:00:00"/>
    <x v="6"/>
    <x v="34"/>
    <n v="11"/>
    <n v="10"/>
    <n v="-6.0999999999999999E-2"/>
  </r>
  <r>
    <d v="2019-09-06T00:00:00"/>
    <x v="6"/>
    <x v="35"/>
    <n v="27"/>
    <n v="26"/>
    <n v="3.1E-2"/>
  </r>
  <r>
    <d v="2019-09-06T00:00:00"/>
    <x v="6"/>
    <x v="36"/>
    <n v="11"/>
    <n v="11"/>
    <n v="-9.5000000000000001E-2"/>
  </r>
  <r>
    <d v="2019-09-06T00:00:00"/>
    <x v="6"/>
    <x v="37"/>
    <n v="6"/>
    <n v="6"/>
    <n v="0.20799999999999999"/>
  </r>
  <r>
    <d v="2019-09-06T00:00:00"/>
    <x v="6"/>
    <x v="38"/>
    <n v="5"/>
    <n v="5"/>
    <n v="-0.17100000000000001"/>
  </r>
  <r>
    <d v="2019-09-06T00:00:00"/>
    <x v="6"/>
    <x v="39"/>
    <n v="18"/>
    <n v="18"/>
    <n v="0.14599999999999999"/>
  </r>
  <r>
    <d v="2019-09-06T00:00:00"/>
    <x v="6"/>
    <x v="40"/>
    <n v="9"/>
    <n v="8"/>
    <n v="-0.27"/>
  </r>
  <r>
    <d v="2019-09-06T00:00:00"/>
    <x v="6"/>
    <x v="41"/>
    <n v="17"/>
    <n v="17"/>
    <n v="-0.23699999999999999"/>
  </r>
  <r>
    <d v="2019-09-06T00:00:00"/>
    <x v="6"/>
    <x v="42"/>
    <n v="6"/>
    <n v="6"/>
    <n v="0.26"/>
  </r>
  <r>
    <d v="2019-09-06T00:00:00"/>
    <x v="6"/>
    <x v="43"/>
    <n v="30"/>
    <n v="30"/>
    <n v="-0.54200000000000004"/>
  </r>
  <r>
    <d v="2019-09-06T00:00:00"/>
    <x v="6"/>
    <x v="44"/>
    <n v="17"/>
    <n v="9"/>
    <n v="-0.17499999999999999"/>
  </r>
  <r>
    <d v="2019-09-06T00:00:00"/>
    <x v="6"/>
    <x v="45"/>
    <n v="17"/>
    <n v="16"/>
    <n v="-0.04"/>
  </r>
  <r>
    <d v="2019-09-06T00:00:00"/>
    <x v="6"/>
    <x v="46"/>
    <n v="44"/>
    <n v="42"/>
    <n v="-0.35099999999999998"/>
  </r>
  <r>
    <d v="2019-09-06T00:00:00"/>
    <x v="6"/>
    <x v="47"/>
    <n v="5"/>
    <n v="5"/>
    <n v="-0.214"/>
  </r>
  <r>
    <d v="2019-09-06T00:00:00"/>
    <x v="6"/>
    <x v="48"/>
    <n v="4"/>
    <n v="4"/>
    <n v="-0.10299999999999999"/>
  </r>
  <r>
    <d v="2019-09-06T00:00:00"/>
    <x v="6"/>
    <x v="49"/>
    <n v="10"/>
    <n v="10"/>
    <n v="-0.33100000000000002"/>
  </r>
  <r>
    <d v="2019-09-06T00:00:00"/>
    <x v="6"/>
    <x v="50"/>
    <n v="5"/>
    <n v="5"/>
    <n v="7.5999999999999998E-2"/>
  </r>
  <r>
    <d v="2019-09-06T00:00:00"/>
    <x v="6"/>
    <x v="51"/>
    <n v="24"/>
    <n v="24"/>
    <n v="3.5999999999999997E-2"/>
  </r>
  <r>
    <d v="2019-09-06T00:00:00"/>
    <x v="6"/>
    <x v="52"/>
    <n v="8"/>
    <n v="8"/>
    <n v="1.4E-2"/>
  </r>
  <r>
    <d v="2019-09-06T00:00:00"/>
    <x v="6"/>
    <x v="53"/>
    <n v="8"/>
    <n v="7"/>
    <n v="7.3999999999999996E-2"/>
  </r>
  <r>
    <d v="2019-09-06T00:00:00"/>
    <x v="6"/>
    <x v="54"/>
    <n v="8"/>
    <n v="8"/>
    <n v="-0.42699999999999999"/>
  </r>
  <r>
    <d v="2019-09-06T00:00:00"/>
    <x v="6"/>
    <x v="55"/>
    <n v="9"/>
    <n v="9"/>
    <n v="-3.6999999999999998E-2"/>
  </r>
  <r>
    <d v="2019-09-06T00:00:00"/>
    <x v="6"/>
    <x v="56"/>
    <n v="8"/>
    <n v="6"/>
    <n v="-0.48299999999999998"/>
  </r>
  <r>
    <d v="2019-09-06T00:00:00"/>
    <x v="6"/>
    <x v="57"/>
    <n v="14"/>
    <n v="11"/>
    <n v="-0.26500000000000001"/>
  </r>
  <r>
    <d v="2019-09-06T00:00:00"/>
    <x v="6"/>
    <x v="58"/>
    <n v="7"/>
    <n v="6"/>
    <n v="-0.501"/>
  </r>
  <r>
    <d v="2019-09-06T00:00:00"/>
    <x v="6"/>
    <x v="59"/>
    <n v="5"/>
    <n v="5"/>
    <n v="0"/>
  </r>
  <r>
    <d v="2019-09-06T00:00:00"/>
    <x v="6"/>
    <x v="60"/>
    <n v="5"/>
    <n v="5"/>
    <n v="-0.70399999999999996"/>
  </r>
  <r>
    <d v="2019-09-06T00:00:00"/>
    <x v="6"/>
    <x v="61"/>
    <n v="13"/>
    <n v="12"/>
    <n v="-0.373"/>
  </r>
  <r>
    <d v="2019-09-06T00:00:00"/>
    <x v="6"/>
    <x v="62"/>
    <n v="7"/>
    <n v="6"/>
    <n v="0.20899999999999999"/>
  </r>
  <r>
    <d v="2019-09-06T00:00:00"/>
    <x v="6"/>
    <x v="63"/>
    <n v="14"/>
    <n v="14"/>
    <n v="-0.82799999999999996"/>
  </r>
  <r>
    <d v="2019-09-06T00:00:00"/>
    <x v="6"/>
    <x v="64"/>
    <n v="8"/>
    <n v="8"/>
    <n v="-0.17299999999999999"/>
  </r>
  <r>
    <d v="2019-09-06T00:00:00"/>
    <x v="6"/>
    <x v="65"/>
    <n v="25"/>
    <n v="23"/>
    <n v="3.7999999999999999E-2"/>
  </r>
  <r>
    <d v="2019-09-06T00:00:00"/>
    <x v="6"/>
    <x v="66"/>
    <n v="10"/>
    <n v="9"/>
    <n v="5.5E-2"/>
  </r>
  <r>
    <d v="2019-09-06T00:00:00"/>
    <x v="6"/>
    <x v="67"/>
    <n v="10"/>
    <n v="10"/>
    <n v="-0.23799999999999999"/>
  </r>
  <r>
    <d v="2019-09-06T00:00:00"/>
    <x v="6"/>
    <x v="68"/>
    <n v="4"/>
    <n v="4"/>
    <n v="-0.219"/>
  </r>
  <r>
    <d v="2019-09-06T00:00:00"/>
    <x v="6"/>
    <x v="69"/>
    <n v="11"/>
    <n v="10"/>
    <n v="-0.17699999999999999"/>
  </r>
  <r>
    <d v="2019-09-06T00:00:00"/>
    <x v="6"/>
    <x v="70"/>
    <n v="58"/>
    <n v="58"/>
    <n v="0.126"/>
  </r>
  <r>
    <d v="2019-09-06T00:00:00"/>
    <x v="6"/>
    <x v="71"/>
    <n v="16"/>
    <n v="16"/>
    <n v="-0.16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
  <r>
    <n v="1"/>
    <n v="150"/>
    <n v="142"/>
    <n v="79.7"/>
    <n v="1.78"/>
    <x v="0"/>
    <n v="0.94666666666666666"/>
    <s v="Excellent"/>
    <n v="8"/>
  </r>
  <r>
    <n v="2"/>
    <n v="25"/>
    <n v="25"/>
    <n v="74.400000000000006"/>
    <n v="0.34"/>
    <x v="1"/>
    <n v="1"/>
    <s v="Excellent"/>
    <n v="0"/>
  </r>
  <r>
    <n v="3"/>
    <n v="194"/>
    <n v="143"/>
    <n v="73.400000000000006"/>
    <n v="1.95"/>
    <x v="0"/>
    <n v="0.73711340206185572"/>
    <s v="Satisfactory"/>
    <n v="51"/>
  </r>
  <r>
    <n v="4"/>
    <n v="178"/>
    <n v="164"/>
    <n v="71.400000000000006"/>
    <n v="2.2999999999999998"/>
    <x v="0"/>
    <n v="0.9213483146067416"/>
    <s v="Excellent"/>
    <n v="14"/>
  </r>
  <r>
    <n v="5"/>
    <n v="151"/>
    <n v="148"/>
    <n v="64.599999999999994"/>
    <n v="2.29"/>
    <x v="0"/>
    <n v="0.98013245033112584"/>
    <s v="Excellent"/>
    <n v="3"/>
  </r>
  <r>
    <n v="6"/>
    <n v="166"/>
    <n v="158"/>
    <n v="64"/>
    <n v="2.4700000000000002"/>
    <x v="0"/>
    <n v="0.95180722891566261"/>
    <s v="Excellent"/>
    <n v="8"/>
  </r>
  <r>
    <n v="7"/>
    <n v="143"/>
    <n v="123"/>
    <n v="64"/>
    <n v="1.92"/>
    <x v="0"/>
    <n v="0.8601398601398601"/>
    <s v="Excellent"/>
    <n v="20"/>
  </r>
  <r>
    <n v="8"/>
    <n v="141"/>
    <n v="137"/>
    <n v="63.3"/>
    <n v="2.16"/>
    <x v="0"/>
    <n v="0.97163120567375882"/>
    <s v="Excellent"/>
    <n v="4"/>
  </r>
  <r>
    <n v="9"/>
    <n v="140"/>
    <n v="123"/>
    <n v="62.9"/>
    <n v="1.96"/>
    <x v="0"/>
    <n v="0.87857142857142856"/>
    <s v="Excellent"/>
    <n v="17"/>
  </r>
  <r>
    <n v="10"/>
    <n v="131"/>
    <n v="125"/>
    <n v="62.3"/>
    <n v="2.0099999999999998"/>
    <x v="0"/>
    <n v="0.95419847328244278"/>
    <s v="Excellent"/>
    <n v="6"/>
  </r>
  <r>
    <n v="11"/>
    <n v="142"/>
    <n v="115"/>
    <n v="61.6"/>
    <n v="1.87"/>
    <x v="0"/>
    <n v="0.8098591549295775"/>
    <s v="Good"/>
    <n v="27"/>
  </r>
  <r>
    <n v="12"/>
    <n v="101"/>
    <n v="88"/>
    <n v="46.6"/>
    <n v="1.89"/>
    <x v="0"/>
    <n v="0.87128712871287128"/>
    <s v="Excellent"/>
    <n v="13"/>
  </r>
  <r>
    <n v="13"/>
    <n v="87"/>
    <n v="76"/>
    <n v="46.2"/>
    <n v="1.65"/>
    <x v="0"/>
    <n v="0.87356321839080464"/>
    <s v="Excellent"/>
    <n v="11"/>
  </r>
  <r>
    <n v="14"/>
    <n v="139"/>
    <n v="103"/>
    <n v="45.9"/>
    <n v="2.2400000000000002"/>
    <x v="0"/>
    <n v="0.74100719424460426"/>
    <s v="Satisfactory"/>
    <n v="36"/>
  </r>
  <r>
    <n v="15"/>
    <n v="113"/>
    <n v="105"/>
    <n v="45.7"/>
    <n v="2.2999999999999998"/>
    <x v="0"/>
    <n v="0.92920353982300885"/>
    <s v="Excellent"/>
    <n v="8"/>
  </r>
  <r>
    <n v="16"/>
    <n v="109"/>
    <n v="93"/>
    <n v="45.7"/>
    <n v="2.04"/>
    <x v="0"/>
    <n v="0.85321100917431192"/>
    <s v="Excellent"/>
    <n v="16"/>
  </r>
  <r>
    <n v="17"/>
    <n v="122"/>
    <n v="104"/>
    <n v="45.5"/>
    <n v="2.29"/>
    <x v="0"/>
    <n v="0.85245901639344257"/>
    <s v="Excellent"/>
    <n v="18"/>
  </r>
  <r>
    <n v="18"/>
    <n v="89"/>
    <n v="88"/>
    <n v="45.4"/>
    <n v="1.94"/>
    <x v="0"/>
    <n v="0.9887640449438202"/>
    <s v="Excellent"/>
    <n v="1"/>
  </r>
  <r>
    <n v="19"/>
    <n v="113"/>
    <n v="83"/>
    <n v="45.3"/>
    <n v="1.83"/>
    <x v="0"/>
    <n v="0.73451327433628322"/>
    <s v="Satisfactory"/>
    <n v="30"/>
  </r>
  <r>
    <n v="20"/>
    <n v="80"/>
    <n v="73"/>
    <n v="45"/>
    <n v="1.62"/>
    <x v="0"/>
    <n v="0.91249999999999998"/>
    <s v="Excellent"/>
    <n v="7"/>
  </r>
  <r>
    <n v="21"/>
    <n v="90"/>
    <n v="89"/>
    <n v="44.8"/>
    <n v="1.99"/>
    <x v="0"/>
    <n v="0.98888888888888893"/>
    <s v="Excellent"/>
    <n v="1"/>
  </r>
  <r>
    <n v="22"/>
    <n v="79"/>
    <n v="77"/>
    <n v="44.8"/>
    <n v="1.72"/>
    <x v="0"/>
    <n v="0.97468354430379744"/>
    <s v="Excellent"/>
    <n v="2"/>
  </r>
  <r>
    <n v="23"/>
    <n v="83"/>
    <n v="81"/>
    <n v="43.8"/>
    <n v="1.85"/>
    <x v="0"/>
    <n v="0.97590361445783136"/>
    <s v="Excellent"/>
    <n v="2"/>
  </r>
  <r>
    <n v="24"/>
    <n v="88"/>
    <n v="84"/>
    <n v="43.6"/>
    <n v="1.93"/>
    <x v="0"/>
    <n v="0.95454545454545459"/>
    <s v="Excellent"/>
    <n v="4"/>
  </r>
  <r>
    <n v="25"/>
    <n v="124"/>
    <n v="92"/>
    <n v="43.5"/>
    <n v="2.11"/>
    <x v="0"/>
    <n v="0.74193548387096775"/>
    <s v="Satisfactory"/>
    <n v="32"/>
  </r>
  <r>
    <n v="26"/>
    <n v="115"/>
    <n v="101"/>
    <n v="42.2"/>
    <n v="2.39"/>
    <x v="0"/>
    <n v="0.87826086956521743"/>
    <s v="Excellent"/>
    <n v="14"/>
  </r>
  <r>
    <n v="27"/>
    <n v="90"/>
    <n v="82"/>
    <n v="41.8"/>
    <n v="1.96"/>
    <x v="0"/>
    <n v="0.91111111111111109"/>
    <s v="Excellent"/>
    <n v="8"/>
  </r>
  <r>
    <n v="28"/>
    <n v="97"/>
    <n v="73"/>
    <n v="41.7"/>
    <n v="1.75"/>
    <x v="0"/>
    <n v="0.75257731958762886"/>
    <s v="Good"/>
    <n v="24"/>
  </r>
  <r>
    <n v="29"/>
    <n v="101"/>
    <n v="96"/>
    <n v="40.5"/>
    <n v="2.37"/>
    <x v="0"/>
    <n v="0.95049504950495045"/>
    <s v="Excellent"/>
    <n v="5"/>
  </r>
  <r>
    <n v="30"/>
    <n v="51"/>
    <n v="30"/>
    <n v="40.5"/>
    <n v="0.74"/>
    <x v="2"/>
    <n v="0.58823529411764708"/>
    <s v="Poor"/>
    <n v="21"/>
  </r>
  <r>
    <n v="31"/>
    <n v="77"/>
    <n v="73"/>
    <n v="40.4"/>
    <n v="1.81"/>
    <x v="0"/>
    <n v="0.94805194805194803"/>
    <s v="Excellent"/>
    <n v="4"/>
  </r>
  <r>
    <n v="32"/>
    <n v="101"/>
    <n v="91"/>
    <n v="39.799999999999997"/>
    <n v="2.29"/>
    <x v="0"/>
    <n v="0.90099009900990101"/>
    <s v="Excellent"/>
    <n v="10"/>
  </r>
  <r>
    <n v="33"/>
    <n v="92"/>
    <n v="87"/>
    <n v="38.1"/>
    <n v="2.2799999999999998"/>
    <x v="0"/>
    <n v="0.94565217391304346"/>
    <s v="Excellent"/>
    <n v="5"/>
  </r>
  <r>
    <n v="34"/>
    <n v="129"/>
    <n v="76"/>
    <n v="38.1"/>
    <n v="1.99"/>
    <x v="0"/>
    <n v="0.58914728682170547"/>
    <s v="Poor"/>
    <n v="53"/>
  </r>
  <r>
    <n v="35"/>
    <n v="111"/>
    <n v="100"/>
    <n v="38"/>
    <n v="2.63"/>
    <x v="3"/>
    <n v="0.90090090090090091"/>
    <s v="Excellent"/>
    <n v="11"/>
  </r>
  <r>
    <n v="36"/>
    <n v="95"/>
    <n v="85"/>
    <n v="37.9"/>
    <n v="2.2400000000000002"/>
    <x v="0"/>
    <n v="0.89473684210526316"/>
    <s v="Excellent"/>
    <n v="10"/>
  </r>
  <r>
    <n v="37"/>
    <n v="67"/>
    <n v="56"/>
    <n v="37.700000000000003"/>
    <n v="1.49"/>
    <x v="2"/>
    <n v="0.83582089552238803"/>
    <s v="Good"/>
    <n v="11"/>
  </r>
  <r>
    <n v="38"/>
    <n v="82"/>
    <n v="67"/>
    <n v="37.700000000000003"/>
    <n v="1.78"/>
    <x v="0"/>
    <n v="0.81707317073170727"/>
    <s v="Good"/>
    <n v="15"/>
  </r>
  <r>
    <n v="39"/>
    <n v="102"/>
    <n v="57"/>
    <n v="37.5"/>
    <n v="1.52"/>
    <x v="0"/>
    <n v="0.55882352941176472"/>
    <s v="Poor"/>
    <n v="45"/>
  </r>
  <r>
    <n v="40"/>
    <n v="88"/>
    <n v="76"/>
    <n v="37.5"/>
    <n v="2.0299999999999998"/>
    <x v="0"/>
    <n v="0.86363636363636365"/>
    <s v="Excellent"/>
    <n v="12"/>
  </r>
  <r>
    <n v="41"/>
    <n v="45"/>
    <n v="43"/>
    <n v="37.4"/>
    <n v="1.1499999999999999"/>
    <x v="2"/>
    <n v="0.9555555555555556"/>
    <s v="Excellent"/>
    <n v="2"/>
  </r>
  <r>
    <n v="42"/>
    <n v="90"/>
    <n v="87"/>
    <n v="37.4"/>
    <n v="2.33"/>
    <x v="0"/>
    <n v="0.96666666666666667"/>
    <s v="Excellent"/>
    <n v="3"/>
  </r>
  <r>
    <n v="43"/>
    <n v="94"/>
    <n v="84"/>
    <n v="37.299999999999997"/>
    <n v="2.25"/>
    <x v="0"/>
    <n v="0.8936170212765957"/>
    <s v="Excellent"/>
    <n v="10"/>
  </r>
  <r>
    <n v="44"/>
    <n v="116"/>
    <n v="89"/>
    <n v="37.200000000000003"/>
    <n v="2.39"/>
    <x v="0"/>
    <n v="0.76724137931034486"/>
    <s v="Good"/>
    <n v="27"/>
  </r>
  <r>
    <n v="45"/>
    <n v="106"/>
    <n v="89"/>
    <n v="37.1"/>
    <n v="2.4"/>
    <x v="0"/>
    <n v="0.839622641509434"/>
    <s v="Good"/>
    <n v="17"/>
  </r>
  <r>
    <n v="46"/>
    <n v="89"/>
    <n v="79"/>
    <n v="36.799999999999997"/>
    <n v="2.15"/>
    <x v="0"/>
    <n v="0.88764044943820219"/>
    <s v="Excellent"/>
    <n v="10"/>
  </r>
  <r>
    <n v="47"/>
    <n v="100"/>
    <n v="75"/>
    <n v="36.700000000000003"/>
    <n v="2.04"/>
    <x v="0"/>
    <n v="0.75"/>
    <s v="Satisfactory"/>
    <n v="25"/>
  </r>
  <r>
    <n v="48"/>
    <n v="59"/>
    <n v="55"/>
    <n v="36.6"/>
    <n v="1.5"/>
    <x v="0"/>
    <n v="0.93220338983050843"/>
    <s v="Excellent"/>
    <n v="4"/>
  </r>
  <r>
    <n v="49"/>
    <n v="54"/>
    <n v="52"/>
    <n v="36.299999999999997"/>
    <n v="1.43"/>
    <x v="2"/>
    <n v="0.96296296296296291"/>
    <s v="Excellent"/>
    <n v="2"/>
  </r>
  <r>
    <n v="50"/>
    <n v="75"/>
    <n v="73"/>
    <n v="36.299999999999997"/>
    <n v="2.0099999999999998"/>
    <x v="0"/>
    <n v="0.97333333333333338"/>
    <s v="Excellent"/>
    <n v="2"/>
  </r>
  <r>
    <n v="51"/>
    <n v="82"/>
    <n v="67"/>
    <n v="36"/>
    <n v="1.86"/>
    <x v="0"/>
    <n v="0.81707317073170727"/>
    <s v="Good"/>
    <n v="15"/>
  </r>
  <r>
    <n v="52"/>
    <n v="64"/>
    <n v="51"/>
    <n v="35.299999999999997"/>
    <n v="1.44"/>
    <x v="2"/>
    <n v="0.796875"/>
    <s v="Good"/>
    <n v="13"/>
  </r>
  <r>
    <n v="53"/>
    <n v="85"/>
    <n v="81"/>
    <n v="35"/>
    <n v="2.31"/>
    <x v="0"/>
    <n v="0.95294117647058818"/>
    <s v="Excellent"/>
    <n v="4"/>
  </r>
  <r>
    <n v="54"/>
    <n v="89"/>
    <n v="72"/>
    <n v="34.5"/>
    <n v="2.09"/>
    <x v="0"/>
    <n v="0.8089887640449438"/>
    <s v="Good"/>
    <n v="17"/>
  </r>
  <r>
    <n v="55"/>
    <n v="77"/>
    <n v="70"/>
    <n v="33.700000000000003"/>
    <n v="2.08"/>
    <x v="0"/>
    <n v="0.90909090909090906"/>
    <s v="Excellent"/>
    <n v="7"/>
  </r>
  <r>
    <n v="56"/>
    <n v="75"/>
    <n v="62"/>
    <n v="33.6"/>
    <n v="1.85"/>
    <x v="0"/>
    <n v="0.82666666666666666"/>
    <s v="Good"/>
    <n v="13"/>
  </r>
  <r>
    <n v="57"/>
    <n v="82"/>
    <n v="79"/>
    <n v="33.1"/>
    <n v="2.39"/>
    <x v="0"/>
    <n v="0.96341463414634143"/>
    <s v="Excellent"/>
    <n v="3"/>
  </r>
  <r>
    <n v="58"/>
    <n v="94"/>
    <n v="78"/>
    <n v="33.1"/>
    <n v="2.36"/>
    <x v="0"/>
    <n v="0.82978723404255317"/>
    <s v="Good"/>
    <n v="16"/>
  </r>
  <r>
    <n v="59"/>
    <n v="64"/>
    <n v="62"/>
    <n v="33"/>
    <n v="1.88"/>
    <x v="0"/>
    <n v="0.96875"/>
    <s v="Excellent"/>
    <n v="2"/>
  </r>
  <r>
    <n v="60"/>
    <n v="52"/>
    <n v="50"/>
    <n v="31.1"/>
    <n v="1.61"/>
    <x v="0"/>
    <n v="0.96153846153846156"/>
    <s v="Excellent"/>
    <n v="2"/>
  </r>
  <r>
    <n v="61"/>
    <n v="54"/>
    <n v="45"/>
    <n v="31.1"/>
    <n v="1.45"/>
    <x v="2"/>
    <n v="0.83333333333333337"/>
    <s v="Good"/>
    <n v="9"/>
  </r>
  <r>
    <n v="62"/>
    <n v="77"/>
    <n v="69"/>
    <n v="30.5"/>
    <n v="2.2599999999999998"/>
    <x v="0"/>
    <n v="0.89610389610389607"/>
    <s v="Excellent"/>
    <n v="8"/>
  </r>
  <r>
    <n v="63"/>
    <n v="95"/>
    <n v="74"/>
    <n v="30.5"/>
    <n v="2.4300000000000002"/>
    <x v="0"/>
    <n v="0.77894736842105261"/>
    <s v="Good"/>
    <n v="21"/>
  </r>
  <r>
    <n v="64"/>
    <n v="48"/>
    <n v="47"/>
    <n v="30"/>
    <n v="1.57"/>
    <x v="0"/>
    <n v="0.97916666666666663"/>
    <s v="Excellent"/>
    <n v="1"/>
  </r>
  <r>
    <n v="65"/>
    <n v="60"/>
    <n v="48"/>
    <n v="29.9"/>
    <n v="1.61"/>
    <x v="0"/>
    <n v="0.8"/>
    <s v="Good"/>
    <n v="12"/>
  </r>
  <r>
    <n v="66"/>
    <n v="52"/>
    <n v="46"/>
    <n v="26.3"/>
    <n v="1.75"/>
    <x v="0"/>
    <n v="0.88461538461538458"/>
    <s v="Excellent"/>
    <n v="6"/>
  </r>
  <r>
    <n v="67"/>
    <n v="67"/>
    <n v="65"/>
    <n v="26.2"/>
    <n v="2.48"/>
    <x v="0"/>
    <n v="0.97014925373134331"/>
    <s v="Excellent"/>
    <n v="2"/>
  </r>
  <r>
    <n v="68"/>
    <n v="69"/>
    <n v="56"/>
    <n v="25.7"/>
    <n v="2.1800000000000002"/>
    <x v="0"/>
    <n v="0.81159420289855078"/>
    <s v="Good"/>
    <n v="13"/>
  </r>
  <r>
    <n v="69"/>
    <n v="51"/>
    <n v="48"/>
    <n v="25.5"/>
    <n v="1.88"/>
    <x v="0"/>
    <n v="0.94117647058823528"/>
    <s v="Excellent"/>
    <n v="3"/>
  </r>
  <r>
    <n v="70"/>
    <n v="67"/>
    <n v="66"/>
    <n v="25.3"/>
    <n v="2.61"/>
    <x v="3"/>
    <n v="0.9850746268656716"/>
    <s v="Excellent"/>
    <n v="1"/>
  </r>
  <r>
    <n v="71"/>
    <n v="49"/>
    <n v="47"/>
    <n v="25.1"/>
    <n v="1.87"/>
    <x v="0"/>
    <n v="0.95918367346938771"/>
    <s v="Excellent"/>
    <n v="2"/>
  </r>
  <r>
    <n v="72"/>
    <n v="79"/>
    <n v="53"/>
    <n v="24.9"/>
    <n v="2.13"/>
    <x v="0"/>
    <n v="0.67088607594936711"/>
    <s v="Satisfactory"/>
    <n v="26"/>
  </r>
  <r>
    <n v="73"/>
    <n v="45"/>
    <n v="40"/>
    <n v="24.9"/>
    <n v="1.61"/>
    <x v="0"/>
    <n v="0.88888888888888884"/>
    <s v="Excellent"/>
    <n v="5"/>
  </r>
  <r>
    <n v="74"/>
    <n v="62"/>
    <n v="61"/>
    <n v="24.8"/>
    <n v="2.46"/>
    <x v="0"/>
    <n v="0.9838709677419355"/>
    <s v="Excellent"/>
    <n v="1"/>
  </r>
  <r>
    <n v="75"/>
    <n v="54"/>
    <n v="50"/>
    <n v="24.7"/>
    <n v="2.02"/>
    <x v="0"/>
    <n v="0.92592592592592593"/>
    <s v="Excellent"/>
    <n v="4"/>
  </r>
  <r>
    <n v="76"/>
    <n v="40"/>
    <n v="39"/>
    <n v="24.6"/>
    <n v="1.59"/>
    <x v="0"/>
    <n v="0.97499999999999998"/>
    <s v="Excellent"/>
    <n v="1"/>
  </r>
  <r>
    <n v="77"/>
    <n v="48"/>
    <n v="45"/>
    <n v="24.5"/>
    <n v="1.84"/>
    <x v="0"/>
    <n v="0.9375"/>
    <s v="Excellent"/>
    <n v="3"/>
  </r>
  <r>
    <n v="78"/>
    <n v="64"/>
    <n v="64"/>
    <n v="24.4"/>
    <n v="2.62"/>
    <x v="3"/>
    <n v="1"/>
    <s v="Excellent"/>
    <n v="0"/>
  </r>
  <r>
    <n v="79"/>
    <n v="55"/>
    <n v="36"/>
    <n v="24.1"/>
    <n v="1.49"/>
    <x v="2"/>
    <n v="0.65454545454545454"/>
    <s v="Satisfactory"/>
    <n v="19"/>
  </r>
  <r>
    <n v="80"/>
    <n v="37"/>
    <n v="31"/>
    <n v="18.100000000000001"/>
    <n v="1.71"/>
    <x v="0"/>
    <n v="0.83783783783783783"/>
    <s v="Good"/>
    <n v="6"/>
  </r>
  <r>
    <n v="81"/>
    <n v="53"/>
    <n v="46"/>
    <n v="18"/>
    <n v="2.56"/>
    <x v="3"/>
    <n v="0.86792452830188682"/>
    <s v="Excellent"/>
    <n v="7"/>
  </r>
  <r>
    <n v="82"/>
    <n v="30"/>
    <n v="20"/>
    <n v="17.899999999999999"/>
    <n v="1.1200000000000001"/>
    <x v="2"/>
    <n v="0.66666666666666663"/>
    <s v="Satisfactory"/>
    <n v="10"/>
  </r>
  <r>
    <n v="83"/>
    <n v="50"/>
    <n v="38"/>
    <n v="17.100000000000001"/>
    <n v="2.2200000000000002"/>
    <x v="0"/>
    <n v="0.76"/>
    <s v="Good"/>
    <n v="12"/>
  </r>
  <r>
    <n v="84"/>
    <n v="30"/>
    <n v="25"/>
    <n v="16.899999999999999"/>
    <n v="1.48"/>
    <x v="2"/>
    <n v="0.83333333333333337"/>
    <s v="Good"/>
    <n v="5"/>
  </r>
  <r>
    <n v="85"/>
    <n v="65"/>
    <n v="46"/>
    <n v="16.899999999999999"/>
    <n v="2.72"/>
    <x v="3"/>
    <n v="0.70769230769230773"/>
    <s v="Satisfactory"/>
    <n v="19"/>
  </r>
  <r>
    <n v="86"/>
    <n v="42"/>
    <n v="42"/>
    <n v="16.899999999999999"/>
    <n v="2.4900000000000002"/>
    <x v="0"/>
    <n v="1"/>
    <s v="Excellent"/>
    <n v="0"/>
  </r>
  <r>
    <n v="87"/>
    <n v="42"/>
    <n v="35"/>
    <n v="16.8"/>
    <n v="2.08"/>
    <x v="0"/>
    <n v="0.83333333333333337"/>
    <s v="Good"/>
    <n v="7"/>
  </r>
  <r>
    <n v="88"/>
    <n v="15"/>
    <n v="14"/>
    <n v="16.7"/>
    <n v="0.84"/>
    <x v="2"/>
    <n v="0.93333333333333335"/>
    <s v="Excellent"/>
    <n v="1"/>
  </r>
  <r>
    <n v="89"/>
    <n v="46"/>
    <n v="19"/>
    <n v="16.399999999999999"/>
    <n v="1.1599999999999999"/>
    <x v="2"/>
    <n v="0.41304347826086957"/>
    <s v="Inadequate"/>
    <n v="27"/>
  </r>
  <r>
    <n v="90"/>
    <n v="39"/>
    <n v="37"/>
    <n v="16.3"/>
    <n v="2.27"/>
    <x v="0"/>
    <n v="0.94871794871794868"/>
    <s v="Excellent"/>
    <n v="2"/>
  </r>
  <r>
    <n v="91"/>
    <n v="22"/>
    <n v="18"/>
    <n v="16.2"/>
    <n v="1.1100000000000001"/>
    <x v="2"/>
    <n v="0.81818181818181823"/>
    <s v="Good"/>
    <n v="4"/>
  </r>
  <r>
    <n v="92"/>
    <n v="32"/>
    <n v="30"/>
    <n v="16.100000000000001"/>
    <n v="1.86"/>
    <x v="0"/>
    <n v="0.9375"/>
    <s v="Excellent"/>
    <n v="2"/>
  </r>
  <r>
    <n v="93"/>
    <n v="29"/>
    <n v="22"/>
    <n v="13.8"/>
    <n v="1.59"/>
    <x v="0"/>
    <n v="0.75862068965517238"/>
    <s v="Good"/>
    <n v="7"/>
  </r>
  <r>
    <n v="94"/>
    <n v="23"/>
    <n v="23"/>
    <n v="13.8"/>
    <n v="1.67"/>
    <x v="0"/>
    <n v="1"/>
    <s v="Excellent"/>
    <n v="0"/>
  </r>
  <r>
    <n v="95"/>
    <n v="27"/>
    <n v="24"/>
    <n v="13.8"/>
    <n v="1.74"/>
    <x v="0"/>
    <n v="0.88888888888888884"/>
    <s v="Excellent"/>
    <n v="3"/>
  </r>
  <r>
    <n v="96"/>
    <n v="31"/>
    <n v="25"/>
    <n v="13.7"/>
    <n v="1.82"/>
    <x v="0"/>
    <n v="0.80645161290322576"/>
    <s v="Good"/>
    <n v="6"/>
  </r>
  <r>
    <n v="97"/>
    <n v="38"/>
    <n v="38"/>
    <n v="13.6"/>
    <n v="2.79"/>
    <x v="3"/>
    <n v="1"/>
    <s v="Excellent"/>
    <n v="0"/>
  </r>
  <r>
    <n v="98"/>
    <n v="23"/>
    <n v="21"/>
    <n v="13.4"/>
    <n v="1.57"/>
    <x v="0"/>
    <n v="0.91304347826086951"/>
    <s v="Excellent"/>
    <n v="2"/>
  </r>
  <r>
    <n v="99"/>
    <n v="27"/>
    <n v="25"/>
    <n v="12.9"/>
    <n v="1.94"/>
    <x v="0"/>
    <n v="0.92592592592592593"/>
    <s v="Excellent"/>
    <n v="2"/>
  </r>
  <r>
    <n v="100"/>
    <n v="18"/>
    <n v="18"/>
    <n v="12.8"/>
    <n v="1.41"/>
    <x v="2"/>
    <n v="1"/>
    <s v="Excellent"/>
    <n v="0"/>
  </r>
  <r>
    <n v="101"/>
    <n v="34"/>
    <n v="27"/>
    <n v="12.1"/>
    <n v="2.23"/>
    <x v="0"/>
    <n v="0.79411764705882348"/>
    <s v="Good"/>
    <n v="7"/>
  </r>
  <r>
    <n v="102"/>
    <n v="28"/>
    <n v="24"/>
    <n v="12"/>
    <n v="2"/>
    <x v="0"/>
    <n v="0.8571428571428571"/>
    <s v="Excellent"/>
    <n v="4"/>
  </r>
  <r>
    <n v="103"/>
    <n v="27"/>
    <n v="21"/>
    <n v="12"/>
    <n v="1.75"/>
    <x v="0"/>
    <n v="0.77777777777777779"/>
    <s v="Good"/>
    <n v="6"/>
  </r>
  <r>
    <n v="104"/>
    <n v="29"/>
    <n v="27"/>
    <n v="11.8"/>
    <n v="2.29"/>
    <x v="0"/>
    <n v="0.93103448275862066"/>
    <s v="Excellent"/>
    <n v="2"/>
  </r>
  <r>
    <n v="105"/>
    <n v="27"/>
    <n v="26"/>
    <n v="11.8"/>
    <n v="2.2000000000000002"/>
    <x v="0"/>
    <n v="0.96296296296296291"/>
    <s v="Excellent"/>
    <n v="1"/>
  </r>
  <r>
    <n v="106"/>
    <n v="37"/>
    <n v="31"/>
    <n v="11.5"/>
    <n v="2.7"/>
    <x v="3"/>
    <n v="0.83783783783783783"/>
    <s v="Good"/>
    <n v="6"/>
  </r>
  <r>
    <n v="107"/>
    <n v="21"/>
    <n v="21"/>
    <n v="11.5"/>
    <n v="1.83"/>
    <x v="0"/>
    <n v="1"/>
    <s v="Excellent"/>
    <n v="0"/>
  </r>
  <r>
    <n v="108"/>
    <n v="29"/>
    <n v="25"/>
    <n v="11.4"/>
    <n v="2.19"/>
    <x v="0"/>
    <n v="0.86206896551724133"/>
    <s v="Excellent"/>
    <n v="4"/>
  </r>
  <r>
    <n v="109"/>
    <n v="34"/>
    <n v="22"/>
    <n v="11.4"/>
    <n v="1.93"/>
    <x v="0"/>
    <n v="0.6470588235294118"/>
    <s v="Poor"/>
    <n v="12"/>
  </r>
  <r>
    <n v="110"/>
    <n v="32"/>
    <n v="27"/>
    <n v="11.2"/>
    <n v="2.41"/>
    <x v="0"/>
    <n v="0.84375"/>
    <s v="Good"/>
    <n v="5"/>
  </r>
  <r>
    <n v="111"/>
    <n v="23"/>
    <n v="18"/>
    <n v="11.2"/>
    <n v="1.61"/>
    <x v="0"/>
    <n v="0.78260869565217395"/>
    <s v="Good"/>
    <n v="5"/>
  </r>
  <r>
    <n v="112"/>
    <n v="17"/>
    <n v="11"/>
    <n v="10"/>
    <n v="1.1000000000000001"/>
    <x v="2"/>
    <n v="0.6470588235294118"/>
    <s v="Poor"/>
    <n v="6"/>
  </r>
  <r>
    <n v="113"/>
    <n v="16"/>
    <n v="15"/>
    <n v="9.9"/>
    <n v="1.52"/>
    <x v="0"/>
    <n v="0.9375"/>
    <s v="Excellent"/>
    <n v="1"/>
  </r>
  <r>
    <n v="114"/>
    <n v="16"/>
    <n v="15"/>
    <n v="9.8000000000000007"/>
    <n v="1.53"/>
    <x v="0"/>
    <n v="0.9375"/>
    <s v="Excellent"/>
    <n v="1"/>
  </r>
  <r>
    <n v="115"/>
    <n v="16"/>
    <n v="12"/>
    <n v="9.8000000000000007"/>
    <n v="1.22"/>
    <x v="2"/>
    <n v="0.75"/>
    <s v="Satisfactory"/>
    <n v="4"/>
  </r>
  <r>
    <n v="116"/>
    <n v="28"/>
    <n v="14"/>
    <n v="7.7"/>
    <n v="1.82"/>
    <x v="0"/>
    <n v="0.5"/>
    <s v="Inadequate"/>
    <n v="14"/>
  </r>
  <r>
    <n v="117"/>
    <n v="11"/>
    <n v="10"/>
    <n v="7.5"/>
    <n v="1.33"/>
    <x v="2"/>
    <n v="0.90909090909090906"/>
    <s v="Excellent"/>
    <n v="1"/>
  </r>
  <r>
    <n v="118"/>
    <n v="17"/>
    <n v="9"/>
    <n v="7.4"/>
    <n v="1.22"/>
    <x v="2"/>
    <n v="0.52941176470588236"/>
    <s v="Poor"/>
    <n v="8"/>
  </r>
  <r>
    <n v="119"/>
    <n v="18"/>
    <n v="17"/>
    <n v="7.4"/>
    <n v="2.2999999999999998"/>
    <x v="0"/>
    <n v="0.94444444444444442"/>
    <s v="Excellent"/>
    <n v="1"/>
  </r>
  <r>
    <n v="120"/>
    <n v="24"/>
    <n v="19"/>
    <n v="7.4"/>
    <n v="2.57"/>
    <x v="3"/>
    <n v="0.79166666666666663"/>
    <s v="Good"/>
    <n v="5"/>
  </r>
  <r>
    <n v="121"/>
    <n v="20"/>
    <n v="16"/>
    <n v="7.3"/>
    <n v="2.19"/>
    <x v="0"/>
    <n v="0.8"/>
    <s v="Good"/>
    <n v="4"/>
  </r>
  <r>
    <n v="122"/>
    <n v="28"/>
    <n v="24"/>
    <n v="7.3"/>
    <n v="3.29"/>
    <x v="3"/>
    <n v="0.8571428571428571"/>
    <s v="Excellent"/>
    <n v="4"/>
  </r>
  <r>
    <n v="123"/>
    <n v="16"/>
    <n v="14"/>
    <n v="7.2"/>
    <n v="1.94"/>
    <x v="0"/>
    <n v="0.875"/>
    <s v="Excellent"/>
    <n v="2"/>
  </r>
  <r>
    <n v="124"/>
    <n v="25"/>
    <n v="19"/>
    <n v="7.1"/>
    <n v="2.68"/>
    <x v="3"/>
    <n v="0.76"/>
    <s v="Good"/>
    <n v="6"/>
  </r>
  <r>
    <n v="125"/>
    <n v="15"/>
    <n v="15"/>
    <n v="7"/>
    <n v="2.14"/>
    <x v="0"/>
    <n v="1"/>
    <s v="Excellent"/>
    <n v="0"/>
  </r>
  <r>
    <n v="126"/>
    <n v="12"/>
    <n v="11"/>
    <n v="7"/>
    <n v="1.57"/>
    <x v="0"/>
    <n v="0.91666666666666663"/>
    <s v="Excellent"/>
    <n v="1"/>
  </r>
  <r>
    <n v="127"/>
    <n v="24"/>
    <n v="15"/>
    <n v="6.9"/>
    <n v="2.17"/>
    <x v="0"/>
    <n v="0.625"/>
    <s v="Poor"/>
    <n v="9"/>
  </r>
  <r>
    <n v="128"/>
    <n v="20"/>
    <n v="12"/>
    <n v="6.2"/>
    <n v="1.94"/>
    <x v="0"/>
    <n v="0.6"/>
    <s v="Poor"/>
    <n v="8"/>
  </r>
  <r>
    <n v="129"/>
    <n v="15"/>
    <n v="13"/>
    <n v="6.1"/>
    <n v="2.13"/>
    <x v="0"/>
    <n v="0.8666666666666667"/>
    <s v="Excellent"/>
    <n v="2"/>
  </r>
  <r>
    <n v="130"/>
    <n v="11"/>
    <n v="11"/>
    <n v="6.1"/>
    <n v="1.8"/>
    <x v="0"/>
    <n v="1"/>
    <s v="Excellent"/>
    <n v="0"/>
  </r>
  <r>
    <n v="131"/>
    <n v="14"/>
    <n v="14"/>
    <n v="6"/>
    <n v="2.33"/>
    <x v="0"/>
    <n v="1"/>
    <s v="Excellent"/>
    <n v="0"/>
  </r>
  <r>
    <n v="132"/>
    <n v="18"/>
    <n v="14"/>
    <n v="5.8"/>
    <n v="2.41"/>
    <x v="0"/>
    <n v="0.77777777777777779"/>
    <s v="Good"/>
    <n v="4"/>
  </r>
  <r>
    <n v="133"/>
    <n v="16"/>
    <n v="15"/>
    <n v="5.7"/>
    <n v="2.63"/>
    <x v="3"/>
    <n v="0.9375"/>
    <s v="Excellent"/>
    <n v="1"/>
  </r>
  <r>
    <n v="134"/>
    <n v="21"/>
    <n v="8"/>
    <n v="5.6"/>
    <n v="1.43"/>
    <x v="2"/>
    <n v="0.38095238095238093"/>
    <s v="Inadequate"/>
    <n v="13"/>
  </r>
  <r>
    <n v="135"/>
    <n v="14"/>
    <n v="2"/>
    <n v="5.6"/>
    <n v="0.36"/>
    <x v="1"/>
    <n v="0.14285714285714285"/>
    <s v="Inadequate"/>
    <n v="12"/>
  </r>
  <r>
    <n v="136"/>
    <n v="11"/>
    <n v="11"/>
    <n v="4.9000000000000004"/>
    <n v="2.2400000000000002"/>
    <x v="0"/>
    <n v="1"/>
    <s v="Excellent"/>
    <n v="0"/>
  </r>
  <r>
    <n v="137"/>
    <n v="12"/>
    <n v="12"/>
    <n v="4.8"/>
    <n v="2.5"/>
    <x v="0"/>
    <n v="1"/>
    <s v="Excellent"/>
    <n v="0"/>
  </r>
  <r>
    <n v="138"/>
    <n v="18"/>
    <n v="8"/>
    <n v="4.5999999999999996"/>
    <n v="1.74"/>
    <x v="0"/>
    <n v="0.44444444444444442"/>
    <s v="Inadequate"/>
    <n v="10"/>
  </r>
  <r>
    <n v="139"/>
    <n v="11"/>
    <n v="11"/>
    <n v="4.5999999999999996"/>
    <n v="2.39"/>
    <x v="0"/>
    <n v="1"/>
    <s v="Excellent"/>
    <n v="0"/>
  </r>
  <r>
    <n v="140"/>
    <n v="15"/>
    <n v="13"/>
    <n v="4.5999999999999996"/>
    <n v="2.83"/>
    <x v="3"/>
    <n v="0.8666666666666667"/>
    <s v="Excellent"/>
    <n v="2"/>
  </r>
  <r>
    <n v="141"/>
    <n v="7"/>
    <n v="7"/>
    <n v="4.5"/>
    <n v="1.56"/>
    <x v="0"/>
    <n v="1"/>
    <s v="Excellent"/>
    <n v="0"/>
  </r>
  <r>
    <n v="142"/>
    <n v="9"/>
    <n v="8"/>
    <n v="4.3"/>
    <n v="1.86"/>
    <x v="0"/>
    <n v="0.88888888888888884"/>
    <s v="Excellent"/>
    <n v="1"/>
  </r>
  <r>
    <n v="143"/>
    <n v="8"/>
    <n v="7"/>
    <n v="3.6"/>
    <n v="1.94"/>
    <x v="0"/>
    <n v="0.875"/>
    <s v="Excellent"/>
    <n v="1"/>
  </r>
  <r>
    <n v="144"/>
    <n v="10"/>
    <n v="10"/>
    <n v="3.5"/>
    <n v="2.86"/>
    <x v="3"/>
    <n v="1"/>
    <s v="Excellent"/>
    <n v="0"/>
  </r>
  <r>
    <n v="145"/>
    <n v="10"/>
    <n v="9"/>
    <n v="3.3"/>
    <n v="2.73"/>
    <x v="3"/>
    <n v="0.9"/>
    <s v="Excellent"/>
    <n v="1"/>
  </r>
  <r>
    <n v="146"/>
    <n v="14"/>
    <n v="10"/>
    <n v="3.3"/>
    <n v="3.03"/>
    <x v="3"/>
    <n v="0.7142857142857143"/>
    <s v="Satisfactory"/>
    <n v="4"/>
  </r>
  <r>
    <n v="147"/>
    <n v="8"/>
    <n v="8"/>
    <n v="3.3"/>
    <n v="2.42"/>
    <x v="0"/>
    <n v="1"/>
    <s v="Excellent"/>
    <n v="0"/>
  </r>
  <r>
    <n v="148"/>
    <n v="7"/>
    <n v="7"/>
    <n v="2.7"/>
    <n v="2.59"/>
    <x v="3"/>
    <n v="1"/>
    <s v="Excellent"/>
    <n v="0"/>
  </r>
  <r>
    <n v="149"/>
    <n v="5"/>
    <n v="5"/>
    <n v="2.6"/>
    <n v="1.92"/>
    <x v="0"/>
    <n v="1"/>
    <s v="Excellent"/>
    <n v="0"/>
  </r>
  <r>
    <n v="150"/>
    <n v="7"/>
    <n v="7"/>
    <n v="2.5"/>
    <n v="2.8"/>
    <x v="3"/>
    <n v="1"/>
    <s v="Excellent"/>
    <n v="0"/>
  </r>
  <r>
    <n v="151"/>
    <n v="7"/>
    <n v="7"/>
    <n v="2.4"/>
    <n v="2.92"/>
    <x v="3"/>
    <n v="1"/>
    <s v="Excellent"/>
    <n v="0"/>
  </r>
  <r>
    <n v="152"/>
    <n v="5"/>
    <n v="5"/>
    <n v="2.2000000000000002"/>
    <n v="2.27"/>
    <x v="0"/>
    <n v="1"/>
    <s v="Excellent"/>
    <n v="0"/>
  </r>
  <r>
    <n v="153"/>
    <n v="5"/>
    <n v="5"/>
    <n v="2.2000000000000002"/>
    <n v="2.27"/>
    <x v="0"/>
    <n v="1"/>
    <s v="Excellent"/>
    <n v="0"/>
  </r>
  <r>
    <n v="154"/>
    <n v="3"/>
    <n v="3"/>
    <n v="2.1"/>
    <n v="1.43"/>
    <x v="2"/>
    <n v="1"/>
    <s v="Excellent"/>
    <n v="0"/>
  </r>
  <r>
    <n v="155"/>
    <n v="6"/>
    <n v="5"/>
    <n v="2"/>
    <n v="2.5"/>
    <x v="0"/>
    <n v="0.83333333333333337"/>
    <s v="Good"/>
    <n v="1"/>
  </r>
  <r>
    <n v="156"/>
    <n v="6"/>
    <n v="5"/>
    <n v="2"/>
    <n v="2.5"/>
    <x v="0"/>
    <n v="0.83333333333333337"/>
    <s v="Good"/>
    <n v="1"/>
  </r>
  <r>
    <n v="157"/>
    <n v="6"/>
    <n v="4"/>
    <n v="2"/>
    <n v="2"/>
    <x v="0"/>
    <n v="0.66666666666666663"/>
    <s v="Satisfactory"/>
    <n v="2"/>
  </r>
  <r>
    <n v="158"/>
    <n v="6"/>
    <n v="5"/>
    <n v="2"/>
    <n v="2.5"/>
    <x v="0"/>
    <n v="0.83333333333333337"/>
    <s v="Good"/>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028D60-8112-455B-BB27-386018F12050}" name="PivotTable4"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Average delivery per hour ratio">
  <location ref="K1:L6" firstHeaderRow="1" firstDataRow="1" firstDataCol="1"/>
  <pivotFields count="9">
    <pivotField dataField="1" showAll="0"/>
    <pivotField showAll="0"/>
    <pivotField showAll="0"/>
    <pivotField showAll="0"/>
    <pivotField showAll="0"/>
    <pivotField axis="axisRow" showAll="0">
      <items count="5">
        <item x="1"/>
        <item x="2"/>
        <item x="0"/>
        <item x="3"/>
        <item t="default"/>
      </items>
    </pivotField>
    <pivotField numFmtId="9" showAll="0"/>
    <pivotField showAll="0"/>
    <pivotField showAll="0"/>
  </pivotFields>
  <rowFields count="1">
    <field x="5"/>
  </rowFields>
  <rowItems count="5">
    <i>
      <x/>
    </i>
    <i>
      <x v="1"/>
    </i>
    <i>
      <x v="2"/>
    </i>
    <i>
      <x v="3"/>
    </i>
    <i t="grand">
      <x/>
    </i>
  </rowItems>
  <colItems count="1">
    <i/>
  </colItems>
  <dataFields count="1">
    <dataField name="Count of Courier №"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A0708A-4397-4FFA-8C9A-A51E89ABFA42}"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estaurant name">
  <location ref="I38:J111" firstHeaderRow="1" firstDataRow="1" firstDataCol="1"/>
  <pivotFields count="6">
    <pivotField numFmtId="166" showAll="0"/>
    <pivotField showAll="0"/>
    <pivotField axis="axisRow" showAll="0" sortType="ascending">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s>
  <rowFields count="1">
    <field x="2"/>
  </rowFields>
  <rowItems count="73">
    <i>
      <x v="60"/>
    </i>
    <i>
      <x v="38"/>
    </i>
    <i>
      <x v="34"/>
    </i>
    <i>
      <x v="46"/>
    </i>
    <i>
      <x v="20"/>
    </i>
    <i>
      <x v="67"/>
    </i>
    <i>
      <x v="61"/>
    </i>
    <i>
      <x v="49"/>
    </i>
    <i>
      <x v="24"/>
    </i>
    <i>
      <x v="51"/>
    </i>
    <i>
      <x v="64"/>
    </i>
    <i>
      <x v="14"/>
    </i>
    <i>
      <x v="68"/>
    </i>
    <i>
      <x v="56"/>
    </i>
    <i>
      <x v="42"/>
    </i>
    <i>
      <x v="5"/>
    </i>
    <i>
      <x v="39"/>
    </i>
    <i>
      <x v="21"/>
    </i>
    <i>
      <x v="4"/>
    </i>
    <i>
      <x v="25"/>
    </i>
    <i>
      <x v="48"/>
    </i>
    <i>
      <x v="23"/>
    </i>
    <i>
      <x v="33"/>
    </i>
    <i>
      <x v="13"/>
    </i>
    <i>
      <x v="54"/>
    </i>
    <i>
      <x v="59"/>
    </i>
    <i>
      <x v="35"/>
    </i>
    <i>
      <x v="47"/>
    </i>
    <i>
      <x v="45"/>
    </i>
    <i>
      <x v="29"/>
    </i>
    <i>
      <x v="63"/>
    </i>
    <i>
      <x v="58"/>
    </i>
    <i>
      <x v="28"/>
    </i>
    <i>
      <x v="65"/>
    </i>
    <i>
      <x v="19"/>
    </i>
    <i>
      <x v="1"/>
    </i>
    <i>
      <x v="41"/>
    </i>
    <i>
      <x v="43"/>
    </i>
    <i>
      <x v="62"/>
    </i>
    <i>
      <x v="32"/>
    </i>
    <i>
      <x v="36"/>
    </i>
    <i>
      <x v="9"/>
    </i>
    <i>
      <x v="57"/>
    </i>
    <i>
      <x v="44"/>
    </i>
    <i>
      <x v="55"/>
    </i>
    <i>
      <x v="31"/>
    </i>
    <i>
      <x v="15"/>
    </i>
    <i>
      <x v="50"/>
    </i>
    <i>
      <x v="18"/>
    </i>
    <i>
      <x v="37"/>
    </i>
    <i>
      <x v="7"/>
    </i>
    <i>
      <x v="69"/>
    </i>
    <i>
      <x v="30"/>
    </i>
    <i>
      <x v="8"/>
    </i>
    <i>
      <x v="52"/>
    </i>
    <i>
      <x v="71"/>
    </i>
    <i>
      <x v="17"/>
    </i>
    <i>
      <x v="53"/>
    </i>
    <i>
      <x v="11"/>
    </i>
    <i>
      <x/>
    </i>
    <i>
      <x v="26"/>
    </i>
    <i>
      <x v="16"/>
    </i>
    <i>
      <x v="40"/>
    </i>
    <i>
      <x v="6"/>
    </i>
    <i>
      <x v="10"/>
    </i>
    <i>
      <x v="12"/>
    </i>
    <i>
      <x v="27"/>
    </i>
    <i>
      <x v="66"/>
    </i>
    <i>
      <x v="3"/>
    </i>
    <i>
      <x v="22"/>
    </i>
    <i>
      <x v="70"/>
    </i>
    <i>
      <x v="2"/>
    </i>
    <i t="grand">
      <x/>
    </i>
  </rowItems>
  <colItems count="1">
    <i/>
  </colItems>
  <dataFields count="1">
    <dataField name="Sum of Actual cooking time compared to estimate" fld="5" baseField="0" baseItem="0" numFmtId="10"/>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A0B5FC-4DA0-4100-A906-B0B65F1CA280}"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Weekday">
  <location ref="I3:J11" firstHeaderRow="1" firstDataRow="1" firstDataCol="1"/>
  <pivotFields count="6">
    <pivotField numFmtId="166" showAll="0"/>
    <pivotField axis="axisRow" showAll="0" sortType="descending">
      <items count="8">
        <item x="1"/>
        <item x="2"/>
        <item x="3"/>
        <item x="4"/>
        <item x="5"/>
        <item x="6"/>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64" showAll="0"/>
  </pivotFields>
  <rowFields count="1">
    <field x="1"/>
  </rowFields>
  <rowItems count="8">
    <i>
      <x v="5"/>
    </i>
    <i>
      <x v="3"/>
    </i>
    <i>
      <x v="1"/>
    </i>
    <i>
      <x/>
    </i>
    <i>
      <x v="4"/>
    </i>
    <i>
      <x v="6"/>
    </i>
    <i>
      <x v="2"/>
    </i>
    <i t="grand">
      <x/>
    </i>
  </rowItems>
  <colItems count="1">
    <i/>
  </colItems>
  <dataFields count="1">
    <dataField name="Sum of Count of Accepted Order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281080-BA6F-4B81-80D3-702789791ADC}" name="Table3" displayName="Table3" ref="A1:I159" totalsRowShown="0" headerRowDxfId="0" headerRowBorderDxfId="10">
  <autoFilter ref="A1:I159" xr:uid="{25281080-BA6F-4B81-80D3-702789791ADC}"/>
  <tableColumns count="9">
    <tableColumn id="1" xr3:uid="{3D1278C7-5C2D-4836-94CC-EB2E652DF527}" name="Courier №" dataDxfId="9"/>
    <tableColumn id="2" xr3:uid="{E383750B-19EA-46A5-AE7E-A24481E7CE1F}" name="№ of Received Orders" dataDxfId="8"/>
    <tableColumn id="3" xr3:uid="{CDFD812A-F795-4C32-A5DB-030FF321A6FC}" name="№ of Delivered Orders" dataDxfId="7"/>
    <tableColumn id="4" xr3:uid="{268B3BAC-AAF2-4A4A-A22D-CD648FC3CB67}" name="Sum of Courier Online Hours" dataDxfId="6"/>
    <tableColumn id="5" xr3:uid="{F368A2FD-6EEE-4A9B-93C3-8332F344962E}" name="Average Delivery per hour" dataDxfId="5">
      <calculatedColumnFormula>ROUND(C2/D2,2)</calculatedColumnFormula>
    </tableColumn>
    <tableColumn id="6" xr3:uid="{4EDC38F2-7E5E-47DE-B60A-4F5382B94374}" name="Average Delivery per hour ratio" dataDxfId="4">
      <calculatedColumnFormula>IF(MOD(E2,1)=0.5,MROUND(E2,2),ROUND(E2,0))&amp;":"&amp;1</calculatedColumnFormula>
    </tableColumn>
    <tableColumn id="7" xr3:uid="{57EFB0FE-5656-4691-A912-FCE3F83A4B3F}" name="Percentage difference between received and delivered orders." dataDxfId="3">
      <calculatedColumnFormula>C2/B2</calculatedColumnFormula>
    </tableColumn>
    <tableColumn id="8" xr3:uid="{B2CBA494-3A37-4689-9A3A-4C383736E333}" name="Explanation for difference between received and delivered orders." dataDxfId="2">
      <calculatedColumnFormula>IF(G2&gt;85%,"Excellent",IF(G2&gt;75%,"Good",IF(G2&gt;65%,"Satisfactory",IF(G2&gt;50%,"Poor","Inadequate"))))</calculatedColumnFormula>
    </tableColumn>
    <tableColumn id="9" xr3:uid="{66E2ECFF-DD21-437D-BBCB-81639AF4E7B2}" name="Difference between received and delivered orders." dataDxfId="1">
      <calculatedColumnFormula>B2-C2</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6AF697-8753-4EAC-8137-4C2A73829AB2}" name="Table2" displayName="Table2" ref="A1:G506" totalsRowCount="1" headerRowDxfId="26" headerRowBorderDxfId="25">
  <autoFilter ref="A1:G505" xr:uid="{A56AF697-8753-4EAC-8137-4C2A73829AB2}"/>
  <tableColumns count="7">
    <tableColumn id="1" xr3:uid="{A8876507-1A8A-4177-A7CE-D378B716272B}" name="Date" dataDxfId="24" totalsRowDxfId="23"/>
    <tableColumn id="2" xr3:uid="{DEA3FDA3-734C-40F5-9CEC-C0BCF5A3A175}" name="Weekday" dataDxfId="22" totalsRowDxfId="21">
      <calculatedColumnFormula>TEXT(A2,"DDDD")</calculatedColumnFormula>
    </tableColumn>
    <tableColumn id="3" xr3:uid="{38C00A15-D889-4AFD-B594-BF031B6D0C4A}" name="Name" dataDxfId="20" totalsRowDxfId="19"/>
    <tableColumn id="4" xr3:uid="{0A192044-7BAD-40C4-A2A5-B34EC5A5BC60}" name="Count of Orders" dataDxfId="18" totalsRowDxfId="17"/>
    <tableColumn id="5" xr3:uid="{E34617C8-B5B2-41BB-BD28-94CE5270113E}" name="Count of Accepted Orders" dataDxfId="16" totalsRowDxfId="15"/>
    <tableColumn id="7" xr3:uid="{143AAA0E-0976-4313-998A-3EF9FA44CFE7}" name="Acceptance rate" dataDxfId="14" totalsRowDxfId="13" dataCellStyle="Percent">
      <calculatedColumnFormula>E2/D2</calculatedColumnFormula>
    </tableColumn>
    <tableColumn id="6" xr3:uid="{645D96C1-53B9-45E8-A16E-4427A14DEB28}" name="Actual cooking time compared to estimate" dataDxfId="12" totalsRowDxfId="11"/>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showGridLines="0" topLeftCell="A7" workbookViewId="0">
      <selection activeCell="B13" sqref="B13:H13"/>
    </sheetView>
  </sheetViews>
  <sheetFormatPr defaultColWidth="14.44140625" defaultRowHeight="15" customHeight="1" x14ac:dyDescent="0.25"/>
  <cols>
    <col min="1" max="1" width="3" customWidth="1"/>
    <col min="2" max="2" width="40.6640625" customWidth="1"/>
    <col min="3" max="3" width="16.109375" customWidth="1"/>
    <col min="4" max="7" width="17.33203125" customWidth="1"/>
    <col min="8" max="8" width="21" customWidth="1"/>
    <col min="9" max="9" width="17.33203125" customWidth="1"/>
  </cols>
  <sheetData>
    <row r="1" spans="1:9" ht="54" customHeight="1" x14ac:dyDescent="0.25">
      <c r="A1" s="1"/>
      <c r="B1" s="1"/>
      <c r="C1" s="2" t="s">
        <v>0</v>
      </c>
      <c r="E1" s="1"/>
      <c r="F1" s="1"/>
      <c r="G1" s="1"/>
      <c r="H1" s="1"/>
      <c r="I1" s="1"/>
    </row>
    <row r="2" spans="1:9" ht="15" customHeight="1" x14ac:dyDescent="0.25">
      <c r="A2" s="3"/>
      <c r="B2" s="3"/>
      <c r="C2" s="3"/>
      <c r="D2" s="3"/>
      <c r="E2" s="3"/>
      <c r="F2" s="3"/>
      <c r="G2" s="3"/>
      <c r="H2" s="3"/>
      <c r="I2" s="3"/>
    </row>
    <row r="3" spans="1:9" ht="15.6" x14ac:dyDescent="0.3">
      <c r="A3" s="1"/>
      <c r="B3" s="4"/>
      <c r="C3" s="5"/>
      <c r="D3" s="5"/>
      <c r="E3" s="5"/>
      <c r="F3" s="5"/>
      <c r="G3" s="1"/>
      <c r="H3" s="1"/>
      <c r="I3" s="1"/>
    </row>
    <row r="4" spans="1:9" ht="24.6" x14ac:dyDescent="0.4">
      <c r="A4" s="1"/>
      <c r="B4" s="6" t="s">
        <v>1</v>
      </c>
      <c r="C4" s="5"/>
      <c r="D4" s="5"/>
      <c r="E4" s="5"/>
      <c r="F4" s="5"/>
      <c r="G4" s="1"/>
      <c r="H4" s="1"/>
      <c r="I4" s="1"/>
    </row>
    <row r="5" spans="1:9" ht="15.6" x14ac:dyDescent="0.3">
      <c r="A5" s="1"/>
      <c r="B5" s="4"/>
      <c r="C5" s="5"/>
      <c r="D5" s="5"/>
      <c r="E5" s="5"/>
      <c r="F5" s="5"/>
      <c r="G5" s="1"/>
      <c r="H5" s="1"/>
      <c r="I5" s="1"/>
    </row>
    <row r="6" spans="1:9" ht="15.6" x14ac:dyDescent="0.3">
      <c r="A6" s="1"/>
      <c r="B6" s="7" t="s">
        <v>2</v>
      </c>
      <c r="C6" s="5"/>
      <c r="D6" s="5"/>
      <c r="E6" s="5"/>
      <c r="F6" s="5"/>
      <c r="G6" s="1"/>
      <c r="H6" s="1"/>
      <c r="I6" s="8"/>
    </row>
    <row r="7" spans="1:9" ht="15.6" x14ac:dyDescent="0.3">
      <c r="A7" s="1"/>
      <c r="B7" s="9"/>
      <c r="C7" s="1"/>
      <c r="D7" s="5"/>
      <c r="E7" s="5"/>
      <c r="F7" s="5"/>
      <c r="G7" s="1"/>
      <c r="H7" s="10"/>
      <c r="I7" s="11"/>
    </row>
    <row r="8" spans="1:9" ht="15.6" x14ac:dyDescent="0.3">
      <c r="A8" s="1"/>
      <c r="B8" s="9"/>
      <c r="C8" s="5"/>
      <c r="D8" s="5"/>
      <c r="E8" s="5"/>
      <c r="F8" s="5"/>
      <c r="G8" s="1"/>
      <c r="H8" s="10"/>
      <c r="I8" s="11"/>
    </row>
    <row r="9" spans="1:9" ht="15.6" x14ac:dyDescent="0.3">
      <c r="A9" s="1"/>
      <c r="B9" s="12" t="s">
        <v>3</v>
      </c>
      <c r="C9" s="13"/>
      <c r="D9" s="13"/>
      <c r="E9" s="13"/>
      <c r="F9" s="13"/>
      <c r="G9" s="1"/>
      <c r="H9" s="10"/>
      <c r="I9" s="11"/>
    </row>
    <row r="10" spans="1:9" ht="33" customHeight="1" x14ac:dyDescent="0.25">
      <c r="A10" s="1"/>
      <c r="B10" s="137" t="s">
        <v>4</v>
      </c>
      <c r="C10" s="138"/>
      <c r="D10" s="138"/>
      <c r="E10" s="138"/>
      <c r="F10" s="138"/>
      <c r="G10" s="138"/>
      <c r="H10" s="139"/>
      <c r="I10" s="11"/>
    </row>
    <row r="11" spans="1:9" ht="23.25" customHeight="1" x14ac:dyDescent="0.25">
      <c r="A11" s="1"/>
      <c r="B11" s="140" t="s">
        <v>5</v>
      </c>
      <c r="C11" s="141"/>
      <c r="D11" s="141"/>
      <c r="E11" s="141"/>
      <c r="F11" s="141"/>
      <c r="G11" s="141"/>
      <c r="H11" s="142"/>
      <c r="I11" s="11"/>
    </row>
    <row r="12" spans="1:9" ht="60" customHeight="1" x14ac:dyDescent="0.25">
      <c r="A12" s="1"/>
      <c r="B12" s="143" t="s">
        <v>6</v>
      </c>
      <c r="C12" s="141"/>
      <c r="D12" s="141"/>
      <c r="E12" s="141"/>
      <c r="F12" s="141"/>
      <c r="G12" s="141"/>
      <c r="H12" s="142"/>
      <c r="I12" s="11"/>
    </row>
    <row r="13" spans="1:9" ht="37.5" customHeight="1" x14ac:dyDescent="0.25">
      <c r="A13" s="1"/>
      <c r="B13" s="144" t="s">
        <v>7</v>
      </c>
      <c r="C13" s="141"/>
      <c r="D13" s="141"/>
      <c r="E13" s="141"/>
      <c r="F13" s="141"/>
      <c r="G13" s="141"/>
      <c r="H13" s="142"/>
      <c r="I13" s="11"/>
    </row>
    <row r="14" spans="1:9" ht="13.2" x14ac:dyDescent="0.25">
      <c r="A14" s="1"/>
      <c r="B14" s="14" t="s">
        <v>8</v>
      </c>
      <c r="C14" s="1"/>
      <c r="D14" s="1"/>
      <c r="E14" s="1"/>
      <c r="F14" s="1"/>
      <c r="G14" s="1"/>
      <c r="H14" s="1"/>
      <c r="I14" s="15"/>
    </row>
    <row r="15" spans="1:9" ht="13.2" x14ac:dyDescent="0.25">
      <c r="A15" s="1"/>
      <c r="B15" s="1"/>
      <c r="C15" s="1"/>
      <c r="D15" s="1"/>
      <c r="E15" s="1"/>
      <c r="F15" s="1"/>
      <c r="G15" s="1"/>
      <c r="H15" s="1"/>
      <c r="I15" s="1"/>
    </row>
    <row r="16" spans="1:9" ht="13.2" x14ac:dyDescent="0.25">
      <c r="A16" s="1"/>
      <c r="B16" s="1"/>
      <c r="C16" s="1"/>
      <c r="D16" s="1"/>
      <c r="E16" s="1"/>
      <c r="F16" s="1"/>
      <c r="G16" s="1"/>
      <c r="H16" s="1"/>
      <c r="I16" s="1"/>
    </row>
    <row r="17" spans="1:9" ht="13.2" x14ac:dyDescent="0.25">
      <c r="A17" s="1"/>
      <c r="B17" s="1"/>
      <c r="C17" s="1"/>
      <c r="D17" s="1"/>
      <c r="E17" s="1"/>
      <c r="F17" s="1"/>
      <c r="G17" s="1"/>
      <c r="H17" s="1"/>
      <c r="I17" s="1"/>
    </row>
  </sheetData>
  <mergeCells count="4">
    <mergeCell ref="B10:H10"/>
    <mergeCell ref="B11:H11"/>
    <mergeCell ref="B12:H12"/>
    <mergeCell ref="B13:H13"/>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4"/>
  <sheetViews>
    <sheetView showGridLines="0" topLeftCell="B1" workbookViewId="0">
      <selection activeCell="B5" sqref="B5:K20"/>
    </sheetView>
  </sheetViews>
  <sheetFormatPr defaultColWidth="14.44140625" defaultRowHeight="15" customHeight="1" x14ac:dyDescent="0.25"/>
  <cols>
    <col min="1" max="1" width="3" customWidth="1"/>
    <col min="2" max="2" width="18.6640625" customWidth="1"/>
    <col min="3" max="3" width="14.88671875" customWidth="1"/>
    <col min="4" max="4" width="14.44140625" customWidth="1"/>
    <col min="5" max="5" width="17.33203125" customWidth="1"/>
    <col min="6" max="6" width="18.6640625" customWidth="1"/>
    <col min="7" max="7" width="14.88671875" customWidth="1"/>
    <col min="8" max="8" width="16.6640625" customWidth="1"/>
    <col min="9" max="10" width="17.33203125" customWidth="1"/>
    <col min="11" max="11" width="14.88671875" customWidth="1"/>
    <col min="12" max="12" width="14.44140625" customWidth="1"/>
  </cols>
  <sheetData>
    <row r="1" spans="1:12" ht="54.75" customHeight="1" x14ac:dyDescent="0.25">
      <c r="A1" s="1"/>
      <c r="B1" s="1"/>
      <c r="C1" s="1"/>
      <c r="D1" s="2" t="s">
        <v>0</v>
      </c>
      <c r="E1" s="1"/>
      <c r="F1" s="1"/>
      <c r="G1" s="1"/>
      <c r="H1" s="1"/>
      <c r="I1" s="1"/>
      <c r="J1" s="1"/>
      <c r="K1" s="1"/>
      <c r="L1" s="1"/>
    </row>
    <row r="2" spans="1:12" ht="15" customHeight="1" x14ac:dyDescent="0.25">
      <c r="A2" s="3"/>
      <c r="B2" s="3"/>
      <c r="C2" s="3"/>
      <c r="D2" s="3"/>
      <c r="E2" s="3"/>
      <c r="F2" s="3"/>
      <c r="G2" s="3"/>
      <c r="H2" s="3"/>
      <c r="I2" s="3"/>
      <c r="J2" s="3"/>
      <c r="K2" s="3"/>
      <c r="L2" s="3"/>
    </row>
    <row r="3" spans="1:12" ht="28.5" customHeight="1" x14ac:dyDescent="0.3">
      <c r="A3" s="1"/>
      <c r="B3" s="154" t="s">
        <v>149</v>
      </c>
      <c r="C3" s="154"/>
      <c r="D3" s="154"/>
      <c r="E3" s="154"/>
      <c r="F3" s="154"/>
      <c r="G3" s="154"/>
      <c r="H3" s="154"/>
      <c r="I3" s="1"/>
      <c r="J3" s="1"/>
      <c r="K3" s="1"/>
      <c r="L3" s="1"/>
    </row>
    <row r="4" spans="1:12" ht="15" customHeight="1" x14ac:dyDescent="0.25">
      <c r="A4" s="1"/>
      <c r="B4" s="17"/>
      <c r="C4" s="17"/>
      <c r="D4" s="17"/>
      <c r="E4" s="8"/>
      <c r="F4" s="17"/>
      <c r="G4" s="17"/>
      <c r="H4" s="17"/>
      <c r="I4" s="8"/>
      <c r="J4" s="17"/>
      <c r="K4" s="17"/>
      <c r="L4" s="9"/>
    </row>
    <row r="5" spans="1:12" ht="15.75" customHeight="1" x14ac:dyDescent="0.25">
      <c r="A5" s="10"/>
      <c r="B5" s="145" t="s">
        <v>150</v>
      </c>
      <c r="C5" s="146"/>
      <c r="D5" s="146"/>
      <c r="E5" s="146"/>
      <c r="F5" s="146"/>
      <c r="G5" s="146"/>
      <c r="H5" s="146"/>
      <c r="I5" s="146"/>
      <c r="J5" s="146"/>
      <c r="K5" s="147"/>
      <c r="L5" s="18"/>
    </row>
    <row r="6" spans="1:12" ht="15.75" customHeight="1" x14ac:dyDescent="0.25">
      <c r="A6" s="10"/>
      <c r="B6" s="148"/>
      <c r="C6" s="149"/>
      <c r="D6" s="149"/>
      <c r="E6" s="149"/>
      <c r="F6" s="149"/>
      <c r="G6" s="149"/>
      <c r="H6" s="149"/>
      <c r="I6" s="149"/>
      <c r="J6" s="149"/>
      <c r="K6" s="150"/>
      <c r="L6" s="18"/>
    </row>
    <row r="7" spans="1:12" ht="15.75" customHeight="1" x14ac:dyDescent="0.25">
      <c r="A7" s="10"/>
      <c r="B7" s="148"/>
      <c r="C7" s="149"/>
      <c r="D7" s="149"/>
      <c r="E7" s="149"/>
      <c r="F7" s="149"/>
      <c r="G7" s="149"/>
      <c r="H7" s="149"/>
      <c r="I7" s="149"/>
      <c r="J7" s="149"/>
      <c r="K7" s="150"/>
      <c r="L7" s="18"/>
    </row>
    <row r="8" spans="1:12" ht="15.75" customHeight="1" x14ac:dyDescent="0.25">
      <c r="A8" s="10"/>
      <c r="B8" s="148"/>
      <c r="C8" s="149"/>
      <c r="D8" s="149"/>
      <c r="E8" s="149"/>
      <c r="F8" s="149"/>
      <c r="G8" s="149"/>
      <c r="H8" s="149"/>
      <c r="I8" s="149"/>
      <c r="J8" s="149"/>
      <c r="K8" s="150"/>
      <c r="L8" s="18"/>
    </row>
    <row r="9" spans="1:12" ht="15.75" customHeight="1" x14ac:dyDescent="0.25">
      <c r="A9" s="10"/>
      <c r="B9" s="148"/>
      <c r="C9" s="149"/>
      <c r="D9" s="149"/>
      <c r="E9" s="149"/>
      <c r="F9" s="149"/>
      <c r="G9" s="149"/>
      <c r="H9" s="149"/>
      <c r="I9" s="149"/>
      <c r="J9" s="149"/>
      <c r="K9" s="150"/>
      <c r="L9" s="18"/>
    </row>
    <row r="10" spans="1:12" ht="15.75" customHeight="1" x14ac:dyDescent="0.25">
      <c r="A10" s="10"/>
      <c r="B10" s="148"/>
      <c r="C10" s="149"/>
      <c r="D10" s="149"/>
      <c r="E10" s="149"/>
      <c r="F10" s="149"/>
      <c r="G10" s="149"/>
      <c r="H10" s="149"/>
      <c r="I10" s="149"/>
      <c r="J10" s="149"/>
      <c r="K10" s="150"/>
      <c r="L10" s="18"/>
    </row>
    <row r="11" spans="1:12" ht="15.75" customHeight="1" x14ac:dyDescent="0.25">
      <c r="A11" s="10"/>
      <c r="B11" s="148"/>
      <c r="C11" s="149"/>
      <c r="D11" s="149"/>
      <c r="E11" s="149"/>
      <c r="F11" s="149"/>
      <c r="G11" s="149"/>
      <c r="H11" s="149"/>
      <c r="I11" s="149"/>
      <c r="J11" s="149"/>
      <c r="K11" s="150"/>
      <c r="L11" s="18"/>
    </row>
    <row r="12" spans="1:12" ht="15.75" customHeight="1" x14ac:dyDescent="0.25">
      <c r="A12" s="10"/>
      <c r="B12" s="148"/>
      <c r="C12" s="149"/>
      <c r="D12" s="149"/>
      <c r="E12" s="149"/>
      <c r="F12" s="149"/>
      <c r="G12" s="149"/>
      <c r="H12" s="149"/>
      <c r="I12" s="149"/>
      <c r="J12" s="149"/>
      <c r="K12" s="150"/>
      <c r="L12" s="18"/>
    </row>
    <row r="13" spans="1:12" ht="15.75" customHeight="1" x14ac:dyDescent="0.25">
      <c r="A13" s="10"/>
      <c r="B13" s="148"/>
      <c r="C13" s="149"/>
      <c r="D13" s="149"/>
      <c r="E13" s="149"/>
      <c r="F13" s="149"/>
      <c r="G13" s="149"/>
      <c r="H13" s="149"/>
      <c r="I13" s="149"/>
      <c r="J13" s="149"/>
      <c r="K13" s="150"/>
      <c r="L13" s="18"/>
    </row>
    <row r="14" spans="1:12" ht="15.75" customHeight="1" x14ac:dyDescent="0.25">
      <c r="A14" s="10"/>
      <c r="B14" s="148"/>
      <c r="C14" s="149"/>
      <c r="D14" s="149"/>
      <c r="E14" s="149"/>
      <c r="F14" s="149"/>
      <c r="G14" s="149"/>
      <c r="H14" s="149"/>
      <c r="I14" s="149"/>
      <c r="J14" s="149"/>
      <c r="K14" s="150"/>
      <c r="L14" s="18"/>
    </row>
    <row r="15" spans="1:12" ht="15.75" customHeight="1" x14ac:dyDescent="0.25">
      <c r="A15" s="10"/>
      <c r="B15" s="148"/>
      <c r="C15" s="149"/>
      <c r="D15" s="149"/>
      <c r="E15" s="149"/>
      <c r="F15" s="149"/>
      <c r="G15" s="149"/>
      <c r="H15" s="149"/>
      <c r="I15" s="149"/>
      <c r="J15" s="149"/>
      <c r="K15" s="150"/>
      <c r="L15" s="18"/>
    </row>
    <row r="16" spans="1:12" ht="15.75" customHeight="1" x14ac:dyDescent="0.25">
      <c r="A16" s="10"/>
      <c r="B16" s="148"/>
      <c r="C16" s="149"/>
      <c r="D16" s="149"/>
      <c r="E16" s="149"/>
      <c r="F16" s="149"/>
      <c r="G16" s="149"/>
      <c r="H16" s="149"/>
      <c r="I16" s="149"/>
      <c r="J16" s="149"/>
      <c r="K16" s="150"/>
      <c r="L16" s="18"/>
    </row>
    <row r="17" spans="1:12" ht="15.75" customHeight="1" x14ac:dyDescent="0.25">
      <c r="A17" s="10"/>
      <c r="B17" s="148"/>
      <c r="C17" s="149"/>
      <c r="D17" s="149"/>
      <c r="E17" s="149"/>
      <c r="F17" s="149"/>
      <c r="G17" s="149"/>
      <c r="H17" s="149"/>
      <c r="I17" s="149"/>
      <c r="J17" s="149"/>
      <c r="K17" s="150"/>
      <c r="L17" s="18"/>
    </row>
    <row r="18" spans="1:12" ht="15.75" customHeight="1" x14ac:dyDescent="0.25">
      <c r="A18" s="10"/>
      <c r="B18" s="148"/>
      <c r="C18" s="149"/>
      <c r="D18" s="149"/>
      <c r="E18" s="149"/>
      <c r="F18" s="149"/>
      <c r="G18" s="149"/>
      <c r="H18" s="149"/>
      <c r="I18" s="149"/>
      <c r="J18" s="149"/>
      <c r="K18" s="150"/>
      <c r="L18" s="18"/>
    </row>
    <row r="19" spans="1:12" ht="15.75" customHeight="1" x14ac:dyDescent="0.25">
      <c r="A19" s="10"/>
      <c r="B19" s="148"/>
      <c r="C19" s="149"/>
      <c r="D19" s="149"/>
      <c r="E19" s="149"/>
      <c r="F19" s="149"/>
      <c r="G19" s="149"/>
      <c r="H19" s="149"/>
      <c r="I19" s="149"/>
      <c r="J19" s="149"/>
      <c r="K19" s="150"/>
      <c r="L19" s="18"/>
    </row>
    <row r="20" spans="1:12" ht="15.75" customHeight="1" x14ac:dyDescent="0.25">
      <c r="A20" s="10"/>
      <c r="B20" s="151"/>
      <c r="C20" s="152"/>
      <c r="D20" s="152"/>
      <c r="E20" s="152"/>
      <c r="F20" s="152"/>
      <c r="G20" s="152"/>
      <c r="H20" s="152"/>
      <c r="I20" s="152"/>
      <c r="J20" s="152"/>
      <c r="K20" s="153"/>
      <c r="L20" s="18"/>
    </row>
    <row r="21" spans="1:12" ht="15.75" customHeight="1" x14ac:dyDescent="0.25">
      <c r="A21" s="1"/>
      <c r="B21" s="15"/>
      <c r="C21" s="15"/>
      <c r="D21" s="15"/>
      <c r="E21" s="15"/>
      <c r="F21" s="15"/>
      <c r="G21" s="15"/>
      <c r="H21" s="15"/>
      <c r="I21" s="15"/>
      <c r="J21" s="15"/>
      <c r="K21" s="15"/>
      <c r="L21" s="1"/>
    </row>
    <row r="22" spans="1:12" ht="15.75" customHeight="1" x14ac:dyDescent="0.25">
      <c r="A22" s="1"/>
      <c r="B22" s="1"/>
      <c r="C22" s="1"/>
      <c r="D22" s="1"/>
      <c r="E22" s="1"/>
      <c r="F22" s="1"/>
      <c r="G22" s="1"/>
      <c r="H22" s="1"/>
      <c r="I22" s="1"/>
      <c r="J22" s="1"/>
      <c r="K22" s="1"/>
      <c r="L22" s="1"/>
    </row>
    <row r="23" spans="1:12" ht="15.75" customHeight="1" x14ac:dyDescent="0.25">
      <c r="A23" s="1"/>
      <c r="B23" s="1"/>
      <c r="C23" s="1"/>
      <c r="D23" s="1"/>
      <c r="E23" s="1"/>
      <c r="F23" s="1"/>
      <c r="G23" s="1"/>
      <c r="H23" s="1"/>
      <c r="I23" s="1"/>
      <c r="J23" s="1"/>
      <c r="K23" s="1"/>
      <c r="L23" s="1"/>
    </row>
    <row r="24" spans="1:12" ht="15.75" customHeight="1" x14ac:dyDescent="0.25">
      <c r="A24" s="1"/>
      <c r="B24" s="1"/>
      <c r="C24" s="1"/>
      <c r="D24" s="1"/>
      <c r="E24" s="1"/>
      <c r="F24" s="1"/>
      <c r="G24" s="1"/>
      <c r="H24" s="1"/>
      <c r="I24" s="1"/>
      <c r="J24" s="1"/>
      <c r="K24" s="1"/>
      <c r="L24" s="1"/>
    </row>
  </sheetData>
  <mergeCells count="2">
    <mergeCell ref="B5:K20"/>
    <mergeCell ref="B3:H3"/>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69"/>
  <sheetViews>
    <sheetView showGridLines="0" workbookViewId="0">
      <selection activeCell="C26" sqref="C26"/>
    </sheetView>
  </sheetViews>
  <sheetFormatPr defaultColWidth="14.44140625" defaultRowHeight="15" customHeight="1" x14ac:dyDescent="0.25"/>
  <cols>
    <col min="1" max="1" width="3" customWidth="1"/>
    <col min="2" max="2" width="11.6640625" customWidth="1"/>
    <col min="3" max="3" width="20.6640625" customWidth="1"/>
    <col min="4" max="4" width="22.6640625" customWidth="1"/>
    <col min="5" max="5" width="26.6640625" customWidth="1"/>
    <col min="6" max="6" width="18.6640625" customWidth="1"/>
    <col min="7" max="7" width="14.88671875" customWidth="1"/>
    <col min="8" max="8" width="16.6640625" customWidth="1"/>
    <col min="9" max="9" width="17.33203125" customWidth="1"/>
  </cols>
  <sheetData>
    <row r="1" spans="1:9" ht="54.75" customHeight="1" x14ac:dyDescent="0.25">
      <c r="A1" s="1"/>
      <c r="B1" s="1"/>
      <c r="C1" s="1"/>
      <c r="D1" s="2" t="s">
        <v>0</v>
      </c>
      <c r="E1" s="1"/>
      <c r="F1" s="1"/>
      <c r="G1" s="1"/>
      <c r="H1" s="1"/>
      <c r="I1" s="1"/>
    </row>
    <row r="2" spans="1:9" ht="15" customHeight="1" x14ac:dyDescent="0.25">
      <c r="A2" s="3"/>
      <c r="B2" s="3"/>
      <c r="C2" s="3"/>
      <c r="D2" s="3"/>
      <c r="E2" s="3"/>
      <c r="F2" s="3"/>
      <c r="G2" s="3"/>
      <c r="H2" s="3"/>
      <c r="I2" s="3"/>
    </row>
    <row r="3" spans="1:9" ht="42" customHeight="1" x14ac:dyDescent="0.3">
      <c r="A3" s="1"/>
      <c r="B3" s="16" t="s">
        <v>9</v>
      </c>
      <c r="C3" s="1"/>
      <c r="D3" s="1"/>
      <c r="E3" s="1"/>
      <c r="F3" s="1"/>
      <c r="G3" s="1"/>
      <c r="H3" s="1"/>
      <c r="I3" s="1"/>
    </row>
    <row r="4" spans="1:9" ht="15" customHeight="1" x14ac:dyDescent="0.25">
      <c r="A4" s="1"/>
      <c r="B4" s="9"/>
      <c r="C4" s="17"/>
      <c r="D4" s="17"/>
      <c r="E4" s="1"/>
      <c r="F4" s="9"/>
      <c r="G4" s="9"/>
      <c r="H4" s="9"/>
      <c r="I4" s="1"/>
    </row>
    <row r="5" spans="1:9" ht="15" customHeight="1" x14ac:dyDescent="0.25">
      <c r="A5" s="1"/>
      <c r="B5" s="19" t="s">
        <v>10</v>
      </c>
      <c r="C5" s="20"/>
      <c r="D5" s="111" t="s">
        <v>117</v>
      </c>
      <c r="E5" s="18"/>
      <c r="F5" s="9"/>
      <c r="G5" s="9"/>
      <c r="H5" s="9"/>
      <c r="I5" s="1"/>
    </row>
    <row r="6" spans="1:9" ht="15" customHeight="1" x14ac:dyDescent="0.25">
      <c r="A6" s="1"/>
      <c r="B6" s="20"/>
      <c r="C6" s="20"/>
      <c r="D6" s="20"/>
      <c r="E6" s="11"/>
      <c r="F6" s="20"/>
      <c r="G6" s="9"/>
      <c r="H6" s="9"/>
      <c r="I6" s="1"/>
    </row>
    <row r="7" spans="1:9" ht="15" customHeight="1" x14ac:dyDescent="0.25">
      <c r="A7" s="1"/>
      <c r="B7" s="21" t="s">
        <v>11</v>
      </c>
      <c r="C7" s="22" t="s">
        <v>12</v>
      </c>
      <c r="D7" s="22" t="s">
        <v>13</v>
      </c>
      <c r="E7" s="23" t="s">
        <v>14</v>
      </c>
      <c r="F7" s="24" t="s">
        <v>15</v>
      </c>
      <c r="G7" s="1"/>
      <c r="H7" s="1"/>
      <c r="I7" s="1"/>
    </row>
    <row r="8" spans="1:9" ht="15" customHeight="1" x14ac:dyDescent="0.25">
      <c r="A8" s="1"/>
      <c r="B8" s="25">
        <v>1</v>
      </c>
      <c r="C8" s="26">
        <v>150</v>
      </c>
      <c r="D8" s="26">
        <v>142</v>
      </c>
      <c r="E8" s="26">
        <v>79.7</v>
      </c>
      <c r="F8" s="27"/>
      <c r="G8" s="1"/>
      <c r="H8" s="1"/>
      <c r="I8" s="1"/>
    </row>
    <row r="9" spans="1:9" ht="15" customHeight="1" x14ac:dyDescent="0.25">
      <c r="A9" s="1"/>
      <c r="B9" s="28">
        <v>2</v>
      </c>
      <c r="C9" s="29">
        <v>25</v>
      </c>
      <c r="D9" s="29">
        <v>25</v>
      </c>
      <c r="E9" s="29">
        <v>74.400000000000006</v>
      </c>
      <c r="F9" s="30"/>
      <c r="G9" s="1"/>
      <c r="H9" s="1"/>
      <c r="I9" s="1"/>
    </row>
    <row r="10" spans="1:9" ht="15" customHeight="1" x14ac:dyDescent="0.25">
      <c r="A10" s="1"/>
      <c r="B10" s="28">
        <v>3</v>
      </c>
      <c r="C10" s="29">
        <v>194</v>
      </c>
      <c r="D10" s="29">
        <v>143</v>
      </c>
      <c r="E10" s="29">
        <v>73.400000000000006</v>
      </c>
      <c r="F10" s="30"/>
      <c r="G10" s="1"/>
      <c r="H10" s="1"/>
      <c r="I10" s="1"/>
    </row>
    <row r="11" spans="1:9" ht="15" customHeight="1" x14ac:dyDescent="0.25">
      <c r="A11" s="1"/>
      <c r="B11" s="28">
        <v>4</v>
      </c>
      <c r="C11" s="29">
        <v>178</v>
      </c>
      <c r="D11" s="29">
        <v>164</v>
      </c>
      <c r="E11" s="29">
        <v>71.400000000000006</v>
      </c>
      <c r="F11" s="30"/>
      <c r="G11" s="1"/>
      <c r="H11" s="1"/>
      <c r="I11" s="1"/>
    </row>
    <row r="12" spans="1:9" ht="15" customHeight="1" x14ac:dyDescent="0.25">
      <c r="A12" s="1"/>
      <c r="B12" s="28">
        <v>5</v>
      </c>
      <c r="C12" s="29">
        <v>151</v>
      </c>
      <c r="D12" s="29">
        <v>148</v>
      </c>
      <c r="E12" s="29">
        <v>64.599999999999994</v>
      </c>
      <c r="F12" s="30"/>
      <c r="G12" s="1"/>
      <c r="H12" s="1"/>
      <c r="I12" s="1"/>
    </row>
    <row r="13" spans="1:9" ht="15" customHeight="1" x14ac:dyDescent="0.25">
      <c r="A13" s="1"/>
      <c r="B13" s="28">
        <v>6</v>
      </c>
      <c r="C13" s="29">
        <v>166</v>
      </c>
      <c r="D13" s="29">
        <v>158</v>
      </c>
      <c r="E13" s="29">
        <v>64</v>
      </c>
      <c r="F13" s="30"/>
      <c r="G13" s="1"/>
      <c r="H13" s="1"/>
      <c r="I13" s="1"/>
    </row>
    <row r="14" spans="1:9" ht="15" customHeight="1" x14ac:dyDescent="0.25">
      <c r="A14" s="1"/>
      <c r="B14" s="28">
        <v>7</v>
      </c>
      <c r="C14" s="29">
        <v>143</v>
      </c>
      <c r="D14" s="29">
        <v>123</v>
      </c>
      <c r="E14" s="29">
        <v>64</v>
      </c>
      <c r="F14" s="30"/>
      <c r="G14" s="1"/>
      <c r="H14" s="1"/>
      <c r="I14" s="1"/>
    </row>
    <row r="15" spans="1:9" ht="15" customHeight="1" x14ac:dyDescent="0.25">
      <c r="A15" s="1"/>
      <c r="B15" s="28">
        <v>8</v>
      </c>
      <c r="C15" s="29">
        <v>141</v>
      </c>
      <c r="D15" s="29">
        <v>137</v>
      </c>
      <c r="E15" s="29">
        <v>63.3</v>
      </c>
      <c r="F15" s="30"/>
      <c r="G15" s="1"/>
      <c r="H15" s="1"/>
      <c r="I15" s="1"/>
    </row>
    <row r="16" spans="1:9" ht="15" customHeight="1" x14ac:dyDescent="0.25">
      <c r="A16" s="1"/>
      <c r="B16" s="28">
        <v>9</v>
      </c>
      <c r="C16" s="29">
        <v>140</v>
      </c>
      <c r="D16" s="29">
        <v>123</v>
      </c>
      <c r="E16" s="29">
        <v>62.9</v>
      </c>
      <c r="F16" s="30"/>
      <c r="G16" s="1"/>
      <c r="H16" s="1"/>
      <c r="I16" s="1"/>
    </row>
    <row r="17" spans="1:9" ht="15" customHeight="1" x14ac:dyDescent="0.25">
      <c r="A17" s="1"/>
      <c r="B17" s="28">
        <v>10</v>
      </c>
      <c r="C17" s="29">
        <v>131</v>
      </c>
      <c r="D17" s="29">
        <v>125</v>
      </c>
      <c r="E17" s="29">
        <v>62.3</v>
      </c>
      <c r="F17" s="30"/>
      <c r="G17" s="1"/>
      <c r="H17" s="1"/>
      <c r="I17" s="1"/>
    </row>
    <row r="18" spans="1:9" ht="15" customHeight="1" x14ac:dyDescent="0.25">
      <c r="A18" s="1"/>
      <c r="B18" s="28">
        <v>11</v>
      </c>
      <c r="C18" s="29">
        <v>142</v>
      </c>
      <c r="D18" s="29">
        <v>115</v>
      </c>
      <c r="E18" s="29">
        <v>61.6</v>
      </c>
      <c r="F18" s="30"/>
      <c r="G18" s="1"/>
      <c r="H18" s="1"/>
      <c r="I18" s="1"/>
    </row>
    <row r="19" spans="1:9" ht="15" customHeight="1" x14ac:dyDescent="0.25">
      <c r="A19" s="1"/>
      <c r="B19" s="28">
        <v>12</v>
      </c>
      <c r="C19" s="29">
        <v>101</v>
      </c>
      <c r="D19" s="29">
        <v>88</v>
      </c>
      <c r="E19" s="29">
        <v>46.6</v>
      </c>
      <c r="F19" s="30"/>
      <c r="G19" s="1"/>
      <c r="H19" s="1"/>
      <c r="I19" s="1"/>
    </row>
    <row r="20" spans="1:9" ht="15" customHeight="1" x14ac:dyDescent="0.25">
      <c r="A20" s="1"/>
      <c r="B20" s="28">
        <v>13</v>
      </c>
      <c r="C20" s="29">
        <v>87</v>
      </c>
      <c r="D20" s="29">
        <v>76</v>
      </c>
      <c r="E20" s="29">
        <v>46.2</v>
      </c>
      <c r="F20" s="30"/>
      <c r="G20" s="1"/>
      <c r="H20" s="1"/>
      <c r="I20" s="1"/>
    </row>
    <row r="21" spans="1:9" ht="15" customHeight="1" x14ac:dyDescent="0.25">
      <c r="A21" s="1"/>
      <c r="B21" s="28">
        <v>14</v>
      </c>
      <c r="C21" s="29">
        <v>139</v>
      </c>
      <c r="D21" s="29">
        <v>103</v>
      </c>
      <c r="E21" s="29">
        <v>45.9</v>
      </c>
      <c r="F21" s="30"/>
      <c r="G21" s="1"/>
      <c r="H21" s="1"/>
      <c r="I21" s="1"/>
    </row>
    <row r="22" spans="1:9" ht="15" customHeight="1" x14ac:dyDescent="0.25">
      <c r="A22" s="1"/>
      <c r="B22" s="28">
        <v>15</v>
      </c>
      <c r="C22" s="29">
        <v>113</v>
      </c>
      <c r="D22" s="29">
        <v>105</v>
      </c>
      <c r="E22" s="29">
        <v>45.7</v>
      </c>
      <c r="F22" s="30"/>
      <c r="G22" s="1"/>
      <c r="H22" s="1"/>
      <c r="I22" s="1"/>
    </row>
    <row r="23" spans="1:9" ht="15" customHeight="1" x14ac:dyDescent="0.25">
      <c r="A23" s="1"/>
      <c r="B23" s="28">
        <v>16</v>
      </c>
      <c r="C23" s="29">
        <v>109</v>
      </c>
      <c r="D23" s="29">
        <v>93</v>
      </c>
      <c r="E23" s="29">
        <v>45.7</v>
      </c>
      <c r="F23" s="30"/>
      <c r="G23" s="1"/>
      <c r="H23" s="1"/>
      <c r="I23" s="1"/>
    </row>
    <row r="24" spans="1:9" ht="15" customHeight="1" x14ac:dyDescent="0.25">
      <c r="A24" s="1"/>
      <c r="B24" s="28">
        <v>17</v>
      </c>
      <c r="C24" s="29">
        <v>122</v>
      </c>
      <c r="D24" s="29">
        <v>104</v>
      </c>
      <c r="E24" s="29">
        <v>45.5</v>
      </c>
      <c r="F24" s="30"/>
      <c r="G24" s="1"/>
      <c r="H24" s="1"/>
      <c r="I24" s="1"/>
    </row>
    <row r="25" spans="1:9" ht="15" customHeight="1" x14ac:dyDescent="0.25">
      <c r="A25" s="1"/>
      <c r="B25" s="28">
        <v>18</v>
      </c>
      <c r="C25" s="29">
        <v>89</v>
      </c>
      <c r="D25" s="29">
        <v>88</v>
      </c>
      <c r="E25" s="29">
        <v>45.4</v>
      </c>
      <c r="F25" s="30"/>
      <c r="G25" s="1"/>
      <c r="H25" s="1"/>
      <c r="I25" s="1"/>
    </row>
    <row r="26" spans="1:9" ht="15" customHeight="1" x14ac:dyDescent="0.25">
      <c r="A26" s="1"/>
      <c r="B26" s="28">
        <v>19</v>
      </c>
      <c r="C26" s="29">
        <v>113</v>
      </c>
      <c r="D26" s="29">
        <v>83</v>
      </c>
      <c r="E26" s="29">
        <v>45.3</v>
      </c>
      <c r="F26" s="30"/>
      <c r="G26" s="1"/>
      <c r="H26" s="1"/>
      <c r="I26" s="1"/>
    </row>
    <row r="27" spans="1:9" ht="15" customHeight="1" x14ac:dyDescent="0.25">
      <c r="A27" s="1"/>
      <c r="B27" s="28">
        <v>20</v>
      </c>
      <c r="C27" s="29">
        <v>80</v>
      </c>
      <c r="D27" s="29">
        <v>73</v>
      </c>
      <c r="E27" s="29">
        <v>45</v>
      </c>
      <c r="F27" s="30"/>
      <c r="G27" s="1"/>
      <c r="H27" s="1"/>
      <c r="I27" s="1"/>
    </row>
    <row r="28" spans="1:9" ht="15" customHeight="1" x14ac:dyDescent="0.25">
      <c r="A28" s="1"/>
      <c r="B28" s="28">
        <v>21</v>
      </c>
      <c r="C28" s="29">
        <v>90</v>
      </c>
      <c r="D28" s="29">
        <v>89</v>
      </c>
      <c r="E28" s="29">
        <v>44.8</v>
      </c>
      <c r="F28" s="30"/>
      <c r="G28" s="1"/>
      <c r="H28" s="1"/>
      <c r="I28" s="1"/>
    </row>
    <row r="29" spans="1:9" ht="15" customHeight="1" x14ac:dyDescent="0.25">
      <c r="A29" s="1"/>
      <c r="B29" s="28">
        <v>22</v>
      </c>
      <c r="C29" s="29">
        <v>79</v>
      </c>
      <c r="D29" s="29">
        <v>77</v>
      </c>
      <c r="E29" s="29">
        <v>44.8</v>
      </c>
      <c r="F29" s="30"/>
      <c r="G29" s="1"/>
      <c r="H29" s="1"/>
      <c r="I29" s="1"/>
    </row>
    <row r="30" spans="1:9" ht="15" customHeight="1" x14ac:dyDescent="0.25">
      <c r="A30" s="1"/>
      <c r="B30" s="28">
        <v>23</v>
      </c>
      <c r="C30" s="29">
        <v>83</v>
      </c>
      <c r="D30" s="29">
        <v>81</v>
      </c>
      <c r="E30" s="29">
        <v>43.8</v>
      </c>
      <c r="F30" s="30"/>
      <c r="G30" s="1"/>
      <c r="H30" s="1"/>
      <c r="I30" s="1"/>
    </row>
    <row r="31" spans="1:9" ht="15" customHeight="1" x14ac:dyDescent="0.25">
      <c r="A31" s="1"/>
      <c r="B31" s="28">
        <v>24</v>
      </c>
      <c r="C31" s="29">
        <v>88</v>
      </c>
      <c r="D31" s="29">
        <v>84</v>
      </c>
      <c r="E31" s="29">
        <v>43.6</v>
      </c>
      <c r="F31" s="30"/>
      <c r="G31" s="1"/>
      <c r="H31" s="1"/>
      <c r="I31" s="1"/>
    </row>
    <row r="32" spans="1:9" ht="15" customHeight="1" x14ac:dyDescent="0.25">
      <c r="A32" s="1"/>
      <c r="B32" s="28">
        <v>25</v>
      </c>
      <c r="C32" s="29">
        <v>124</v>
      </c>
      <c r="D32" s="29">
        <v>92</v>
      </c>
      <c r="E32" s="29">
        <v>43.5</v>
      </c>
      <c r="F32" s="30"/>
      <c r="G32" s="1"/>
      <c r="H32" s="1"/>
      <c r="I32" s="1"/>
    </row>
    <row r="33" spans="1:9" ht="15" customHeight="1" x14ac:dyDescent="0.25">
      <c r="A33" s="1"/>
      <c r="B33" s="28">
        <v>26</v>
      </c>
      <c r="C33" s="29">
        <v>115</v>
      </c>
      <c r="D33" s="29">
        <v>101</v>
      </c>
      <c r="E33" s="29">
        <v>42.2</v>
      </c>
      <c r="F33" s="30"/>
      <c r="G33" s="1"/>
      <c r="H33" s="1"/>
      <c r="I33" s="1"/>
    </row>
    <row r="34" spans="1:9" ht="15" customHeight="1" x14ac:dyDescent="0.25">
      <c r="A34" s="1"/>
      <c r="B34" s="28">
        <v>27</v>
      </c>
      <c r="C34" s="29">
        <v>90</v>
      </c>
      <c r="D34" s="29">
        <v>82</v>
      </c>
      <c r="E34" s="29">
        <v>41.8</v>
      </c>
      <c r="F34" s="30"/>
      <c r="G34" s="1"/>
      <c r="H34" s="1"/>
      <c r="I34" s="1"/>
    </row>
    <row r="35" spans="1:9" ht="15" customHeight="1" x14ac:dyDescent="0.25">
      <c r="A35" s="1"/>
      <c r="B35" s="28">
        <v>28</v>
      </c>
      <c r="C35" s="29">
        <v>97</v>
      </c>
      <c r="D35" s="29">
        <v>73</v>
      </c>
      <c r="E35" s="29">
        <v>41.7</v>
      </c>
      <c r="F35" s="30"/>
      <c r="G35" s="1"/>
      <c r="H35" s="1"/>
      <c r="I35" s="1"/>
    </row>
    <row r="36" spans="1:9" ht="15" customHeight="1" x14ac:dyDescent="0.25">
      <c r="A36" s="1"/>
      <c r="B36" s="28">
        <v>29</v>
      </c>
      <c r="C36" s="29">
        <v>101</v>
      </c>
      <c r="D36" s="29">
        <v>96</v>
      </c>
      <c r="E36" s="29">
        <v>40.5</v>
      </c>
      <c r="F36" s="30"/>
      <c r="G36" s="1"/>
      <c r="H36" s="1"/>
      <c r="I36" s="1"/>
    </row>
    <row r="37" spans="1:9" ht="15" customHeight="1" x14ac:dyDescent="0.25">
      <c r="A37" s="1"/>
      <c r="B37" s="28">
        <v>30</v>
      </c>
      <c r="C37" s="29">
        <v>51</v>
      </c>
      <c r="D37" s="29">
        <v>30</v>
      </c>
      <c r="E37" s="29">
        <v>40.5</v>
      </c>
      <c r="F37" s="30"/>
      <c r="G37" s="1"/>
      <c r="H37" s="1"/>
      <c r="I37" s="1"/>
    </row>
    <row r="38" spans="1:9" ht="15" customHeight="1" x14ac:dyDescent="0.25">
      <c r="A38" s="1"/>
      <c r="B38" s="28">
        <v>31</v>
      </c>
      <c r="C38" s="29">
        <v>77</v>
      </c>
      <c r="D38" s="29">
        <v>73</v>
      </c>
      <c r="E38" s="29">
        <v>40.4</v>
      </c>
      <c r="F38" s="30"/>
      <c r="G38" s="1"/>
      <c r="H38" s="1"/>
      <c r="I38" s="1"/>
    </row>
    <row r="39" spans="1:9" ht="15" customHeight="1" x14ac:dyDescent="0.25">
      <c r="A39" s="1"/>
      <c r="B39" s="28">
        <v>32</v>
      </c>
      <c r="C39" s="29">
        <v>101</v>
      </c>
      <c r="D39" s="29">
        <v>91</v>
      </c>
      <c r="E39" s="29">
        <v>39.799999999999997</v>
      </c>
      <c r="F39" s="30"/>
      <c r="G39" s="1"/>
      <c r="H39" s="1"/>
      <c r="I39" s="1"/>
    </row>
    <row r="40" spans="1:9" ht="15" customHeight="1" x14ac:dyDescent="0.25">
      <c r="A40" s="1"/>
      <c r="B40" s="28">
        <v>33</v>
      </c>
      <c r="C40" s="29">
        <v>92</v>
      </c>
      <c r="D40" s="29">
        <v>87</v>
      </c>
      <c r="E40" s="29">
        <v>38.1</v>
      </c>
      <c r="F40" s="30"/>
      <c r="G40" s="1"/>
      <c r="H40" s="1"/>
      <c r="I40" s="1"/>
    </row>
    <row r="41" spans="1:9" ht="15" customHeight="1" x14ac:dyDescent="0.25">
      <c r="A41" s="1"/>
      <c r="B41" s="28">
        <v>34</v>
      </c>
      <c r="C41" s="29">
        <v>129</v>
      </c>
      <c r="D41" s="29">
        <v>76</v>
      </c>
      <c r="E41" s="29">
        <v>38.1</v>
      </c>
      <c r="F41" s="30"/>
      <c r="G41" s="1"/>
      <c r="H41" s="1"/>
      <c r="I41" s="1"/>
    </row>
    <row r="42" spans="1:9" ht="15" customHeight="1" x14ac:dyDescent="0.25">
      <c r="A42" s="1"/>
      <c r="B42" s="28">
        <v>35</v>
      </c>
      <c r="C42" s="29">
        <v>111</v>
      </c>
      <c r="D42" s="29">
        <v>100</v>
      </c>
      <c r="E42" s="29">
        <v>38</v>
      </c>
      <c r="F42" s="30"/>
      <c r="G42" s="1"/>
      <c r="H42" s="1"/>
      <c r="I42" s="1"/>
    </row>
    <row r="43" spans="1:9" ht="15" customHeight="1" x14ac:dyDescent="0.25">
      <c r="A43" s="1"/>
      <c r="B43" s="28">
        <v>36</v>
      </c>
      <c r="C43" s="29">
        <v>95</v>
      </c>
      <c r="D43" s="29">
        <v>85</v>
      </c>
      <c r="E43" s="29">
        <v>37.9</v>
      </c>
      <c r="F43" s="30"/>
      <c r="G43" s="1"/>
      <c r="H43" s="1"/>
      <c r="I43" s="1"/>
    </row>
    <row r="44" spans="1:9" ht="15" customHeight="1" x14ac:dyDescent="0.25">
      <c r="A44" s="1"/>
      <c r="B44" s="28">
        <v>37</v>
      </c>
      <c r="C44" s="29">
        <v>67</v>
      </c>
      <c r="D44" s="29">
        <v>56</v>
      </c>
      <c r="E44" s="29">
        <v>37.700000000000003</v>
      </c>
      <c r="F44" s="30"/>
      <c r="G44" s="1"/>
      <c r="H44" s="1"/>
      <c r="I44" s="1"/>
    </row>
    <row r="45" spans="1:9" ht="15" customHeight="1" x14ac:dyDescent="0.25">
      <c r="A45" s="1"/>
      <c r="B45" s="28">
        <v>38</v>
      </c>
      <c r="C45" s="29">
        <v>82</v>
      </c>
      <c r="D45" s="29">
        <v>67</v>
      </c>
      <c r="E45" s="29">
        <v>37.700000000000003</v>
      </c>
      <c r="F45" s="30"/>
      <c r="G45" s="1"/>
      <c r="H45" s="1"/>
      <c r="I45" s="1"/>
    </row>
    <row r="46" spans="1:9" ht="15" customHeight="1" x14ac:dyDescent="0.25">
      <c r="A46" s="1"/>
      <c r="B46" s="28">
        <v>39</v>
      </c>
      <c r="C46" s="29">
        <v>102</v>
      </c>
      <c r="D46" s="29">
        <v>57</v>
      </c>
      <c r="E46" s="29">
        <v>37.5</v>
      </c>
      <c r="F46" s="30"/>
      <c r="G46" s="1"/>
      <c r="H46" s="1"/>
      <c r="I46" s="1"/>
    </row>
    <row r="47" spans="1:9" ht="15" customHeight="1" x14ac:dyDescent="0.25">
      <c r="A47" s="1"/>
      <c r="B47" s="28">
        <v>40</v>
      </c>
      <c r="C47" s="29">
        <v>88</v>
      </c>
      <c r="D47" s="29">
        <v>76</v>
      </c>
      <c r="E47" s="29">
        <v>37.5</v>
      </c>
      <c r="F47" s="30"/>
      <c r="G47" s="1"/>
      <c r="H47" s="1"/>
      <c r="I47" s="1"/>
    </row>
    <row r="48" spans="1:9" ht="15" customHeight="1" x14ac:dyDescent="0.25">
      <c r="A48" s="1"/>
      <c r="B48" s="28">
        <v>41</v>
      </c>
      <c r="C48" s="29">
        <v>45</v>
      </c>
      <c r="D48" s="29">
        <v>43</v>
      </c>
      <c r="E48" s="29">
        <v>37.4</v>
      </c>
      <c r="F48" s="30"/>
      <c r="G48" s="1"/>
      <c r="H48" s="1"/>
      <c r="I48" s="1"/>
    </row>
    <row r="49" spans="1:9" ht="15" customHeight="1" x14ac:dyDescent="0.25">
      <c r="A49" s="1"/>
      <c r="B49" s="28">
        <v>42</v>
      </c>
      <c r="C49" s="29">
        <v>90</v>
      </c>
      <c r="D49" s="29">
        <v>87</v>
      </c>
      <c r="E49" s="29">
        <v>37.4</v>
      </c>
      <c r="F49" s="30"/>
      <c r="G49" s="1"/>
      <c r="H49" s="1"/>
      <c r="I49" s="1"/>
    </row>
    <row r="50" spans="1:9" ht="15" customHeight="1" x14ac:dyDescent="0.25">
      <c r="A50" s="1"/>
      <c r="B50" s="28">
        <v>43</v>
      </c>
      <c r="C50" s="29">
        <v>94</v>
      </c>
      <c r="D50" s="29">
        <v>84</v>
      </c>
      <c r="E50" s="29">
        <v>37.299999999999997</v>
      </c>
      <c r="F50" s="30"/>
      <c r="G50" s="1"/>
      <c r="H50" s="1"/>
      <c r="I50" s="1"/>
    </row>
    <row r="51" spans="1:9" ht="15" customHeight="1" x14ac:dyDescent="0.25">
      <c r="A51" s="1"/>
      <c r="B51" s="28">
        <v>44</v>
      </c>
      <c r="C51" s="29">
        <v>116</v>
      </c>
      <c r="D51" s="29">
        <v>89</v>
      </c>
      <c r="E51" s="29">
        <v>37.200000000000003</v>
      </c>
      <c r="F51" s="30"/>
      <c r="G51" s="1"/>
      <c r="H51" s="1"/>
      <c r="I51" s="1"/>
    </row>
    <row r="52" spans="1:9" ht="15.75" customHeight="1" x14ac:dyDescent="0.25">
      <c r="A52" s="1"/>
      <c r="B52" s="28">
        <v>45</v>
      </c>
      <c r="C52" s="29">
        <v>106</v>
      </c>
      <c r="D52" s="29">
        <v>89</v>
      </c>
      <c r="E52" s="29">
        <v>37.1</v>
      </c>
      <c r="F52" s="30"/>
      <c r="G52" s="1"/>
      <c r="H52" s="1"/>
      <c r="I52" s="1"/>
    </row>
    <row r="53" spans="1:9" ht="15.75" customHeight="1" x14ac:dyDescent="0.25">
      <c r="A53" s="1"/>
      <c r="B53" s="28">
        <v>46</v>
      </c>
      <c r="C53" s="29">
        <v>89</v>
      </c>
      <c r="D53" s="29">
        <v>79</v>
      </c>
      <c r="E53" s="29">
        <v>36.799999999999997</v>
      </c>
      <c r="F53" s="30"/>
      <c r="G53" s="1"/>
      <c r="H53" s="1"/>
      <c r="I53" s="1"/>
    </row>
    <row r="54" spans="1:9" ht="15.75" customHeight="1" x14ac:dyDescent="0.25">
      <c r="A54" s="1"/>
      <c r="B54" s="28">
        <v>47</v>
      </c>
      <c r="C54" s="29">
        <v>100</v>
      </c>
      <c r="D54" s="29">
        <v>75</v>
      </c>
      <c r="E54" s="29">
        <v>36.700000000000003</v>
      </c>
      <c r="F54" s="30"/>
      <c r="G54" s="1"/>
      <c r="H54" s="1"/>
      <c r="I54" s="1"/>
    </row>
    <row r="55" spans="1:9" ht="15.75" customHeight="1" x14ac:dyDescent="0.25">
      <c r="A55" s="1"/>
      <c r="B55" s="28">
        <v>48</v>
      </c>
      <c r="C55" s="29">
        <v>59</v>
      </c>
      <c r="D55" s="29">
        <v>55</v>
      </c>
      <c r="E55" s="29">
        <v>36.6</v>
      </c>
      <c r="F55" s="30"/>
      <c r="G55" s="1"/>
      <c r="H55" s="1"/>
      <c r="I55" s="1"/>
    </row>
    <row r="56" spans="1:9" ht="15.75" customHeight="1" x14ac:dyDescent="0.25">
      <c r="A56" s="1"/>
      <c r="B56" s="28">
        <v>49</v>
      </c>
      <c r="C56" s="29">
        <v>54</v>
      </c>
      <c r="D56" s="29">
        <v>52</v>
      </c>
      <c r="E56" s="29">
        <v>36.299999999999997</v>
      </c>
      <c r="F56" s="30"/>
      <c r="G56" s="1"/>
      <c r="H56" s="1"/>
      <c r="I56" s="1"/>
    </row>
    <row r="57" spans="1:9" ht="15.75" customHeight="1" x14ac:dyDescent="0.25">
      <c r="A57" s="1"/>
      <c r="B57" s="28">
        <v>50</v>
      </c>
      <c r="C57" s="29">
        <v>75</v>
      </c>
      <c r="D57" s="29">
        <v>73</v>
      </c>
      <c r="E57" s="29">
        <v>36.299999999999997</v>
      </c>
      <c r="F57" s="30"/>
      <c r="G57" s="1"/>
      <c r="H57" s="1"/>
      <c r="I57" s="1"/>
    </row>
    <row r="58" spans="1:9" ht="15.75" customHeight="1" x14ac:dyDescent="0.25">
      <c r="A58" s="1"/>
      <c r="B58" s="28">
        <v>51</v>
      </c>
      <c r="C58" s="29">
        <v>82</v>
      </c>
      <c r="D58" s="29">
        <v>67</v>
      </c>
      <c r="E58" s="29">
        <v>36</v>
      </c>
      <c r="F58" s="30"/>
      <c r="G58" s="1"/>
      <c r="H58" s="1"/>
      <c r="I58" s="1"/>
    </row>
    <row r="59" spans="1:9" ht="15.75" customHeight="1" x14ac:dyDescent="0.25">
      <c r="A59" s="1"/>
      <c r="B59" s="28">
        <v>52</v>
      </c>
      <c r="C59" s="29">
        <v>64</v>
      </c>
      <c r="D59" s="29">
        <v>51</v>
      </c>
      <c r="E59" s="29">
        <v>35.299999999999997</v>
      </c>
      <c r="F59" s="30"/>
      <c r="G59" s="1"/>
      <c r="H59" s="1"/>
      <c r="I59" s="1"/>
    </row>
    <row r="60" spans="1:9" ht="15.75" customHeight="1" x14ac:dyDescent="0.25">
      <c r="A60" s="1"/>
      <c r="B60" s="28">
        <v>53</v>
      </c>
      <c r="C60" s="29">
        <v>85</v>
      </c>
      <c r="D60" s="29">
        <v>81</v>
      </c>
      <c r="E60" s="29">
        <v>35</v>
      </c>
      <c r="F60" s="30"/>
      <c r="G60" s="1"/>
      <c r="H60" s="1"/>
      <c r="I60" s="1"/>
    </row>
    <row r="61" spans="1:9" ht="15.75" customHeight="1" x14ac:dyDescent="0.25">
      <c r="A61" s="1"/>
      <c r="B61" s="28">
        <v>54</v>
      </c>
      <c r="C61" s="29">
        <v>89</v>
      </c>
      <c r="D61" s="29">
        <v>72</v>
      </c>
      <c r="E61" s="29">
        <v>34.5</v>
      </c>
      <c r="F61" s="30"/>
      <c r="G61" s="1"/>
      <c r="H61" s="1"/>
      <c r="I61" s="1"/>
    </row>
    <row r="62" spans="1:9" ht="15.75" customHeight="1" x14ac:dyDescent="0.25">
      <c r="A62" s="1"/>
      <c r="B62" s="28">
        <v>55</v>
      </c>
      <c r="C62" s="29">
        <v>77</v>
      </c>
      <c r="D62" s="29">
        <v>70</v>
      </c>
      <c r="E62" s="29">
        <v>33.700000000000003</v>
      </c>
      <c r="F62" s="30"/>
      <c r="G62" s="1"/>
      <c r="H62" s="1"/>
      <c r="I62" s="1"/>
    </row>
    <row r="63" spans="1:9" ht="15.75" customHeight="1" x14ac:dyDescent="0.25">
      <c r="A63" s="1"/>
      <c r="B63" s="28">
        <v>56</v>
      </c>
      <c r="C63" s="29">
        <v>75</v>
      </c>
      <c r="D63" s="29">
        <v>62</v>
      </c>
      <c r="E63" s="29">
        <v>33.6</v>
      </c>
      <c r="F63" s="30"/>
      <c r="G63" s="1"/>
      <c r="H63" s="1"/>
      <c r="I63" s="1"/>
    </row>
    <row r="64" spans="1:9" ht="15.75" customHeight="1" x14ac:dyDescent="0.25">
      <c r="A64" s="1"/>
      <c r="B64" s="28">
        <v>57</v>
      </c>
      <c r="C64" s="29">
        <v>82</v>
      </c>
      <c r="D64" s="29">
        <v>79</v>
      </c>
      <c r="E64" s="29">
        <v>33.1</v>
      </c>
      <c r="F64" s="30"/>
      <c r="G64" s="1"/>
      <c r="H64" s="1"/>
      <c r="I64" s="1"/>
    </row>
    <row r="65" spans="1:9" ht="15.75" customHeight="1" x14ac:dyDescent="0.25">
      <c r="A65" s="1"/>
      <c r="B65" s="28">
        <v>58</v>
      </c>
      <c r="C65" s="29">
        <v>94</v>
      </c>
      <c r="D65" s="29">
        <v>78</v>
      </c>
      <c r="E65" s="29">
        <v>33.1</v>
      </c>
      <c r="F65" s="30"/>
      <c r="G65" s="1"/>
      <c r="H65" s="1"/>
      <c r="I65" s="1"/>
    </row>
    <row r="66" spans="1:9" ht="15.75" customHeight="1" x14ac:dyDescent="0.25">
      <c r="A66" s="1"/>
      <c r="B66" s="28">
        <v>59</v>
      </c>
      <c r="C66" s="29">
        <v>64</v>
      </c>
      <c r="D66" s="29">
        <v>62</v>
      </c>
      <c r="E66" s="29">
        <v>33</v>
      </c>
      <c r="F66" s="30"/>
      <c r="G66" s="1"/>
      <c r="H66" s="1"/>
      <c r="I66" s="1"/>
    </row>
    <row r="67" spans="1:9" ht="15.75" customHeight="1" x14ac:dyDescent="0.25">
      <c r="A67" s="1"/>
      <c r="B67" s="28">
        <v>60</v>
      </c>
      <c r="C67" s="29">
        <v>52</v>
      </c>
      <c r="D67" s="29">
        <v>50</v>
      </c>
      <c r="E67" s="29">
        <v>31.1</v>
      </c>
      <c r="F67" s="30"/>
      <c r="G67" s="1"/>
      <c r="H67" s="1"/>
      <c r="I67" s="1"/>
    </row>
    <row r="68" spans="1:9" ht="15.75" customHeight="1" x14ac:dyDescent="0.25">
      <c r="A68" s="1"/>
      <c r="B68" s="28">
        <v>61</v>
      </c>
      <c r="C68" s="29">
        <v>54</v>
      </c>
      <c r="D68" s="29">
        <v>45</v>
      </c>
      <c r="E68" s="29">
        <v>31.1</v>
      </c>
      <c r="F68" s="30"/>
      <c r="G68" s="1"/>
      <c r="H68" s="1"/>
      <c r="I68" s="1"/>
    </row>
    <row r="69" spans="1:9" ht="15.75" customHeight="1" x14ac:dyDescent="0.25">
      <c r="A69" s="1"/>
      <c r="B69" s="28">
        <v>62</v>
      </c>
      <c r="C69" s="29">
        <v>77</v>
      </c>
      <c r="D69" s="29">
        <v>69</v>
      </c>
      <c r="E69" s="29">
        <v>30.5</v>
      </c>
      <c r="F69" s="30"/>
      <c r="G69" s="1"/>
      <c r="H69" s="1"/>
      <c r="I69" s="1"/>
    </row>
    <row r="70" spans="1:9" ht="15.75" customHeight="1" x14ac:dyDescent="0.25">
      <c r="A70" s="1"/>
      <c r="B70" s="28">
        <v>63</v>
      </c>
      <c r="C70" s="29">
        <v>95</v>
      </c>
      <c r="D70" s="29">
        <v>74</v>
      </c>
      <c r="E70" s="29">
        <v>30.5</v>
      </c>
      <c r="F70" s="30"/>
      <c r="G70" s="1"/>
      <c r="H70" s="1"/>
      <c r="I70" s="1"/>
    </row>
    <row r="71" spans="1:9" ht="15.75" customHeight="1" x14ac:dyDescent="0.25">
      <c r="A71" s="1"/>
      <c r="B71" s="28">
        <v>64</v>
      </c>
      <c r="C71" s="29">
        <v>48</v>
      </c>
      <c r="D71" s="29">
        <v>47</v>
      </c>
      <c r="E71" s="29">
        <v>30</v>
      </c>
      <c r="F71" s="30"/>
      <c r="G71" s="1"/>
      <c r="H71" s="1"/>
      <c r="I71" s="1"/>
    </row>
    <row r="72" spans="1:9" ht="15.75" customHeight="1" x14ac:dyDescent="0.25">
      <c r="A72" s="1"/>
      <c r="B72" s="28">
        <v>65</v>
      </c>
      <c r="C72" s="29">
        <v>60</v>
      </c>
      <c r="D72" s="29">
        <v>48</v>
      </c>
      <c r="E72" s="29">
        <v>29.9</v>
      </c>
      <c r="F72" s="30"/>
      <c r="G72" s="1"/>
      <c r="H72" s="1"/>
      <c r="I72" s="1"/>
    </row>
    <row r="73" spans="1:9" ht="15.75" customHeight="1" x14ac:dyDescent="0.25">
      <c r="A73" s="1"/>
      <c r="B73" s="28">
        <v>66</v>
      </c>
      <c r="C73" s="29">
        <v>52</v>
      </c>
      <c r="D73" s="29">
        <v>46</v>
      </c>
      <c r="E73" s="29">
        <v>26.3</v>
      </c>
      <c r="F73" s="30"/>
      <c r="G73" s="1"/>
      <c r="H73" s="1"/>
      <c r="I73" s="1"/>
    </row>
    <row r="74" spans="1:9" ht="15.75" customHeight="1" x14ac:dyDescent="0.25">
      <c r="A74" s="1"/>
      <c r="B74" s="28">
        <v>67</v>
      </c>
      <c r="C74" s="29">
        <v>67</v>
      </c>
      <c r="D74" s="29">
        <v>65</v>
      </c>
      <c r="E74" s="29">
        <v>26.2</v>
      </c>
      <c r="F74" s="30"/>
      <c r="G74" s="1"/>
      <c r="H74" s="1"/>
      <c r="I74" s="1"/>
    </row>
    <row r="75" spans="1:9" ht="15.75" customHeight="1" x14ac:dyDescent="0.25">
      <c r="A75" s="1"/>
      <c r="B75" s="28">
        <v>68</v>
      </c>
      <c r="C75" s="29">
        <v>69</v>
      </c>
      <c r="D75" s="29">
        <v>56</v>
      </c>
      <c r="E75" s="29">
        <v>25.7</v>
      </c>
      <c r="F75" s="30"/>
      <c r="G75" s="1"/>
      <c r="H75" s="1"/>
      <c r="I75" s="1"/>
    </row>
    <row r="76" spans="1:9" ht="15.75" customHeight="1" x14ac:dyDescent="0.25">
      <c r="A76" s="1"/>
      <c r="B76" s="28">
        <v>69</v>
      </c>
      <c r="C76" s="29">
        <v>51</v>
      </c>
      <c r="D76" s="29">
        <v>48</v>
      </c>
      <c r="E76" s="29">
        <v>25.5</v>
      </c>
      <c r="F76" s="30"/>
      <c r="G76" s="1"/>
      <c r="H76" s="1"/>
      <c r="I76" s="1"/>
    </row>
    <row r="77" spans="1:9" ht="15.75" customHeight="1" x14ac:dyDescent="0.25">
      <c r="A77" s="1"/>
      <c r="B77" s="28">
        <v>70</v>
      </c>
      <c r="C77" s="29">
        <v>67</v>
      </c>
      <c r="D77" s="29">
        <v>66</v>
      </c>
      <c r="E77" s="29">
        <v>25.3</v>
      </c>
      <c r="F77" s="30"/>
      <c r="G77" s="1"/>
      <c r="H77" s="1"/>
      <c r="I77" s="1"/>
    </row>
    <row r="78" spans="1:9" ht="15.75" customHeight="1" x14ac:dyDescent="0.25">
      <c r="A78" s="1"/>
      <c r="B78" s="28">
        <v>71</v>
      </c>
      <c r="C78" s="29">
        <v>49</v>
      </c>
      <c r="D78" s="29">
        <v>47</v>
      </c>
      <c r="E78" s="29">
        <v>25.1</v>
      </c>
      <c r="F78" s="30"/>
      <c r="G78" s="1"/>
      <c r="H78" s="1"/>
      <c r="I78" s="1"/>
    </row>
    <row r="79" spans="1:9" ht="15.75" customHeight="1" x14ac:dyDescent="0.25">
      <c r="A79" s="1"/>
      <c r="B79" s="28">
        <v>72</v>
      </c>
      <c r="C79" s="29">
        <v>79</v>
      </c>
      <c r="D79" s="29">
        <v>53</v>
      </c>
      <c r="E79" s="29">
        <v>24.9</v>
      </c>
      <c r="F79" s="30"/>
      <c r="G79" s="1"/>
      <c r="H79" s="1"/>
      <c r="I79" s="1"/>
    </row>
    <row r="80" spans="1:9" ht="15.75" customHeight="1" x14ac:dyDescent="0.25">
      <c r="A80" s="1"/>
      <c r="B80" s="28">
        <v>73</v>
      </c>
      <c r="C80" s="29">
        <v>45</v>
      </c>
      <c r="D80" s="29">
        <v>40</v>
      </c>
      <c r="E80" s="29">
        <v>24.9</v>
      </c>
      <c r="F80" s="30"/>
      <c r="G80" s="1"/>
      <c r="H80" s="1"/>
      <c r="I80" s="1"/>
    </row>
    <row r="81" spans="1:9" ht="15.75" customHeight="1" x14ac:dyDescent="0.25">
      <c r="A81" s="1"/>
      <c r="B81" s="28">
        <v>74</v>
      </c>
      <c r="C81" s="29">
        <v>62</v>
      </c>
      <c r="D81" s="29">
        <v>61</v>
      </c>
      <c r="E81" s="29">
        <v>24.8</v>
      </c>
      <c r="F81" s="30"/>
      <c r="G81" s="1"/>
      <c r="H81" s="1"/>
      <c r="I81" s="1"/>
    </row>
    <row r="82" spans="1:9" ht="15.75" customHeight="1" x14ac:dyDescent="0.25">
      <c r="A82" s="1"/>
      <c r="B82" s="28">
        <v>75</v>
      </c>
      <c r="C82" s="29">
        <v>54</v>
      </c>
      <c r="D82" s="29">
        <v>50</v>
      </c>
      <c r="E82" s="29">
        <v>24.7</v>
      </c>
      <c r="F82" s="30"/>
      <c r="G82" s="1"/>
      <c r="H82" s="1"/>
      <c r="I82" s="1"/>
    </row>
    <row r="83" spans="1:9" ht="15.75" customHeight="1" x14ac:dyDescent="0.25">
      <c r="A83" s="1"/>
      <c r="B83" s="28">
        <v>76</v>
      </c>
      <c r="C83" s="29">
        <v>40</v>
      </c>
      <c r="D83" s="29">
        <v>39</v>
      </c>
      <c r="E83" s="29">
        <v>24.6</v>
      </c>
      <c r="F83" s="30"/>
      <c r="G83" s="1"/>
      <c r="H83" s="1"/>
      <c r="I83" s="1"/>
    </row>
    <row r="84" spans="1:9" ht="15.75" customHeight="1" x14ac:dyDescent="0.25">
      <c r="A84" s="1"/>
      <c r="B84" s="28">
        <v>77</v>
      </c>
      <c r="C84" s="29">
        <v>48</v>
      </c>
      <c r="D84" s="29">
        <v>45</v>
      </c>
      <c r="E84" s="29">
        <v>24.5</v>
      </c>
      <c r="F84" s="30"/>
      <c r="G84" s="1"/>
      <c r="H84" s="1"/>
      <c r="I84" s="1"/>
    </row>
    <row r="85" spans="1:9" ht="15.75" customHeight="1" x14ac:dyDescent="0.25">
      <c r="A85" s="1"/>
      <c r="B85" s="28">
        <v>78</v>
      </c>
      <c r="C85" s="29">
        <v>64</v>
      </c>
      <c r="D85" s="29">
        <v>64</v>
      </c>
      <c r="E85" s="29">
        <v>24.4</v>
      </c>
      <c r="F85" s="30"/>
      <c r="G85" s="1"/>
      <c r="H85" s="1"/>
      <c r="I85" s="1"/>
    </row>
    <row r="86" spans="1:9" ht="15.75" customHeight="1" x14ac:dyDescent="0.25">
      <c r="A86" s="1"/>
      <c r="B86" s="28">
        <v>79</v>
      </c>
      <c r="C86" s="29">
        <v>55</v>
      </c>
      <c r="D86" s="29">
        <v>36</v>
      </c>
      <c r="E86" s="29">
        <v>24.1</v>
      </c>
      <c r="F86" s="30"/>
      <c r="G86" s="1"/>
      <c r="H86" s="1"/>
      <c r="I86" s="1"/>
    </row>
    <row r="87" spans="1:9" ht="15.75" customHeight="1" x14ac:dyDescent="0.25">
      <c r="A87" s="1"/>
      <c r="B87" s="28">
        <v>80</v>
      </c>
      <c r="C87" s="29">
        <v>37</v>
      </c>
      <c r="D87" s="29">
        <v>31</v>
      </c>
      <c r="E87" s="29">
        <v>18.100000000000001</v>
      </c>
      <c r="F87" s="30"/>
      <c r="G87" s="1"/>
      <c r="H87" s="1"/>
      <c r="I87" s="1"/>
    </row>
    <row r="88" spans="1:9" ht="15.75" customHeight="1" x14ac:dyDescent="0.25">
      <c r="A88" s="1"/>
      <c r="B88" s="28">
        <v>81</v>
      </c>
      <c r="C88" s="29">
        <v>53</v>
      </c>
      <c r="D88" s="29">
        <v>46</v>
      </c>
      <c r="E88" s="29">
        <v>18</v>
      </c>
      <c r="F88" s="30"/>
      <c r="G88" s="1"/>
      <c r="H88" s="1"/>
      <c r="I88" s="1"/>
    </row>
    <row r="89" spans="1:9" ht="15.75" customHeight="1" x14ac:dyDescent="0.25">
      <c r="A89" s="1"/>
      <c r="B89" s="28">
        <v>82</v>
      </c>
      <c r="C89" s="29">
        <v>30</v>
      </c>
      <c r="D89" s="29">
        <v>20</v>
      </c>
      <c r="E89" s="29">
        <v>17.899999999999999</v>
      </c>
      <c r="F89" s="30"/>
      <c r="G89" s="1"/>
      <c r="H89" s="1"/>
      <c r="I89" s="1"/>
    </row>
    <row r="90" spans="1:9" ht="15.75" customHeight="1" x14ac:dyDescent="0.25">
      <c r="A90" s="1"/>
      <c r="B90" s="28">
        <v>83</v>
      </c>
      <c r="C90" s="29">
        <v>50</v>
      </c>
      <c r="D90" s="29">
        <v>38</v>
      </c>
      <c r="E90" s="29">
        <v>17.100000000000001</v>
      </c>
      <c r="F90" s="30"/>
      <c r="G90" s="1"/>
      <c r="H90" s="1"/>
      <c r="I90" s="1"/>
    </row>
    <row r="91" spans="1:9" ht="15.75" customHeight="1" x14ac:dyDescent="0.25">
      <c r="A91" s="1"/>
      <c r="B91" s="28">
        <v>84</v>
      </c>
      <c r="C91" s="29">
        <v>30</v>
      </c>
      <c r="D91" s="29">
        <v>25</v>
      </c>
      <c r="E91" s="29">
        <v>16.899999999999999</v>
      </c>
      <c r="F91" s="30"/>
      <c r="G91" s="1"/>
      <c r="H91" s="1"/>
      <c r="I91" s="1"/>
    </row>
    <row r="92" spans="1:9" ht="15.75" customHeight="1" x14ac:dyDescent="0.25">
      <c r="A92" s="1"/>
      <c r="B92" s="28">
        <v>85</v>
      </c>
      <c r="C92" s="29">
        <v>65</v>
      </c>
      <c r="D92" s="29">
        <v>46</v>
      </c>
      <c r="E92" s="29">
        <v>16.899999999999999</v>
      </c>
      <c r="F92" s="30"/>
      <c r="G92" s="1"/>
      <c r="H92" s="1"/>
      <c r="I92" s="1"/>
    </row>
    <row r="93" spans="1:9" ht="15.75" customHeight="1" x14ac:dyDescent="0.25">
      <c r="A93" s="1"/>
      <c r="B93" s="28">
        <v>86</v>
      </c>
      <c r="C93" s="29">
        <v>42</v>
      </c>
      <c r="D93" s="29">
        <v>42</v>
      </c>
      <c r="E93" s="29">
        <v>16.899999999999999</v>
      </c>
      <c r="F93" s="30"/>
      <c r="G93" s="1"/>
      <c r="H93" s="1"/>
      <c r="I93" s="1"/>
    </row>
    <row r="94" spans="1:9" ht="15.75" customHeight="1" x14ac:dyDescent="0.25">
      <c r="A94" s="1"/>
      <c r="B94" s="28">
        <v>87</v>
      </c>
      <c r="C94" s="29">
        <v>42</v>
      </c>
      <c r="D94" s="29">
        <v>35</v>
      </c>
      <c r="E94" s="29">
        <v>16.8</v>
      </c>
      <c r="F94" s="30"/>
      <c r="G94" s="1"/>
      <c r="H94" s="1"/>
      <c r="I94" s="1"/>
    </row>
    <row r="95" spans="1:9" ht="15.75" customHeight="1" x14ac:dyDescent="0.25">
      <c r="A95" s="1"/>
      <c r="B95" s="28">
        <v>88</v>
      </c>
      <c r="C95" s="29">
        <v>15</v>
      </c>
      <c r="D95" s="29">
        <v>14</v>
      </c>
      <c r="E95" s="29">
        <v>16.7</v>
      </c>
      <c r="F95" s="30"/>
      <c r="G95" s="1"/>
      <c r="H95" s="1"/>
      <c r="I95" s="1"/>
    </row>
    <row r="96" spans="1:9" ht="15.75" customHeight="1" x14ac:dyDescent="0.25">
      <c r="A96" s="1"/>
      <c r="B96" s="28">
        <v>89</v>
      </c>
      <c r="C96" s="29">
        <v>46</v>
      </c>
      <c r="D96" s="29">
        <v>19</v>
      </c>
      <c r="E96" s="29">
        <v>16.399999999999999</v>
      </c>
      <c r="F96" s="30"/>
      <c r="G96" s="1"/>
      <c r="H96" s="1"/>
      <c r="I96" s="1"/>
    </row>
    <row r="97" spans="1:9" ht="15.75" customHeight="1" x14ac:dyDescent="0.25">
      <c r="A97" s="1"/>
      <c r="B97" s="28">
        <v>90</v>
      </c>
      <c r="C97" s="29">
        <v>39</v>
      </c>
      <c r="D97" s="29">
        <v>37</v>
      </c>
      <c r="E97" s="29">
        <v>16.3</v>
      </c>
      <c r="F97" s="30"/>
      <c r="G97" s="1"/>
      <c r="H97" s="1"/>
      <c r="I97" s="1"/>
    </row>
    <row r="98" spans="1:9" ht="15.75" customHeight="1" x14ac:dyDescent="0.25">
      <c r="A98" s="1"/>
      <c r="B98" s="28">
        <v>91</v>
      </c>
      <c r="C98" s="29">
        <v>22</v>
      </c>
      <c r="D98" s="29">
        <v>18</v>
      </c>
      <c r="E98" s="29">
        <v>16.2</v>
      </c>
      <c r="F98" s="30"/>
      <c r="G98" s="1"/>
      <c r="H98" s="1"/>
      <c r="I98" s="1"/>
    </row>
    <row r="99" spans="1:9" ht="15.75" customHeight="1" x14ac:dyDescent="0.25">
      <c r="A99" s="1"/>
      <c r="B99" s="28">
        <v>92</v>
      </c>
      <c r="C99" s="29">
        <v>32</v>
      </c>
      <c r="D99" s="29">
        <v>30</v>
      </c>
      <c r="E99" s="29">
        <v>16.100000000000001</v>
      </c>
      <c r="F99" s="30"/>
      <c r="G99" s="1"/>
      <c r="H99" s="1"/>
      <c r="I99" s="1"/>
    </row>
    <row r="100" spans="1:9" ht="15.75" customHeight="1" x14ac:dyDescent="0.25">
      <c r="A100" s="1"/>
      <c r="B100" s="28">
        <v>93</v>
      </c>
      <c r="C100" s="29">
        <v>29</v>
      </c>
      <c r="D100" s="29">
        <v>22</v>
      </c>
      <c r="E100" s="29">
        <v>13.8</v>
      </c>
      <c r="F100" s="30"/>
      <c r="G100" s="1"/>
      <c r="H100" s="1"/>
      <c r="I100" s="1"/>
    </row>
    <row r="101" spans="1:9" ht="15.75" customHeight="1" x14ac:dyDescent="0.25">
      <c r="A101" s="1"/>
      <c r="B101" s="28">
        <v>94</v>
      </c>
      <c r="C101" s="29">
        <v>23</v>
      </c>
      <c r="D101" s="29">
        <v>23</v>
      </c>
      <c r="E101" s="29">
        <v>13.8</v>
      </c>
      <c r="F101" s="30"/>
      <c r="G101" s="1"/>
      <c r="H101" s="1"/>
      <c r="I101" s="1"/>
    </row>
    <row r="102" spans="1:9" ht="15.75" customHeight="1" x14ac:dyDescent="0.25">
      <c r="A102" s="1"/>
      <c r="B102" s="28">
        <v>95</v>
      </c>
      <c r="C102" s="29">
        <v>27</v>
      </c>
      <c r="D102" s="29">
        <v>24</v>
      </c>
      <c r="E102" s="29">
        <v>13.8</v>
      </c>
      <c r="F102" s="30"/>
      <c r="G102" s="1"/>
      <c r="H102" s="1"/>
      <c r="I102" s="1"/>
    </row>
    <row r="103" spans="1:9" ht="15.75" customHeight="1" x14ac:dyDescent="0.25">
      <c r="A103" s="1"/>
      <c r="B103" s="28">
        <v>96</v>
      </c>
      <c r="C103" s="29">
        <v>31</v>
      </c>
      <c r="D103" s="29">
        <v>25</v>
      </c>
      <c r="E103" s="29">
        <v>13.7</v>
      </c>
      <c r="F103" s="30"/>
      <c r="G103" s="1"/>
      <c r="H103" s="1"/>
      <c r="I103" s="1"/>
    </row>
    <row r="104" spans="1:9" ht="15.75" customHeight="1" x14ac:dyDescent="0.25">
      <c r="A104" s="1"/>
      <c r="B104" s="28">
        <v>97</v>
      </c>
      <c r="C104" s="29">
        <v>38</v>
      </c>
      <c r="D104" s="29">
        <v>38</v>
      </c>
      <c r="E104" s="29">
        <v>13.6</v>
      </c>
      <c r="F104" s="30"/>
      <c r="G104" s="1"/>
      <c r="H104" s="1"/>
      <c r="I104" s="1"/>
    </row>
    <row r="105" spans="1:9" ht="15.75" customHeight="1" x14ac:dyDescent="0.25">
      <c r="A105" s="1"/>
      <c r="B105" s="28">
        <v>98</v>
      </c>
      <c r="C105" s="29">
        <v>23</v>
      </c>
      <c r="D105" s="29">
        <v>21</v>
      </c>
      <c r="E105" s="29">
        <v>13.4</v>
      </c>
      <c r="F105" s="30"/>
      <c r="G105" s="1"/>
      <c r="H105" s="1"/>
      <c r="I105" s="1"/>
    </row>
    <row r="106" spans="1:9" ht="15.75" customHeight="1" x14ac:dyDescent="0.25">
      <c r="A106" s="1"/>
      <c r="B106" s="28">
        <v>99</v>
      </c>
      <c r="C106" s="29">
        <v>27</v>
      </c>
      <c r="D106" s="29">
        <v>25</v>
      </c>
      <c r="E106" s="29">
        <v>12.9</v>
      </c>
      <c r="F106" s="30"/>
      <c r="G106" s="1"/>
      <c r="H106" s="1"/>
      <c r="I106" s="1"/>
    </row>
    <row r="107" spans="1:9" ht="15.75" customHeight="1" x14ac:dyDescent="0.25">
      <c r="A107" s="1"/>
      <c r="B107" s="28">
        <v>100</v>
      </c>
      <c r="C107" s="29">
        <v>18</v>
      </c>
      <c r="D107" s="29">
        <v>18</v>
      </c>
      <c r="E107" s="29">
        <v>12.8</v>
      </c>
      <c r="F107" s="30"/>
      <c r="G107" s="1"/>
      <c r="H107" s="1"/>
      <c r="I107" s="1"/>
    </row>
    <row r="108" spans="1:9" ht="15.75" customHeight="1" x14ac:dyDescent="0.25">
      <c r="A108" s="1"/>
      <c r="B108" s="28">
        <v>101</v>
      </c>
      <c r="C108" s="29">
        <v>34</v>
      </c>
      <c r="D108" s="29">
        <v>27</v>
      </c>
      <c r="E108" s="29">
        <v>12.1</v>
      </c>
      <c r="F108" s="30"/>
      <c r="G108" s="1"/>
      <c r="H108" s="1"/>
      <c r="I108" s="1"/>
    </row>
    <row r="109" spans="1:9" ht="15.75" customHeight="1" x14ac:dyDescent="0.25">
      <c r="A109" s="1"/>
      <c r="B109" s="28">
        <v>102</v>
      </c>
      <c r="C109" s="29">
        <v>28</v>
      </c>
      <c r="D109" s="29">
        <v>24</v>
      </c>
      <c r="E109" s="29">
        <v>12</v>
      </c>
      <c r="F109" s="30"/>
      <c r="G109" s="1"/>
      <c r="H109" s="1"/>
      <c r="I109" s="1"/>
    </row>
    <row r="110" spans="1:9" ht="15.75" customHeight="1" x14ac:dyDescent="0.25">
      <c r="A110" s="1"/>
      <c r="B110" s="28">
        <v>103</v>
      </c>
      <c r="C110" s="29">
        <v>27</v>
      </c>
      <c r="D110" s="29">
        <v>21</v>
      </c>
      <c r="E110" s="29">
        <v>12</v>
      </c>
      <c r="F110" s="30"/>
      <c r="G110" s="1"/>
      <c r="H110" s="1"/>
      <c r="I110" s="1"/>
    </row>
    <row r="111" spans="1:9" ht="15.75" customHeight="1" x14ac:dyDescent="0.25">
      <c r="A111" s="1"/>
      <c r="B111" s="28">
        <v>104</v>
      </c>
      <c r="C111" s="29">
        <v>29</v>
      </c>
      <c r="D111" s="29">
        <v>27</v>
      </c>
      <c r="E111" s="29">
        <v>11.8</v>
      </c>
      <c r="F111" s="30"/>
      <c r="G111" s="1"/>
      <c r="H111" s="1"/>
      <c r="I111" s="1"/>
    </row>
    <row r="112" spans="1:9" ht="15.75" customHeight="1" x14ac:dyDescent="0.25">
      <c r="A112" s="1"/>
      <c r="B112" s="28">
        <v>105</v>
      </c>
      <c r="C112" s="29">
        <v>27</v>
      </c>
      <c r="D112" s="29">
        <v>26</v>
      </c>
      <c r="E112" s="29">
        <v>11.8</v>
      </c>
      <c r="F112" s="30"/>
      <c r="G112" s="1"/>
      <c r="H112" s="1"/>
      <c r="I112" s="1"/>
    </row>
    <row r="113" spans="1:9" ht="15.75" customHeight="1" x14ac:dyDescent="0.25">
      <c r="A113" s="1"/>
      <c r="B113" s="28">
        <v>106</v>
      </c>
      <c r="C113" s="29">
        <v>37</v>
      </c>
      <c r="D113" s="29">
        <v>31</v>
      </c>
      <c r="E113" s="29">
        <v>11.5</v>
      </c>
      <c r="F113" s="30"/>
      <c r="G113" s="1"/>
      <c r="H113" s="1"/>
      <c r="I113" s="1"/>
    </row>
    <row r="114" spans="1:9" ht="15.75" customHeight="1" x14ac:dyDescent="0.25">
      <c r="A114" s="1"/>
      <c r="B114" s="28">
        <v>107</v>
      </c>
      <c r="C114" s="29">
        <v>21</v>
      </c>
      <c r="D114" s="29">
        <v>21</v>
      </c>
      <c r="E114" s="29">
        <v>11.5</v>
      </c>
      <c r="F114" s="30"/>
      <c r="G114" s="1"/>
      <c r="H114" s="1"/>
      <c r="I114" s="1"/>
    </row>
    <row r="115" spans="1:9" ht="15.75" customHeight="1" x14ac:dyDescent="0.25">
      <c r="A115" s="1"/>
      <c r="B115" s="28">
        <v>108</v>
      </c>
      <c r="C115" s="29">
        <v>29</v>
      </c>
      <c r="D115" s="29">
        <v>25</v>
      </c>
      <c r="E115" s="29">
        <v>11.4</v>
      </c>
      <c r="F115" s="30"/>
      <c r="G115" s="1"/>
      <c r="H115" s="1"/>
      <c r="I115" s="1"/>
    </row>
    <row r="116" spans="1:9" ht="15.75" customHeight="1" x14ac:dyDescent="0.25">
      <c r="A116" s="1"/>
      <c r="B116" s="28">
        <v>109</v>
      </c>
      <c r="C116" s="29">
        <v>34</v>
      </c>
      <c r="D116" s="29">
        <v>22</v>
      </c>
      <c r="E116" s="29">
        <v>11.4</v>
      </c>
      <c r="F116" s="30"/>
      <c r="G116" s="1"/>
      <c r="H116" s="1"/>
      <c r="I116" s="1"/>
    </row>
    <row r="117" spans="1:9" ht="15.75" customHeight="1" x14ac:dyDescent="0.25">
      <c r="A117" s="1"/>
      <c r="B117" s="28">
        <v>110</v>
      </c>
      <c r="C117" s="29">
        <v>32</v>
      </c>
      <c r="D117" s="29">
        <v>27</v>
      </c>
      <c r="E117" s="29">
        <v>11.2</v>
      </c>
      <c r="F117" s="30"/>
      <c r="G117" s="1"/>
      <c r="H117" s="1"/>
      <c r="I117" s="1"/>
    </row>
    <row r="118" spans="1:9" ht="15.75" customHeight="1" x14ac:dyDescent="0.25">
      <c r="A118" s="1"/>
      <c r="B118" s="28">
        <v>111</v>
      </c>
      <c r="C118" s="29">
        <v>23</v>
      </c>
      <c r="D118" s="29">
        <v>18</v>
      </c>
      <c r="E118" s="29">
        <v>11.2</v>
      </c>
      <c r="F118" s="30"/>
      <c r="G118" s="1"/>
      <c r="H118" s="1"/>
      <c r="I118" s="1"/>
    </row>
    <row r="119" spans="1:9" ht="15.75" customHeight="1" x14ac:dyDescent="0.25">
      <c r="A119" s="1"/>
      <c r="B119" s="28">
        <v>112</v>
      </c>
      <c r="C119" s="29">
        <v>17</v>
      </c>
      <c r="D119" s="29">
        <v>11</v>
      </c>
      <c r="E119" s="29">
        <v>10</v>
      </c>
      <c r="F119" s="30"/>
      <c r="G119" s="1"/>
      <c r="H119" s="1"/>
      <c r="I119" s="1"/>
    </row>
    <row r="120" spans="1:9" ht="15.75" customHeight="1" x14ac:dyDescent="0.25">
      <c r="A120" s="1"/>
      <c r="B120" s="28">
        <v>113</v>
      </c>
      <c r="C120" s="29">
        <v>16</v>
      </c>
      <c r="D120" s="29">
        <v>15</v>
      </c>
      <c r="E120" s="29">
        <v>9.9</v>
      </c>
      <c r="F120" s="30"/>
      <c r="G120" s="1"/>
      <c r="H120" s="1"/>
      <c r="I120" s="1"/>
    </row>
    <row r="121" spans="1:9" ht="15.75" customHeight="1" x14ac:dyDescent="0.25">
      <c r="A121" s="1"/>
      <c r="B121" s="28">
        <v>114</v>
      </c>
      <c r="C121" s="29">
        <v>16</v>
      </c>
      <c r="D121" s="29">
        <v>15</v>
      </c>
      <c r="E121" s="29">
        <v>9.8000000000000007</v>
      </c>
      <c r="F121" s="30"/>
      <c r="G121" s="1"/>
      <c r="H121" s="1"/>
      <c r="I121" s="1"/>
    </row>
    <row r="122" spans="1:9" ht="15.75" customHeight="1" x14ac:dyDescent="0.25">
      <c r="A122" s="1"/>
      <c r="B122" s="28">
        <v>115</v>
      </c>
      <c r="C122" s="29">
        <v>16</v>
      </c>
      <c r="D122" s="29">
        <v>12</v>
      </c>
      <c r="E122" s="29">
        <v>9.8000000000000007</v>
      </c>
      <c r="F122" s="30"/>
      <c r="G122" s="1"/>
      <c r="H122" s="1"/>
      <c r="I122" s="1"/>
    </row>
    <row r="123" spans="1:9" ht="15.75" customHeight="1" x14ac:dyDescent="0.25">
      <c r="A123" s="1"/>
      <c r="B123" s="28">
        <v>116</v>
      </c>
      <c r="C123" s="29">
        <v>28</v>
      </c>
      <c r="D123" s="29">
        <v>14</v>
      </c>
      <c r="E123" s="29">
        <v>7.7</v>
      </c>
      <c r="F123" s="30"/>
      <c r="G123" s="1"/>
      <c r="H123" s="1"/>
      <c r="I123" s="1"/>
    </row>
    <row r="124" spans="1:9" ht="15.75" customHeight="1" x14ac:dyDescent="0.25">
      <c r="A124" s="1"/>
      <c r="B124" s="28">
        <v>117</v>
      </c>
      <c r="C124" s="29">
        <v>11</v>
      </c>
      <c r="D124" s="29">
        <v>10</v>
      </c>
      <c r="E124" s="29">
        <v>7.5</v>
      </c>
      <c r="F124" s="30"/>
      <c r="G124" s="1"/>
      <c r="H124" s="1"/>
      <c r="I124" s="1"/>
    </row>
    <row r="125" spans="1:9" ht="15.75" customHeight="1" x14ac:dyDescent="0.25">
      <c r="A125" s="1"/>
      <c r="B125" s="28">
        <v>118</v>
      </c>
      <c r="C125" s="29">
        <v>17</v>
      </c>
      <c r="D125" s="29">
        <v>9</v>
      </c>
      <c r="E125" s="29">
        <v>7.4</v>
      </c>
      <c r="F125" s="30"/>
      <c r="G125" s="1"/>
      <c r="H125" s="1"/>
      <c r="I125" s="1"/>
    </row>
    <row r="126" spans="1:9" ht="15.75" customHeight="1" x14ac:dyDescent="0.25">
      <c r="A126" s="1"/>
      <c r="B126" s="28">
        <v>119</v>
      </c>
      <c r="C126" s="29">
        <v>18</v>
      </c>
      <c r="D126" s="29">
        <v>17</v>
      </c>
      <c r="E126" s="29">
        <v>7.4</v>
      </c>
      <c r="F126" s="30"/>
      <c r="G126" s="1"/>
      <c r="H126" s="1"/>
      <c r="I126" s="1"/>
    </row>
    <row r="127" spans="1:9" ht="15.75" customHeight="1" x14ac:dyDescent="0.25">
      <c r="A127" s="1"/>
      <c r="B127" s="28">
        <v>120</v>
      </c>
      <c r="C127" s="29">
        <v>24</v>
      </c>
      <c r="D127" s="29">
        <v>19</v>
      </c>
      <c r="E127" s="29">
        <v>7.4</v>
      </c>
      <c r="F127" s="30"/>
      <c r="G127" s="1"/>
      <c r="H127" s="1"/>
      <c r="I127" s="1"/>
    </row>
    <row r="128" spans="1:9" ht="15.75" customHeight="1" x14ac:dyDescent="0.25">
      <c r="A128" s="1"/>
      <c r="B128" s="28">
        <v>121</v>
      </c>
      <c r="C128" s="29">
        <v>20</v>
      </c>
      <c r="D128" s="29">
        <v>16</v>
      </c>
      <c r="E128" s="29">
        <v>7.3</v>
      </c>
      <c r="F128" s="30"/>
      <c r="G128" s="1"/>
      <c r="H128" s="1"/>
      <c r="I128" s="1"/>
    </row>
    <row r="129" spans="1:9" ht="15.75" customHeight="1" x14ac:dyDescent="0.25">
      <c r="A129" s="1"/>
      <c r="B129" s="28">
        <v>122</v>
      </c>
      <c r="C129" s="29">
        <v>28</v>
      </c>
      <c r="D129" s="29">
        <v>24</v>
      </c>
      <c r="E129" s="29">
        <v>7.3</v>
      </c>
      <c r="F129" s="30"/>
      <c r="G129" s="1"/>
      <c r="H129" s="1"/>
      <c r="I129" s="1"/>
    </row>
    <row r="130" spans="1:9" ht="15.75" customHeight="1" x14ac:dyDescent="0.25">
      <c r="A130" s="1"/>
      <c r="B130" s="28">
        <v>123</v>
      </c>
      <c r="C130" s="29">
        <v>16</v>
      </c>
      <c r="D130" s="29">
        <v>14</v>
      </c>
      <c r="E130" s="29">
        <v>7.2</v>
      </c>
      <c r="F130" s="30"/>
      <c r="G130" s="1"/>
      <c r="H130" s="1"/>
      <c r="I130" s="1"/>
    </row>
    <row r="131" spans="1:9" ht="15.75" customHeight="1" x14ac:dyDescent="0.25">
      <c r="A131" s="1"/>
      <c r="B131" s="28">
        <v>124</v>
      </c>
      <c r="C131" s="29">
        <v>25</v>
      </c>
      <c r="D131" s="29">
        <v>19</v>
      </c>
      <c r="E131" s="29">
        <v>7.1</v>
      </c>
      <c r="F131" s="30"/>
      <c r="G131" s="1"/>
      <c r="H131" s="1"/>
      <c r="I131" s="1"/>
    </row>
    <row r="132" spans="1:9" ht="15.75" customHeight="1" x14ac:dyDescent="0.25">
      <c r="A132" s="1"/>
      <c r="B132" s="28">
        <v>125</v>
      </c>
      <c r="C132" s="29">
        <v>15</v>
      </c>
      <c r="D132" s="29">
        <v>15</v>
      </c>
      <c r="E132" s="29">
        <v>7</v>
      </c>
      <c r="F132" s="30"/>
      <c r="G132" s="1"/>
      <c r="H132" s="1"/>
      <c r="I132" s="1"/>
    </row>
    <row r="133" spans="1:9" ht="15.75" customHeight="1" x14ac:dyDescent="0.25">
      <c r="A133" s="1"/>
      <c r="B133" s="28">
        <v>126</v>
      </c>
      <c r="C133" s="29">
        <v>12</v>
      </c>
      <c r="D133" s="29">
        <v>11</v>
      </c>
      <c r="E133" s="29">
        <v>7</v>
      </c>
      <c r="F133" s="30"/>
      <c r="G133" s="1"/>
      <c r="H133" s="1"/>
      <c r="I133" s="1"/>
    </row>
    <row r="134" spans="1:9" ht="15.75" customHeight="1" x14ac:dyDescent="0.25">
      <c r="A134" s="1"/>
      <c r="B134" s="28">
        <v>127</v>
      </c>
      <c r="C134" s="29">
        <v>24</v>
      </c>
      <c r="D134" s="29">
        <v>15</v>
      </c>
      <c r="E134" s="29">
        <v>6.9</v>
      </c>
      <c r="F134" s="30"/>
      <c r="G134" s="1"/>
      <c r="H134" s="1"/>
      <c r="I134" s="1"/>
    </row>
    <row r="135" spans="1:9" ht="15.75" customHeight="1" x14ac:dyDescent="0.25">
      <c r="A135" s="1"/>
      <c r="B135" s="28">
        <v>128</v>
      </c>
      <c r="C135" s="29">
        <v>20</v>
      </c>
      <c r="D135" s="29">
        <v>12</v>
      </c>
      <c r="E135" s="29">
        <v>6.2</v>
      </c>
      <c r="F135" s="30"/>
      <c r="G135" s="1"/>
      <c r="H135" s="1"/>
      <c r="I135" s="1"/>
    </row>
    <row r="136" spans="1:9" ht="15.75" customHeight="1" x14ac:dyDescent="0.25">
      <c r="A136" s="1"/>
      <c r="B136" s="28">
        <v>129</v>
      </c>
      <c r="C136" s="29">
        <v>15</v>
      </c>
      <c r="D136" s="29">
        <v>13</v>
      </c>
      <c r="E136" s="29">
        <v>6.1</v>
      </c>
      <c r="F136" s="30"/>
      <c r="G136" s="1"/>
      <c r="H136" s="1"/>
      <c r="I136" s="1"/>
    </row>
    <row r="137" spans="1:9" ht="15.75" customHeight="1" x14ac:dyDescent="0.25">
      <c r="A137" s="1"/>
      <c r="B137" s="28">
        <v>130</v>
      </c>
      <c r="C137" s="29">
        <v>11</v>
      </c>
      <c r="D137" s="29">
        <v>11</v>
      </c>
      <c r="E137" s="29">
        <v>6.1</v>
      </c>
      <c r="F137" s="30"/>
      <c r="G137" s="1"/>
      <c r="H137" s="1"/>
      <c r="I137" s="1"/>
    </row>
    <row r="138" spans="1:9" ht="15.75" customHeight="1" x14ac:dyDescent="0.25">
      <c r="A138" s="1"/>
      <c r="B138" s="28">
        <v>131</v>
      </c>
      <c r="C138" s="29">
        <v>14</v>
      </c>
      <c r="D138" s="29">
        <v>14</v>
      </c>
      <c r="E138" s="29">
        <v>6</v>
      </c>
      <c r="F138" s="30"/>
      <c r="G138" s="1"/>
      <c r="H138" s="1"/>
      <c r="I138" s="1"/>
    </row>
    <row r="139" spans="1:9" ht="15.75" customHeight="1" x14ac:dyDescent="0.25">
      <c r="A139" s="1"/>
      <c r="B139" s="28">
        <v>132</v>
      </c>
      <c r="C139" s="29">
        <v>18</v>
      </c>
      <c r="D139" s="29">
        <v>14</v>
      </c>
      <c r="E139" s="29">
        <v>5.8</v>
      </c>
      <c r="F139" s="30"/>
      <c r="G139" s="1"/>
      <c r="H139" s="1"/>
      <c r="I139" s="1"/>
    </row>
    <row r="140" spans="1:9" ht="15.75" customHeight="1" x14ac:dyDescent="0.25">
      <c r="A140" s="1"/>
      <c r="B140" s="28">
        <v>133</v>
      </c>
      <c r="C140" s="29">
        <v>16</v>
      </c>
      <c r="D140" s="29">
        <v>15</v>
      </c>
      <c r="E140" s="29">
        <v>5.7</v>
      </c>
      <c r="F140" s="30"/>
      <c r="G140" s="1"/>
      <c r="H140" s="1"/>
      <c r="I140" s="1"/>
    </row>
    <row r="141" spans="1:9" ht="15.75" customHeight="1" x14ac:dyDescent="0.25">
      <c r="A141" s="1"/>
      <c r="B141" s="28">
        <v>134</v>
      </c>
      <c r="C141" s="29">
        <v>21</v>
      </c>
      <c r="D141" s="29">
        <v>8</v>
      </c>
      <c r="E141" s="29">
        <v>5.6</v>
      </c>
      <c r="F141" s="30"/>
      <c r="G141" s="1"/>
      <c r="H141" s="1"/>
      <c r="I141" s="1"/>
    </row>
    <row r="142" spans="1:9" ht="15.75" customHeight="1" x14ac:dyDescent="0.25">
      <c r="A142" s="1"/>
      <c r="B142" s="28">
        <v>135</v>
      </c>
      <c r="C142" s="29">
        <v>14</v>
      </c>
      <c r="D142" s="29">
        <v>2</v>
      </c>
      <c r="E142" s="29">
        <v>5.6</v>
      </c>
      <c r="F142" s="30"/>
      <c r="G142" s="1"/>
      <c r="H142" s="1"/>
      <c r="I142" s="1"/>
    </row>
    <row r="143" spans="1:9" ht="15.75" customHeight="1" x14ac:dyDescent="0.25">
      <c r="A143" s="1"/>
      <c r="B143" s="28">
        <v>136</v>
      </c>
      <c r="C143" s="29">
        <v>11</v>
      </c>
      <c r="D143" s="29">
        <v>11</v>
      </c>
      <c r="E143" s="29">
        <v>4.9000000000000004</v>
      </c>
      <c r="F143" s="30"/>
      <c r="G143" s="1"/>
      <c r="H143" s="1"/>
      <c r="I143" s="1"/>
    </row>
    <row r="144" spans="1:9" ht="15.75" customHeight="1" x14ac:dyDescent="0.25">
      <c r="A144" s="1"/>
      <c r="B144" s="28">
        <v>137</v>
      </c>
      <c r="C144" s="29">
        <v>12</v>
      </c>
      <c r="D144" s="29">
        <v>12</v>
      </c>
      <c r="E144" s="29">
        <v>4.8</v>
      </c>
      <c r="F144" s="30"/>
      <c r="G144" s="1"/>
      <c r="H144" s="1"/>
      <c r="I144" s="1"/>
    </row>
    <row r="145" spans="1:9" ht="15.75" customHeight="1" x14ac:dyDescent="0.25">
      <c r="A145" s="1"/>
      <c r="B145" s="28">
        <v>138</v>
      </c>
      <c r="C145" s="29">
        <v>18</v>
      </c>
      <c r="D145" s="29">
        <v>8</v>
      </c>
      <c r="E145" s="29">
        <v>4.5999999999999996</v>
      </c>
      <c r="F145" s="30"/>
      <c r="G145" s="1"/>
      <c r="H145" s="1"/>
      <c r="I145" s="1"/>
    </row>
    <row r="146" spans="1:9" ht="15.75" customHeight="1" x14ac:dyDescent="0.25">
      <c r="A146" s="1"/>
      <c r="B146" s="28">
        <v>139</v>
      </c>
      <c r="C146" s="29">
        <v>11</v>
      </c>
      <c r="D146" s="29">
        <v>11</v>
      </c>
      <c r="E146" s="29">
        <v>4.5999999999999996</v>
      </c>
      <c r="F146" s="30"/>
      <c r="G146" s="1"/>
      <c r="H146" s="1"/>
      <c r="I146" s="1"/>
    </row>
    <row r="147" spans="1:9" ht="15.75" customHeight="1" x14ac:dyDescent="0.25">
      <c r="A147" s="1"/>
      <c r="B147" s="28">
        <v>140</v>
      </c>
      <c r="C147" s="29">
        <v>15</v>
      </c>
      <c r="D147" s="29">
        <v>13</v>
      </c>
      <c r="E147" s="29">
        <v>4.5999999999999996</v>
      </c>
      <c r="F147" s="30"/>
      <c r="G147" s="1"/>
      <c r="H147" s="1"/>
      <c r="I147" s="1"/>
    </row>
    <row r="148" spans="1:9" ht="15.75" customHeight="1" x14ac:dyDescent="0.25">
      <c r="A148" s="1"/>
      <c r="B148" s="28">
        <v>141</v>
      </c>
      <c r="C148" s="29">
        <v>7</v>
      </c>
      <c r="D148" s="29">
        <v>7</v>
      </c>
      <c r="E148" s="29">
        <v>4.5</v>
      </c>
      <c r="F148" s="30"/>
      <c r="G148" s="1"/>
      <c r="H148" s="1"/>
      <c r="I148" s="1"/>
    </row>
    <row r="149" spans="1:9" ht="15.75" customHeight="1" x14ac:dyDescent="0.25">
      <c r="A149" s="1"/>
      <c r="B149" s="28">
        <v>142</v>
      </c>
      <c r="C149" s="29">
        <v>9</v>
      </c>
      <c r="D149" s="29">
        <v>8</v>
      </c>
      <c r="E149" s="29">
        <v>4.3</v>
      </c>
      <c r="F149" s="30"/>
      <c r="G149" s="1"/>
      <c r="H149" s="1"/>
      <c r="I149" s="1"/>
    </row>
    <row r="150" spans="1:9" ht="15.75" customHeight="1" x14ac:dyDescent="0.25">
      <c r="A150" s="1"/>
      <c r="B150" s="28">
        <v>143</v>
      </c>
      <c r="C150" s="29">
        <v>8</v>
      </c>
      <c r="D150" s="29">
        <v>7</v>
      </c>
      <c r="E150" s="29">
        <v>3.6</v>
      </c>
      <c r="F150" s="30"/>
      <c r="G150" s="1"/>
      <c r="H150" s="1"/>
      <c r="I150" s="1"/>
    </row>
    <row r="151" spans="1:9" ht="15.75" customHeight="1" x14ac:dyDescent="0.25">
      <c r="A151" s="1"/>
      <c r="B151" s="28">
        <v>144</v>
      </c>
      <c r="C151" s="29">
        <v>10</v>
      </c>
      <c r="D151" s="29">
        <v>10</v>
      </c>
      <c r="E151" s="29">
        <v>3.5</v>
      </c>
      <c r="F151" s="30"/>
      <c r="G151" s="1"/>
      <c r="H151" s="1"/>
      <c r="I151" s="1"/>
    </row>
    <row r="152" spans="1:9" ht="15.75" customHeight="1" x14ac:dyDescent="0.25">
      <c r="A152" s="1"/>
      <c r="B152" s="28">
        <v>145</v>
      </c>
      <c r="C152" s="29">
        <v>10</v>
      </c>
      <c r="D152" s="29">
        <v>9</v>
      </c>
      <c r="E152" s="29">
        <v>3.3</v>
      </c>
      <c r="F152" s="30"/>
      <c r="G152" s="1"/>
      <c r="H152" s="1"/>
      <c r="I152" s="1"/>
    </row>
    <row r="153" spans="1:9" ht="15.75" customHeight="1" x14ac:dyDescent="0.25">
      <c r="A153" s="1"/>
      <c r="B153" s="28">
        <v>146</v>
      </c>
      <c r="C153" s="29">
        <v>14</v>
      </c>
      <c r="D153" s="29">
        <v>10</v>
      </c>
      <c r="E153" s="29">
        <v>3.3</v>
      </c>
      <c r="F153" s="30"/>
      <c r="G153" s="1"/>
      <c r="H153" s="1"/>
      <c r="I153" s="1"/>
    </row>
    <row r="154" spans="1:9" ht="15.75" customHeight="1" x14ac:dyDescent="0.25">
      <c r="A154" s="1"/>
      <c r="B154" s="28">
        <v>147</v>
      </c>
      <c r="C154" s="29">
        <v>8</v>
      </c>
      <c r="D154" s="29">
        <v>8</v>
      </c>
      <c r="E154" s="29">
        <v>3.3</v>
      </c>
      <c r="F154" s="30"/>
      <c r="G154" s="1"/>
      <c r="H154" s="1"/>
      <c r="I154" s="1"/>
    </row>
    <row r="155" spans="1:9" ht="15.75" customHeight="1" x14ac:dyDescent="0.25">
      <c r="A155" s="1"/>
      <c r="B155" s="28">
        <v>148</v>
      </c>
      <c r="C155" s="29">
        <v>7</v>
      </c>
      <c r="D155" s="29">
        <v>7</v>
      </c>
      <c r="E155" s="29">
        <v>2.7</v>
      </c>
      <c r="F155" s="30"/>
      <c r="G155" s="1"/>
      <c r="H155" s="1"/>
      <c r="I155" s="1"/>
    </row>
    <row r="156" spans="1:9" ht="15.75" customHeight="1" x14ac:dyDescent="0.25">
      <c r="A156" s="1"/>
      <c r="B156" s="28">
        <v>149</v>
      </c>
      <c r="C156" s="29">
        <v>5</v>
      </c>
      <c r="D156" s="29">
        <v>5</v>
      </c>
      <c r="E156" s="29">
        <v>2.6</v>
      </c>
      <c r="F156" s="30"/>
      <c r="G156" s="1"/>
      <c r="H156" s="1"/>
      <c r="I156" s="1"/>
    </row>
    <row r="157" spans="1:9" ht="15.75" customHeight="1" x14ac:dyDescent="0.25">
      <c r="A157" s="1"/>
      <c r="B157" s="28">
        <v>150</v>
      </c>
      <c r="C157" s="29">
        <v>7</v>
      </c>
      <c r="D157" s="29">
        <v>7</v>
      </c>
      <c r="E157" s="29">
        <v>2.5</v>
      </c>
      <c r="F157" s="30"/>
      <c r="G157" s="1"/>
      <c r="H157" s="1"/>
      <c r="I157" s="1"/>
    </row>
    <row r="158" spans="1:9" ht="15.75" customHeight="1" x14ac:dyDescent="0.25">
      <c r="A158" s="1"/>
      <c r="B158" s="28">
        <v>151</v>
      </c>
      <c r="C158" s="29">
        <v>7</v>
      </c>
      <c r="D158" s="29">
        <v>7</v>
      </c>
      <c r="E158" s="29">
        <v>2.4</v>
      </c>
      <c r="F158" s="30"/>
      <c r="G158" s="1"/>
      <c r="H158" s="1"/>
      <c r="I158" s="1"/>
    </row>
    <row r="159" spans="1:9" ht="15.75" customHeight="1" x14ac:dyDescent="0.25">
      <c r="A159" s="1"/>
      <c r="B159" s="28">
        <v>152</v>
      </c>
      <c r="C159" s="29">
        <v>5</v>
      </c>
      <c r="D159" s="29">
        <v>5</v>
      </c>
      <c r="E159" s="29">
        <v>2.2000000000000002</v>
      </c>
      <c r="F159" s="30"/>
      <c r="G159" s="1"/>
      <c r="H159" s="1"/>
      <c r="I159" s="1"/>
    </row>
    <row r="160" spans="1:9" ht="15.75" customHeight="1" x14ac:dyDescent="0.25">
      <c r="A160" s="1"/>
      <c r="B160" s="28">
        <v>153</v>
      </c>
      <c r="C160" s="29">
        <v>5</v>
      </c>
      <c r="D160" s="29">
        <v>5</v>
      </c>
      <c r="E160" s="29">
        <v>2.2000000000000002</v>
      </c>
      <c r="F160" s="30"/>
      <c r="G160" s="1"/>
      <c r="H160" s="1"/>
      <c r="I160" s="1"/>
    </row>
    <row r="161" spans="1:9" ht="15.75" customHeight="1" x14ac:dyDescent="0.25">
      <c r="A161" s="1"/>
      <c r="B161" s="28">
        <v>154</v>
      </c>
      <c r="C161" s="29">
        <v>3</v>
      </c>
      <c r="D161" s="29">
        <v>3</v>
      </c>
      <c r="E161" s="29">
        <v>2.1</v>
      </c>
      <c r="F161" s="30"/>
      <c r="G161" s="1"/>
      <c r="H161" s="1"/>
      <c r="I161" s="1"/>
    </row>
    <row r="162" spans="1:9" ht="15.75" customHeight="1" x14ac:dyDescent="0.25">
      <c r="A162" s="1"/>
      <c r="B162" s="28">
        <v>155</v>
      </c>
      <c r="C162" s="29">
        <v>6</v>
      </c>
      <c r="D162" s="29">
        <v>5</v>
      </c>
      <c r="E162" s="29">
        <v>2</v>
      </c>
      <c r="F162" s="30"/>
      <c r="G162" s="1"/>
      <c r="H162" s="1"/>
      <c r="I162" s="1"/>
    </row>
    <row r="163" spans="1:9" ht="15.75" customHeight="1" x14ac:dyDescent="0.25">
      <c r="A163" s="1"/>
      <c r="B163" s="28">
        <v>156</v>
      </c>
      <c r="C163" s="29">
        <v>6</v>
      </c>
      <c r="D163" s="29">
        <v>5</v>
      </c>
      <c r="E163" s="29">
        <v>2</v>
      </c>
      <c r="F163" s="30"/>
      <c r="G163" s="1"/>
      <c r="H163" s="1"/>
      <c r="I163" s="1"/>
    </row>
    <row r="164" spans="1:9" ht="15.75" customHeight="1" x14ac:dyDescent="0.25">
      <c r="A164" s="1"/>
      <c r="B164" s="28">
        <v>157</v>
      </c>
      <c r="C164" s="29">
        <v>6</v>
      </c>
      <c r="D164" s="29">
        <v>4</v>
      </c>
      <c r="E164" s="29">
        <v>2</v>
      </c>
      <c r="F164" s="30"/>
      <c r="G164" s="1"/>
      <c r="H164" s="1"/>
      <c r="I164" s="1"/>
    </row>
    <row r="165" spans="1:9" ht="15.75" customHeight="1" x14ac:dyDescent="0.25">
      <c r="A165" s="1"/>
      <c r="B165" s="31">
        <v>158</v>
      </c>
      <c r="C165" s="32">
        <v>6</v>
      </c>
      <c r="D165" s="32">
        <v>5</v>
      </c>
      <c r="E165" s="32">
        <v>2</v>
      </c>
      <c r="F165" s="33"/>
      <c r="G165" s="1"/>
      <c r="H165" s="1"/>
      <c r="I165" s="1"/>
    </row>
    <row r="166" spans="1:9" ht="15.75" customHeight="1" x14ac:dyDescent="0.25">
      <c r="A166" s="1"/>
      <c r="B166" s="1"/>
      <c r="C166" s="1"/>
      <c r="D166" s="1"/>
      <c r="E166" s="1"/>
      <c r="F166" s="1"/>
      <c r="G166" s="1"/>
      <c r="H166" s="1"/>
      <c r="I166" s="1"/>
    </row>
    <row r="167" spans="1:9" ht="15.75" customHeight="1" x14ac:dyDescent="0.25">
      <c r="A167" s="1"/>
      <c r="B167" s="1"/>
      <c r="C167" s="1"/>
      <c r="D167" s="1"/>
      <c r="E167" s="1"/>
      <c r="F167" s="1"/>
      <c r="G167" s="1"/>
      <c r="H167" s="1"/>
      <c r="I167" s="1"/>
    </row>
    <row r="168" spans="1:9" ht="15.75" customHeight="1" x14ac:dyDescent="0.25">
      <c r="A168" s="1"/>
      <c r="B168" s="1"/>
      <c r="C168" s="1"/>
      <c r="D168" s="1"/>
      <c r="E168" s="1"/>
      <c r="F168" s="1"/>
      <c r="G168" s="1"/>
      <c r="H168" s="1"/>
      <c r="I168" s="1"/>
    </row>
    <row r="169" spans="1:9" ht="15.75" customHeight="1" x14ac:dyDescent="0.25">
      <c r="A169" s="1"/>
      <c r="B169" s="1"/>
      <c r="C169" s="1"/>
      <c r="D169" s="1"/>
      <c r="E169" s="1"/>
      <c r="F169" s="1"/>
      <c r="G169" s="1"/>
      <c r="H169" s="1"/>
      <c r="I169" s="1"/>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1B52D-EDA6-4F5B-9635-4B86894FCA73}">
  <dimension ref="A1:V163"/>
  <sheetViews>
    <sheetView topLeftCell="K1" zoomScale="85" zoomScaleNormal="85" workbookViewId="0">
      <selection activeCell="K22" sqref="K22:V28"/>
    </sheetView>
  </sheetViews>
  <sheetFormatPr defaultRowHeight="13.2" x14ac:dyDescent="0.25"/>
  <cols>
    <col min="1" max="1" width="12.44140625" customWidth="1"/>
    <col min="2" max="2" width="23.5546875" customWidth="1"/>
    <col min="3" max="3" width="23.77734375" customWidth="1"/>
    <col min="4" max="4" width="29.109375" customWidth="1"/>
    <col min="5" max="5" width="39.88671875" bestFit="1" customWidth="1"/>
    <col min="6" max="6" width="31.88671875" style="93" customWidth="1"/>
    <col min="7" max="7" width="61.33203125" style="72" customWidth="1"/>
    <col min="8" max="8" width="64.5546875" customWidth="1"/>
    <col min="9" max="9" width="50.33203125" style="85" customWidth="1"/>
    <col min="10" max="10" width="5.88671875" style="116" customWidth="1"/>
    <col min="11" max="11" width="23.6640625" customWidth="1"/>
    <col min="12" max="12" width="18.5546875" customWidth="1"/>
    <col min="13" max="13" width="19.109375" bestFit="1" customWidth="1"/>
    <col min="18" max="18" width="10.21875" style="72" bestFit="1" customWidth="1"/>
    <col min="19" max="19" width="28.88671875" style="72" customWidth="1"/>
  </cols>
  <sheetData>
    <row r="1" spans="1:22" s="78" customFormat="1" ht="13.8" thickBot="1" x14ac:dyDescent="0.3">
      <c r="A1" s="75" t="s">
        <v>11</v>
      </c>
      <c r="B1" s="76" t="s">
        <v>12</v>
      </c>
      <c r="C1" s="76" t="s">
        <v>13</v>
      </c>
      <c r="D1" s="76" t="s">
        <v>14</v>
      </c>
      <c r="E1" s="77" t="s">
        <v>120</v>
      </c>
      <c r="F1" s="90" t="s">
        <v>101</v>
      </c>
      <c r="G1" s="77" t="s">
        <v>110</v>
      </c>
      <c r="H1" s="77" t="s">
        <v>109</v>
      </c>
      <c r="I1" s="94" t="s">
        <v>111</v>
      </c>
      <c r="J1" s="116"/>
      <c r="K1" s="122" t="s">
        <v>152</v>
      </c>
      <c r="L1" t="s">
        <v>151</v>
      </c>
      <c r="O1" s="79"/>
    </row>
    <row r="2" spans="1:22" x14ac:dyDescent="0.25">
      <c r="A2" s="25">
        <v>1</v>
      </c>
      <c r="B2" s="26">
        <v>150</v>
      </c>
      <c r="C2" s="26">
        <v>142</v>
      </c>
      <c r="D2" s="26">
        <v>79.7</v>
      </c>
      <c r="E2" s="73">
        <f>ROUND(C2/D2,2)</f>
        <v>1.78</v>
      </c>
      <c r="F2" s="91" t="str">
        <f>IF(MOD(E2,1)=0.5,MROUND(E2,2),ROUND(E2,0))&amp;":"&amp;1</f>
        <v>2:1</v>
      </c>
      <c r="G2" s="84">
        <f>C2/B2</f>
        <v>0.94666666666666666</v>
      </c>
      <c r="H2" s="72" t="str">
        <f>IF(G2&gt;85%,"Excellent",IF(G2&gt;75%,"Good",IF(G2&gt;65%,"Satisfactory",IF(G2&gt;50%,"Poor","Inadequate"))))</f>
        <v>Excellent</v>
      </c>
      <c r="I2" s="85">
        <f>B2-C2</f>
        <v>8</v>
      </c>
      <c r="K2" s="123" t="s">
        <v>103</v>
      </c>
      <c r="L2" s="124">
        <v>2</v>
      </c>
      <c r="M2" s="92" t="s">
        <v>112</v>
      </c>
      <c r="O2" s="73"/>
    </row>
    <row r="3" spans="1:22" x14ac:dyDescent="0.25">
      <c r="A3" s="96">
        <v>2</v>
      </c>
      <c r="B3" s="97">
        <v>25</v>
      </c>
      <c r="C3" s="97">
        <v>25</v>
      </c>
      <c r="D3" s="97">
        <v>74.400000000000006</v>
      </c>
      <c r="E3" s="73">
        <f t="shared" ref="E3:E66" si="0">ROUND(C3/D3,2)</f>
        <v>0.34</v>
      </c>
      <c r="F3" s="91" t="str">
        <f t="shared" ref="F3:F66" si="1">IF(MOD(E3,1)=0.5,MROUND(E3,2),ROUND(E3,0))&amp;":"&amp;1</f>
        <v>0:1</v>
      </c>
      <c r="G3" s="98">
        <f t="shared" ref="G3:G66" si="2">C3/B3</f>
        <v>1</v>
      </c>
      <c r="H3" s="99" t="str">
        <f t="shared" ref="H3:H66" si="3">IF(G3&gt;85%,"Excellent",IF(G3&gt;75%,"Good",IF(G3&gt;65%,"Satisfactory",IF(G3&gt;50%,"Poor","Inadequate"))))</f>
        <v>Excellent</v>
      </c>
      <c r="I3" s="99">
        <f t="shared" ref="I3:I66" si="4">B3-C3</f>
        <v>0</v>
      </c>
      <c r="K3" s="123" t="s">
        <v>104</v>
      </c>
      <c r="L3" s="124">
        <v>19</v>
      </c>
      <c r="N3" s="92"/>
      <c r="O3" s="110"/>
    </row>
    <row r="4" spans="1:22" x14ac:dyDescent="0.25">
      <c r="A4" s="28">
        <v>3</v>
      </c>
      <c r="B4" s="29">
        <v>194</v>
      </c>
      <c r="C4" s="29">
        <v>143</v>
      </c>
      <c r="D4" s="29">
        <v>73.400000000000006</v>
      </c>
      <c r="E4" s="73">
        <f t="shared" si="0"/>
        <v>1.95</v>
      </c>
      <c r="F4" s="91" t="str">
        <f t="shared" si="1"/>
        <v>2:1</v>
      </c>
      <c r="G4" s="84">
        <f t="shared" si="2"/>
        <v>0.73711340206185572</v>
      </c>
      <c r="H4" s="72" t="str">
        <f t="shared" si="3"/>
        <v>Satisfactory</v>
      </c>
      <c r="I4" s="85">
        <f t="shared" si="4"/>
        <v>51</v>
      </c>
      <c r="K4" s="123" t="s">
        <v>102</v>
      </c>
      <c r="L4" s="124">
        <v>119</v>
      </c>
      <c r="O4" s="73"/>
    </row>
    <row r="5" spans="1:22" x14ac:dyDescent="0.25">
      <c r="A5" s="28">
        <v>4</v>
      </c>
      <c r="B5" s="29">
        <v>178</v>
      </c>
      <c r="C5" s="29">
        <v>164</v>
      </c>
      <c r="D5" s="29">
        <v>71.400000000000006</v>
      </c>
      <c r="E5" s="73">
        <f t="shared" si="0"/>
        <v>2.2999999999999998</v>
      </c>
      <c r="F5" s="91" t="str">
        <f t="shared" si="1"/>
        <v>2:1</v>
      </c>
      <c r="G5" s="84">
        <f t="shared" si="2"/>
        <v>0.9213483146067416</v>
      </c>
      <c r="H5" s="72" t="str">
        <f t="shared" si="3"/>
        <v>Excellent</v>
      </c>
      <c r="I5" s="85">
        <f t="shared" si="4"/>
        <v>14</v>
      </c>
      <c r="K5" s="123" t="s">
        <v>105</v>
      </c>
      <c r="L5" s="124">
        <v>18</v>
      </c>
      <c r="O5" s="73"/>
    </row>
    <row r="6" spans="1:22" x14ac:dyDescent="0.25">
      <c r="A6" s="28">
        <v>5</v>
      </c>
      <c r="B6" s="29">
        <v>151</v>
      </c>
      <c r="C6" s="29">
        <v>148</v>
      </c>
      <c r="D6" s="29">
        <v>64.599999999999994</v>
      </c>
      <c r="E6" s="73">
        <f t="shared" si="0"/>
        <v>2.29</v>
      </c>
      <c r="F6" s="91" t="str">
        <f t="shared" si="1"/>
        <v>2:1</v>
      </c>
      <c r="G6" s="84">
        <f t="shared" si="2"/>
        <v>0.98013245033112584</v>
      </c>
      <c r="H6" s="72" t="str">
        <f t="shared" si="3"/>
        <v>Excellent</v>
      </c>
      <c r="I6" s="85">
        <f t="shared" si="4"/>
        <v>3</v>
      </c>
      <c r="K6" s="123" t="s">
        <v>132</v>
      </c>
      <c r="L6" s="124">
        <v>158</v>
      </c>
      <c r="O6" s="73"/>
    </row>
    <row r="7" spans="1:22" x14ac:dyDescent="0.25">
      <c r="A7" s="28">
        <v>6</v>
      </c>
      <c r="B7" s="29">
        <v>166</v>
      </c>
      <c r="C7" s="29">
        <v>158</v>
      </c>
      <c r="D7" s="29">
        <v>64</v>
      </c>
      <c r="E7" s="73">
        <f t="shared" si="0"/>
        <v>2.4700000000000002</v>
      </c>
      <c r="F7" s="91" t="str">
        <f t="shared" si="1"/>
        <v>2:1</v>
      </c>
      <c r="G7" s="84">
        <f t="shared" si="2"/>
        <v>0.95180722891566261</v>
      </c>
      <c r="H7" s="72" t="str">
        <f t="shared" si="3"/>
        <v>Excellent</v>
      </c>
      <c r="I7" s="85">
        <f t="shared" si="4"/>
        <v>8</v>
      </c>
      <c r="K7" s="81" t="s">
        <v>108</v>
      </c>
      <c r="L7" s="80"/>
      <c r="O7" s="73"/>
      <c r="R7"/>
      <c r="S7"/>
    </row>
    <row r="8" spans="1:22" x14ac:dyDescent="0.25">
      <c r="A8" s="28">
        <v>7</v>
      </c>
      <c r="B8" s="29">
        <v>143</v>
      </c>
      <c r="C8" s="29">
        <v>123</v>
      </c>
      <c r="D8" s="29">
        <v>64</v>
      </c>
      <c r="E8" s="73">
        <f t="shared" si="0"/>
        <v>1.92</v>
      </c>
      <c r="F8" s="91" t="str">
        <f t="shared" si="1"/>
        <v>2:1</v>
      </c>
      <c r="G8" s="84">
        <f t="shared" si="2"/>
        <v>0.8601398601398601</v>
      </c>
      <c r="H8" s="72" t="str">
        <f t="shared" si="3"/>
        <v>Excellent</v>
      </c>
      <c r="I8" s="85">
        <f t="shared" si="4"/>
        <v>20</v>
      </c>
      <c r="K8">
        <f>MAX(I2:I159)</f>
        <v>53</v>
      </c>
      <c r="L8" s="83" t="s">
        <v>106</v>
      </c>
      <c r="O8" s="73"/>
      <c r="R8"/>
      <c r="S8"/>
    </row>
    <row r="9" spans="1:22" x14ac:dyDescent="0.25">
      <c r="A9" s="28">
        <v>8</v>
      </c>
      <c r="B9" s="29">
        <v>141</v>
      </c>
      <c r="C9" s="29">
        <v>137</v>
      </c>
      <c r="D9" s="29">
        <v>63.3</v>
      </c>
      <c r="E9" s="73">
        <f t="shared" si="0"/>
        <v>2.16</v>
      </c>
      <c r="F9" s="91" t="str">
        <f t="shared" si="1"/>
        <v>2:1</v>
      </c>
      <c r="G9" s="84">
        <f t="shared" si="2"/>
        <v>0.97163120567375882</v>
      </c>
      <c r="H9" s="72" t="str">
        <f t="shared" si="3"/>
        <v>Excellent</v>
      </c>
      <c r="I9" s="85">
        <f t="shared" si="4"/>
        <v>4</v>
      </c>
      <c r="K9" s="85">
        <f>MIN(I2:I159)</f>
        <v>0</v>
      </c>
      <c r="L9" s="82" t="s">
        <v>107</v>
      </c>
      <c r="O9" s="73"/>
      <c r="R9"/>
      <c r="S9"/>
    </row>
    <row r="10" spans="1:22" x14ac:dyDescent="0.25">
      <c r="A10" s="28">
        <v>9</v>
      </c>
      <c r="B10" s="29">
        <v>140</v>
      </c>
      <c r="C10" s="29">
        <v>123</v>
      </c>
      <c r="D10" s="29">
        <v>62.9</v>
      </c>
      <c r="E10" s="73">
        <f t="shared" si="0"/>
        <v>1.96</v>
      </c>
      <c r="F10" s="91" t="str">
        <f t="shared" si="1"/>
        <v>2:1</v>
      </c>
      <c r="G10" s="84">
        <f t="shared" si="2"/>
        <v>0.87857142857142856</v>
      </c>
      <c r="H10" s="72" t="str">
        <f t="shared" si="3"/>
        <v>Excellent</v>
      </c>
      <c r="I10" s="85">
        <f t="shared" si="4"/>
        <v>17</v>
      </c>
      <c r="K10" s="92">
        <f>COUNTIF(H2:H158,"Inadequate")</f>
        <v>5</v>
      </c>
      <c r="L10" s="92" t="s">
        <v>113</v>
      </c>
      <c r="O10" s="73"/>
      <c r="R10"/>
      <c r="S10"/>
    </row>
    <row r="11" spans="1:22" x14ac:dyDescent="0.25">
      <c r="A11" s="28">
        <v>10</v>
      </c>
      <c r="B11" s="29">
        <v>131</v>
      </c>
      <c r="C11" s="29">
        <v>125</v>
      </c>
      <c r="D11" s="29">
        <v>62.3</v>
      </c>
      <c r="E11" s="73">
        <f t="shared" si="0"/>
        <v>2.0099999999999998</v>
      </c>
      <c r="F11" s="91" t="str">
        <f t="shared" si="1"/>
        <v>2:1</v>
      </c>
      <c r="G11" s="84">
        <f t="shared" si="2"/>
        <v>0.95419847328244278</v>
      </c>
      <c r="H11" s="72" t="str">
        <f t="shared" si="3"/>
        <v>Excellent</v>
      </c>
      <c r="I11" s="85">
        <f t="shared" si="4"/>
        <v>6</v>
      </c>
      <c r="M11" s="92"/>
      <c r="N11" s="92"/>
      <c r="O11" s="110"/>
      <c r="R11"/>
      <c r="S11"/>
    </row>
    <row r="12" spans="1:22" ht="17.399999999999999" x14ac:dyDescent="0.3">
      <c r="A12" s="28">
        <v>11</v>
      </c>
      <c r="B12" s="29">
        <v>142</v>
      </c>
      <c r="C12" s="29">
        <v>115</v>
      </c>
      <c r="D12" s="29">
        <v>61.6</v>
      </c>
      <c r="E12" s="73">
        <f t="shared" si="0"/>
        <v>1.87</v>
      </c>
      <c r="F12" s="91" t="str">
        <f t="shared" si="1"/>
        <v>2:1</v>
      </c>
      <c r="G12" s="84">
        <f t="shared" si="2"/>
        <v>0.8098591549295775</v>
      </c>
      <c r="H12" s="72" t="str">
        <f t="shared" si="3"/>
        <v>Good</v>
      </c>
      <c r="I12" s="85">
        <f t="shared" si="4"/>
        <v>27</v>
      </c>
      <c r="K12" s="157" t="s">
        <v>114</v>
      </c>
      <c r="L12" s="158"/>
      <c r="M12" s="158"/>
      <c r="N12" s="158"/>
      <c r="O12" s="158"/>
      <c r="P12" s="158"/>
      <c r="Q12" s="158"/>
      <c r="R12" s="158"/>
      <c r="S12" s="158"/>
    </row>
    <row r="13" spans="1:22" x14ac:dyDescent="0.25">
      <c r="A13" s="28">
        <v>12</v>
      </c>
      <c r="B13" s="29">
        <v>101</v>
      </c>
      <c r="C13" s="29">
        <v>88</v>
      </c>
      <c r="D13" s="29">
        <v>46.6</v>
      </c>
      <c r="E13" s="73">
        <f t="shared" si="0"/>
        <v>1.89</v>
      </c>
      <c r="F13" s="91" t="str">
        <f t="shared" si="1"/>
        <v>2:1</v>
      </c>
      <c r="G13" s="84">
        <f t="shared" si="2"/>
        <v>0.87128712871287128</v>
      </c>
      <c r="H13" s="72" t="str">
        <f t="shared" si="3"/>
        <v>Excellent</v>
      </c>
      <c r="I13" s="85">
        <f t="shared" si="4"/>
        <v>13</v>
      </c>
      <c r="J13" s="113" t="s">
        <v>115</v>
      </c>
      <c r="K13" s="159" t="s">
        <v>116</v>
      </c>
      <c r="L13" s="159"/>
      <c r="M13" s="159"/>
      <c r="N13" s="159"/>
      <c r="O13" s="159"/>
      <c r="P13" s="159"/>
      <c r="Q13" s="159"/>
      <c r="R13"/>
      <c r="S13"/>
    </row>
    <row r="14" spans="1:22" ht="13.2" customHeight="1" x14ac:dyDescent="0.25">
      <c r="A14" s="28">
        <v>13</v>
      </c>
      <c r="B14" s="29">
        <v>87</v>
      </c>
      <c r="C14" s="29">
        <v>76</v>
      </c>
      <c r="D14" s="29">
        <v>46.2</v>
      </c>
      <c r="E14" s="73">
        <f t="shared" si="0"/>
        <v>1.65</v>
      </c>
      <c r="F14" s="91" t="str">
        <f t="shared" si="1"/>
        <v>2:1</v>
      </c>
      <c r="G14" s="84">
        <f t="shared" si="2"/>
        <v>0.87356321839080464</v>
      </c>
      <c r="H14" s="72" t="str">
        <f t="shared" si="3"/>
        <v>Excellent</v>
      </c>
      <c r="I14" s="85">
        <f t="shared" si="4"/>
        <v>11</v>
      </c>
      <c r="K14" s="156" t="s">
        <v>153</v>
      </c>
      <c r="L14" s="156"/>
      <c r="M14" s="156"/>
      <c r="N14" s="156"/>
      <c r="O14" s="156"/>
      <c r="P14" s="156"/>
      <c r="Q14" s="156"/>
      <c r="R14" s="156"/>
      <c r="S14" s="156"/>
      <c r="T14" s="156"/>
      <c r="U14" s="156"/>
      <c r="V14" s="156"/>
    </row>
    <row r="15" spans="1:22" x14ac:dyDescent="0.25">
      <c r="A15" s="28">
        <v>14</v>
      </c>
      <c r="B15" s="29">
        <v>139</v>
      </c>
      <c r="C15" s="29">
        <v>103</v>
      </c>
      <c r="D15" s="29">
        <v>45.9</v>
      </c>
      <c r="E15" s="73">
        <f t="shared" si="0"/>
        <v>2.2400000000000002</v>
      </c>
      <c r="F15" s="91" t="str">
        <f t="shared" si="1"/>
        <v>2:1</v>
      </c>
      <c r="G15" s="84">
        <f t="shared" si="2"/>
        <v>0.74100719424460426</v>
      </c>
      <c r="H15" s="72" t="str">
        <f t="shared" si="3"/>
        <v>Satisfactory</v>
      </c>
      <c r="I15" s="85">
        <f t="shared" si="4"/>
        <v>36</v>
      </c>
      <c r="K15" s="156"/>
      <c r="L15" s="156"/>
      <c r="M15" s="156"/>
      <c r="N15" s="156"/>
      <c r="O15" s="156"/>
      <c r="P15" s="156"/>
      <c r="Q15" s="156"/>
      <c r="R15" s="156"/>
      <c r="S15" s="156"/>
      <c r="T15" s="156"/>
      <c r="U15" s="156"/>
      <c r="V15" s="156"/>
    </row>
    <row r="16" spans="1:22" x14ac:dyDescent="0.25">
      <c r="A16" s="28">
        <v>15</v>
      </c>
      <c r="B16" s="29">
        <v>113</v>
      </c>
      <c r="C16" s="29">
        <v>105</v>
      </c>
      <c r="D16" s="29">
        <v>45.7</v>
      </c>
      <c r="E16" s="73">
        <f t="shared" si="0"/>
        <v>2.2999999999999998</v>
      </c>
      <c r="F16" s="91" t="str">
        <f t="shared" si="1"/>
        <v>2:1</v>
      </c>
      <c r="G16" s="84">
        <f t="shared" si="2"/>
        <v>0.92920353982300885</v>
      </c>
      <c r="H16" s="72" t="str">
        <f t="shared" si="3"/>
        <v>Excellent</v>
      </c>
      <c r="I16" s="85">
        <f t="shared" si="4"/>
        <v>8</v>
      </c>
      <c r="K16" s="156"/>
      <c r="L16" s="156"/>
      <c r="M16" s="156"/>
      <c r="N16" s="156"/>
      <c r="O16" s="156"/>
      <c r="P16" s="156"/>
      <c r="Q16" s="156"/>
      <c r="R16" s="156"/>
      <c r="S16" s="156"/>
      <c r="T16" s="156"/>
      <c r="U16" s="156"/>
      <c r="V16" s="156"/>
    </row>
    <row r="17" spans="1:22" x14ac:dyDescent="0.25">
      <c r="A17" s="28">
        <v>16</v>
      </c>
      <c r="B17" s="29">
        <v>109</v>
      </c>
      <c r="C17" s="29">
        <v>93</v>
      </c>
      <c r="D17" s="29">
        <v>45.7</v>
      </c>
      <c r="E17" s="73">
        <f t="shared" si="0"/>
        <v>2.04</v>
      </c>
      <c r="F17" s="91" t="str">
        <f t="shared" si="1"/>
        <v>2:1</v>
      </c>
      <c r="G17" s="84">
        <f t="shared" si="2"/>
        <v>0.85321100917431192</v>
      </c>
      <c r="H17" s="72" t="str">
        <f t="shared" si="3"/>
        <v>Excellent</v>
      </c>
      <c r="I17" s="85">
        <f t="shared" si="4"/>
        <v>16</v>
      </c>
      <c r="K17" s="156"/>
      <c r="L17" s="156"/>
      <c r="M17" s="156"/>
      <c r="N17" s="156"/>
      <c r="O17" s="156"/>
      <c r="P17" s="156"/>
      <c r="Q17" s="156"/>
      <c r="R17" s="156"/>
      <c r="S17" s="156"/>
      <c r="T17" s="156"/>
      <c r="U17" s="156"/>
      <c r="V17" s="156"/>
    </row>
    <row r="18" spans="1:22" x14ac:dyDescent="0.25">
      <c r="A18" s="28">
        <v>17</v>
      </c>
      <c r="B18" s="29">
        <v>122</v>
      </c>
      <c r="C18" s="29">
        <v>104</v>
      </c>
      <c r="D18" s="29">
        <v>45.5</v>
      </c>
      <c r="E18" s="73">
        <f t="shared" si="0"/>
        <v>2.29</v>
      </c>
      <c r="F18" s="91" t="str">
        <f t="shared" si="1"/>
        <v>2:1</v>
      </c>
      <c r="G18" s="84">
        <f t="shared" si="2"/>
        <v>0.85245901639344257</v>
      </c>
      <c r="H18" s="72" t="str">
        <f t="shared" si="3"/>
        <v>Excellent</v>
      </c>
      <c r="I18" s="85">
        <f t="shared" si="4"/>
        <v>18</v>
      </c>
      <c r="K18" s="156"/>
      <c r="L18" s="156"/>
      <c r="M18" s="156"/>
      <c r="N18" s="156"/>
      <c r="O18" s="156"/>
      <c r="P18" s="156"/>
      <c r="Q18" s="156"/>
      <c r="R18" s="156"/>
      <c r="S18" s="156"/>
      <c r="T18" s="156"/>
      <c r="U18" s="156"/>
      <c r="V18" s="156"/>
    </row>
    <row r="19" spans="1:22" x14ac:dyDescent="0.25">
      <c r="A19" s="28">
        <v>18</v>
      </c>
      <c r="B19" s="29">
        <v>89</v>
      </c>
      <c r="C19" s="29">
        <v>88</v>
      </c>
      <c r="D19" s="29">
        <v>45.4</v>
      </c>
      <c r="E19" s="73">
        <f t="shared" si="0"/>
        <v>1.94</v>
      </c>
      <c r="F19" s="91" t="str">
        <f t="shared" si="1"/>
        <v>2:1</v>
      </c>
      <c r="G19" s="84">
        <f t="shared" si="2"/>
        <v>0.9887640449438202</v>
      </c>
      <c r="H19" s="72" t="str">
        <f t="shared" si="3"/>
        <v>Excellent</v>
      </c>
      <c r="I19" s="85">
        <f t="shared" si="4"/>
        <v>1</v>
      </c>
      <c r="K19" s="156"/>
      <c r="L19" s="156"/>
      <c r="M19" s="156"/>
      <c r="N19" s="156"/>
      <c r="O19" s="156"/>
      <c r="P19" s="156"/>
      <c r="Q19" s="156"/>
      <c r="R19" s="156"/>
      <c r="S19" s="156"/>
      <c r="T19" s="156"/>
      <c r="U19" s="156"/>
      <c r="V19" s="156"/>
    </row>
    <row r="20" spans="1:22" x14ac:dyDescent="0.25">
      <c r="A20" s="28">
        <v>19</v>
      </c>
      <c r="B20" s="29">
        <v>113</v>
      </c>
      <c r="C20" s="29">
        <v>83</v>
      </c>
      <c r="D20" s="29">
        <v>45.3</v>
      </c>
      <c r="E20" s="73">
        <f t="shared" si="0"/>
        <v>1.83</v>
      </c>
      <c r="F20" s="91" t="str">
        <f t="shared" si="1"/>
        <v>2:1</v>
      </c>
      <c r="G20" s="84">
        <f t="shared" si="2"/>
        <v>0.73451327433628322</v>
      </c>
      <c r="H20" s="72" t="str">
        <f t="shared" si="3"/>
        <v>Satisfactory</v>
      </c>
      <c r="I20" s="85">
        <f t="shared" si="4"/>
        <v>30</v>
      </c>
      <c r="K20" s="156"/>
      <c r="L20" s="156"/>
      <c r="M20" s="156"/>
      <c r="N20" s="156"/>
      <c r="O20" s="156"/>
      <c r="P20" s="156"/>
      <c r="Q20" s="156"/>
      <c r="R20" s="156"/>
      <c r="S20" s="156"/>
      <c r="T20" s="156"/>
      <c r="U20" s="156"/>
      <c r="V20" s="156"/>
    </row>
    <row r="21" spans="1:22" x14ac:dyDescent="0.25">
      <c r="A21" s="28">
        <v>20</v>
      </c>
      <c r="B21" s="29">
        <v>80</v>
      </c>
      <c r="C21" s="29">
        <v>73</v>
      </c>
      <c r="D21" s="29">
        <v>45</v>
      </c>
      <c r="E21" s="73">
        <f t="shared" si="0"/>
        <v>1.62</v>
      </c>
      <c r="F21" s="91" t="str">
        <f t="shared" si="1"/>
        <v>2:1</v>
      </c>
      <c r="G21" s="84">
        <f t="shared" si="2"/>
        <v>0.91249999999999998</v>
      </c>
      <c r="H21" s="72" t="str">
        <f t="shared" si="3"/>
        <v>Excellent</v>
      </c>
      <c r="I21" s="85">
        <f t="shared" si="4"/>
        <v>7</v>
      </c>
      <c r="J21" s="113" t="s">
        <v>118</v>
      </c>
      <c r="K21" s="155" t="s">
        <v>119</v>
      </c>
      <c r="L21" s="155"/>
      <c r="M21" s="155"/>
      <c r="N21" s="155"/>
      <c r="O21" s="155"/>
      <c r="P21" s="155"/>
      <c r="Q21" s="155"/>
      <c r="R21" s="155"/>
      <c r="S21" s="155"/>
    </row>
    <row r="22" spans="1:22" ht="13.2" customHeight="1" x14ac:dyDescent="0.25">
      <c r="A22" s="28">
        <v>21</v>
      </c>
      <c r="B22" s="29">
        <v>90</v>
      </c>
      <c r="C22" s="29">
        <v>89</v>
      </c>
      <c r="D22" s="29">
        <v>44.8</v>
      </c>
      <c r="E22" s="73">
        <f t="shared" si="0"/>
        <v>1.99</v>
      </c>
      <c r="F22" s="91" t="str">
        <f t="shared" si="1"/>
        <v>2:1</v>
      </c>
      <c r="G22" s="84">
        <f t="shared" si="2"/>
        <v>0.98888888888888893</v>
      </c>
      <c r="H22" s="72" t="str">
        <f t="shared" si="3"/>
        <v>Excellent</v>
      </c>
      <c r="I22" s="85">
        <f t="shared" si="4"/>
        <v>1</v>
      </c>
      <c r="K22" s="156" t="s">
        <v>121</v>
      </c>
      <c r="L22" s="156"/>
      <c r="M22" s="156"/>
      <c r="N22" s="156"/>
      <c r="O22" s="156"/>
      <c r="P22" s="156"/>
      <c r="Q22" s="156"/>
      <c r="R22" s="156"/>
      <c r="S22" s="156"/>
      <c r="T22" s="156"/>
      <c r="U22" s="156"/>
      <c r="V22" s="156"/>
    </row>
    <row r="23" spans="1:22" x14ac:dyDescent="0.25">
      <c r="A23" s="28">
        <v>22</v>
      </c>
      <c r="B23" s="29">
        <v>79</v>
      </c>
      <c r="C23" s="29">
        <v>77</v>
      </c>
      <c r="D23" s="29">
        <v>44.8</v>
      </c>
      <c r="E23" s="73">
        <f t="shared" si="0"/>
        <v>1.72</v>
      </c>
      <c r="F23" s="91" t="str">
        <f t="shared" si="1"/>
        <v>2:1</v>
      </c>
      <c r="G23" s="84">
        <f t="shared" si="2"/>
        <v>0.97468354430379744</v>
      </c>
      <c r="H23" s="72" t="str">
        <f t="shared" si="3"/>
        <v>Excellent</v>
      </c>
      <c r="I23" s="85">
        <f t="shared" si="4"/>
        <v>2</v>
      </c>
      <c r="K23" s="156"/>
      <c r="L23" s="156"/>
      <c r="M23" s="156"/>
      <c r="N23" s="156"/>
      <c r="O23" s="156"/>
      <c r="P23" s="156"/>
      <c r="Q23" s="156"/>
      <c r="R23" s="156"/>
      <c r="S23" s="156"/>
      <c r="T23" s="156"/>
      <c r="U23" s="156"/>
      <c r="V23" s="156"/>
    </row>
    <row r="24" spans="1:22" x14ac:dyDescent="0.25">
      <c r="A24" s="28">
        <v>23</v>
      </c>
      <c r="B24" s="29">
        <v>83</v>
      </c>
      <c r="C24" s="29">
        <v>81</v>
      </c>
      <c r="D24" s="29">
        <v>43.8</v>
      </c>
      <c r="E24" s="73">
        <f t="shared" si="0"/>
        <v>1.85</v>
      </c>
      <c r="F24" s="91" t="str">
        <f t="shared" si="1"/>
        <v>2:1</v>
      </c>
      <c r="G24" s="84">
        <f t="shared" si="2"/>
        <v>0.97590361445783136</v>
      </c>
      <c r="H24" s="72" t="str">
        <f t="shared" si="3"/>
        <v>Excellent</v>
      </c>
      <c r="I24" s="85">
        <f t="shared" si="4"/>
        <v>2</v>
      </c>
      <c r="K24" s="156"/>
      <c r="L24" s="156"/>
      <c r="M24" s="156"/>
      <c r="N24" s="156"/>
      <c r="O24" s="156"/>
      <c r="P24" s="156"/>
      <c r="Q24" s="156"/>
      <c r="R24" s="156"/>
      <c r="S24" s="156"/>
      <c r="T24" s="156"/>
      <c r="U24" s="156"/>
      <c r="V24" s="156"/>
    </row>
    <row r="25" spans="1:22" x14ac:dyDescent="0.25">
      <c r="A25" s="28">
        <v>24</v>
      </c>
      <c r="B25" s="29">
        <v>88</v>
      </c>
      <c r="C25" s="29">
        <v>84</v>
      </c>
      <c r="D25" s="29">
        <v>43.6</v>
      </c>
      <c r="E25" s="73">
        <f t="shared" si="0"/>
        <v>1.93</v>
      </c>
      <c r="F25" s="91" t="str">
        <f t="shared" si="1"/>
        <v>2:1</v>
      </c>
      <c r="G25" s="84">
        <f t="shared" si="2"/>
        <v>0.95454545454545459</v>
      </c>
      <c r="H25" s="72" t="str">
        <f t="shared" si="3"/>
        <v>Excellent</v>
      </c>
      <c r="I25" s="85">
        <f t="shared" si="4"/>
        <v>4</v>
      </c>
      <c r="K25" s="156"/>
      <c r="L25" s="156"/>
      <c r="M25" s="156"/>
      <c r="N25" s="156"/>
      <c r="O25" s="156"/>
      <c r="P25" s="156"/>
      <c r="Q25" s="156"/>
      <c r="R25" s="156"/>
      <c r="S25" s="156"/>
      <c r="T25" s="156"/>
      <c r="U25" s="156"/>
      <c r="V25" s="156"/>
    </row>
    <row r="26" spans="1:22" x14ac:dyDescent="0.25">
      <c r="A26" s="28">
        <v>25</v>
      </c>
      <c r="B26" s="29">
        <v>124</v>
      </c>
      <c r="C26" s="29">
        <v>92</v>
      </c>
      <c r="D26" s="29">
        <v>43.5</v>
      </c>
      <c r="E26" s="73">
        <f t="shared" si="0"/>
        <v>2.11</v>
      </c>
      <c r="F26" s="91" t="str">
        <f t="shared" si="1"/>
        <v>2:1</v>
      </c>
      <c r="G26" s="84">
        <f t="shared" si="2"/>
        <v>0.74193548387096775</v>
      </c>
      <c r="H26" s="72" t="str">
        <f t="shared" si="3"/>
        <v>Satisfactory</v>
      </c>
      <c r="I26" s="85">
        <f t="shared" si="4"/>
        <v>32</v>
      </c>
      <c r="K26" s="156"/>
      <c r="L26" s="156"/>
      <c r="M26" s="156"/>
      <c r="N26" s="156"/>
      <c r="O26" s="156"/>
      <c r="P26" s="156"/>
      <c r="Q26" s="156"/>
      <c r="R26" s="156"/>
      <c r="S26" s="156"/>
      <c r="T26" s="156"/>
      <c r="U26" s="156"/>
      <c r="V26" s="156"/>
    </row>
    <row r="27" spans="1:22" x14ac:dyDescent="0.25">
      <c r="A27" s="28">
        <v>26</v>
      </c>
      <c r="B27" s="29">
        <v>115</v>
      </c>
      <c r="C27" s="29">
        <v>101</v>
      </c>
      <c r="D27" s="29">
        <v>42.2</v>
      </c>
      <c r="E27" s="73">
        <f t="shared" si="0"/>
        <v>2.39</v>
      </c>
      <c r="F27" s="91" t="str">
        <f t="shared" si="1"/>
        <v>2:1</v>
      </c>
      <c r="G27" s="84">
        <f t="shared" si="2"/>
        <v>0.87826086956521743</v>
      </c>
      <c r="H27" s="72" t="str">
        <f t="shared" si="3"/>
        <v>Excellent</v>
      </c>
      <c r="I27" s="85">
        <f t="shared" si="4"/>
        <v>14</v>
      </c>
      <c r="K27" s="156"/>
      <c r="L27" s="156"/>
      <c r="M27" s="156"/>
      <c r="N27" s="156"/>
      <c r="O27" s="156"/>
      <c r="P27" s="156"/>
      <c r="Q27" s="156"/>
      <c r="R27" s="156"/>
      <c r="S27" s="156"/>
      <c r="T27" s="156"/>
      <c r="U27" s="156"/>
      <c r="V27" s="156"/>
    </row>
    <row r="28" spans="1:22" x14ac:dyDescent="0.25">
      <c r="A28" s="28">
        <v>27</v>
      </c>
      <c r="B28" s="29">
        <v>90</v>
      </c>
      <c r="C28" s="29">
        <v>82</v>
      </c>
      <c r="D28" s="29">
        <v>41.8</v>
      </c>
      <c r="E28" s="73">
        <f t="shared" si="0"/>
        <v>1.96</v>
      </c>
      <c r="F28" s="91" t="str">
        <f t="shared" si="1"/>
        <v>2:1</v>
      </c>
      <c r="G28" s="84">
        <f t="shared" si="2"/>
        <v>0.91111111111111109</v>
      </c>
      <c r="H28" s="72" t="str">
        <f t="shared" si="3"/>
        <v>Excellent</v>
      </c>
      <c r="I28" s="85">
        <f t="shared" si="4"/>
        <v>8</v>
      </c>
      <c r="K28" s="156"/>
      <c r="L28" s="156"/>
      <c r="M28" s="156"/>
      <c r="N28" s="156"/>
      <c r="O28" s="156"/>
      <c r="P28" s="156"/>
      <c r="Q28" s="156"/>
      <c r="R28" s="156"/>
      <c r="S28" s="156"/>
      <c r="T28" s="156"/>
      <c r="U28" s="156"/>
      <c r="V28" s="156"/>
    </row>
    <row r="29" spans="1:22" x14ac:dyDescent="0.25">
      <c r="A29" s="28">
        <v>28</v>
      </c>
      <c r="B29" s="29">
        <v>97</v>
      </c>
      <c r="C29" s="29">
        <v>73</v>
      </c>
      <c r="D29" s="29">
        <v>41.7</v>
      </c>
      <c r="E29" s="73">
        <f t="shared" si="0"/>
        <v>1.75</v>
      </c>
      <c r="F29" s="91" t="str">
        <f t="shared" si="1"/>
        <v>2:1</v>
      </c>
      <c r="G29" s="84">
        <f t="shared" si="2"/>
        <v>0.75257731958762886</v>
      </c>
      <c r="H29" s="72" t="str">
        <f t="shared" si="3"/>
        <v>Good</v>
      </c>
      <c r="I29" s="85">
        <f t="shared" si="4"/>
        <v>24</v>
      </c>
      <c r="K29" s="114"/>
      <c r="L29" s="114"/>
      <c r="M29" s="114"/>
      <c r="N29" s="114"/>
      <c r="O29" s="114"/>
      <c r="P29" s="114"/>
      <c r="Q29" s="114"/>
      <c r="R29" s="114"/>
      <c r="S29" s="114"/>
      <c r="T29" s="114"/>
      <c r="U29" s="114"/>
      <c r="V29" s="114"/>
    </row>
    <row r="30" spans="1:22" x14ac:dyDescent="0.25">
      <c r="A30" s="28">
        <v>29</v>
      </c>
      <c r="B30" s="29">
        <v>101</v>
      </c>
      <c r="C30" s="29">
        <v>96</v>
      </c>
      <c r="D30" s="29">
        <v>40.5</v>
      </c>
      <c r="E30" s="73">
        <f t="shared" si="0"/>
        <v>2.37</v>
      </c>
      <c r="F30" s="91" t="str">
        <f t="shared" si="1"/>
        <v>2:1</v>
      </c>
      <c r="G30" s="84">
        <f t="shared" si="2"/>
        <v>0.95049504950495045</v>
      </c>
      <c r="H30" s="72" t="str">
        <f t="shared" si="3"/>
        <v>Excellent</v>
      </c>
      <c r="I30" s="85">
        <f t="shared" si="4"/>
        <v>5</v>
      </c>
      <c r="K30" s="114"/>
      <c r="L30" s="114"/>
      <c r="M30" s="114"/>
      <c r="N30" s="114"/>
      <c r="O30" s="114"/>
      <c r="P30" s="114"/>
      <c r="Q30" s="114"/>
      <c r="R30" s="114"/>
      <c r="S30" s="114"/>
      <c r="T30" s="114"/>
      <c r="U30" s="114"/>
      <c r="V30" s="114"/>
    </row>
    <row r="31" spans="1:22" x14ac:dyDescent="0.25">
      <c r="A31" s="28">
        <v>30</v>
      </c>
      <c r="B31" s="29">
        <v>51</v>
      </c>
      <c r="C31" s="29">
        <v>30</v>
      </c>
      <c r="D31" s="29">
        <v>40.5</v>
      </c>
      <c r="E31" s="73">
        <f t="shared" si="0"/>
        <v>0.74</v>
      </c>
      <c r="F31" s="91" t="str">
        <f t="shared" si="1"/>
        <v>1:1</v>
      </c>
      <c r="G31" s="84">
        <f t="shared" si="2"/>
        <v>0.58823529411764708</v>
      </c>
      <c r="H31" s="72" t="str">
        <f t="shared" si="3"/>
        <v>Poor</v>
      </c>
      <c r="I31" s="85">
        <f t="shared" si="4"/>
        <v>21</v>
      </c>
      <c r="O31" s="73"/>
      <c r="R31"/>
      <c r="S31"/>
    </row>
    <row r="32" spans="1:22" x14ac:dyDescent="0.25">
      <c r="A32" s="28">
        <v>31</v>
      </c>
      <c r="B32" s="29">
        <v>77</v>
      </c>
      <c r="C32" s="29">
        <v>73</v>
      </c>
      <c r="D32" s="29">
        <v>40.4</v>
      </c>
      <c r="E32" s="73">
        <f t="shared" si="0"/>
        <v>1.81</v>
      </c>
      <c r="F32" s="91" t="str">
        <f t="shared" si="1"/>
        <v>2:1</v>
      </c>
      <c r="G32" s="84">
        <f t="shared" si="2"/>
        <v>0.94805194805194803</v>
      </c>
      <c r="H32" s="72" t="str">
        <f t="shared" si="3"/>
        <v>Excellent</v>
      </c>
      <c r="I32" s="85">
        <f t="shared" si="4"/>
        <v>4</v>
      </c>
      <c r="O32" s="73"/>
      <c r="R32"/>
      <c r="S32"/>
    </row>
    <row r="33" spans="1:19" x14ac:dyDescent="0.25">
      <c r="A33" s="28">
        <v>32</v>
      </c>
      <c r="B33" s="29">
        <v>101</v>
      </c>
      <c r="C33" s="29">
        <v>91</v>
      </c>
      <c r="D33" s="29">
        <v>39.799999999999997</v>
      </c>
      <c r="E33" s="73">
        <f t="shared" si="0"/>
        <v>2.29</v>
      </c>
      <c r="F33" s="91" t="str">
        <f t="shared" si="1"/>
        <v>2:1</v>
      </c>
      <c r="G33" s="84">
        <f t="shared" si="2"/>
        <v>0.90099009900990101</v>
      </c>
      <c r="H33" s="72" t="str">
        <f t="shared" si="3"/>
        <v>Excellent</v>
      </c>
      <c r="I33" s="85">
        <f t="shared" si="4"/>
        <v>10</v>
      </c>
      <c r="O33" s="73"/>
      <c r="R33"/>
      <c r="S33"/>
    </row>
    <row r="34" spans="1:19" x14ac:dyDescent="0.25">
      <c r="A34" s="28">
        <v>33</v>
      </c>
      <c r="B34" s="29">
        <v>92</v>
      </c>
      <c r="C34" s="29">
        <v>87</v>
      </c>
      <c r="D34" s="29">
        <v>38.1</v>
      </c>
      <c r="E34" s="73">
        <f t="shared" si="0"/>
        <v>2.2799999999999998</v>
      </c>
      <c r="F34" s="91" t="str">
        <f t="shared" si="1"/>
        <v>2:1</v>
      </c>
      <c r="G34" s="84">
        <f t="shared" si="2"/>
        <v>0.94565217391304346</v>
      </c>
      <c r="H34" s="72" t="str">
        <f t="shared" si="3"/>
        <v>Excellent</v>
      </c>
      <c r="I34" s="85">
        <f t="shared" si="4"/>
        <v>5</v>
      </c>
      <c r="O34" s="73"/>
      <c r="R34"/>
      <c r="S34"/>
    </row>
    <row r="35" spans="1:19" x14ac:dyDescent="0.25">
      <c r="A35" s="28">
        <v>34</v>
      </c>
      <c r="B35" s="29">
        <v>129</v>
      </c>
      <c r="C35" s="29">
        <v>76</v>
      </c>
      <c r="D35" s="29">
        <v>38.1</v>
      </c>
      <c r="E35" s="73">
        <f t="shared" si="0"/>
        <v>1.99</v>
      </c>
      <c r="F35" s="91" t="str">
        <f t="shared" si="1"/>
        <v>2:1</v>
      </c>
      <c r="G35" s="84">
        <f t="shared" si="2"/>
        <v>0.58914728682170547</v>
      </c>
      <c r="H35" s="72" t="str">
        <f t="shared" si="3"/>
        <v>Poor</v>
      </c>
      <c r="I35" s="85">
        <f t="shared" si="4"/>
        <v>53</v>
      </c>
      <c r="O35" s="73"/>
      <c r="R35"/>
      <c r="S35"/>
    </row>
    <row r="36" spans="1:19" x14ac:dyDescent="0.25">
      <c r="A36" s="28">
        <v>35</v>
      </c>
      <c r="B36" s="29">
        <v>111</v>
      </c>
      <c r="C36" s="29">
        <v>100</v>
      </c>
      <c r="D36" s="29">
        <v>38</v>
      </c>
      <c r="E36" s="73">
        <f t="shared" si="0"/>
        <v>2.63</v>
      </c>
      <c r="F36" s="91" t="str">
        <f t="shared" si="1"/>
        <v>3:1</v>
      </c>
      <c r="G36" s="84">
        <f t="shared" si="2"/>
        <v>0.90090090090090091</v>
      </c>
      <c r="H36" s="72" t="str">
        <f t="shared" si="3"/>
        <v>Excellent</v>
      </c>
      <c r="I36" s="85">
        <f t="shared" si="4"/>
        <v>11</v>
      </c>
      <c r="O36" s="73"/>
      <c r="R36"/>
      <c r="S36"/>
    </row>
    <row r="37" spans="1:19" x14ac:dyDescent="0.25">
      <c r="A37" s="28">
        <v>36</v>
      </c>
      <c r="B37" s="29">
        <v>95</v>
      </c>
      <c r="C37" s="29">
        <v>85</v>
      </c>
      <c r="D37" s="29">
        <v>37.9</v>
      </c>
      <c r="E37" s="73">
        <f t="shared" si="0"/>
        <v>2.2400000000000002</v>
      </c>
      <c r="F37" s="91" t="str">
        <f t="shared" si="1"/>
        <v>2:1</v>
      </c>
      <c r="G37" s="84">
        <f t="shared" si="2"/>
        <v>0.89473684210526316</v>
      </c>
      <c r="H37" s="72" t="str">
        <f t="shared" si="3"/>
        <v>Excellent</v>
      </c>
      <c r="I37" s="85">
        <f t="shared" si="4"/>
        <v>10</v>
      </c>
      <c r="O37" s="73"/>
      <c r="R37"/>
      <c r="S37"/>
    </row>
    <row r="38" spans="1:19" x14ac:dyDescent="0.25">
      <c r="A38" s="28">
        <v>37</v>
      </c>
      <c r="B38" s="29">
        <v>67</v>
      </c>
      <c r="C38" s="29">
        <v>56</v>
      </c>
      <c r="D38" s="29">
        <v>37.700000000000003</v>
      </c>
      <c r="E38" s="73">
        <f t="shared" si="0"/>
        <v>1.49</v>
      </c>
      <c r="F38" s="91" t="str">
        <f t="shared" si="1"/>
        <v>1:1</v>
      </c>
      <c r="G38" s="84">
        <f t="shared" si="2"/>
        <v>0.83582089552238803</v>
      </c>
      <c r="H38" s="72" t="str">
        <f t="shared" si="3"/>
        <v>Good</v>
      </c>
      <c r="I38" s="85">
        <f t="shared" si="4"/>
        <v>11</v>
      </c>
      <c r="O38" s="73"/>
      <c r="R38"/>
      <c r="S38"/>
    </row>
    <row r="39" spans="1:19" x14ac:dyDescent="0.25">
      <c r="A39" s="28">
        <v>38</v>
      </c>
      <c r="B39" s="29">
        <v>82</v>
      </c>
      <c r="C39" s="29">
        <v>67</v>
      </c>
      <c r="D39" s="29">
        <v>37.700000000000003</v>
      </c>
      <c r="E39" s="73">
        <f t="shared" si="0"/>
        <v>1.78</v>
      </c>
      <c r="F39" s="91" t="str">
        <f t="shared" si="1"/>
        <v>2:1</v>
      </c>
      <c r="G39" s="84">
        <f t="shared" si="2"/>
        <v>0.81707317073170727</v>
      </c>
      <c r="H39" s="72" t="str">
        <f t="shared" si="3"/>
        <v>Good</v>
      </c>
      <c r="I39" s="85">
        <f t="shared" si="4"/>
        <v>15</v>
      </c>
      <c r="O39" s="73"/>
      <c r="R39"/>
      <c r="S39"/>
    </row>
    <row r="40" spans="1:19" x14ac:dyDescent="0.25">
      <c r="A40" s="28">
        <v>39</v>
      </c>
      <c r="B40" s="29">
        <v>102</v>
      </c>
      <c r="C40" s="29">
        <v>57</v>
      </c>
      <c r="D40" s="29">
        <v>37.5</v>
      </c>
      <c r="E40" s="73">
        <f t="shared" si="0"/>
        <v>1.52</v>
      </c>
      <c r="F40" s="91" t="str">
        <f t="shared" si="1"/>
        <v>2:1</v>
      </c>
      <c r="G40" s="84">
        <f t="shared" si="2"/>
        <v>0.55882352941176472</v>
      </c>
      <c r="H40" s="72" t="str">
        <f t="shared" si="3"/>
        <v>Poor</v>
      </c>
      <c r="I40" s="85">
        <f t="shared" si="4"/>
        <v>45</v>
      </c>
      <c r="O40" s="73"/>
      <c r="R40"/>
      <c r="S40"/>
    </row>
    <row r="41" spans="1:19" x14ac:dyDescent="0.25">
      <c r="A41" s="28">
        <v>40</v>
      </c>
      <c r="B41" s="29">
        <v>88</v>
      </c>
      <c r="C41" s="29">
        <v>76</v>
      </c>
      <c r="D41" s="29">
        <v>37.5</v>
      </c>
      <c r="E41" s="73">
        <f t="shared" si="0"/>
        <v>2.0299999999999998</v>
      </c>
      <c r="F41" s="91" t="str">
        <f t="shared" si="1"/>
        <v>2:1</v>
      </c>
      <c r="G41" s="84">
        <f t="shared" si="2"/>
        <v>0.86363636363636365</v>
      </c>
      <c r="H41" s="72" t="str">
        <f t="shared" si="3"/>
        <v>Excellent</v>
      </c>
      <c r="I41" s="85">
        <f t="shared" si="4"/>
        <v>12</v>
      </c>
      <c r="O41" s="73"/>
      <c r="R41"/>
      <c r="S41"/>
    </row>
    <row r="42" spans="1:19" x14ac:dyDescent="0.25">
      <c r="A42" s="28">
        <v>41</v>
      </c>
      <c r="B42" s="29">
        <v>45</v>
      </c>
      <c r="C42" s="29">
        <v>43</v>
      </c>
      <c r="D42" s="29">
        <v>37.4</v>
      </c>
      <c r="E42" s="73">
        <f t="shared" si="0"/>
        <v>1.1499999999999999</v>
      </c>
      <c r="F42" s="91" t="str">
        <f t="shared" si="1"/>
        <v>1:1</v>
      </c>
      <c r="G42" s="84">
        <f t="shared" si="2"/>
        <v>0.9555555555555556</v>
      </c>
      <c r="H42" s="72" t="str">
        <f t="shared" si="3"/>
        <v>Excellent</v>
      </c>
      <c r="I42" s="85">
        <f t="shared" si="4"/>
        <v>2</v>
      </c>
      <c r="O42" s="73"/>
      <c r="R42"/>
      <c r="S42"/>
    </row>
    <row r="43" spans="1:19" x14ac:dyDescent="0.25">
      <c r="A43" s="28">
        <v>42</v>
      </c>
      <c r="B43" s="29">
        <v>90</v>
      </c>
      <c r="C43" s="29">
        <v>87</v>
      </c>
      <c r="D43" s="29">
        <v>37.4</v>
      </c>
      <c r="E43" s="73">
        <f t="shared" si="0"/>
        <v>2.33</v>
      </c>
      <c r="F43" s="91" t="str">
        <f t="shared" si="1"/>
        <v>2:1</v>
      </c>
      <c r="G43" s="84">
        <f t="shared" si="2"/>
        <v>0.96666666666666667</v>
      </c>
      <c r="H43" s="72" t="str">
        <f t="shared" si="3"/>
        <v>Excellent</v>
      </c>
      <c r="I43" s="85">
        <f t="shared" si="4"/>
        <v>3</v>
      </c>
      <c r="O43" s="73"/>
      <c r="R43"/>
      <c r="S43"/>
    </row>
    <row r="44" spans="1:19" x14ac:dyDescent="0.25">
      <c r="A44" s="28">
        <v>43</v>
      </c>
      <c r="B44" s="29">
        <v>94</v>
      </c>
      <c r="C44" s="29">
        <v>84</v>
      </c>
      <c r="D44" s="29">
        <v>37.299999999999997</v>
      </c>
      <c r="E44" s="73">
        <f t="shared" si="0"/>
        <v>2.25</v>
      </c>
      <c r="F44" s="91" t="str">
        <f t="shared" si="1"/>
        <v>2:1</v>
      </c>
      <c r="G44" s="84">
        <f t="shared" si="2"/>
        <v>0.8936170212765957</v>
      </c>
      <c r="H44" s="72" t="str">
        <f t="shared" si="3"/>
        <v>Excellent</v>
      </c>
      <c r="I44" s="85">
        <f t="shared" si="4"/>
        <v>10</v>
      </c>
      <c r="O44" s="73"/>
      <c r="R44"/>
      <c r="S44"/>
    </row>
    <row r="45" spans="1:19" x14ac:dyDescent="0.25">
      <c r="A45" s="28">
        <v>44</v>
      </c>
      <c r="B45" s="29">
        <v>116</v>
      </c>
      <c r="C45" s="29">
        <v>89</v>
      </c>
      <c r="D45" s="29">
        <v>37.200000000000003</v>
      </c>
      <c r="E45" s="73">
        <f t="shared" si="0"/>
        <v>2.39</v>
      </c>
      <c r="F45" s="91" t="str">
        <f t="shared" si="1"/>
        <v>2:1</v>
      </c>
      <c r="G45" s="84">
        <f t="shared" si="2"/>
        <v>0.76724137931034486</v>
      </c>
      <c r="H45" s="72" t="str">
        <f t="shared" si="3"/>
        <v>Good</v>
      </c>
      <c r="I45" s="85">
        <f t="shared" si="4"/>
        <v>27</v>
      </c>
      <c r="O45" s="73"/>
      <c r="R45"/>
      <c r="S45"/>
    </row>
    <row r="46" spans="1:19" x14ac:dyDescent="0.25">
      <c r="A46" s="28">
        <v>45</v>
      </c>
      <c r="B46" s="29">
        <v>106</v>
      </c>
      <c r="C46" s="29">
        <v>89</v>
      </c>
      <c r="D46" s="29">
        <v>37.1</v>
      </c>
      <c r="E46" s="73">
        <f t="shared" si="0"/>
        <v>2.4</v>
      </c>
      <c r="F46" s="91" t="str">
        <f t="shared" si="1"/>
        <v>2:1</v>
      </c>
      <c r="G46" s="84">
        <f t="shared" si="2"/>
        <v>0.839622641509434</v>
      </c>
      <c r="H46" s="72" t="str">
        <f t="shared" si="3"/>
        <v>Good</v>
      </c>
      <c r="I46" s="85">
        <f t="shared" si="4"/>
        <v>17</v>
      </c>
      <c r="O46" s="73"/>
      <c r="R46"/>
      <c r="S46"/>
    </row>
    <row r="47" spans="1:19" x14ac:dyDescent="0.25">
      <c r="A47" s="28">
        <v>46</v>
      </c>
      <c r="B47" s="29">
        <v>89</v>
      </c>
      <c r="C47" s="29">
        <v>79</v>
      </c>
      <c r="D47" s="29">
        <v>36.799999999999997</v>
      </c>
      <c r="E47" s="73">
        <f t="shared" si="0"/>
        <v>2.15</v>
      </c>
      <c r="F47" s="91" t="str">
        <f t="shared" si="1"/>
        <v>2:1</v>
      </c>
      <c r="G47" s="84">
        <f t="shared" si="2"/>
        <v>0.88764044943820219</v>
      </c>
      <c r="H47" s="72" t="str">
        <f t="shared" si="3"/>
        <v>Excellent</v>
      </c>
      <c r="I47" s="85">
        <f t="shared" si="4"/>
        <v>10</v>
      </c>
      <c r="O47" s="73"/>
      <c r="R47"/>
      <c r="S47"/>
    </row>
    <row r="48" spans="1:19" x14ac:dyDescent="0.25">
      <c r="A48" s="28">
        <v>47</v>
      </c>
      <c r="B48" s="29">
        <v>100</v>
      </c>
      <c r="C48" s="29">
        <v>75</v>
      </c>
      <c r="D48" s="29">
        <v>36.700000000000003</v>
      </c>
      <c r="E48" s="73">
        <f t="shared" si="0"/>
        <v>2.04</v>
      </c>
      <c r="F48" s="91" t="str">
        <f t="shared" si="1"/>
        <v>2:1</v>
      </c>
      <c r="G48" s="84">
        <f t="shared" si="2"/>
        <v>0.75</v>
      </c>
      <c r="H48" s="72" t="str">
        <f t="shared" si="3"/>
        <v>Satisfactory</v>
      </c>
      <c r="I48" s="85">
        <f t="shared" si="4"/>
        <v>25</v>
      </c>
      <c r="O48" s="73"/>
      <c r="R48"/>
      <c r="S48"/>
    </row>
    <row r="49" spans="1:19" x14ac:dyDescent="0.25">
      <c r="A49" s="28">
        <v>48</v>
      </c>
      <c r="B49" s="29">
        <v>59</v>
      </c>
      <c r="C49" s="29">
        <v>55</v>
      </c>
      <c r="D49" s="29">
        <v>36.6</v>
      </c>
      <c r="E49" s="73">
        <f t="shared" si="0"/>
        <v>1.5</v>
      </c>
      <c r="F49" s="91" t="str">
        <f t="shared" si="1"/>
        <v>2:1</v>
      </c>
      <c r="G49" s="84">
        <f t="shared" si="2"/>
        <v>0.93220338983050843</v>
      </c>
      <c r="H49" s="72" t="str">
        <f t="shared" si="3"/>
        <v>Excellent</v>
      </c>
      <c r="I49" s="85">
        <f t="shared" si="4"/>
        <v>4</v>
      </c>
      <c r="O49" s="73"/>
      <c r="R49"/>
      <c r="S49"/>
    </row>
    <row r="50" spans="1:19" x14ac:dyDescent="0.25">
      <c r="A50" s="28">
        <v>49</v>
      </c>
      <c r="B50" s="29">
        <v>54</v>
      </c>
      <c r="C50" s="29">
        <v>52</v>
      </c>
      <c r="D50" s="29">
        <v>36.299999999999997</v>
      </c>
      <c r="E50" s="73">
        <f t="shared" si="0"/>
        <v>1.43</v>
      </c>
      <c r="F50" s="91" t="str">
        <f t="shared" si="1"/>
        <v>1:1</v>
      </c>
      <c r="G50" s="84">
        <f t="shared" si="2"/>
        <v>0.96296296296296291</v>
      </c>
      <c r="H50" s="72" t="str">
        <f t="shared" si="3"/>
        <v>Excellent</v>
      </c>
      <c r="I50" s="85">
        <f t="shared" si="4"/>
        <v>2</v>
      </c>
      <c r="O50" s="73"/>
      <c r="R50"/>
      <c r="S50"/>
    </row>
    <row r="51" spans="1:19" x14ac:dyDescent="0.25">
      <c r="A51" s="28">
        <v>50</v>
      </c>
      <c r="B51" s="29">
        <v>75</v>
      </c>
      <c r="C51" s="29">
        <v>73</v>
      </c>
      <c r="D51" s="29">
        <v>36.299999999999997</v>
      </c>
      <c r="E51" s="73">
        <f t="shared" si="0"/>
        <v>2.0099999999999998</v>
      </c>
      <c r="F51" s="91" t="str">
        <f t="shared" si="1"/>
        <v>2:1</v>
      </c>
      <c r="G51" s="84">
        <f t="shared" si="2"/>
        <v>0.97333333333333338</v>
      </c>
      <c r="H51" s="72" t="str">
        <f t="shared" si="3"/>
        <v>Excellent</v>
      </c>
      <c r="I51" s="85">
        <f t="shared" si="4"/>
        <v>2</v>
      </c>
      <c r="O51" s="73"/>
      <c r="R51"/>
      <c r="S51"/>
    </row>
    <row r="52" spans="1:19" x14ac:dyDescent="0.25">
      <c r="A52" s="28">
        <v>51</v>
      </c>
      <c r="B52" s="29">
        <v>82</v>
      </c>
      <c r="C52" s="29">
        <v>67</v>
      </c>
      <c r="D52" s="29">
        <v>36</v>
      </c>
      <c r="E52" s="73">
        <f t="shared" si="0"/>
        <v>1.86</v>
      </c>
      <c r="F52" s="91" t="str">
        <f t="shared" si="1"/>
        <v>2:1</v>
      </c>
      <c r="G52" s="84">
        <f t="shared" si="2"/>
        <v>0.81707317073170727</v>
      </c>
      <c r="H52" s="72" t="str">
        <f t="shared" si="3"/>
        <v>Good</v>
      </c>
      <c r="I52" s="85">
        <f t="shared" si="4"/>
        <v>15</v>
      </c>
      <c r="O52" s="73"/>
      <c r="R52"/>
      <c r="S52"/>
    </row>
    <row r="53" spans="1:19" x14ac:dyDescent="0.25">
      <c r="A53" s="28">
        <v>52</v>
      </c>
      <c r="B53" s="29">
        <v>64</v>
      </c>
      <c r="C53" s="29">
        <v>51</v>
      </c>
      <c r="D53" s="29">
        <v>35.299999999999997</v>
      </c>
      <c r="E53" s="73">
        <f t="shared" si="0"/>
        <v>1.44</v>
      </c>
      <c r="F53" s="91" t="str">
        <f t="shared" si="1"/>
        <v>1:1</v>
      </c>
      <c r="G53" s="84">
        <f t="shared" si="2"/>
        <v>0.796875</v>
      </c>
      <c r="H53" s="72" t="str">
        <f t="shared" si="3"/>
        <v>Good</v>
      </c>
      <c r="I53" s="85">
        <f t="shared" si="4"/>
        <v>13</v>
      </c>
      <c r="O53" s="73"/>
      <c r="R53"/>
      <c r="S53"/>
    </row>
    <row r="54" spans="1:19" x14ac:dyDescent="0.25">
      <c r="A54" s="28">
        <v>53</v>
      </c>
      <c r="B54" s="29">
        <v>85</v>
      </c>
      <c r="C54" s="29">
        <v>81</v>
      </c>
      <c r="D54" s="29">
        <v>35</v>
      </c>
      <c r="E54" s="73">
        <f t="shared" si="0"/>
        <v>2.31</v>
      </c>
      <c r="F54" s="91" t="str">
        <f t="shared" si="1"/>
        <v>2:1</v>
      </c>
      <c r="G54" s="84">
        <f t="shared" si="2"/>
        <v>0.95294117647058818</v>
      </c>
      <c r="H54" s="72" t="str">
        <f t="shared" si="3"/>
        <v>Excellent</v>
      </c>
      <c r="I54" s="85">
        <f t="shared" si="4"/>
        <v>4</v>
      </c>
      <c r="O54" s="73"/>
      <c r="R54"/>
      <c r="S54"/>
    </row>
    <row r="55" spans="1:19" x14ac:dyDescent="0.25">
      <c r="A55" s="28">
        <v>54</v>
      </c>
      <c r="B55" s="29">
        <v>89</v>
      </c>
      <c r="C55" s="29">
        <v>72</v>
      </c>
      <c r="D55" s="29">
        <v>34.5</v>
      </c>
      <c r="E55" s="73">
        <f t="shared" si="0"/>
        <v>2.09</v>
      </c>
      <c r="F55" s="91" t="str">
        <f t="shared" si="1"/>
        <v>2:1</v>
      </c>
      <c r="G55" s="84">
        <f t="shared" si="2"/>
        <v>0.8089887640449438</v>
      </c>
      <c r="H55" s="72" t="str">
        <f t="shared" si="3"/>
        <v>Good</v>
      </c>
      <c r="I55" s="85">
        <f t="shared" si="4"/>
        <v>17</v>
      </c>
      <c r="O55" s="73"/>
      <c r="R55"/>
      <c r="S55"/>
    </row>
    <row r="56" spans="1:19" x14ac:dyDescent="0.25">
      <c r="A56" s="28">
        <v>55</v>
      </c>
      <c r="B56" s="29">
        <v>77</v>
      </c>
      <c r="C56" s="29">
        <v>70</v>
      </c>
      <c r="D56" s="29">
        <v>33.700000000000003</v>
      </c>
      <c r="E56" s="73">
        <f t="shared" si="0"/>
        <v>2.08</v>
      </c>
      <c r="F56" s="91" t="str">
        <f t="shared" si="1"/>
        <v>2:1</v>
      </c>
      <c r="G56" s="84">
        <f t="shared" si="2"/>
        <v>0.90909090909090906</v>
      </c>
      <c r="H56" s="72" t="str">
        <f t="shared" si="3"/>
        <v>Excellent</v>
      </c>
      <c r="I56" s="85">
        <f t="shared" si="4"/>
        <v>7</v>
      </c>
      <c r="O56" s="73"/>
      <c r="R56"/>
      <c r="S56"/>
    </row>
    <row r="57" spans="1:19" x14ac:dyDescent="0.25">
      <c r="A57" s="28">
        <v>56</v>
      </c>
      <c r="B57" s="29">
        <v>75</v>
      </c>
      <c r="C57" s="29">
        <v>62</v>
      </c>
      <c r="D57" s="29">
        <v>33.6</v>
      </c>
      <c r="E57" s="73">
        <f t="shared" si="0"/>
        <v>1.85</v>
      </c>
      <c r="F57" s="91" t="str">
        <f t="shared" si="1"/>
        <v>2:1</v>
      </c>
      <c r="G57" s="84">
        <f t="shared" si="2"/>
        <v>0.82666666666666666</v>
      </c>
      <c r="H57" s="72" t="str">
        <f t="shared" si="3"/>
        <v>Good</v>
      </c>
      <c r="I57" s="85">
        <f t="shared" si="4"/>
        <v>13</v>
      </c>
      <c r="O57" s="73"/>
      <c r="R57"/>
      <c r="S57"/>
    </row>
    <row r="58" spans="1:19" x14ac:dyDescent="0.25">
      <c r="A58" s="28">
        <v>57</v>
      </c>
      <c r="B58" s="29">
        <v>82</v>
      </c>
      <c r="C58" s="29">
        <v>79</v>
      </c>
      <c r="D58" s="29">
        <v>33.1</v>
      </c>
      <c r="E58" s="73">
        <f t="shared" si="0"/>
        <v>2.39</v>
      </c>
      <c r="F58" s="91" t="str">
        <f t="shared" si="1"/>
        <v>2:1</v>
      </c>
      <c r="G58" s="84">
        <f t="shared" si="2"/>
        <v>0.96341463414634143</v>
      </c>
      <c r="H58" s="72" t="str">
        <f t="shared" si="3"/>
        <v>Excellent</v>
      </c>
      <c r="I58" s="85">
        <f t="shared" si="4"/>
        <v>3</v>
      </c>
      <c r="O58" s="73"/>
      <c r="R58"/>
      <c r="S58"/>
    </row>
    <row r="59" spans="1:19" x14ac:dyDescent="0.25">
      <c r="A59" s="28">
        <v>58</v>
      </c>
      <c r="B59" s="29">
        <v>94</v>
      </c>
      <c r="C59" s="29">
        <v>78</v>
      </c>
      <c r="D59" s="29">
        <v>33.1</v>
      </c>
      <c r="E59" s="73">
        <f t="shared" si="0"/>
        <v>2.36</v>
      </c>
      <c r="F59" s="91" t="str">
        <f t="shared" si="1"/>
        <v>2:1</v>
      </c>
      <c r="G59" s="84">
        <f t="shared" si="2"/>
        <v>0.82978723404255317</v>
      </c>
      <c r="H59" s="72" t="str">
        <f t="shared" si="3"/>
        <v>Good</v>
      </c>
      <c r="I59" s="85">
        <f t="shared" si="4"/>
        <v>16</v>
      </c>
      <c r="O59" s="73"/>
      <c r="R59"/>
      <c r="S59"/>
    </row>
    <row r="60" spans="1:19" x14ac:dyDescent="0.25">
      <c r="A60" s="28">
        <v>59</v>
      </c>
      <c r="B60" s="29">
        <v>64</v>
      </c>
      <c r="C60" s="29">
        <v>62</v>
      </c>
      <c r="D60" s="29">
        <v>33</v>
      </c>
      <c r="E60" s="73">
        <f t="shared" si="0"/>
        <v>1.88</v>
      </c>
      <c r="F60" s="91" t="str">
        <f t="shared" si="1"/>
        <v>2:1</v>
      </c>
      <c r="G60" s="84">
        <f t="shared" si="2"/>
        <v>0.96875</v>
      </c>
      <c r="H60" s="72" t="str">
        <f t="shared" si="3"/>
        <v>Excellent</v>
      </c>
      <c r="I60" s="85">
        <f t="shared" si="4"/>
        <v>2</v>
      </c>
      <c r="O60" s="73"/>
      <c r="R60"/>
      <c r="S60"/>
    </row>
    <row r="61" spans="1:19" x14ac:dyDescent="0.25">
      <c r="A61" s="28">
        <v>60</v>
      </c>
      <c r="B61" s="29">
        <v>52</v>
      </c>
      <c r="C61" s="29">
        <v>50</v>
      </c>
      <c r="D61" s="29">
        <v>31.1</v>
      </c>
      <c r="E61" s="73">
        <f t="shared" si="0"/>
        <v>1.61</v>
      </c>
      <c r="F61" s="91" t="str">
        <f t="shared" si="1"/>
        <v>2:1</v>
      </c>
      <c r="G61" s="84">
        <f t="shared" si="2"/>
        <v>0.96153846153846156</v>
      </c>
      <c r="H61" s="72" t="str">
        <f t="shared" si="3"/>
        <v>Excellent</v>
      </c>
      <c r="I61" s="85">
        <f t="shared" si="4"/>
        <v>2</v>
      </c>
      <c r="O61" s="73"/>
      <c r="R61"/>
      <c r="S61"/>
    </row>
    <row r="62" spans="1:19" x14ac:dyDescent="0.25">
      <c r="A62" s="28">
        <v>61</v>
      </c>
      <c r="B62" s="29">
        <v>54</v>
      </c>
      <c r="C62" s="29">
        <v>45</v>
      </c>
      <c r="D62" s="29">
        <v>31.1</v>
      </c>
      <c r="E62" s="73">
        <f t="shared" si="0"/>
        <v>1.45</v>
      </c>
      <c r="F62" s="91" t="str">
        <f t="shared" si="1"/>
        <v>1:1</v>
      </c>
      <c r="G62" s="84">
        <f t="shared" si="2"/>
        <v>0.83333333333333337</v>
      </c>
      <c r="H62" s="72" t="str">
        <f t="shared" si="3"/>
        <v>Good</v>
      </c>
      <c r="I62" s="85">
        <f t="shared" si="4"/>
        <v>9</v>
      </c>
      <c r="O62" s="73"/>
      <c r="R62"/>
      <c r="S62"/>
    </row>
    <row r="63" spans="1:19" x14ac:dyDescent="0.25">
      <c r="A63" s="28">
        <v>62</v>
      </c>
      <c r="B63" s="29">
        <v>77</v>
      </c>
      <c r="C63" s="29">
        <v>69</v>
      </c>
      <c r="D63" s="29">
        <v>30.5</v>
      </c>
      <c r="E63" s="73">
        <f t="shared" si="0"/>
        <v>2.2599999999999998</v>
      </c>
      <c r="F63" s="91" t="str">
        <f t="shared" si="1"/>
        <v>2:1</v>
      </c>
      <c r="G63" s="84">
        <f t="shared" si="2"/>
        <v>0.89610389610389607</v>
      </c>
      <c r="H63" s="72" t="str">
        <f t="shared" si="3"/>
        <v>Excellent</v>
      </c>
      <c r="I63" s="85">
        <f t="shared" si="4"/>
        <v>8</v>
      </c>
      <c r="O63" s="73"/>
      <c r="R63"/>
      <c r="S63"/>
    </row>
    <row r="64" spans="1:19" x14ac:dyDescent="0.25">
      <c r="A64" s="28">
        <v>63</v>
      </c>
      <c r="B64" s="29">
        <v>95</v>
      </c>
      <c r="C64" s="29">
        <v>74</v>
      </c>
      <c r="D64" s="29">
        <v>30.5</v>
      </c>
      <c r="E64" s="73">
        <f t="shared" si="0"/>
        <v>2.4300000000000002</v>
      </c>
      <c r="F64" s="91" t="str">
        <f t="shared" si="1"/>
        <v>2:1</v>
      </c>
      <c r="G64" s="84">
        <f t="shared" si="2"/>
        <v>0.77894736842105261</v>
      </c>
      <c r="H64" s="72" t="str">
        <f t="shared" si="3"/>
        <v>Good</v>
      </c>
      <c r="I64" s="85">
        <f t="shared" si="4"/>
        <v>21</v>
      </c>
      <c r="O64" s="73"/>
      <c r="R64"/>
      <c r="S64"/>
    </row>
    <row r="65" spans="1:19" x14ac:dyDescent="0.25">
      <c r="A65" s="28">
        <v>64</v>
      </c>
      <c r="B65" s="29">
        <v>48</v>
      </c>
      <c r="C65" s="29">
        <v>47</v>
      </c>
      <c r="D65" s="29">
        <v>30</v>
      </c>
      <c r="E65" s="73">
        <f t="shared" si="0"/>
        <v>1.57</v>
      </c>
      <c r="F65" s="91" t="str">
        <f t="shared" si="1"/>
        <v>2:1</v>
      </c>
      <c r="G65" s="84">
        <f t="shared" si="2"/>
        <v>0.97916666666666663</v>
      </c>
      <c r="H65" s="72" t="str">
        <f t="shared" si="3"/>
        <v>Excellent</v>
      </c>
      <c r="I65" s="85">
        <f t="shared" si="4"/>
        <v>1</v>
      </c>
      <c r="O65" s="73"/>
      <c r="R65"/>
      <c r="S65"/>
    </row>
    <row r="66" spans="1:19" x14ac:dyDescent="0.25">
      <c r="A66" s="28">
        <v>65</v>
      </c>
      <c r="B66" s="29">
        <v>60</v>
      </c>
      <c r="C66" s="29">
        <v>48</v>
      </c>
      <c r="D66" s="29">
        <v>29.9</v>
      </c>
      <c r="E66" s="73">
        <f t="shared" si="0"/>
        <v>1.61</v>
      </c>
      <c r="F66" s="91" t="str">
        <f t="shared" si="1"/>
        <v>2:1</v>
      </c>
      <c r="G66" s="84">
        <f t="shared" si="2"/>
        <v>0.8</v>
      </c>
      <c r="H66" s="72" t="str">
        <f t="shared" si="3"/>
        <v>Good</v>
      </c>
      <c r="I66" s="85">
        <f t="shared" si="4"/>
        <v>12</v>
      </c>
      <c r="O66" s="73"/>
      <c r="R66"/>
      <c r="S66"/>
    </row>
    <row r="67" spans="1:19" x14ac:dyDescent="0.25">
      <c r="A67" s="28">
        <v>66</v>
      </c>
      <c r="B67" s="29">
        <v>52</v>
      </c>
      <c r="C67" s="29">
        <v>46</v>
      </c>
      <c r="D67" s="29">
        <v>26.3</v>
      </c>
      <c r="E67" s="73">
        <f t="shared" ref="E67:E130" si="5">ROUND(C67/D67,2)</f>
        <v>1.75</v>
      </c>
      <c r="F67" s="91" t="str">
        <f t="shared" ref="F67:F130" si="6">IF(MOD(E67,1)=0.5,MROUND(E67,2),ROUND(E67,0))&amp;":"&amp;1</f>
        <v>2:1</v>
      </c>
      <c r="G67" s="84">
        <f t="shared" ref="G67:G130" si="7">C67/B67</f>
        <v>0.88461538461538458</v>
      </c>
      <c r="H67" s="72" t="str">
        <f t="shared" ref="H67:H130" si="8">IF(G67&gt;85%,"Excellent",IF(G67&gt;75%,"Good",IF(G67&gt;65%,"Satisfactory",IF(G67&gt;50%,"Poor","Inadequate"))))</f>
        <v>Excellent</v>
      </c>
      <c r="I67" s="85">
        <f t="shared" ref="I67:I130" si="9">B67-C67</f>
        <v>6</v>
      </c>
      <c r="O67" s="73"/>
      <c r="R67"/>
      <c r="S67"/>
    </row>
    <row r="68" spans="1:19" x14ac:dyDescent="0.25">
      <c r="A68" s="28">
        <v>67</v>
      </c>
      <c r="B68" s="29">
        <v>67</v>
      </c>
      <c r="C68" s="29">
        <v>65</v>
      </c>
      <c r="D68" s="29">
        <v>26.2</v>
      </c>
      <c r="E68" s="73">
        <f t="shared" si="5"/>
        <v>2.48</v>
      </c>
      <c r="F68" s="91" t="str">
        <f t="shared" si="6"/>
        <v>2:1</v>
      </c>
      <c r="G68" s="84">
        <f t="shared" si="7"/>
        <v>0.97014925373134331</v>
      </c>
      <c r="H68" s="72" t="str">
        <f t="shared" si="8"/>
        <v>Excellent</v>
      </c>
      <c r="I68" s="85">
        <f t="shared" si="9"/>
        <v>2</v>
      </c>
      <c r="O68" s="73"/>
      <c r="R68"/>
      <c r="S68"/>
    </row>
    <row r="69" spans="1:19" x14ac:dyDescent="0.25">
      <c r="A69" s="28">
        <v>68</v>
      </c>
      <c r="B69" s="29">
        <v>69</v>
      </c>
      <c r="C69" s="29">
        <v>56</v>
      </c>
      <c r="D69" s="29">
        <v>25.7</v>
      </c>
      <c r="E69" s="73">
        <f t="shared" si="5"/>
        <v>2.1800000000000002</v>
      </c>
      <c r="F69" s="91" t="str">
        <f t="shared" si="6"/>
        <v>2:1</v>
      </c>
      <c r="G69" s="84">
        <f t="shared" si="7"/>
        <v>0.81159420289855078</v>
      </c>
      <c r="H69" s="72" t="str">
        <f t="shared" si="8"/>
        <v>Good</v>
      </c>
      <c r="I69" s="85">
        <f t="shared" si="9"/>
        <v>13</v>
      </c>
      <c r="O69" s="73"/>
      <c r="R69"/>
      <c r="S69"/>
    </row>
    <row r="70" spans="1:19" x14ac:dyDescent="0.25">
      <c r="A70" s="28">
        <v>69</v>
      </c>
      <c r="B70" s="29">
        <v>51</v>
      </c>
      <c r="C70" s="29">
        <v>48</v>
      </c>
      <c r="D70" s="29">
        <v>25.5</v>
      </c>
      <c r="E70" s="73">
        <f t="shared" si="5"/>
        <v>1.88</v>
      </c>
      <c r="F70" s="91" t="str">
        <f t="shared" si="6"/>
        <v>2:1</v>
      </c>
      <c r="G70" s="84">
        <f t="shared" si="7"/>
        <v>0.94117647058823528</v>
      </c>
      <c r="H70" s="72" t="str">
        <f t="shared" si="8"/>
        <v>Excellent</v>
      </c>
      <c r="I70" s="85">
        <f t="shared" si="9"/>
        <v>3</v>
      </c>
      <c r="O70" s="73"/>
      <c r="R70"/>
      <c r="S70"/>
    </row>
    <row r="71" spans="1:19" x14ac:dyDescent="0.25">
      <c r="A71" s="28">
        <v>70</v>
      </c>
      <c r="B71" s="29">
        <v>67</v>
      </c>
      <c r="C71" s="29">
        <v>66</v>
      </c>
      <c r="D71" s="29">
        <v>25.3</v>
      </c>
      <c r="E71" s="73">
        <f t="shared" si="5"/>
        <v>2.61</v>
      </c>
      <c r="F71" s="91" t="str">
        <f t="shared" si="6"/>
        <v>3:1</v>
      </c>
      <c r="G71" s="84">
        <f t="shared" si="7"/>
        <v>0.9850746268656716</v>
      </c>
      <c r="H71" s="72" t="str">
        <f t="shared" si="8"/>
        <v>Excellent</v>
      </c>
      <c r="I71" s="85">
        <f t="shared" si="9"/>
        <v>1</v>
      </c>
      <c r="O71" s="73"/>
      <c r="R71"/>
      <c r="S71"/>
    </row>
    <row r="72" spans="1:19" x14ac:dyDescent="0.25">
      <c r="A72" s="28">
        <v>71</v>
      </c>
      <c r="B72" s="29">
        <v>49</v>
      </c>
      <c r="C72" s="29">
        <v>47</v>
      </c>
      <c r="D72" s="29">
        <v>25.1</v>
      </c>
      <c r="E72" s="73">
        <f t="shared" si="5"/>
        <v>1.87</v>
      </c>
      <c r="F72" s="91" t="str">
        <f t="shared" si="6"/>
        <v>2:1</v>
      </c>
      <c r="G72" s="84">
        <f t="shared" si="7"/>
        <v>0.95918367346938771</v>
      </c>
      <c r="H72" s="72" t="str">
        <f t="shared" si="8"/>
        <v>Excellent</v>
      </c>
      <c r="I72" s="85">
        <f t="shared" si="9"/>
        <v>2</v>
      </c>
      <c r="O72" s="73"/>
      <c r="R72"/>
      <c r="S72"/>
    </row>
    <row r="73" spans="1:19" x14ac:dyDescent="0.25">
      <c r="A73" s="28">
        <v>72</v>
      </c>
      <c r="B73" s="29">
        <v>79</v>
      </c>
      <c r="C73" s="29">
        <v>53</v>
      </c>
      <c r="D73" s="29">
        <v>24.9</v>
      </c>
      <c r="E73" s="73">
        <f t="shared" si="5"/>
        <v>2.13</v>
      </c>
      <c r="F73" s="91" t="str">
        <f t="shared" si="6"/>
        <v>2:1</v>
      </c>
      <c r="G73" s="84">
        <f t="shared" si="7"/>
        <v>0.67088607594936711</v>
      </c>
      <c r="H73" s="72" t="str">
        <f t="shared" si="8"/>
        <v>Satisfactory</v>
      </c>
      <c r="I73" s="85">
        <f t="shared" si="9"/>
        <v>26</v>
      </c>
      <c r="O73" s="73"/>
      <c r="R73"/>
      <c r="S73"/>
    </row>
    <row r="74" spans="1:19" x14ac:dyDescent="0.25">
      <c r="A74" s="28">
        <v>73</v>
      </c>
      <c r="B74" s="29">
        <v>45</v>
      </c>
      <c r="C74" s="29">
        <v>40</v>
      </c>
      <c r="D74" s="29">
        <v>24.9</v>
      </c>
      <c r="E74" s="73">
        <f t="shared" si="5"/>
        <v>1.61</v>
      </c>
      <c r="F74" s="91" t="str">
        <f t="shared" si="6"/>
        <v>2:1</v>
      </c>
      <c r="G74" s="84">
        <f t="shared" si="7"/>
        <v>0.88888888888888884</v>
      </c>
      <c r="H74" s="72" t="str">
        <f t="shared" si="8"/>
        <v>Excellent</v>
      </c>
      <c r="I74" s="85">
        <f t="shared" si="9"/>
        <v>5</v>
      </c>
      <c r="O74" s="73"/>
      <c r="R74"/>
      <c r="S74"/>
    </row>
    <row r="75" spans="1:19" x14ac:dyDescent="0.25">
      <c r="A75" s="28">
        <v>74</v>
      </c>
      <c r="B75" s="29">
        <v>62</v>
      </c>
      <c r="C75" s="29">
        <v>61</v>
      </c>
      <c r="D75" s="29">
        <v>24.8</v>
      </c>
      <c r="E75" s="73">
        <f t="shared" si="5"/>
        <v>2.46</v>
      </c>
      <c r="F75" s="91" t="str">
        <f t="shared" si="6"/>
        <v>2:1</v>
      </c>
      <c r="G75" s="84">
        <f t="shared" si="7"/>
        <v>0.9838709677419355</v>
      </c>
      <c r="H75" s="72" t="str">
        <f t="shared" si="8"/>
        <v>Excellent</v>
      </c>
      <c r="I75" s="85">
        <f t="shared" si="9"/>
        <v>1</v>
      </c>
      <c r="O75" s="73"/>
      <c r="R75"/>
      <c r="S75"/>
    </row>
    <row r="76" spans="1:19" x14ac:dyDescent="0.25">
      <c r="A76" s="28">
        <v>75</v>
      </c>
      <c r="B76" s="29">
        <v>54</v>
      </c>
      <c r="C76" s="29">
        <v>50</v>
      </c>
      <c r="D76" s="29">
        <v>24.7</v>
      </c>
      <c r="E76" s="73">
        <f t="shared" si="5"/>
        <v>2.02</v>
      </c>
      <c r="F76" s="91" t="str">
        <f t="shared" si="6"/>
        <v>2:1</v>
      </c>
      <c r="G76" s="84">
        <f t="shared" si="7"/>
        <v>0.92592592592592593</v>
      </c>
      <c r="H76" s="72" t="str">
        <f t="shared" si="8"/>
        <v>Excellent</v>
      </c>
      <c r="I76" s="85">
        <f t="shared" si="9"/>
        <v>4</v>
      </c>
      <c r="O76" s="73"/>
      <c r="R76"/>
      <c r="S76"/>
    </row>
    <row r="77" spans="1:19" x14ac:dyDescent="0.25">
      <c r="A77" s="28">
        <v>76</v>
      </c>
      <c r="B77" s="29">
        <v>40</v>
      </c>
      <c r="C77" s="29">
        <v>39</v>
      </c>
      <c r="D77" s="29">
        <v>24.6</v>
      </c>
      <c r="E77" s="73">
        <f t="shared" si="5"/>
        <v>1.59</v>
      </c>
      <c r="F77" s="91" t="str">
        <f t="shared" si="6"/>
        <v>2:1</v>
      </c>
      <c r="G77" s="84">
        <f t="shared" si="7"/>
        <v>0.97499999999999998</v>
      </c>
      <c r="H77" s="72" t="str">
        <f t="shared" si="8"/>
        <v>Excellent</v>
      </c>
      <c r="I77" s="85">
        <f t="shared" si="9"/>
        <v>1</v>
      </c>
      <c r="O77" s="73"/>
      <c r="R77"/>
      <c r="S77"/>
    </row>
    <row r="78" spans="1:19" x14ac:dyDescent="0.25">
      <c r="A78" s="28">
        <v>77</v>
      </c>
      <c r="B78" s="29">
        <v>48</v>
      </c>
      <c r="C78" s="29">
        <v>45</v>
      </c>
      <c r="D78" s="29">
        <v>24.5</v>
      </c>
      <c r="E78" s="73">
        <f t="shared" si="5"/>
        <v>1.84</v>
      </c>
      <c r="F78" s="91" t="str">
        <f t="shared" si="6"/>
        <v>2:1</v>
      </c>
      <c r="G78" s="84">
        <f t="shared" si="7"/>
        <v>0.9375</v>
      </c>
      <c r="H78" s="72" t="str">
        <f t="shared" si="8"/>
        <v>Excellent</v>
      </c>
      <c r="I78" s="85">
        <f t="shared" si="9"/>
        <v>3</v>
      </c>
      <c r="O78" s="73"/>
      <c r="R78"/>
      <c r="S78"/>
    </row>
    <row r="79" spans="1:19" x14ac:dyDescent="0.25">
      <c r="A79" s="28">
        <v>78</v>
      </c>
      <c r="B79" s="29">
        <v>64</v>
      </c>
      <c r="C79" s="29">
        <v>64</v>
      </c>
      <c r="D79" s="29">
        <v>24.4</v>
      </c>
      <c r="E79" s="73">
        <f t="shared" si="5"/>
        <v>2.62</v>
      </c>
      <c r="F79" s="91" t="str">
        <f t="shared" si="6"/>
        <v>3:1</v>
      </c>
      <c r="G79" s="84">
        <f t="shared" si="7"/>
        <v>1</v>
      </c>
      <c r="H79" s="72" t="str">
        <f t="shared" si="8"/>
        <v>Excellent</v>
      </c>
      <c r="I79" s="85">
        <f t="shared" si="9"/>
        <v>0</v>
      </c>
      <c r="O79" s="73"/>
      <c r="R79"/>
      <c r="S79"/>
    </row>
    <row r="80" spans="1:19" x14ac:dyDescent="0.25">
      <c r="A80" s="28">
        <v>79</v>
      </c>
      <c r="B80" s="29">
        <v>55</v>
      </c>
      <c r="C80" s="29">
        <v>36</v>
      </c>
      <c r="D80" s="29">
        <v>24.1</v>
      </c>
      <c r="E80" s="73">
        <f t="shared" si="5"/>
        <v>1.49</v>
      </c>
      <c r="F80" s="91" t="str">
        <f t="shared" si="6"/>
        <v>1:1</v>
      </c>
      <c r="G80" s="84">
        <f t="shared" si="7"/>
        <v>0.65454545454545454</v>
      </c>
      <c r="H80" s="72" t="str">
        <f t="shared" si="8"/>
        <v>Satisfactory</v>
      </c>
      <c r="I80" s="85">
        <f t="shared" si="9"/>
        <v>19</v>
      </c>
      <c r="O80" s="73"/>
      <c r="R80"/>
      <c r="S80"/>
    </row>
    <row r="81" spans="1:19" x14ac:dyDescent="0.25">
      <c r="A81" s="28">
        <v>80</v>
      </c>
      <c r="B81" s="29">
        <v>37</v>
      </c>
      <c r="C81" s="29">
        <v>31</v>
      </c>
      <c r="D81" s="29">
        <v>18.100000000000001</v>
      </c>
      <c r="E81" s="73">
        <f t="shared" si="5"/>
        <v>1.71</v>
      </c>
      <c r="F81" s="91" t="str">
        <f t="shared" si="6"/>
        <v>2:1</v>
      </c>
      <c r="G81" s="84">
        <f t="shared" si="7"/>
        <v>0.83783783783783783</v>
      </c>
      <c r="H81" s="72" t="str">
        <f t="shared" si="8"/>
        <v>Good</v>
      </c>
      <c r="I81" s="85">
        <f t="shared" si="9"/>
        <v>6</v>
      </c>
      <c r="O81" s="73"/>
      <c r="R81"/>
      <c r="S81"/>
    </row>
    <row r="82" spans="1:19" x14ac:dyDescent="0.25">
      <c r="A82" s="28">
        <v>81</v>
      </c>
      <c r="B82" s="29">
        <v>53</v>
      </c>
      <c r="C82" s="29">
        <v>46</v>
      </c>
      <c r="D82" s="29">
        <v>18</v>
      </c>
      <c r="E82" s="73">
        <f t="shared" si="5"/>
        <v>2.56</v>
      </c>
      <c r="F82" s="91" t="str">
        <f t="shared" si="6"/>
        <v>3:1</v>
      </c>
      <c r="G82" s="84">
        <f t="shared" si="7"/>
        <v>0.86792452830188682</v>
      </c>
      <c r="H82" s="72" t="str">
        <f t="shared" si="8"/>
        <v>Excellent</v>
      </c>
      <c r="I82" s="85">
        <f t="shared" si="9"/>
        <v>7</v>
      </c>
      <c r="O82" s="73"/>
      <c r="R82"/>
      <c r="S82"/>
    </row>
    <row r="83" spans="1:19" x14ac:dyDescent="0.25">
      <c r="A83" s="28">
        <v>82</v>
      </c>
      <c r="B83" s="29">
        <v>30</v>
      </c>
      <c r="C83" s="29">
        <v>20</v>
      </c>
      <c r="D83" s="29">
        <v>17.899999999999999</v>
      </c>
      <c r="E83" s="73">
        <f t="shared" si="5"/>
        <v>1.1200000000000001</v>
      </c>
      <c r="F83" s="91" t="str">
        <f t="shared" si="6"/>
        <v>1:1</v>
      </c>
      <c r="G83" s="84">
        <f t="shared" si="7"/>
        <v>0.66666666666666663</v>
      </c>
      <c r="H83" s="72" t="str">
        <f t="shared" si="8"/>
        <v>Satisfactory</v>
      </c>
      <c r="I83" s="85">
        <f t="shared" si="9"/>
        <v>10</v>
      </c>
      <c r="O83" s="73"/>
      <c r="R83"/>
      <c r="S83"/>
    </row>
    <row r="84" spans="1:19" x14ac:dyDescent="0.25">
      <c r="A84" s="28">
        <v>83</v>
      </c>
      <c r="B84" s="29">
        <v>50</v>
      </c>
      <c r="C84" s="29">
        <v>38</v>
      </c>
      <c r="D84" s="29">
        <v>17.100000000000001</v>
      </c>
      <c r="E84" s="73">
        <f t="shared" si="5"/>
        <v>2.2200000000000002</v>
      </c>
      <c r="F84" s="91" t="str">
        <f t="shared" si="6"/>
        <v>2:1</v>
      </c>
      <c r="G84" s="84">
        <f t="shared" si="7"/>
        <v>0.76</v>
      </c>
      <c r="H84" s="72" t="str">
        <f t="shared" si="8"/>
        <v>Good</v>
      </c>
      <c r="I84" s="85">
        <f t="shared" si="9"/>
        <v>12</v>
      </c>
      <c r="O84" s="73"/>
      <c r="R84"/>
      <c r="S84"/>
    </row>
    <row r="85" spans="1:19" x14ac:dyDescent="0.25">
      <c r="A85" s="28">
        <v>84</v>
      </c>
      <c r="B85" s="29">
        <v>30</v>
      </c>
      <c r="C85" s="29">
        <v>25</v>
      </c>
      <c r="D85" s="29">
        <v>16.899999999999999</v>
      </c>
      <c r="E85" s="73">
        <f t="shared" si="5"/>
        <v>1.48</v>
      </c>
      <c r="F85" s="91" t="str">
        <f t="shared" si="6"/>
        <v>1:1</v>
      </c>
      <c r="G85" s="84">
        <f t="shared" si="7"/>
        <v>0.83333333333333337</v>
      </c>
      <c r="H85" s="72" t="str">
        <f t="shared" si="8"/>
        <v>Good</v>
      </c>
      <c r="I85" s="85">
        <f t="shared" si="9"/>
        <v>5</v>
      </c>
      <c r="O85" s="73"/>
      <c r="R85"/>
      <c r="S85"/>
    </row>
    <row r="86" spans="1:19" x14ac:dyDescent="0.25">
      <c r="A86" s="28">
        <v>85</v>
      </c>
      <c r="B86" s="29">
        <v>65</v>
      </c>
      <c r="C86" s="29">
        <v>46</v>
      </c>
      <c r="D86" s="29">
        <v>16.899999999999999</v>
      </c>
      <c r="E86" s="73">
        <f t="shared" si="5"/>
        <v>2.72</v>
      </c>
      <c r="F86" s="91" t="str">
        <f t="shared" si="6"/>
        <v>3:1</v>
      </c>
      <c r="G86" s="84">
        <f t="shared" si="7"/>
        <v>0.70769230769230773</v>
      </c>
      <c r="H86" s="72" t="str">
        <f t="shared" si="8"/>
        <v>Satisfactory</v>
      </c>
      <c r="I86" s="85">
        <f t="shared" si="9"/>
        <v>19</v>
      </c>
      <c r="O86" s="73"/>
      <c r="R86"/>
      <c r="S86"/>
    </row>
    <row r="87" spans="1:19" x14ac:dyDescent="0.25">
      <c r="A87" s="28">
        <v>86</v>
      </c>
      <c r="B87" s="29">
        <v>42</v>
      </c>
      <c r="C87" s="29">
        <v>42</v>
      </c>
      <c r="D87" s="29">
        <v>16.899999999999999</v>
      </c>
      <c r="E87" s="73">
        <f t="shared" si="5"/>
        <v>2.4900000000000002</v>
      </c>
      <c r="F87" s="91" t="str">
        <f t="shared" si="6"/>
        <v>2:1</v>
      </c>
      <c r="G87" s="84">
        <f t="shared" si="7"/>
        <v>1</v>
      </c>
      <c r="H87" s="72" t="str">
        <f t="shared" si="8"/>
        <v>Excellent</v>
      </c>
      <c r="I87" s="85">
        <f t="shared" si="9"/>
        <v>0</v>
      </c>
      <c r="O87" s="73"/>
      <c r="R87"/>
      <c r="S87"/>
    </row>
    <row r="88" spans="1:19" x14ac:dyDescent="0.25">
      <c r="A88" s="28">
        <v>87</v>
      </c>
      <c r="B88" s="29">
        <v>42</v>
      </c>
      <c r="C88" s="29">
        <v>35</v>
      </c>
      <c r="D88" s="29">
        <v>16.8</v>
      </c>
      <c r="E88" s="73">
        <f t="shared" si="5"/>
        <v>2.08</v>
      </c>
      <c r="F88" s="91" t="str">
        <f t="shared" si="6"/>
        <v>2:1</v>
      </c>
      <c r="G88" s="84">
        <f t="shared" si="7"/>
        <v>0.83333333333333337</v>
      </c>
      <c r="H88" s="72" t="str">
        <f t="shared" si="8"/>
        <v>Good</v>
      </c>
      <c r="I88" s="85">
        <f t="shared" si="9"/>
        <v>7</v>
      </c>
      <c r="O88" s="73"/>
      <c r="R88"/>
      <c r="S88"/>
    </row>
    <row r="89" spans="1:19" s="103" customFormat="1" x14ac:dyDescent="0.25">
      <c r="A89" s="100">
        <v>88</v>
      </c>
      <c r="B89" s="100">
        <v>15</v>
      </c>
      <c r="C89" s="100">
        <v>14</v>
      </c>
      <c r="D89" s="100">
        <v>16.7</v>
      </c>
      <c r="E89" s="73">
        <f t="shared" si="5"/>
        <v>0.84</v>
      </c>
      <c r="F89" s="91" t="str">
        <f t="shared" si="6"/>
        <v>1:1</v>
      </c>
      <c r="G89" s="101">
        <f t="shared" si="7"/>
        <v>0.93333333333333335</v>
      </c>
      <c r="H89" s="102" t="str">
        <f t="shared" si="8"/>
        <v>Excellent</v>
      </c>
      <c r="I89" s="102">
        <f t="shared" si="9"/>
        <v>1</v>
      </c>
      <c r="J89" s="116"/>
      <c r="O89" s="104"/>
    </row>
    <row r="90" spans="1:19" x14ac:dyDescent="0.25">
      <c r="A90" s="105">
        <v>89</v>
      </c>
      <c r="B90" s="106">
        <v>46</v>
      </c>
      <c r="C90" s="106">
        <v>19</v>
      </c>
      <c r="D90" s="106">
        <v>16.399999999999999</v>
      </c>
      <c r="E90" s="107">
        <f t="shared" si="5"/>
        <v>1.1599999999999999</v>
      </c>
      <c r="F90" s="107" t="str">
        <f t="shared" si="6"/>
        <v>1:1</v>
      </c>
      <c r="G90" s="108">
        <f t="shared" si="7"/>
        <v>0.41304347826086957</v>
      </c>
      <c r="H90" s="109" t="str">
        <f t="shared" si="8"/>
        <v>Inadequate</v>
      </c>
      <c r="I90" s="109">
        <f t="shared" si="9"/>
        <v>27</v>
      </c>
      <c r="O90" s="73"/>
      <c r="R90"/>
      <c r="S90"/>
    </row>
    <row r="91" spans="1:19" x14ac:dyDescent="0.25">
      <c r="A91" s="28">
        <v>90</v>
      </c>
      <c r="B91" s="29">
        <v>39</v>
      </c>
      <c r="C91" s="29">
        <v>37</v>
      </c>
      <c r="D91" s="29">
        <v>16.3</v>
      </c>
      <c r="E91" s="73">
        <f t="shared" si="5"/>
        <v>2.27</v>
      </c>
      <c r="F91" s="91" t="str">
        <f t="shared" si="6"/>
        <v>2:1</v>
      </c>
      <c r="G91" s="84">
        <f t="shared" si="7"/>
        <v>0.94871794871794868</v>
      </c>
      <c r="H91" s="72" t="str">
        <f t="shared" si="8"/>
        <v>Excellent</v>
      </c>
      <c r="I91" s="85">
        <f t="shared" si="9"/>
        <v>2</v>
      </c>
      <c r="O91" s="73"/>
      <c r="R91"/>
      <c r="S91"/>
    </row>
    <row r="92" spans="1:19" x14ac:dyDescent="0.25">
      <c r="A92" s="28">
        <v>91</v>
      </c>
      <c r="B92" s="29">
        <v>22</v>
      </c>
      <c r="C92" s="29">
        <v>18</v>
      </c>
      <c r="D92" s="29">
        <v>16.2</v>
      </c>
      <c r="E92" s="73">
        <f t="shared" si="5"/>
        <v>1.1100000000000001</v>
      </c>
      <c r="F92" s="91" t="str">
        <f t="shared" si="6"/>
        <v>1:1</v>
      </c>
      <c r="G92" s="84">
        <f t="shared" si="7"/>
        <v>0.81818181818181823</v>
      </c>
      <c r="H92" s="72" t="str">
        <f t="shared" si="8"/>
        <v>Good</v>
      </c>
      <c r="I92" s="85">
        <f t="shared" si="9"/>
        <v>4</v>
      </c>
      <c r="O92" s="73"/>
      <c r="R92"/>
      <c r="S92"/>
    </row>
    <row r="93" spans="1:19" x14ac:dyDescent="0.25">
      <c r="A93" s="28">
        <v>92</v>
      </c>
      <c r="B93" s="29">
        <v>32</v>
      </c>
      <c r="C93" s="29">
        <v>30</v>
      </c>
      <c r="D93" s="29">
        <v>16.100000000000001</v>
      </c>
      <c r="E93" s="73">
        <f t="shared" si="5"/>
        <v>1.86</v>
      </c>
      <c r="F93" s="91" t="str">
        <f t="shared" si="6"/>
        <v>2:1</v>
      </c>
      <c r="G93" s="84">
        <f t="shared" si="7"/>
        <v>0.9375</v>
      </c>
      <c r="H93" s="72" t="str">
        <f t="shared" si="8"/>
        <v>Excellent</v>
      </c>
      <c r="I93" s="85">
        <f t="shared" si="9"/>
        <v>2</v>
      </c>
      <c r="O93" s="73"/>
      <c r="R93"/>
      <c r="S93"/>
    </row>
    <row r="94" spans="1:19" x14ac:dyDescent="0.25">
      <c r="A94" s="28">
        <v>93</v>
      </c>
      <c r="B94" s="29">
        <v>29</v>
      </c>
      <c r="C94" s="29">
        <v>22</v>
      </c>
      <c r="D94" s="29">
        <v>13.8</v>
      </c>
      <c r="E94" s="73">
        <f t="shared" si="5"/>
        <v>1.59</v>
      </c>
      <c r="F94" s="91" t="str">
        <f t="shared" si="6"/>
        <v>2:1</v>
      </c>
      <c r="G94" s="84">
        <f t="shared" si="7"/>
        <v>0.75862068965517238</v>
      </c>
      <c r="H94" s="72" t="str">
        <f t="shared" si="8"/>
        <v>Good</v>
      </c>
      <c r="I94" s="85">
        <f t="shared" si="9"/>
        <v>7</v>
      </c>
      <c r="O94" s="73"/>
      <c r="R94"/>
      <c r="S94"/>
    </row>
    <row r="95" spans="1:19" x14ac:dyDescent="0.25">
      <c r="A95" s="28">
        <v>94</v>
      </c>
      <c r="B95" s="29">
        <v>23</v>
      </c>
      <c r="C95" s="29">
        <v>23</v>
      </c>
      <c r="D95" s="29">
        <v>13.8</v>
      </c>
      <c r="E95" s="73">
        <f t="shared" si="5"/>
        <v>1.67</v>
      </c>
      <c r="F95" s="91" t="str">
        <f t="shared" si="6"/>
        <v>2:1</v>
      </c>
      <c r="G95" s="84">
        <f t="shared" si="7"/>
        <v>1</v>
      </c>
      <c r="H95" s="72" t="str">
        <f t="shared" si="8"/>
        <v>Excellent</v>
      </c>
      <c r="I95" s="85">
        <f t="shared" si="9"/>
        <v>0</v>
      </c>
      <c r="O95" s="73"/>
      <c r="R95"/>
      <c r="S95"/>
    </row>
    <row r="96" spans="1:19" x14ac:dyDescent="0.25">
      <c r="A96" s="28">
        <v>95</v>
      </c>
      <c r="B96" s="29">
        <v>27</v>
      </c>
      <c r="C96" s="29">
        <v>24</v>
      </c>
      <c r="D96" s="29">
        <v>13.8</v>
      </c>
      <c r="E96" s="73">
        <f t="shared" si="5"/>
        <v>1.74</v>
      </c>
      <c r="F96" s="91" t="str">
        <f t="shared" si="6"/>
        <v>2:1</v>
      </c>
      <c r="G96" s="84">
        <f t="shared" si="7"/>
        <v>0.88888888888888884</v>
      </c>
      <c r="H96" s="72" t="str">
        <f t="shared" si="8"/>
        <v>Excellent</v>
      </c>
      <c r="I96" s="85">
        <f t="shared" si="9"/>
        <v>3</v>
      </c>
      <c r="O96" s="73"/>
      <c r="R96"/>
      <c r="S96"/>
    </row>
    <row r="97" spans="1:19" x14ac:dyDescent="0.25">
      <c r="A97" s="28">
        <v>96</v>
      </c>
      <c r="B97" s="29">
        <v>31</v>
      </c>
      <c r="C97" s="29">
        <v>25</v>
      </c>
      <c r="D97" s="29">
        <v>13.7</v>
      </c>
      <c r="E97" s="73">
        <f t="shared" si="5"/>
        <v>1.82</v>
      </c>
      <c r="F97" s="91" t="str">
        <f t="shared" si="6"/>
        <v>2:1</v>
      </c>
      <c r="G97" s="84">
        <f t="shared" si="7"/>
        <v>0.80645161290322576</v>
      </c>
      <c r="H97" s="72" t="str">
        <f t="shared" si="8"/>
        <v>Good</v>
      </c>
      <c r="I97" s="85">
        <f t="shared" si="9"/>
        <v>6</v>
      </c>
      <c r="O97" s="73"/>
      <c r="R97"/>
      <c r="S97"/>
    </row>
    <row r="98" spans="1:19" x14ac:dyDescent="0.25">
      <c r="A98" s="28">
        <v>97</v>
      </c>
      <c r="B98" s="29">
        <v>38</v>
      </c>
      <c r="C98" s="29">
        <v>38</v>
      </c>
      <c r="D98" s="29">
        <v>13.6</v>
      </c>
      <c r="E98" s="73">
        <f t="shared" si="5"/>
        <v>2.79</v>
      </c>
      <c r="F98" s="91" t="str">
        <f t="shared" si="6"/>
        <v>3:1</v>
      </c>
      <c r="G98" s="84">
        <f t="shared" si="7"/>
        <v>1</v>
      </c>
      <c r="H98" s="72" t="str">
        <f t="shared" si="8"/>
        <v>Excellent</v>
      </c>
      <c r="I98" s="85">
        <f t="shared" si="9"/>
        <v>0</v>
      </c>
      <c r="O98" s="73"/>
      <c r="R98"/>
      <c r="S98"/>
    </row>
    <row r="99" spans="1:19" x14ac:dyDescent="0.25">
      <c r="A99" s="28">
        <v>98</v>
      </c>
      <c r="B99" s="29">
        <v>23</v>
      </c>
      <c r="C99" s="29">
        <v>21</v>
      </c>
      <c r="D99" s="29">
        <v>13.4</v>
      </c>
      <c r="E99" s="73">
        <f t="shared" si="5"/>
        <v>1.57</v>
      </c>
      <c r="F99" s="91" t="str">
        <f t="shared" si="6"/>
        <v>2:1</v>
      </c>
      <c r="G99" s="84">
        <f t="shared" si="7"/>
        <v>0.91304347826086951</v>
      </c>
      <c r="H99" s="72" t="str">
        <f t="shared" si="8"/>
        <v>Excellent</v>
      </c>
      <c r="I99" s="85">
        <f t="shared" si="9"/>
        <v>2</v>
      </c>
      <c r="O99" s="73"/>
      <c r="R99"/>
      <c r="S99"/>
    </row>
    <row r="100" spans="1:19" x14ac:dyDescent="0.25">
      <c r="A100" s="28">
        <v>99</v>
      </c>
      <c r="B100" s="29">
        <v>27</v>
      </c>
      <c r="C100" s="29">
        <v>25</v>
      </c>
      <c r="D100" s="29">
        <v>12.9</v>
      </c>
      <c r="E100" s="73">
        <f t="shared" si="5"/>
        <v>1.94</v>
      </c>
      <c r="F100" s="91" t="str">
        <f t="shared" si="6"/>
        <v>2:1</v>
      </c>
      <c r="G100" s="84">
        <f t="shared" si="7"/>
        <v>0.92592592592592593</v>
      </c>
      <c r="H100" s="72" t="str">
        <f t="shared" si="8"/>
        <v>Excellent</v>
      </c>
      <c r="I100" s="85">
        <f t="shared" si="9"/>
        <v>2</v>
      </c>
      <c r="O100" s="73"/>
      <c r="R100"/>
      <c r="S100"/>
    </row>
    <row r="101" spans="1:19" x14ac:dyDescent="0.25">
      <c r="A101" s="28">
        <v>100</v>
      </c>
      <c r="B101" s="29">
        <v>18</v>
      </c>
      <c r="C101" s="29">
        <v>18</v>
      </c>
      <c r="D101" s="29">
        <v>12.8</v>
      </c>
      <c r="E101" s="73">
        <f t="shared" si="5"/>
        <v>1.41</v>
      </c>
      <c r="F101" s="91" t="str">
        <f t="shared" si="6"/>
        <v>1:1</v>
      </c>
      <c r="G101" s="84">
        <f t="shared" si="7"/>
        <v>1</v>
      </c>
      <c r="H101" s="72" t="str">
        <f t="shared" si="8"/>
        <v>Excellent</v>
      </c>
      <c r="I101" s="85">
        <f t="shared" si="9"/>
        <v>0</v>
      </c>
      <c r="O101" s="73"/>
      <c r="R101"/>
      <c r="S101"/>
    </row>
    <row r="102" spans="1:19" x14ac:dyDescent="0.25">
      <c r="A102" s="28">
        <v>101</v>
      </c>
      <c r="B102" s="29">
        <v>34</v>
      </c>
      <c r="C102" s="29">
        <v>27</v>
      </c>
      <c r="D102" s="29">
        <v>12.1</v>
      </c>
      <c r="E102" s="73">
        <f t="shared" si="5"/>
        <v>2.23</v>
      </c>
      <c r="F102" s="91" t="str">
        <f t="shared" si="6"/>
        <v>2:1</v>
      </c>
      <c r="G102" s="84">
        <f t="shared" si="7"/>
        <v>0.79411764705882348</v>
      </c>
      <c r="H102" s="72" t="str">
        <f t="shared" si="8"/>
        <v>Good</v>
      </c>
      <c r="I102" s="85">
        <f t="shared" si="9"/>
        <v>7</v>
      </c>
      <c r="O102" s="73"/>
      <c r="R102"/>
      <c r="S102"/>
    </row>
    <row r="103" spans="1:19" x14ac:dyDescent="0.25">
      <c r="A103" s="28">
        <v>102</v>
      </c>
      <c r="B103" s="29">
        <v>28</v>
      </c>
      <c r="C103" s="29">
        <v>24</v>
      </c>
      <c r="D103" s="29">
        <v>12</v>
      </c>
      <c r="E103" s="73">
        <f t="shared" si="5"/>
        <v>2</v>
      </c>
      <c r="F103" s="91" t="str">
        <f t="shared" si="6"/>
        <v>2:1</v>
      </c>
      <c r="G103" s="84">
        <f t="shared" si="7"/>
        <v>0.8571428571428571</v>
      </c>
      <c r="H103" s="72" t="str">
        <f t="shared" si="8"/>
        <v>Excellent</v>
      </c>
      <c r="I103" s="85">
        <f t="shared" si="9"/>
        <v>4</v>
      </c>
      <c r="O103" s="73"/>
      <c r="R103"/>
      <c r="S103"/>
    </row>
    <row r="104" spans="1:19" x14ac:dyDescent="0.25">
      <c r="A104" s="28">
        <v>103</v>
      </c>
      <c r="B104" s="29">
        <v>27</v>
      </c>
      <c r="C104" s="29">
        <v>21</v>
      </c>
      <c r="D104" s="29">
        <v>12</v>
      </c>
      <c r="E104" s="73">
        <f t="shared" si="5"/>
        <v>1.75</v>
      </c>
      <c r="F104" s="91" t="str">
        <f t="shared" si="6"/>
        <v>2:1</v>
      </c>
      <c r="G104" s="84">
        <f t="shared" si="7"/>
        <v>0.77777777777777779</v>
      </c>
      <c r="H104" s="72" t="str">
        <f t="shared" si="8"/>
        <v>Good</v>
      </c>
      <c r="I104" s="85">
        <f t="shared" si="9"/>
        <v>6</v>
      </c>
      <c r="O104" s="73"/>
      <c r="R104"/>
      <c r="S104"/>
    </row>
    <row r="105" spans="1:19" x14ac:dyDescent="0.25">
      <c r="A105" s="28">
        <v>104</v>
      </c>
      <c r="B105" s="29">
        <v>29</v>
      </c>
      <c r="C105" s="29">
        <v>27</v>
      </c>
      <c r="D105" s="29">
        <v>11.8</v>
      </c>
      <c r="E105" s="73">
        <f t="shared" si="5"/>
        <v>2.29</v>
      </c>
      <c r="F105" s="91" t="str">
        <f t="shared" si="6"/>
        <v>2:1</v>
      </c>
      <c r="G105" s="84">
        <f t="shared" si="7"/>
        <v>0.93103448275862066</v>
      </c>
      <c r="H105" s="72" t="str">
        <f t="shared" si="8"/>
        <v>Excellent</v>
      </c>
      <c r="I105" s="85">
        <f t="shared" si="9"/>
        <v>2</v>
      </c>
      <c r="O105" s="73"/>
      <c r="R105"/>
      <c r="S105"/>
    </row>
    <row r="106" spans="1:19" x14ac:dyDescent="0.25">
      <c r="A106" s="28">
        <v>105</v>
      </c>
      <c r="B106" s="29">
        <v>27</v>
      </c>
      <c r="C106" s="29">
        <v>26</v>
      </c>
      <c r="D106" s="29">
        <v>11.8</v>
      </c>
      <c r="E106" s="73">
        <f t="shared" si="5"/>
        <v>2.2000000000000002</v>
      </c>
      <c r="F106" s="91" t="str">
        <f t="shared" si="6"/>
        <v>2:1</v>
      </c>
      <c r="G106" s="84">
        <f t="shared" si="7"/>
        <v>0.96296296296296291</v>
      </c>
      <c r="H106" s="72" t="str">
        <f t="shared" si="8"/>
        <v>Excellent</v>
      </c>
      <c r="I106" s="85">
        <f t="shared" si="9"/>
        <v>1</v>
      </c>
      <c r="O106" s="73"/>
      <c r="R106"/>
      <c r="S106"/>
    </row>
    <row r="107" spans="1:19" x14ac:dyDescent="0.25">
      <c r="A107" s="28">
        <v>106</v>
      </c>
      <c r="B107" s="29">
        <v>37</v>
      </c>
      <c r="C107" s="29">
        <v>31</v>
      </c>
      <c r="D107" s="29">
        <v>11.5</v>
      </c>
      <c r="E107" s="73">
        <f t="shared" si="5"/>
        <v>2.7</v>
      </c>
      <c r="F107" s="91" t="str">
        <f t="shared" si="6"/>
        <v>3:1</v>
      </c>
      <c r="G107" s="84">
        <f t="shared" si="7"/>
        <v>0.83783783783783783</v>
      </c>
      <c r="H107" s="72" t="str">
        <f t="shared" si="8"/>
        <v>Good</v>
      </c>
      <c r="I107" s="85">
        <f t="shared" si="9"/>
        <v>6</v>
      </c>
      <c r="O107" s="73"/>
      <c r="R107"/>
      <c r="S107"/>
    </row>
    <row r="108" spans="1:19" x14ac:dyDescent="0.25">
      <c r="A108" s="28">
        <v>107</v>
      </c>
      <c r="B108" s="29">
        <v>21</v>
      </c>
      <c r="C108" s="29">
        <v>21</v>
      </c>
      <c r="D108" s="29">
        <v>11.5</v>
      </c>
      <c r="E108" s="73">
        <f t="shared" si="5"/>
        <v>1.83</v>
      </c>
      <c r="F108" s="91" t="str">
        <f t="shared" si="6"/>
        <v>2:1</v>
      </c>
      <c r="G108" s="84">
        <f t="shared" si="7"/>
        <v>1</v>
      </c>
      <c r="H108" s="72" t="str">
        <f t="shared" si="8"/>
        <v>Excellent</v>
      </c>
      <c r="I108" s="85">
        <f t="shared" si="9"/>
        <v>0</v>
      </c>
      <c r="O108" s="73"/>
      <c r="R108"/>
      <c r="S108"/>
    </row>
    <row r="109" spans="1:19" x14ac:dyDescent="0.25">
      <c r="A109" s="28">
        <v>108</v>
      </c>
      <c r="B109" s="29">
        <v>29</v>
      </c>
      <c r="C109" s="29">
        <v>25</v>
      </c>
      <c r="D109" s="29">
        <v>11.4</v>
      </c>
      <c r="E109" s="73">
        <f t="shared" si="5"/>
        <v>2.19</v>
      </c>
      <c r="F109" s="91" t="str">
        <f t="shared" si="6"/>
        <v>2:1</v>
      </c>
      <c r="G109" s="84">
        <f t="shared" si="7"/>
        <v>0.86206896551724133</v>
      </c>
      <c r="H109" s="72" t="str">
        <f t="shared" si="8"/>
        <v>Excellent</v>
      </c>
      <c r="I109" s="85">
        <f t="shared" si="9"/>
        <v>4</v>
      </c>
      <c r="O109" s="73"/>
      <c r="R109"/>
      <c r="S109"/>
    </row>
    <row r="110" spans="1:19" x14ac:dyDescent="0.25">
      <c r="A110" s="28">
        <v>109</v>
      </c>
      <c r="B110" s="29">
        <v>34</v>
      </c>
      <c r="C110" s="29">
        <v>22</v>
      </c>
      <c r="D110" s="29">
        <v>11.4</v>
      </c>
      <c r="E110" s="73">
        <f t="shared" si="5"/>
        <v>1.93</v>
      </c>
      <c r="F110" s="91" t="str">
        <f t="shared" si="6"/>
        <v>2:1</v>
      </c>
      <c r="G110" s="84">
        <f t="shared" si="7"/>
        <v>0.6470588235294118</v>
      </c>
      <c r="H110" s="72" t="str">
        <f t="shared" si="8"/>
        <v>Poor</v>
      </c>
      <c r="I110" s="85">
        <f t="shared" si="9"/>
        <v>12</v>
      </c>
      <c r="O110" s="73"/>
      <c r="R110"/>
      <c r="S110"/>
    </row>
    <row r="111" spans="1:19" x14ac:dyDescent="0.25">
      <c r="A111" s="28">
        <v>110</v>
      </c>
      <c r="B111" s="29">
        <v>32</v>
      </c>
      <c r="C111" s="29">
        <v>27</v>
      </c>
      <c r="D111" s="29">
        <v>11.2</v>
      </c>
      <c r="E111" s="73">
        <f t="shared" si="5"/>
        <v>2.41</v>
      </c>
      <c r="F111" s="91" t="str">
        <f t="shared" si="6"/>
        <v>2:1</v>
      </c>
      <c r="G111" s="84">
        <f t="shared" si="7"/>
        <v>0.84375</v>
      </c>
      <c r="H111" s="72" t="str">
        <f t="shared" si="8"/>
        <v>Good</v>
      </c>
      <c r="I111" s="85">
        <f t="shared" si="9"/>
        <v>5</v>
      </c>
      <c r="O111" s="73"/>
      <c r="R111"/>
      <c r="S111"/>
    </row>
    <row r="112" spans="1:19" x14ac:dyDescent="0.25">
      <c r="A112" s="28">
        <v>111</v>
      </c>
      <c r="B112" s="29">
        <v>23</v>
      </c>
      <c r="C112" s="29">
        <v>18</v>
      </c>
      <c r="D112" s="29">
        <v>11.2</v>
      </c>
      <c r="E112" s="73">
        <f t="shared" si="5"/>
        <v>1.61</v>
      </c>
      <c r="F112" s="91" t="str">
        <f t="shared" si="6"/>
        <v>2:1</v>
      </c>
      <c r="G112" s="84">
        <f t="shared" si="7"/>
        <v>0.78260869565217395</v>
      </c>
      <c r="H112" s="72" t="str">
        <f t="shared" si="8"/>
        <v>Good</v>
      </c>
      <c r="I112" s="85">
        <f t="shared" si="9"/>
        <v>5</v>
      </c>
      <c r="O112" s="73"/>
      <c r="R112"/>
      <c r="S112"/>
    </row>
    <row r="113" spans="1:19" x14ac:dyDescent="0.25">
      <c r="A113" s="28">
        <v>112</v>
      </c>
      <c r="B113" s="29">
        <v>17</v>
      </c>
      <c r="C113" s="29">
        <v>11</v>
      </c>
      <c r="D113" s="29">
        <v>10</v>
      </c>
      <c r="E113" s="73">
        <f t="shared" si="5"/>
        <v>1.1000000000000001</v>
      </c>
      <c r="F113" s="91" t="str">
        <f t="shared" si="6"/>
        <v>1:1</v>
      </c>
      <c r="G113" s="84">
        <f t="shared" si="7"/>
        <v>0.6470588235294118</v>
      </c>
      <c r="H113" s="72" t="str">
        <f t="shared" si="8"/>
        <v>Poor</v>
      </c>
      <c r="I113" s="85">
        <f t="shared" si="9"/>
        <v>6</v>
      </c>
      <c r="O113" s="73"/>
      <c r="R113"/>
      <c r="S113"/>
    </row>
    <row r="114" spans="1:19" x14ac:dyDescent="0.25">
      <c r="A114" s="28">
        <v>113</v>
      </c>
      <c r="B114" s="29">
        <v>16</v>
      </c>
      <c r="C114" s="29">
        <v>15</v>
      </c>
      <c r="D114" s="29">
        <v>9.9</v>
      </c>
      <c r="E114" s="73">
        <f t="shared" si="5"/>
        <v>1.52</v>
      </c>
      <c r="F114" s="91" t="str">
        <f t="shared" si="6"/>
        <v>2:1</v>
      </c>
      <c r="G114" s="84">
        <f t="shared" si="7"/>
        <v>0.9375</v>
      </c>
      <c r="H114" s="72" t="str">
        <f t="shared" si="8"/>
        <v>Excellent</v>
      </c>
      <c r="I114" s="85">
        <f t="shared" si="9"/>
        <v>1</v>
      </c>
      <c r="O114" s="73"/>
      <c r="R114"/>
      <c r="S114"/>
    </row>
    <row r="115" spans="1:19" x14ac:dyDescent="0.25">
      <c r="A115" s="28">
        <v>114</v>
      </c>
      <c r="B115" s="29">
        <v>16</v>
      </c>
      <c r="C115" s="29">
        <v>15</v>
      </c>
      <c r="D115" s="29">
        <v>9.8000000000000007</v>
      </c>
      <c r="E115" s="73">
        <f t="shared" si="5"/>
        <v>1.53</v>
      </c>
      <c r="F115" s="91" t="str">
        <f t="shared" si="6"/>
        <v>2:1</v>
      </c>
      <c r="G115" s="84">
        <f t="shared" si="7"/>
        <v>0.9375</v>
      </c>
      <c r="H115" s="72" t="str">
        <f t="shared" si="8"/>
        <v>Excellent</v>
      </c>
      <c r="I115" s="85">
        <f t="shared" si="9"/>
        <v>1</v>
      </c>
      <c r="O115" s="73"/>
      <c r="R115"/>
      <c r="S115"/>
    </row>
    <row r="116" spans="1:19" x14ac:dyDescent="0.25">
      <c r="A116" s="28">
        <v>115</v>
      </c>
      <c r="B116" s="29">
        <v>16</v>
      </c>
      <c r="C116" s="29">
        <v>12</v>
      </c>
      <c r="D116" s="29">
        <v>9.8000000000000007</v>
      </c>
      <c r="E116" s="73">
        <f t="shared" si="5"/>
        <v>1.22</v>
      </c>
      <c r="F116" s="91" t="str">
        <f t="shared" si="6"/>
        <v>1:1</v>
      </c>
      <c r="G116" s="84">
        <f t="shared" si="7"/>
        <v>0.75</v>
      </c>
      <c r="H116" s="72" t="str">
        <f t="shared" si="8"/>
        <v>Satisfactory</v>
      </c>
      <c r="I116" s="85">
        <f t="shared" si="9"/>
        <v>4</v>
      </c>
      <c r="O116" s="73"/>
      <c r="R116"/>
      <c r="S116"/>
    </row>
    <row r="117" spans="1:19" x14ac:dyDescent="0.25">
      <c r="A117" s="105">
        <v>116</v>
      </c>
      <c r="B117" s="106">
        <v>28</v>
      </c>
      <c r="C117" s="106">
        <v>14</v>
      </c>
      <c r="D117" s="106">
        <v>7.7</v>
      </c>
      <c r="E117" s="107">
        <f t="shared" si="5"/>
        <v>1.82</v>
      </c>
      <c r="F117" s="107" t="str">
        <f t="shared" si="6"/>
        <v>2:1</v>
      </c>
      <c r="G117" s="108">
        <f t="shared" si="7"/>
        <v>0.5</v>
      </c>
      <c r="H117" s="109" t="str">
        <f t="shared" si="8"/>
        <v>Inadequate</v>
      </c>
      <c r="I117" s="109">
        <f t="shared" si="9"/>
        <v>14</v>
      </c>
      <c r="O117" s="73"/>
      <c r="R117"/>
      <c r="S117"/>
    </row>
    <row r="118" spans="1:19" x14ac:dyDescent="0.25">
      <c r="A118" s="28">
        <v>117</v>
      </c>
      <c r="B118" s="29">
        <v>11</v>
      </c>
      <c r="C118" s="29">
        <v>10</v>
      </c>
      <c r="D118" s="29">
        <v>7.5</v>
      </c>
      <c r="E118" s="73">
        <f t="shared" si="5"/>
        <v>1.33</v>
      </c>
      <c r="F118" s="91" t="str">
        <f t="shared" si="6"/>
        <v>1:1</v>
      </c>
      <c r="G118" s="84">
        <f t="shared" si="7"/>
        <v>0.90909090909090906</v>
      </c>
      <c r="H118" s="72" t="str">
        <f t="shared" si="8"/>
        <v>Excellent</v>
      </c>
      <c r="I118" s="85">
        <f t="shared" si="9"/>
        <v>1</v>
      </c>
      <c r="O118" s="73"/>
      <c r="R118"/>
      <c r="S118"/>
    </row>
    <row r="119" spans="1:19" x14ac:dyDescent="0.25">
      <c r="A119" s="28">
        <v>118</v>
      </c>
      <c r="B119" s="29">
        <v>17</v>
      </c>
      <c r="C119" s="29">
        <v>9</v>
      </c>
      <c r="D119" s="29">
        <v>7.4</v>
      </c>
      <c r="E119" s="73">
        <f t="shared" si="5"/>
        <v>1.22</v>
      </c>
      <c r="F119" s="91" t="str">
        <f t="shared" si="6"/>
        <v>1:1</v>
      </c>
      <c r="G119" s="84">
        <f t="shared" si="7"/>
        <v>0.52941176470588236</v>
      </c>
      <c r="H119" s="72" t="str">
        <f t="shared" si="8"/>
        <v>Poor</v>
      </c>
      <c r="I119" s="85">
        <f t="shared" si="9"/>
        <v>8</v>
      </c>
      <c r="O119" s="73"/>
      <c r="R119"/>
      <c r="S119"/>
    </row>
    <row r="120" spans="1:19" x14ac:dyDescent="0.25">
      <c r="A120" s="28">
        <v>119</v>
      </c>
      <c r="B120" s="29">
        <v>18</v>
      </c>
      <c r="C120" s="29">
        <v>17</v>
      </c>
      <c r="D120" s="29">
        <v>7.4</v>
      </c>
      <c r="E120" s="73">
        <f t="shared" si="5"/>
        <v>2.2999999999999998</v>
      </c>
      <c r="F120" s="91" t="str">
        <f t="shared" si="6"/>
        <v>2:1</v>
      </c>
      <c r="G120" s="84">
        <f t="shared" si="7"/>
        <v>0.94444444444444442</v>
      </c>
      <c r="H120" s="72" t="str">
        <f t="shared" si="8"/>
        <v>Excellent</v>
      </c>
      <c r="I120" s="85">
        <f t="shared" si="9"/>
        <v>1</v>
      </c>
      <c r="O120" s="73"/>
      <c r="R120"/>
      <c r="S120"/>
    </row>
    <row r="121" spans="1:19" x14ac:dyDescent="0.25">
      <c r="A121" s="28">
        <v>120</v>
      </c>
      <c r="B121" s="29">
        <v>24</v>
      </c>
      <c r="C121" s="29">
        <v>19</v>
      </c>
      <c r="D121" s="29">
        <v>7.4</v>
      </c>
      <c r="E121" s="73">
        <f t="shared" si="5"/>
        <v>2.57</v>
      </c>
      <c r="F121" s="91" t="str">
        <f t="shared" si="6"/>
        <v>3:1</v>
      </c>
      <c r="G121" s="84">
        <f t="shared" si="7"/>
        <v>0.79166666666666663</v>
      </c>
      <c r="H121" s="72" t="str">
        <f t="shared" si="8"/>
        <v>Good</v>
      </c>
      <c r="I121" s="85">
        <f t="shared" si="9"/>
        <v>5</v>
      </c>
      <c r="O121" s="73"/>
      <c r="R121"/>
      <c r="S121"/>
    </row>
    <row r="122" spans="1:19" x14ac:dyDescent="0.25">
      <c r="A122" s="28">
        <v>121</v>
      </c>
      <c r="B122" s="29">
        <v>20</v>
      </c>
      <c r="C122" s="29">
        <v>16</v>
      </c>
      <c r="D122" s="29">
        <v>7.3</v>
      </c>
      <c r="E122" s="73">
        <f t="shared" si="5"/>
        <v>2.19</v>
      </c>
      <c r="F122" s="91" t="str">
        <f t="shared" si="6"/>
        <v>2:1</v>
      </c>
      <c r="G122" s="84">
        <f t="shared" si="7"/>
        <v>0.8</v>
      </c>
      <c r="H122" s="72" t="str">
        <f t="shared" si="8"/>
        <v>Good</v>
      </c>
      <c r="I122" s="85">
        <f t="shared" si="9"/>
        <v>4</v>
      </c>
      <c r="O122" s="73"/>
      <c r="R122"/>
      <c r="S122"/>
    </row>
    <row r="123" spans="1:19" x14ac:dyDescent="0.25">
      <c r="A123" s="28">
        <v>122</v>
      </c>
      <c r="B123" s="29">
        <v>28</v>
      </c>
      <c r="C123" s="29">
        <v>24</v>
      </c>
      <c r="D123" s="29">
        <v>7.3</v>
      </c>
      <c r="E123" s="73">
        <f t="shared" si="5"/>
        <v>3.29</v>
      </c>
      <c r="F123" s="91" t="str">
        <f t="shared" si="6"/>
        <v>3:1</v>
      </c>
      <c r="G123" s="84">
        <f t="shared" si="7"/>
        <v>0.8571428571428571</v>
      </c>
      <c r="H123" s="72" t="str">
        <f t="shared" si="8"/>
        <v>Excellent</v>
      </c>
      <c r="I123" s="85">
        <f t="shared" si="9"/>
        <v>4</v>
      </c>
      <c r="O123" s="73"/>
      <c r="R123"/>
      <c r="S123"/>
    </row>
    <row r="124" spans="1:19" x14ac:dyDescent="0.25">
      <c r="A124" s="28">
        <v>123</v>
      </c>
      <c r="B124" s="29">
        <v>16</v>
      </c>
      <c r="C124" s="29">
        <v>14</v>
      </c>
      <c r="D124" s="29">
        <v>7.2</v>
      </c>
      <c r="E124" s="73">
        <f t="shared" si="5"/>
        <v>1.94</v>
      </c>
      <c r="F124" s="91" t="str">
        <f t="shared" si="6"/>
        <v>2:1</v>
      </c>
      <c r="G124" s="84">
        <f t="shared" si="7"/>
        <v>0.875</v>
      </c>
      <c r="H124" s="72" t="str">
        <f t="shared" si="8"/>
        <v>Excellent</v>
      </c>
      <c r="I124" s="85">
        <f t="shared" si="9"/>
        <v>2</v>
      </c>
      <c r="O124" s="73"/>
      <c r="R124"/>
      <c r="S124"/>
    </row>
    <row r="125" spans="1:19" x14ac:dyDescent="0.25">
      <c r="A125" s="28">
        <v>124</v>
      </c>
      <c r="B125" s="29">
        <v>25</v>
      </c>
      <c r="C125" s="29">
        <v>19</v>
      </c>
      <c r="D125" s="29">
        <v>7.1</v>
      </c>
      <c r="E125" s="73">
        <f t="shared" si="5"/>
        <v>2.68</v>
      </c>
      <c r="F125" s="91" t="str">
        <f t="shared" si="6"/>
        <v>3:1</v>
      </c>
      <c r="G125" s="84">
        <f t="shared" si="7"/>
        <v>0.76</v>
      </c>
      <c r="H125" s="72" t="str">
        <f t="shared" si="8"/>
        <v>Good</v>
      </c>
      <c r="I125" s="85">
        <f t="shared" si="9"/>
        <v>6</v>
      </c>
      <c r="O125" s="73"/>
      <c r="R125"/>
      <c r="S125"/>
    </row>
    <row r="126" spans="1:19" x14ac:dyDescent="0.25">
      <c r="A126" s="28">
        <v>125</v>
      </c>
      <c r="B126" s="29">
        <v>15</v>
      </c>
      <c r="C126" s="29">
        <v>15</v>
      </c>
      <c r="D126" s="29">
        <v>7</v>
      </c>
      <c r="E126" s="73">
        <f t="shared" si="5"/>
        <v>2.14</v>
      </c>
      <c r="F126" s="91" t="str">
        <f t="shared" si="6"/>
        <v>2:1</v>
      </c>
      <c r="G126" s="84">
        <f t="shared" si="7"/>
        <v>1</v>
      </c>
      <c r="H126" s="72" t="str">
        <f t="shared" si="8"/>
        <v>Excellent</v>
      </c>
      <c r="I126" s="85">
        <f t="shared" si="9"/>
        <v>0</v>
      </c>
      <c r="O126" s="73"/>
      <c r="R126"/>
      <c r="S126"/>
    </row>
    <row r="127" spans="1:19" x14ac:dyDescent="0.25">
      <c r="A127" s="28">
        <v>126</v>
      </c>
      <c r="B127" s="29">
        <v>12</v>
      </c>
      <c r="C127" s="29">
        <v>11</v>
      </c>
      <c r="D127" s="29">
        <v>7</v>
      </c>
      <c r="E127" s="73">
        <f t="shared" si="5"/>
        <v>1.57</v>
      </c>
      <c r="F127" s="91" t="str">
        <f t="shared" si="6"/>
        <v>2:1</v>
      </c>
      <c r="G127" s="84">
        <f t="shared" si="7"/>
        <v>0.91666666666666663</v>
      </c>
      <c r="H127" s="72" t="str">
        <f t="shared" si="8"/>
        <v>Excellent</v>
      </c>
      <c r="I127" s="85">
        <f t="shared" si="9"/>
        <v>1</v>
      </c>
      <c r="O127" s="73"/>
      <c r="R127"/>
      <c r="S127"/>
    </row>
    <row r="128" spans="1:19" x14ac:dyDescent="0.25">
      <c r="A128" s="28">
        <v>127</v>
      </c>
      <c r="B128" s="29">
        <v>24</v>
      </c>
      <c r="C128" s="29">
        <v>15</v>
      </c>
      <c r="D128" s="29">
        <v>6.9</v>
      </c>
      <c r="E128" s="73">
        <f t="shared" si="5"/>
        <v>2.17</v>
      </c>
      <c r="F128" s="91" t="str">
        <f t="shared" si="6"/>
        <v>2:1</v>
      </c>
      <c r="G128" s="84">
        <f t="shared" si="7"/>
        <v>0.625</v>
      </c>
      <c r="H128" s="72" t="str">
        <f t="shared" si="8"/>
        <v>Poor</v>
      </c>
      <c r="I128" s="85">
        <f t="shared" si="9"/>
        <v>9</v>
      </c>
      <c r="O128" s="73"/>
      <c r="R128"/>
      <c r="S128"/>
    </row>
    <row r="129" spans="1:19" x14ac:dyDescent="0.25">
      <c r="A129" s="28">
        <v>128</v>
      </c>
      <c r="B129" s="29">
        <v>20</v>
      </c>
      <c r="C129" s="29">
        <v>12</v>
      </c>
      <c r="D129" s="29">
        <v>6.2</v>
      </c>
      <c r="E129" s="73">
        <f t="shared" si="5"/>
        <v>1.94</v>
      </c>
      <c r="F129" s="91" t="str">
        <f t="shared" si="6"/>
        <v>2:1</v>
      </c>
      <c r="G129" s="84">
        <f t="shared" si="7"/>
        <v>0.6</v>
      </c>
      <c r="H129" s="72" t="str">
        <f t="shared" si="8"/>
        <v>Poor</v>
      </c>
      <c r="I129" s="85">
        <f t="shared" si="9"/>
        <v>8</v>
      </c>
      <c r="O129" s="73"/>
      <c r="R129"/>
      <c r="S129"/>
    </row>
    <row r="130" spans="1:19" x14ac:dyDescent="0.25">
      <c r="A130" s="28">
        <v>129</v>
      </c>
      <c r="B130" s="29">
        <v>15</v>
      </c>
      <c r="C130" s="29">
        <v>13</v>
      </c>
      <c r="D130" s="29">
        <v>6.1</v>
      </c>
      <c r="E130" s="73">
        <f t="shared" si="5"/>
        <v>2.13</v>
      </c>
      <c r="F130" s="91" t="str">
        <f t="shared" si="6"/>
        <v>2:1</v>
      </c>
      <c r="G130" s="84">
        <f t="shared" si="7"/>
        <v>0.8666666666666667</v>
      </c>
      <c r="H130" s="72" t="str">
        <f t="shared" si="8"/>
        <v>Excellent</v>
      </c>
      <c r="I130" s="85">
        <f t="shared" si="9"/>
        <v>2</v>
      </c>
      <c r="O130" s="73"/>
      <c r="R130"/>
      <c r="S130"/>
    </row>
    <row r="131" spans="1:19" x14ac:dyDescent="0.25">
      <c r="A131" s="28">
        <v>130</v>
      </c>
      <c r="B131" s="29">
        <v>11</v>
      </c>
      <c r="C131" s="29">
        <v>11</v>
      </c>
      <c r="D131" s="29">
        <v>6.1</v>
      </c>
      <c r="E131" s="73">
        <f t="shared" ref="E131:E159" si="10">ROUND(C131/D131,2)</f>
        <v>1.8</v>
      </c>
      <c r="F131" s="91" t="str">
        <f t="shared" ref="F131:F159" si="11">IF(MOD(E131,1)=0.5,MROUND(E131,2),ROUND(E131,0))&amp;":"&amp;1</f>
        <v>2:1</v>
      </c>
      <c r="G131" s="84">
        <f t="shared" ref="G131:G159" si="12">C131/B131</f>
        <v>1</v>
      </c>
      <c r="H131" s="72" t="str">
        <f t="shared" ref="H131:H159" si="13">IF(G131&gt;85%,"Excellent",IF(G131&gt;75%,"Good",IF(G131&gt;65%,"Satisfactory",IF(G131&gt;50%,"Poor","Inadequate"))))</f>
        <v>Excellent</v>
      </c>
      <c r="I131" s="85">
        <f t="shared" ref="I131:I159" si="14">B131-C131</f>
        <v>0</v>
      </c>
      <c r="O131" s="73"/>
      <c r="R131"/>
      <c r="S131"/>
    </row>
    <row r="132" spans="1:19" x14ac:dyDescent="0.25">
      <c r="A132" s="28">
        <v>131</v>
      </c>
      <c r="B132" s="29">
        <v>14</v>
      </c>
      <c r="C132" s="29">
        <v>14</v>
      </c>
      <c r="D132" s="29">
        <v>6</v>
      </c>
      <c r="E132" s="73">
        <f t="shared" si="10"/>
        <v>2.33</v>
      </c>
      <c r="F132" s="91" t="str">
        <f t="shared" si="11"/>
        <v>2:1</v>
      </c>
      <c r="G132" s="84">
        <f t="shared" si="12"/>
        <v>1</v>
      </c>
      <c r="H132" s="72" t="str">
        <f t="shared" si="13"/>
        <v>Excellent</v>
      </c>
      <c r="I132" s="85">
        <f t="shared" si="14"/>
        <v>0</v>
      </c>
      <c r="O132" s="73"/>
      <c r="R132"/>
      <c r="S132"/>
    </row>
    <row r="133" spans="1:19" x14ac:dyDescent="0.25">
      <c r="A133" s="28">
        <v>132</v>
      </c>
      <c r="B133" s="29">
        <v>18</v>
      </c>
      <c r="C133" s="29">
        <v>14</v>
      </c>
      <c r="D133" s="29">
        <v>5.8</v>
      </c>
      <c r="E133" s="73">
        <f t="shared" si="10"/>
        <v>2.41</v>
      </c>
      <c r="F133" s="91" t="str">
        <f t="shared" si="11"/>
        <v>2:1</v>
      </c>
      <c r="G133" s="84">
        <f t="shared" si="12"/>
        <v>0.77777777777777779</v>
      </c>
      <c r="H133" s="72" t="str">
        <f t="shared" si="13"/>
        <v>Good</v>
      </c>
      <c r="I133" s="85">
        <f t="shared" si="14"/>
        <v>4</v>
      </c>
      <c r="O133" s="73"/>
      <c r="R133"/>
      <c r="S133"/>
    </row>
    <row r="134" spans="1:19" x14ac:dyDescent="0.25">
      <c r="A134" s="28">
        <v>133</v>
      </c>
      <c r="B134" s="29">
        <v>16</v>
      </c>
      <c r="C134" s="29">
        <v>15</v>
      </c>
      <c r="D134" s="29">
        <v>5.7</v>
      </c>
      <c r="E134" s="73">
        <f t="shared" si="10"/>
        <v>2.63</v>
      </c>
      <c r="F134" s="91" t="str">
        <f t="shared" si="11"/>
        <v>3:1</v>
      </c>
      <c r="G134" s="84">
        <f t="shared" si="12"/>
        <v>0.9375</v>
      </c>
      <c r="H134" s="72" t="str">
        <f t="shared" si="13"/>
        <v>Excellent</v>
      </c>
      <c r="I134" s="85">
        <f t="shared" si="14"/>
        <v>1</v>
      </c>
      <c r="O134" s="73"/>
      <c r="R134"/>
      <c r="S134"/>
    </row>
    <row r="135" spans="1:19" x14ac:dyDescent="0.25">
      <c r="A135" s="105">
        <v>134</v>
      </c>
      <c r="B135" s="106">
        <v>21</v>
      </c>
      <c r="C135" s="106">
        <v>8</v>
      </c>
      <c r="D135" s="106">
        <v>5.6</v>
      </c>
      <c r="E135" s="107">
        <f t="shared" si="10"/>
        <v>1.43</v>
      </c>
      <c r="F135" s="107" t="str">
        <f t="shared" si="11"/>
        <v>1:1</v>
      </c>
      <c r="G135" s="108">
        <f t="shared" si="12"/>
        <v>0.38095238095238093</v>
      </c>
      <c r="H135" s="109" t="str">
        <f t="shared" si="13"/>
        <v>Inadequate</v>
      </c>
      <c r="I135" s="109">
        <f t="shared" si="14"/>
        <v>13</v>
      </c>
      <c r="O135" s="73"/>
      <c r="R135"/>
      <c r="S135"/>
    </row>
    <row r="136" spans="1:19" x14ac:dyDescent="0.25">
      <c r="A136" s="105">
        <v>135</v>
      </c>
      <c r="B136" s="106">
        <v>14</v>
      </c>
      <c r="C136" s="106">
        <v>2</v>
      </c>
      <c r="D136" s="106">
        <v>5.6</v>
      </c>
      <c r="E136" s="107">
        <f t="shared" si="10"/>
        <v>0.36</v>
      </c>
      <c r="F136" s="107" t="str">
        <f t="shared" si="11"/>
        <v>0:1</v>
      </c>
      <c r="G136" s="108">
        <f t="shared" si="12"/>
        <v>0.14285714285714285</v>
      </c>
      <c r="H136" s="109" t="str">
        <f t="shared" si="13"/>
        <v>Inadequate</v>
      </c>
      <c r="I136" s="109">
        <f t="shared" si="14"/>
        <v>12</v>
      </c>
      <c r="O136" s="73"/>
      <c r="R136"/>
      <c r="S136"/>
    </row>
    <row r="137" spans="1:19" x14ac:dyDescent="0.25">
      <c r="A137" s="28">
        <v>136</v>
      </c>
      <c r="B137" s="29">
        <v>11</v>
      </c>
      <c r="C137" s="29">
        <v>11</v>
      </c>
      <c r="D137" s="29">
        <v>4.9000000000000004</v>
      </c>
      <c r="E137" s="73">
        <f t="shared" si="10"/>
        <v>2.2400000000000002</v>
      </c>
      <c r="F137" s="91" t="str">
        <f t="shared" si="11"/>
        <v>2:1</v>
      </c>
      <c r="G137" s="84">
        <f t="shared" si="12"/>
        <v>1</v>
      </c>
      <c r="H137" s="72" t="str">
        <f t="shared" si="13"/>
        <v>Excellent</v>
      </c>
      <c r="I137" s="85">
        <f t="shared" si="14"/>
        <v>0</v>
      </c>
      <c r="O137" s="73"/>
      <c r="R137"/>
      <c r="S137"/>
    </row>
    <row r="138" spans="1:19" x14ac:dyDescent="0.25">
      <c r="A138" s="28">
        <v>137</v>
      </c>
      <c r="B138" s="29">
        <v>12</v>
      </c>
      <c r="C138" s="29">
        <v>12</v>
      </c>
      <c r="D138" s="29">
        <v>4.8</v>
      </c>
      <c r="E138" s="73">
        <f t="shared" si="10"/>
        <v>2.5</v>
      </c>
      <c r="F138" s="91" t="str">
        <f t="shared" si="11"/>
        <v>2:1</v>
      </c>
      <c r="G138" s="84">
        <f t="shared" si="12"/>
        <v>1</v>
      </c>
      <c r="H138" s="72" t="str">
        <f t="shared" si="13"/>
        <v>Excellent</v>
      </c>
      <c r="I138" s="85">
        <f t="shared" si="14"/>
        <v>0</v>
      </c>
      <c r="O138" s="73"/>
      <c r="R138"/>
      <c r="S138"/>
    </row>
    <row r="139" spans="1:19" x14ac:dyDescent="0.25">
      <c r="A139" s="105">
        <v>138</v>
      </c>
      <c r="B139" s="106">
        <v>18</v>
      </c>
      <c r="C139" s="106">
        <v>8</v>
      </c>
      <c r="D139" s="106">
        <v>4.5999999999999996</v>
      </c>
      <c r="E139" s="107">
        <f t="shared" si="10"/>
        <v>1.74</v>
      </c>
      <c r="F139" s="107" t="str">
        <f t="shared" si="11"/>
        <v>2:1</v>
      </c>
      <c r="G139" s="108">
        <f t="shared" si="12"/>
        <v>0.44444444444444442</v>
      </c>
      <c r="H139" s="109" t="str">
        <f t="shared" si="13"/>
        <v>Inadequate</v>
      </c>
      <c r="I139" s="109">
        <f t="shared" si="14"/>
        <v>10</v>
      </c>
      <c r="O139" s="73"/>
      <c r="R139"/>
      <c r="S139"/>
    </row>
    <row r="140" spans="1:19" x14ac:dyDescent="0.25">
      <c r="A140" s="28">
        <v>139</v>
      </c>
      <c r="B140" s="29">
        <v>11</v>
      </c>
      <c r="C140" s="29">
        <v>11</v>
      </c>
      <c r="D140" s="29">
        <v>4.5999999999999996</v>
      </c>
      <c r="E140" s="73">
        <f t="shared" si="10"/>
        <v>2.39</v>
      </c>
      <c r="F140" s="91" t="str">
        <f t="shared" si="11"/>
        <v>2:1</v>
      </c>
      <c r="G140" s="84">
        <f t="shared" si="12"/>
        <v>1</v>
      </c>
      <c r="H140" s="72" t="str">
        <f t="shared" si="13"/>
        <v>Excellent</v>
      </c>
      <c r="I140" s="85">
        <f t="shared" si="14"/>
        <v>0</v>
      </c>
      <c r="O140" s="73"/>
      <c r="R140"/>
      <c r="S140"/>
    </row>
    <row r="141" spans="1:19" x14ac:dyDescent="0.25">
      <c r="A141" s="28">
        <v>140</v>
      </c>
      <c r="B141" s="29">
        <v>15</v>
      </c>
      <c r="C141" s="29">
        <v>13</v>
      </c>
      <c r="D141" s="29">
        <v>4.5999999999999996</v>
      </c>
      <c r="E141" s="73">
        <f t="shared" si="10"/>
        <v>2.83</v>
      </c>
      <c r="F141" s="91" t="str">
        <f t="shared" si="11"/>
        <v>3:1</v>
      </c>
      <c r="G141" s="84">
        <f t="shared" si="12"/>
        <v>0.8666666666666667</v>
      </c>
      <c r="H141" s="72" t="str">
        <f t="shared" si="13"/>
        <v>Excellent</v>
      </c>
      <c r="I141" s="85">
        <f t="shared" si="14"/>
        <v>2</v>
      </c>
      <c r="O141" s="73"/>
      <c r="R141"/>
      <c r="S141"/>
    </row>
    <row r="142" spans="1:19" x14ac:dyDescent="0.25">
      <c r="A142" s="28">
        <v>141</v>
      </c>
      <c r="B142" s="29">
        <v>7</v>
      </c>
      <c r="C142" s="29">
        <v>7</v>
      </c>
      <c r="D142" s="29">
        <v>4.5</v>
      </c>
      <c r="E142" s="73">
        <f t="shared" si="10"/>
        <v>1.56</v>
      </c>
      <c r="F142" s="91" t="str">
        <f t="shared" si="11"/>
        <v>2:1</v>
      </c>
      <c r="G142" s="84">
        <f t="shared" si="12"/>
        <v>1</v>
      </c>
      <c r="H142" s="72" t="str">
        <f t="shared" si="13"/>
        <v>Excellent</v>
      </c>
      <c r="I142" s="85">
        <f t="shared" si="14"/>
        <v>0</v>
      </c>
      <c r="O142" s="73"/>
      <c r="R142"/>
      <c r="S142"/>
    </row>
    <row r="143" spans="1:19" x14ac:dyDescent="0.25">
      <c r="A143" s="28">
        <v>142</v>
      </c>
      <c r="B143" s="29">
        <v>9</v>
      </c>
      <c r="C143" s="29">
        <v>8</v>
      </c>
      <c r="D143" s="29">
        <v>4.3</v>
      </c>
      <c r="E143" s="73">
        <f t="shared" si="10"/>
        <v>1.86</v>
      </c>
      <c r="F143" s="91" t="str">
        <f t="shared" si="11"/>
        <v>2:1</v>
      </c>
      <c r="G143" s="84">
        <f t="shared" si="12"/>
        <v>0.88888888888888884</v>
      </c>
      <c r="H143" s="72" t="str">
        <f t="shared" si="13"/>
        <v>Excellent</v>
      </c>
      <c r="I143" s="85">
        <f t="shared" si="14"/>
        <v>1</v>
      </c>
      <c r="O143" s="73"/>
      <c r="R143"/>
      <c r="S143"/>
    </row>
    <row r="144" spans="1:19" x14ac:dyDescent="0.25">
      <c r="A144" s="28">
        <v>143</v>
      </c>
      <c r="B144" s="29">
        <v>8</v>
      </c>
      <c r="C144" s="29">
        <v>7</v>
      </c>
      <c r="D144" s="29">
        <v>3.6</v>
      </c>
      <c r="E144" s="73">
        <f t="shared" si="10"/>
        <v>1.94</v>
      </c>
      <c r="F144" s="91" t="str">
        <f t="shared" si="11"/>
        <v>2:1</v>
      </c>
      <c r="G144" s="84">
        <f t="shared" si="12"/>
        <v>0.875</v>
      </c>
      <c r="H144" s="72" t="str">
        <f t="shared" si="13"/>
        <v>Excellent</v>
      </c>
      <c r="I144" s="85">
        <f t="shared" si="14"/>
        <v>1</v>
      </c>
      <c r="O144" s="73"/>
      <c r="R144"/>
      <c r="S144"/>
    </row>
    <row r="145" spans="1:19" x14ac:dyDescent="0.25">
      <c r="A145" s="28">
        <v>144</v>
      </c>
      <c r="B145" s="29">
        <v>10</v>
      </c>
      <c r="C145" s="29">
        <v>10</v>
      </c>
      <c r="D145" s="29">
        <v>3.5</v>
      </c>
      <c r="E145" s="73">
        <f t="shared" si="10"/>
        <v>2.86</v>
      </c>
      <c r="F145" s="91" t="str">
        <f t="shared" si="11"/>
        <v>3:1</v>
      </c>
      <c r="G145" s="84">
        <f t="shared" si="12"/>
        <v>1</v>
      </c>
      <c r="H145" s="72" t="str">
        <f t="shared" si="13"/>
        <v>Excellent</v>
      </c>
      <c r="I145" s="85">
        <f t="shared" si="14"/>
        <v>0</v>
      </c>
      <c r="O145" s="73"/>
      <c r="R145"/>
      <c r="S145"/>
    </row>
    <row r="146" spans="1:19" x14ac:dyDescent="0.25">
      <c r="A146" s="28">
        <v>145</v>
      </c>
      <c r="B146" s="29">
        <v>10</v>
      </c>
      <c r="C146" s="29">
        <v>9</v>
      </c>
      <c r="D146" s="29">
        <v>3.3</v>
      </c>
      <c r="E146" s="73">
        <f t="shared" si="10"/>
        <v>2.73</v>
      </c>
      <c r="F146" s="91" t="str">
        <f t="shared" si="11"/>
        <v>3:1</v>
      </c>
      <c r="G146" s="84">
        <f t="shared" si="12"/>
        <v>0.9</v>
      </c>
      <c r="H146" s="72" t="str">
        <f t="shared" si="13"/>
        <v>Excellent</v>
      </c>
      <c r="I146" s="85">
        <f t="shared" si="14"/>
        <v>1</v>
      </c>
      <c r="O146" s="73"/>
      <c r="R146"/>
      <c r="S146"/>
    </row>
    <row r="147" spans="1:19" x14ac:dyDescent="0.25">
      <c r="A147" s="28">
        <v>146</v>
      </c>
      <c r="B147" s="29">
        <v>14</v>
      </c>
      <c r="C147" s="29">
        <v>10</v>
      </c>
      <c r="D147" s="29">
        <v>3.3</v>
      </c>
      <c r="E147" s="73">
        <f t="shared" si="10"/>
        <v>3.03</v>
      </c>
      <c r="F147" s="91" t="str">
        <f t="shared" si="11"/>
        <v>3:1</v>
      </c>
      <c r="G147" s="84">
        <f t="shared" si="12"/>
        <v>0.7142857142857143</v>
      </c>
      <c r="H147" s="72" t="str">
        <f t="shared" si="13"/>
        <v>Satisfactory</v>
      </c>
      <c r="I147" s="85">
        <f t="shared" si="14"/>
        <v>4</v>
      </c>
      <c r="O147" s="73"/>
      <c r="R147"/>
      <c r="S147"/>
    </row>
    <row r="148" spans="1:19" x14ac:dyDescent="0.25">
      <c r="A148" s="28">
        <v>147</v>
      </c>
      <c r="B148" s="29">
        <v>8</v>
      </c>
      <c r="C148" s="29">
        <v>8</v>
      </c>
      <c r="D148" s="29">
        <v>3.3</v>
      </c>
      <c r="E148" s="73">
        <f t="shared" si="10"/>
        <v>2.42</v>
      </c>
      <c r="F148" s="91" t="str">
        <f t="shared" si="11"/>
        <v>2:1</v>
      </c>
      <c r="G148" s="84">
        <f t="shared" si="12"/>
        <v>1</v>
      </c>
      <c r="H148" s="72" t="str">
        <f t="shared" si="13"/>
        <v>Excellent</v>
      </c>
      <c r="I148" s="85">
        <f t="shared" si="14"/>
        <v>0</v>
      </c>
      <c r="O148" s="73"/>
      <c r="R148"/>
      <c r="S148"/>
    </row>
    <row r="149" spans="1:19" x14ac:dyDescent="0.25">
      <c r="A149" s="28">
        <v>148</v>
      </c>
      <c r="B149" s="29">
        <v>7</v>
      </c>
      <c r="C149" s="29">
        <v>7</v>
      </c>
      <c r="D149" s="29">
        <v>2.7</v>
      </c>
      <c r="E149" s="73">
        <f t="shared" si="10"/>
        <v>2.59</v>
      </c>
      <c r="F149" s="91" t="str">
        <f t="shared" si="11"/>
        <v>3:1</v>
      </c>
      <c r="G149" s="84">
        <f t="shared" si="12"/>
        <v>1</v>
      </c>
      <c r="H149" s="72" t="str">
        <f t="shared" si="13"/>
        <v>Excellent</v>
      </c>
      <c r="I149" s="85">
        <f t="shared" si="14"/>
        <v>0</v>
      </c>
      <c r="O149" s="73"/>
      <c r="R149"/>
      <c r="S149"/>
    </row>
    <row r="150" spans="1:19" x14ac:dyDescent="0.25">
      <c r="A150" s="28">
        <v>149</v>
      </c>
      <c r="B150" s="29">
        <v>5</v>
      </c>
      <c r="C150" s="29">
        <v>5</v>
      </c>
      <c r="D150" s="29">
        <v>2.6</v>
      </c>
      <c r="E150" s="73">
        <f t="shared" si="10"/>
        <v>1.92</v>
      </c>
      <c r="F150" s="91" t="str">
        <f t="shared" si="11"/>
        <v>2:1</v>
      </c>
      <c r="G150" s="84">
        <f t="shared" si="12"/>
        <v>1</v>
      </c>
      <c r="H150" s="72" t="str">
        <f t="shared" si="13"/>
        <v>Excellent</v>
      </c>
      <c r="I150" s="85">
        <f t="shared" si="14"/>
        <v>0</v>
      </c>
      <c r="O150" s="73"/>
      <c r="R150"/>
      <c r="S150"/>
    </row>
    <row r="151" spans="1:19" x14ac:dyDescent="0.25">
      <c r="A151" s="28">
        <v>150</v>
      </c>
      <c r="B151" s="29">
        <v>7</v>
      </c>
      <c r="C151" s="29">
        <v>7</v>
      </c>
      <c r="D151" s="29">
        <v>2.5</v>
      </c>
      <c r="E151" s="73">
        <f t="shared" si="10"/>
        <v>2.8</v>
      </c>
      <c r="F151" s="91" t="str">
        <f t="shared" si="11"/>
        <v>3:1</v>
      </c>
      <c r="G151" s="84">
        <f t="shared" si="12"/>
        <v>1</v>
      </c>
      <c r="H151" s="72" t="str">
        <f t="shared" si="13"/>
        <v>Excellent</v>
      </c>
      <c r="I151" s="85">
        <f t="shared" si="14"/>
        <v>0</v>
      </c>
      <c r="O151" s="73"/>
      <c r="R151"/>
      <c r="S151"/>
    </row>
    <row r="152" spans="1:19" x14ac:dyDescent="0.25">
      <c r="A152" s="28">
        <v>151</v>
      </c>
      <c r="B152" s="29">
        <v>7</v>
      </c>
      <c r="C152" s="29">
        <v>7</v>
      </c>
      <c r="D152" s="29">
        <v>2.4</v>
      </c>
      <c r="E152" s="73">
        <f t="shared" si="10"/>
        <v>2.92</v>
      </c>
      <c r="F152" s="91" t="str">
        <f t="shared" si="11"/>
        <v>3:1</v>
      </c>
      <c r="G152" s="84">
        <f t="shared" si="12"/>
        <v>1</v>
      </c>
      <c r="H152" s="72" t="str">
        <f t="shared" si="13"/>
        <v>Excellent</v>
      </c>
      <c r="I152" s="85">
        <f t="shared" si="14"/>
        <v>0</v>
      </c>
      <c r="O152" s="73"/>
      <c r="R152"/>
      <c r="S152"/>
    </row>
    <row r="153" spans="1:19" x14ac:dyDescent="0.25">
      <c r="A153" s="28">
        <v>152</v>
      </c>
      <c r="B153" s="29">
        <v>5</v>
      </c>
      <c r="C153" s="29">
        <v>5</v>
      </c>
      <c r="D153" s="29">
        <v>2.2000000000000002</v>
      </c>
      <c r="E153" s="73">
        <f t="shared" si="10"/>
        <v>2.27</v>
      </c>
      <c r="F153" s="91" t="str">
        <f t="shared" si="11"/>
        <v>2:1</v>
      </c>
      <c r="G153" s="84">
        <f t="shared" si="12"/>
        <v>1</v>
      </c>
      <c r="H153" s="72" t="str">
        <f t="shared" si="13"/>
        <v>Excellent</v>
      </c>
      <c r="I153" s="85">
        <f t="shared" si="14"/>
        <v>0</v>
      </c>
      <c r="O153" s="73"/>
      <c r="R153"/>
      <c r="S153"/>
    </row>
    <row r="154" spans="1:19" x14ac:dyDescent="0.25">
      <c r="A154" s="28">
        <v>153</v>
      </c>
      <c r="B154" s="29">
        <v>5</v>
      </c>
      <c r="C154" s="29">
        <v>5</v>
      </c>
      <c r="D154" s="29">
        <v>2.2000000000000002</v>
      </c>
      <c r="E154" s="73">
        <f t="shared" si="10"/>
        <v>2.27</v>
      </c>
      <c r="F154" s="91" t="str">
        <f t="shared" si="11"/>
        <v>2:1</v>
      </c>
      <c r="G154" s="84">
        <f t="shared" si="12"/>
        <v>1</v>
      </c>
      <c r="H154" s="72" t="str">
        <f t="shared" si="13"/>
        <v>Excellent</v>
      </c>
      <c r="I154" s="85">
        <f t="shared" si="14"/>
        <v>0</v>
      </c>
      <c r="O154" s="73"/>
      <c r="R154"/>
      <c r="S154"/>
    </row>
    <row r="155" spans="1:19" x14ac:dyDescent="0.25">
      <c r="A155" s="28">
        <v>154</v>
      </c>
      <c r="B155" s="29">
        <v>3</v>
      </c>
      <c r="C155" s="29">
        <v>3</v>
      </c>
      <c r="D155" s="29">
        <v>2.1</v>
      </c>
      <c r="E155" s="73">
        <f t="shared" si="10"/>
        <v>1.43</v>
      </c>
      <c r="F155" s="91" t="str">
        <f t="shared" si="11"/>
        <v>1:1</v>
      </c>
      <c r="G155" s="84">
        <f t="shared" si="12"/>
        <v>1</v>
      </c>
      <c r="H155" s="72" t="str">
        <f t="shared" si="13"/>
        <v>Excellent</v>
      </c>
      <c r="I155" s="85">
        <f t="shared" si="14"/>
        <v>0</v>
      </c>
      <c r="O155" s="73"/>
      <c r="R155"/>
      <c r="S155"/>
    </row>
    <row r="156" spans="1:19" x14ac:dyDescent="0.25">
      <c r="A156" s="28">
        <v>155</v>
      </c>
      <c r="B156" s="29">
        <v>6</v>
      </c>
      <c r="C156" s="29">
        <v>5</v>
      </c>
      <c r="D156" s="29">
        <v>2</v>
      </c>
      <c r="E156" s="73">
        <f t="shared" si="10"/>
        <v>2.5</v>
      </c>
      <c r="F156" s="91" t="str">
        <f t="shared" si="11"/>
        <v>2:1</v>
      </c>
      <c r="G156" s="84">
        <f t="shared" si="12"/>
        <v>0.83333333333333337</v>
      </c>
      <c r="H156" s="72" t="str">
        <f t="shared" si="13"/>
        <v>Good</v>
      </c>
      <c r="I156" s="85">
        <f t="shared" si="14"/>
        <v>1</v>
      </c>
      <c r="O156" s="73"/>
      <c r="R156"/>
      <c r="S156"/>
    </row>
    <row r="157" spans="1:19" x14ac:dyDescent="0.25">
      <c r="A157" s="28">
        <v>156</v>
      </c>
      <c r="B157" s="29">
        <v>6</v>
      </c>
      <c r="C157" s="29">
        <v>5</v>
      </c>
      <c r="D157" s="29">
        <v>2</v>
      </c>
      <c r="E157" s="73">
        <f t="shared" si="10"/>
        <v>2.5</v>
      </c>
      <c r="F157" s="91" t="str">
        <f t="shared" si="11"/>
        <v>2:1</v>
      </c>
      <c r="G157" s="84">
        <f t="shared" si="12"/>
        <v>0.83333333333333337</v>
      </c>
      <c r="H157" s="72" t="str">
        <f t="shared" si="13"/>
        <v>Good</v>
      </c>
      <c r="I157" s="85">
        <f t="shared" si="14"/>
        <v>1</v>
      </c>
      <c r="O157" s="73"/>
      <c r="R157"/>
      <c r="S157"/>
    </row>
    <row r="158" spans="1:19" x14ac:dyDescent="0.25">
      <c r="A158" s="28">
        <v>157</v>
      </c>
      <c r="B158" s="29">
        <v>6</v>
      </c>
      <c r="C158" s="29">
        <v>4</v>
      </c>
      <c r="D158" s="29">
        <v>2</v>
      </c>
      <c r="E158" s="73">
        <f t="shared" si="10"/>
        <v>2</v>
      </c>
      <c r="F158" s="91" t="str">
        <f t="shared" si="11"/>
        <v>2:1</v>
      </c>
      <c r="G158" s="84">
        <f t="shared" si="12"/>
        <v>0.66666666666666663</v>
      </c>
      <c r="H158" s="72" t="str">
        <f t="shared" si="13"/>
        <v>Satisfactory</v>
      </c>
      <c r="I158" s="85">
        <f t="shared" si="14"/>
        <v>2</v>
      </c>
      <c r="O158" s="73"/>
      <c r="R158"/>
      <c r="S158"/>
    </row>
    <row r="159" spans="1:19" x14ac:dyDescent="0.25">
      <c r="A159" s="31">
        <v>158</v>
      </c>
      <c r="B159" s="32">
        <v>6</v>
      </c>
      <c r="C159" s="32">
        <v>5</v>
      </c>
      <c r="D159" s="32">
        <v>2</v>
      </c>
      <c r="E159" s="73">
        <f t="shared" si="10"/>
        <v>2.5</v>
      </c>
      <c r="F159" s="91" t="str">
        <f t="shared" si="11"/>
        <v>2:1</v>
      </c>
      <c r="G159" s="84">
        <f t="shared" si="12"/>
        <v>0.83333333333333337</v>
      </c>
      <c r="H159" s="72" t="str">
        <f t="shared" si="13"/>
        <v>Good</v>
      </c>
      <c r="I159" s="85">
        <f t="shared" si="14"/>
        <v>1</v>
      </c>
      <c r="R159"/>
      <c r="S159"/>
    </row>
    <row r="160" spans="1:19" x14ac:dyDescent="0.25">
      <c r="H160" s="1"/>
      <c r="I160" s="95"/>
      <c r="R160"/>
      <c r="S160"/>
    </row>
    <row r="161" spans="8:19" x14ac:dyDescent="0.25">
      <c r="H161" s="1"/>
      <c r="I161" s="95"/>
      <c r="R161"/>
      <c r="S161"/>
    </row>
    <row r="162" spans="8:19" x14ac:dyDescent="0.25">
      <c r="H162" s="1"/>
      <c r="I162" s="95"/>
      <c r="R162"/>
      <c r="S162"/>
    </row>
    <row r="163" spans="8:19" x14ac:dyDescent="0.25">
      <c r="H163" s="1"/>
      <c r="I163" s="95"/>
      <c r="R163"/>
      <c r="S163"/>
    </row>
  </sheetData>
  <mergeCells count="5">
    <mergeCell ref="K21:S21"/>
    <mergeCell ref="K14:V20"/>
    <mergeCell ref="K22:V28"/>
    <mergeCell ref="K12:S12"/>
    <mergeCell ref="K13:Q13"/>
  </mergeCells>
  <conditionalFormatting sqref="A1:B159">
    <cfRule type="expression" priority="1">
      <formula>H2:H159="Inadequate"</formula>
    </cfRule>
  </conditionalFormatting>
  <conditionalFormatting sqref="G12:J13 C12:D13">
    <cfRule type="expression" priority="3">
      <formula>K15:K170="Inadequate"</formula>
    </cfRule>
  </conditionalFormatting>
  <conditionalFormatting sqref="I14:I16 I18:I159 J14:J19 J22:J159 G21:H159 G18:H19 G14:H15 C14:D15 C18:D19 C21:D159 C11:D11 E1:J1 E3:E159 G2:J7 G9:J11 G8:I8 C6:D9">
    <cfRule type="expression" priority="4">
      <formula>K2:K159="Inadequate"</formula>
    </cfRule>
  </conditionalFormatting>
  <conditionalFormatting sqref="G17:I17 C17:D17">
    <cfRule type="expression" priority="7">
      <formula>K14:K175="Inadequate"</formula>
    </cfRule>
  </conditionalFormatting>
  <conditionalFormatting sqref="G16:H16 G20:H20 C20:D20 C16:D16">
    <cfRule type="expression" priority="10">
      <formula>K18:K174="Inadequate"</formula>
    </cfRule>
  </conditionalFormatting>
  <conditionalFormatting sqref="J21">
    <cfRule type="expression" priority="12">
      <formula>R21:R178="Inadequate"</formula>
    </cfRule>
  </conditionalFormatting>
  <conditionalFormatting sqref="C10:D10 E2">
    <cfRule type="expression" priority="14">
      <formula>K2:K160="Inadequate"</formula>
    </cfRule>
  </conditionalFormatting>
  <conditionalFormatting sqref="F2:F159">
    <cfRule type="expression" priority="16">
      <formula>N4:N161="Inadequate"</formula>
    </cfRule>
  </conditionalFormatting>
  <conditionalFormatting sqref="C1:D5">
    <cfRule type="expression" priority="25">
      <formula>K7:K159="Inadequate"</formula>
    </cfRule>
  </conditionalFormatting>
  <conditionalFormatting sqref="K7">
    <cfRule type="expression" priority="27">
      <formula>R9:R166="Inadequate"</formula>
    </cfRule>
  </conditionalFormatting>
  <pageMargins left="0.7" right="0.7" top="0.75" bottom="0.75" header="0.3" footer="0.3"/>
  <pageSetup orientation="portrait" horizontalDpi="4294967295" verticalDpi="4294967295"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15"/>
  <sheetViews>
    <sheetView showGridLines="0" workbookViewId="0">
      <selection activeCell="B5" sqref="B5:E6"/>
    </sheetView>
  </sheetViews>
  <sheetFormatPr defaultColWidth="14.44140625" defaultRowHeight="15" customHeight="1" x14ac:dyDescent="0.25"/>
  <cols>
    <col min="1" max="1" width="3" customWidth="1"/>
    <col min="2" max="2" width="16.44140625" customWidth="1"/>
    <col min="3" max="3" width="19.109375" customWidth="1"/>
    <col min="4" max="4" width="16.109375" customWidth="1"/>
    <col min="5" max="5" width="24.33203125" customWidth="1"/>
    <col min="6" max="6" width="23.33203125" customWidth="1"/>
    <col min="7" max="8" width="10.6640625" customWidth="1"/>
  </cols>
  <sheetData>
    <row r="1" spans="1:8" ht="54.75" customHeight="1" x14ac:dyDescent="0.25">
      <c r="A1" s="1"/>
      <c r="B1" s="1"/>
      <c r="D1" s="34" t="s">
        <v>0</v>
      </c>
      <c r="E1" s="1"/>
      <c r="F1" s="1"/>
      <c r="G1" s="1"/>
      <c r="H1" s="1"/>
    </row>
    <row r="2" spans="1:8" ht="15" customHeight="1" x14ac:dyDescent="0.25">
      <c r="A2" s="3"/>
      <c r="B2" s="3"/>
      <c r="C2" s="3"/>
      <c r="D2" s="3"/>
      <c r="E2" s="3"/>
      <c r="F2" s="3"/>
      <c r="G2" s="3"/>
      <c r="H2" s="3"/>
    </row>
    <row r="3" spans="1:8" ht="59.25" customHeight="1" x14ac:dyDescent="0.3">
      <c r="A3" s="1"/>
      <c r="B3" s="166" t="s">
        <v>136</v>
      </c>
      <c r="C3" s="166"/>
      <c r="D3" s="166"/>
      <c r="E3" s="166"/>
      <c r="F3" s="166"/>
      <c r="G3" s="166"/>
      <c r="H3" s="166"/>
    </row>
    <row r="4" spans="1:8" ht="15" customHeight="1" x14ac:dyDescent="0.3">
      <c r="A4" s="1"/>
      <c r="B4" s="35"/>
      <c r="C4" s="8"/>
      <c r="D4" s="8"/>
      <c r="E4" s="8"/>
      <c r="F4" s="1"/>
      <c r="G4" s="1"/>
      <c r="H4" s="1"/>
    </row>
    <row r="5" spans="1:8" ht="28.5" customHeight="1" x14ac:dyDescent="0.25">
      <c r="A5" s="10"/>
      <c r="B5" s="160" t="s">
        <v>143</v>
      </c>
      <c r="C5" s="161"/>
      <c r="D5" s="161"/>
      <c r="E5" s="162"/>
      <c r="F5" s="18"/>
      <c r="G5" s="1"/>
      <c r="H5" s="1"/>
    </row>
    <row r="6" spans="1:8" ht="32.25" customHeight="1" x14ac:dyDescent="0.25">
      <c r="A6" s="10"/>
      <c r="B6" s="163"/>
      <c r="C6" s="164"/>
      <c r="D6" s="164"/>
      <c r="E6" s="165"/>
      <c r="F6" s="18"/>
      <c r="G6" s="1"/>
      <c r="H6" s="1"/>
    </row>
    <row r="7" spans="1:8" ht="15" customHeight="1" x14ac:dyDescent="0.3">
      <c r="A7" s="1"/>
      <c r="B7" s="36"/>
      <c r="C7" s="11"/>
      <c r="D7" s="11"/>
      <c r="E7" s="11"/>
      <c r="F7" s="1"/>
      <c r="G7" s="1"/>
      <c r="H7" s="1"/>
    </row>
    <row r="8" spans="1:8" ht="26.4" x14ac:dyDescent="0.25">
      <c r="A8" s="1"/>
      <c r="B8" s="37" t="s">
        <v>16</v>
      </c>
      <c r="C8" s="38" t="s">
        <v>17</v>
      </c>
      <c r="D8" s="38" t="s">
        <v>18</v>
      </c>
      <c r="E8" s="38" t="s">
        <v>19</v>
      </c>
      <c r="F8" s="39" t="s">
        <v>20</v>
      </c>
      <c r="G8" s="1"/>
      <c r="H8" s="1"/>
    </row>
    <row r="9" spans="1:8" ht="15.75" customHeight="1" x14ac:dyDescent="0.25">
      <c r="A9" s="1"/>
      <c r="B9" s="40" t="s">
        <v>21</v>
      </c>
      <c r="C9" s="41" t="s">
        <v>22</v>
      </c>
      <c r="D9" s="41">
        <v>6</v>
      </c>
      <c r="E9" s="42">
        <v>6</v>
      </c>
      <c r="F9" s="43">
        <v>0.622</v>
      </c>
      <c r="G9" s="1"/>
      <c r="H9" s="1"/>
    </row>
    <row r="10" spans="1:8" ht="15.75" customHeight="1" x14ac:dyDescent="0.25">
      <c r="A10" s="1"/>
      <c r="B10" s="44" t="s">
        <v>21</v>
      </c>
      <c r="C10" s="45" t="s">
        <v>23</v>
      </c>
      <c r="D10" s="45">
        <v>12</v>
      </c>
      <c r="E10" s="46">
        <v>12</v>
      </c>
      <c r="F10" s="43">
        <v>0.13800000000000001</v>
      </c>
      <c r="G10" s="1"/>
      <c r="H10" s="1"/>
    </row>
    <row r="11" spans="1:8" ht="15.75" customHeight="1" x14ac:dyDescent="0.25">
      <c r="A11" s="1"/>
      <c r="B11" s="44" t="s">
        <v>21</v>
      </c>
      <c r="C11" s="45" t="s">
        <v>24</v>
      </c>
      <c r="D11" s="45">
        <v>10</v>
      </c>
      <c r="E11" s="46">
        <v>9</v>
      </c>
      <c r="F11" s="43">
        <v>0.14299999999999999</v>
      </c>
      <c r="G11" s="1"/>
      <c r="H11" s="1"/>
    </row>
    <row r="12" spans="1:8" ht="15.75" customHeight="1" x14ac:dyDescent="0.25">
      <c r="A12" s="1"/>
      <c r="B12" s="44" t="s">
        <v>21</v>
      </c>
      <c r="C12" s="45" t="s">
        <v>25</v>
      </c>
      <c r="D12" s="45">
        <v>9</v>
      </c>
      <c r="E12" s="46">
        <v>9</v>
      </c>
      <c r="F12" s="43">
        <v>1.123</v>
      </c>
      <c r="G12" s="1"/>
      <c r="H12" s="1"/>
    </row>
    <row r="13" spans="1:8" ht="15.75" customHeight="1" x14ac:dyDescent="0.25">
      <c r="A13" s="1"/>
      <c r="B13" s="44" t="s">
        <v>21</v>
      </c>
      <c r="C13" s="45" t="s">
        <v>26</v>
      </c>
      <c r="D13" s="45">
        <v>12</v>
      </c>
      <c r="E13" s="46">
        <v>10</v>
      </c>
      <c r="F13" s="43">
        <v>-6.2E-2</v>
      </c>
      <c r="G13" s="1"/>
      <c r="H13" s="1"/>
    </row>
    <row r="14" spans="1:8" ht="15.75" customHeight="1" x14ac:dyDescent="0.25">
      <c r="A14" s="1"/>
      <c r="B14" s="44" t="s">
        <v>21</v>
      </c>
      <c r="C14" s="45" t="s">
        <v>27</v>
      </c>
      <c r="D14" s="45">
        <v>12</v>
      </c>
      <c r="E14" s="46">
        <v>9</v>
      </c>
      <c r="F14" s="43">
        <v>-0.19500000000000001</v>
      </c>
      <c r="G14" s="1"/>
      <c r="H14" s="1"/>
    </row>
    <row r="15" spans="1:8" ht="15.75" customHeight="1" x14ac:dyDescent="0.25">
      <c r="A15" s="1"/>
      <c r="B15" s="44" t="s">
        <v>21</v>
      </c>
      <c r="C15" s="45" t="s">
        <v>28</v>
      </c>
      <c r="D15" s="45">
        <v>15</v>
      </c>
      <c r="E15" s="46">
        <v>13</v>
      </c>
      <c r="F15" s="43">
        <v>0.104</v>
      </c>
      <c r="G15" s="1"/>
      <c r="H15" s="1"/>
    </row>
    <row r="16" spans="1:8" ht="15.75" customHeight="1" x14ac:dyDescent="0.25">
      <c r="A16" s="1"/>
      <c r="B16" s="44" t="s">
        <v>21</v>
      </c>
      <c r="C16" s="45" t="s">
        <v>29</v>
      </c>
      <c r="D16" s="45">
        <v>7</v>
      </c>
      <c r="E16" s="46">
        <v>7</v>
      </c>
      <c r="F16" s="43">
        <v>-0.32700000000000001</v>
      </c>
      <c r="G16" s="1"/>
      <c r="H16" s="1"/>
    </row>
    <row r="17" spans="1:8" ht="15.75" customHeight="1" x14ac:dyDescent="0.25">
      <c r="A17" s="1"/>
      <c r="B17" s="44" t="s">
        <v>21</v>
      </c>
      <c r="C17" s="45" t="s">
        <v>30</v>
      </c>
      <c r="D17" s="45">
        <v>2</v>
      </c>
      <c r="E17" s="46">
        <v>2</v>
      </c>
      <c r="F17" s="43">
        <v>-0.115</v>
      </c>
      <c r="G17" s="1"/>
      <c r="H17" s="1"/>
    </row>
    <row r="18" spans="1:8" ht="15.75" customHeight="1" x14ac:dyDescent="0.25">
      <c r="A18" s="1"/>
      <c r="B18" s="44" t="s">
        <v>21</v>
      </c>
      <c r="C18" s="45" t="s">
        <v>31</v>
      </c>
      <c r="D18" s="45">
        <v>15</v>
      </c>
      <c r="E18" s="46">
        <v>15</v>
      </c>
      <c r="F18" s="43">
        <v>0.45100000000000001</v>
      </c>
      <c r="G18" s="1"/>
      <c r="H18" s="1"/>
    </row>
    <row r="19" spans="1:8" ht="15.75" customHeight="1" x14ac:dyDescent="0.25">
      <c r="A19" s="1"/>
      <c r="B19" s="44" t="s">
        <v>21</v>
      </c>
      <c r="C19" s="45" t="s">
        <v>32</v>
      </c>
      <c r="D19" s="45">
        <v>52</v>
      </c>
      <c r="E19" s="46">
        <v>49</v>
      </c>
      <c r="F19" s="43">
        <v>1.669</v>
      </c>
      <c r="G19" s="1"/>
      <c r="H19" s="1"/>
    </row>
    <row r="20" spans="1:8" ht="15.75" customHeight="1" x14ac:dyDescent="0.25">
      <c r="A20" s="1"/>
      <c r="B20" s="44" t="s">
        <v>21</v>
      </c>
      <c r="C20" s="45" t="s">
        <v>33</v>
      </c>
      <c r="D20" s="45">
        <v>2</v>
      </c>
      <c r="E20" s="46">
        <v>2</v>
      </c>
      <c r="F20" s="43">
        <v>0.47499999999999998</v>
      </c>
      <c r="G20" s="1"/>
      <c r="H20" s="1"/>
    </row>
    <row r="21" spans="1:8" ht="15.75" customHeight="1" x14ac:dyDescent="0.25">
      <c r="A21" s="1"/>
      <c r="B21" s="44" t="s">
        <v>21</v>
      </c>
      <c r="C21" s="45" t="s">
        <v>34</v>
      </c>
      <c r="D21" s="45">
        <v>21</v>
      </c>
      <c r="E21" s="46">
        <v>20</v>
      </c>
      <c r="F21" s="43">
        <v>-9.6000000000000002E-2</v>
      </c>
      <c r="G21" s="1"/>
      <c r="H21" s="1"/>
    </row>
    <row r="22" spans="1:8" ht="15.75" customHeight="1" x14ac:dyDescent="0.25">
      <c r="A22" s="1"/>
      <c r="B22" s="44" t="s">
        <v>21</v>
      </c>
      <c r="C22" s="45" t="s">
        <v>35</v>
      </c>
      <c r="D22" s="45">
        <v>9</v>
      </c>
      <c r="E22" s="46">
        <v>9</v>
      </c>
      <c r="F22" s="43">
        <v>-0.11</v>
      </c>
      <c r="G22" s="1"/>
      <c r="H22" s="1"/>
    </row>
    <row r="23" spans="1:8" ht="15.75" customHeight="1" x14ac:dyDescent="0.25">
      <c r="A23" s="1"/>
      <c r="B23" s="44" t="s">
        <v>21</v>
      </c>
      <c r="C23" s="45" t="s">
        <v>36</v>
      </c>
      <c r="D23" s="45">
        <v>10</v>
      </c>
      <c r="E23" s="46">
        <v>10</v>
      </c>
      <c r="F23" s="43">
        <v>-8.5000000000000006E-2</v>
      </c>
      <c r="G23" s="1"/>
      <c r="H23" s="1"/>
    </row>
    <row r="24" spans="1:8" ht="15.75" customHeight="1" x14ac:dyDescent="0.25">
      <c r="A24" s="1"/>
      <c r="B24" s="44" t="s">
        <v>21</v>
      </c>
      <c r="C24" s="45" t="s">
        <v>37</v>
      </c>
      <c r="D24" s="45">
        <v>9</v>
      </c>
      <c r="E24" s="46">
        <v>9</v>
      </c>
      <c r="F24" s="43">
        <v>0.32900000000000001</v>
      </c>
      <c r="G24" s="1"/>
      <c r="H24" s="1"/>
    </row>
    <row r="25" spans="1:8" ht="15.75" customHeight="1" x14ac:dyDescent="0.25">
      <c r="A25" s="1"/>
      <c r="B25" s="44" t="s">
        <v>21</v>
      </c>
      <c r="C25" s="45" t="s">
        <v>38</v>
      </c>
      <c r="D25" s="45">
        <v>26</v>
      </c>
      <c r="E25" s="46">
        <v>25</v>
      </c>
      <c r="F25" s="43">
        <v>-0.122</v>
      </c>
      <c r="G25" s="1"/>
      <c r="H25" s="1"/>
    </row>
    <row r="26" spans="1:8" ht="15.75" customHeight="1" x14ac:dyDescent="0.25">
      <c r="A26" s="1"/>
      <c r="B26" s="44" t="s">
        <v>21</v>
      </c>
      <c r="C26" s="45" t="s">
        <v>39</v>
      </c>
      <c r="D26" s="45">
        <v>5</v>
      </c>
      <c r="E26" s="46">
        <v>4</v>
      </c>
      <c r="F26" s="43">
        <v>0.47599999999999998</v>
      </c>
      <c r="G26" s="1"/>
      <c r="H26" s="1"/>
    </row>
    <row r="27" spans="1:8" ht="15.75" customHeight="1" x14ac:dyDescent="0.25">
      <c r="A27" s="1"/>
      <c r="B27" s="44" t="s">
        <v>21</v>
      </c>
      <c r="C27" s="45" t="s">
        <v>40</v>
      </c>
      <c r="D27" s="45">
        <v>6</v>
      </c>
      <c r="E27" s="46">
        <v>4</v>
      </c>
      <c r="F27" s="43">
        <v>8.9999999999999993E-3</v>
      </c>
      <c r="G27" s="1"/>
      <c r="H27" s="1"/>
    </row>
    <row r="28" spans="1:8" ht="15.75" customHeight="1" x14ac:dyDescent="0.25">
      <c r="A28" s="1"/>
      <c r="B28" s="44" t="s">
        <v>21</v>
      </c>
      <c r="C28" s="45" t="s">
        <v>41</v>
      </c>
      <c r="D28" s="45">
        <v>25</v>
      </c>
      <c r="E28" s="46">
        <v>24</v>
      </c>
      <c r="F28" s="43">
        <v>-6.0000000000000001E-3</v>
      </c>
      <c r="G28" s="1"/>
      <c r="H28" s="1"/>
    </row>
    <row r="29" spans="1:8" ht="15.75" customHeight="1" x14ac:dyDescent="0.25">
      <c r="A29" s="1"/>
      <c r="B29" s="44" t="s">
        <v>21</v>
      </c>
      <c r="C29" s="45" t="s">
        <v>42</v>
      </c>
      <c r="D29" s="45">
        <v>17</v>
      </c>
      <c r="E29" s="46">
        <v>17</v>
      </c>
      <c r="F29" s="43">
        <v>-5.8000000000000003E-2</v>
      </c>
      <c r="G29" s="1"/>
      <c r="H29" s="1"/>
    </row>
    <row r="30" spans="1:8" ht="15.75" customHeight="1" x14ac:dyDescent="0.25">
      <c r="A30" s="1"/>
      <c r="B30" s="44" t="s">
        <v>21</v>
      </c>
      <c r="C30" s="45" t="s">
        <v>43</v>
      </c>
      <c r="D30" s="45">
        <v>15</v>
      </c>
      <c r="E30" s="46">
        <v>15</v>
      </c>
      <c r="F30" s="43">
        <v>-0.20300000000000001</v>
      </c>
      <c r="G30" s="1"/>
      <c r="H30" s="1"/>
    </row>
    <row r="31" spans="1:8" ht="15.75" customHeight="1" x14ac:dyDescent="0.25">
      <c r="A31" s="1"/>
      <c r="B31" s="44" t="s">
        <v>21</v>
      </c>
      <c r="C31" s="45" t="s">
        <v>44</v>
      </c>
      <c r="D31" s="45">
        <v>11</v>
      </c>
      <c r="E31" s="46">
        <v>10</v>
      </c>
      <c r="F31" s="43">
        <v>0.107</v>
      </c>
      <c r="G31" s="1"/>
      <c r="H31" s="1"/>
    </row>
    <row r="32" spans="1:8" ht="15.75" customHeight="1" x14ac:dyDescent="0.25">
      <c r="A32" s="1"/>
      <c r="B32" s="44" t="s">
        <v>21</v>
      </c>
      <c r="C32" s="45" t="s">
        <v>45</v>
      </c>
      <c r="D32" s="45">
        <v>6</v>
      </c>
      <c r="E32" s="46">
        <v>6</v>
      </c>
      <c r="F32" s="43">
        <v>-0.27500000000000002</v>
      </c>
      <c r="G32" s="1"/>
      <c r="H32" s="1"/>
    </row>
    <row r="33" spans="1:8" ht="15.75" customHeight="1" x14ac:dyDescent="0.25">
      <c r="A33" s="1"/>
      <c r="B33" s="44" t="s">
        <v>21</v>
      </c>
      <c r="C33" s="45" t="s">
        <v>46</v>
      </c>
      <c r="D33" s="45">
        <v>8</v>
      </c>
      <c r="E33" s="46">
        <v>8</v>
      </c>
      <c r="F33" s="43">
        <v>-0.157</v>
      </c>
      <c r="G33" s="1"/>
      <c r="H33" s="1"/>
    </row>
    <row r="34" spans="1:8" ht="15.75" customHeight="1" x14ac:dyDescent="0.25">
      <c r="A34" s="1"/>
      <c r="B34" s="44" t="s">
        <v>21</v>
      </c>
      <c r="C34" s="45" t="s">
        <v>47</v>
      </c>
      <c r="D34" s="45">
        <v>7</v>
      </c>
      <c r="E34" s="46">
        <v>7</v>
      </c>
      <c r="F34" s="43">
        <v>-0.104</v>
      </c>
      <c r="G34" s="1"/>
      <c r="H34" s="1"/>
    </row>
    <row r="35" spans="1:8" ht="15.75" customHeight="1" x14ac:dyDescent="0.25">
      <c r="A35" s="1"/>
      <c r="B35" s="44" t="s">
        <v>21</v>
      </c>
      <c r="C35" s="45" t="s">
        <v>48</v>
      </c>
      <c r="D35" s="45">
        <v>3</v>
      </c>
      <c r="E35" s="46">
        <v>3</v>
      </c>
      <c r="F35" s="43">
        <v>0.92800000000000005</v>
      </c>
      <c r="G35" s="1"/>
      <c r="H35" s="1"/>
    </row>
    <row r="36" spans="1:8" ht="15.75" customHeight="1" x14ac:dyDescent="0.25">
      <c r="A36" s="1"/>
      <c r="B36" s="44" t="s">
        <v>21</v>
      </c>
      <c r="C36" s="45" t="s">
        <v>49</v>
      </c>
      <c r="D36" s="45">
        <v>3</v>
      </c>
      <c r="E36" s="46">
        <v>2</v>
      </c>
      <c r="F36" s="43">
        <v>0.33</v>
      </c>
      <c r="G36" s="1"/>
      <c r="H36" s="1"/>
    </row>
    <row r="37" spans="1:8" ht="15.75" customHeight="1" x14ac:dyDescent="0.25">
      <c r="A37" s="1"/>
      <c r="B37" s="44" t="s">
        <v>21</v>
      </c>
      <c r="C37" s="45" t="s">
        <v>50</v>
      </c>
      <c r="D37" s="45">
        <v>15</v>
      </c>
      <c r="E37" s="46">
        <v>11</v>
      </c>
      <c r="F37" s="43">
        <v>-0.125</v>
      </c>
      <c r="G37" s="1"/>
      <c r="H37" s="1"/>
    </row>
    <row r="38" spans="1:8" ht="15.75" customHeight="1" x14ac:dyDescent="0.25">
      <c r="A38" s="1"/>
      <c r="B38" s="44" t="s">
        <v>21</v>
      </c>
      <c r="C38" s="45" t="s">
        <v>51</v>
      </c>
      <c r="D38" s="45">
        <v>17</v>
      </c>
      <c r="E38" s="46">
        <v>17</v>
      </c>
      <c r="F38" s="43">
        <v>0.35099999999999998</v>
      </c>
      <c r="G38" s="1"/>
      <c r="H38" s="1"/>
    </row>
    <row r="39" spans="1:8" ht="15.75" customHeight="1" x14ac:dyDescent="0.25">
      <c r="A39" s="1"/>
      <c r="B39" s="44" t="s">
        <v>21</v>
      </c>
      <c r="C39" s="45" t="s">
        <v>52</v>
      </c>
      <c r="D39" s="45">
        <v>13</v>
      </c>
      <c r="E39" s="46">
        <v>10</v>
      </c>
      <c r="F39" s="43">
        <v>0.25</v>
      </c>
      <c r="G39" s="1"/>
      <c r="H39" s="1"/>
    </row>
    <row r="40" spans="1:8" ht="15.75" customHeight="1" x14ac:dyDescent="0.25">
      <c r="A40" s="1"/>
      <c r="B40" s="44" t="s">
        <v>21</v>
      </c>
      <c r="C40" s="45" t="s">
        <v>53</v>
      </c>
      <c r="D40" s="45">
        <v>12</v>
      </c>
      <c r="E40" s="46">
        <v>12</v>
      </c>
      <c r="F40" s="43">
        <v>0.214</v>
      </c>
      <c r="G40" s="1"/>
      <c r="H40" s="1"/>
    </row>
    <row r="41" spans="1:8" ht="15.75" customHeight="1" x14ac:dyDescent="0.25">
      <c r="A41" s="1"/>
      <c r="B41" s="44" t="s">
        <v>21</v>
      </c>
      <c r="C41" s="45" t="s">
        <v>54</v>
      </c>
      <c r="D41" s="45">
        <v>2</v>
      </c>
      <c r="E41" s="46">
        <v>2</v>
      </c>
      <c r="F41" s="43">
        <v>0.251</v>
      </c>
      <c r="G41" s="1"/>
      <c r="H41" s="1"/>
    </row>
    <row r="42" spans="1:8" ht="15.75" customHeight="1" x14ac:dyDescent="0.25">
      <c r="A42" s="1"/>
      <c r="B42" s="44" t="s">
        <v>21</v>
      </c>
      <c r="C42" s="45" t="s">
        <v>55</v>
      </c>
      <c r="D42" s="45">
        <v>21</v>
      </c>
      <c r="E42" s="46">
        <v>21</v>
      </c>
      <c r="F42" s="43">
        <v>-0.26400000000000001</v>
      </c>
      <c r="G42" s="1"/>
      <c r="H42" s="1"/>
    </row>
    <row r="43" spans="1:8" ht="15.75" customHeight="1" x14ac:dyDescent="0.25">
      <c r="A43" s="1"/>
      <c r="B43" s="44" t="s">
        <v>21</v>
      </c>
      <c r="C43" s="45" t="s">
        <v>56</v>
      </c>
      <c r="D43" s="45">
        <v>9</v>
      </c>
      <c r="E43" s="46">
        <v>7</v>
      </c>
      <c r="F43" s="43">
        <v>-0.215</v>
      </c>
      <c r="G43" s="1"/>
      <c r="H43" s="1"/>
    </row>
    <row r="44" spans="1:8" ht="15.75" customHeight="1" x14ac:dyDescent="0.25">
      <c r="A44" s="1"/>
      <c r="B44" s="44" t="s">
        <v>21</v>
      </c>
      <c r="C44" s="45" t="s">
        <v>57</v>
      </c>
      <c r="D44" s="45">
        <v>19</v>
      </c>
      <c r="E44" s="46">
        <v>14</v>
      </c>
      <c r="F44" s="43">
        <v>-0.28299999999999997</v>
      </c>
      <c r="G44" s="1"/>
      <c r="H44" s="1"/>
    </row>
    <row r="45" spans="1:8" ht="15.75" customHeight="1" x14ac:dyDescent="0.25">
      <c r="A45" s="1"/>
      <c r="B45" s="44" t="s">
        <v>21</v>
      </c>
      <c r="C45" s="45" t="s">
        <v>58</v>
      </c>
      <c r="D45" s="45">
        <v>9</v>
      </c>
      <c r="E45" s="46">
        <v>9</v>
      </c>
      <c r="F45" s="43">
        <v>0.2</v>
      </c>
      <c r="G45" s="1"/>
      <c r="H45" s="1"/>
    </row>
    <row r="46" spans="1:8" ht="15.75" customHeight="1" x14ac:dyDescent="0.25">
      <c r="A46" s="1"/>
      <c r="B46" s="44" t="s">
        <v>21</v>
      </c>
      <c r="C46" s="45" t="s">
        <v>59</v>
      </c>
      <c r="D46" s="45">
        <v>3</v>
      </c>
      <c r="E46" s="46">
        <v>1</v>
      </c>
      <c r="F46" s="43">
        <v>-0.47799999999999998</v>
      </c>
      <c r="G46" s="1"/>
      <c r="H46" s="1"/>
    </row>
    <row r="47" spans="1:8" ht="15.75" customHeight="1" x14ac:dyDescent="0.25">
      <c r="A47" s="1"/>
      <c r="B47" s="44" t="s">
        <v>21</v>
      </c>
      <c r="C47" s="45" t="s">
        <v>60</v>
      </c>
      <c r="D47" s="45">
        <v>3</v>
      </c>
      <c r="E47" s="46">
        <v>2</v>
      </c>
      <c r="F47" s="43">
        <v>-0.89600000000000002</v>
      </c>
      <c r="G47" s="1"/>
      <c r="H47" s="1"/>
    </row>
    <row r="48" spans="1:8" ht="15.75" customHeight="1" x14ac:dyDescent="0.25">
      <c r="A48" s="1"/>
      <c r="B48" s="44" t="s">
        <v>21</v>
      </c>
      <c r="C48" s="45" t="s">
        <v>61</v>
      </c>
      <c r="D48" s="45">
        <v>14</v>
      </c>
      <c r="E48" s="46">
        <v>4</v>
      </c>
      <c r="F48" s="43">
        <v>-3.0000000000000001E-3</v>
      </c>
      <c r="G48" s="1"/>
      <c r="H48" s="1"/>
    </row>
    <row r="49" spans="1:8" ht="15.75" customHeight="1" x14ac:dyDescent="0.25">
      <c r="A49" s="1"/>
      <c r="B49" s="44" t="s">
        <v>21</v>
      </c>
      <c r="C49" s="45" t="s">
        <v>62</v>
      </c>
      <c r="D49" s="45">
        <v>6</v>
      </c>
      <c r="E49" s="46">
        <v>6</v>
      </c>
      <c r="F49" s="43">
        <v>0.14099999999999999</v>
      </c>
      <c r="G49" s="1"/>
      <c r="H49" s="1"/>
    </row>
    <row r="50" spans="1:8" ht="15.75" customHeight="1" x14ac:dyDescent="0.25">
      <c r="A50" s="1"/>
      <c r="B50" s="44" t="s">
        <v>21</v>
      </c>
      <c r="C50" s="45" t="s">
        <v>63</v>
      </c>
      <c r="D50" s="45">
        <v>13</v>
      </c>
      <c r="E50" s="46">
        <v>13</v>
      </c>
      <c r="F50" s="43">
        <v>-5.0999999999999997E-2</v>
      </c>
      <c r="G50" s="1"/>
      <c r="H50" s="1"/>
    </row>
    <row r="51" spans="1:8" ht="15.75" customHeight="1" x14ac:dyDescent="0.25">
      <c r="A51" s="1"/>
      <c r="B51" s="44" t="s">
        <v>21</v>
      </c>
      <c r="C51" s="45" t="s">
        <v>64</v>
      </c>
      <c r="D51" s="45">
        <v>3</v>
      </c>
      <c r="E51" s="46">
        <v>3</v>
      </c>
      <c r="F51" s="43">
        <v>0.187</v>
      </c>
      <c r="G51" s="1"/>
      <c r="H51" s="1"/>
    </row>
    <row r="52" spans="1:8" ht="15.75" customHeight="1" x14ac:dyDescent="0.25">
      <c r="A52" s="1"/>
      <c r="B52" s="44" t="s">
        <v>21</v>
      </c>
      <c r="C52" s="45" t="s">
        <v>65</v>
      </c>
      <c r="D52" s="45">
        <v>23</v>
      </c>
      <c r="E52" s="46">
        <v>22</v>
      </c>
      <c r="F52" s="43">
        <v>0.107</v>
      </c>
      <c r="G52" s="1"/>
      <c r="H52" s="1"/>
    </row>
    <row r="53" spans="1:8" ht="15.75" customHeight="1" x14ac:dyDescent="0.25">
      <c r="A53" s="1"/>
      <c r="B53" s="44" t="s">
        <v>21</v>
      </c>
      <c r="C53" s="45" t="s">
        <v>66</v>
      </c>
      <c r="D53" s="45">
        <v>13</v>
      </c>
      <c r="E53" s="46">
        <v>13</v>
      </c>
      <c r="F53" s="43">
        <v>-2.1999999999999999E-2</v>
      </c>
      <c r="G53" s="1"/>
      <c r="H53" s="1"/>
    </row>
    <row r="54" spans="1:8" ht="15.75" customHeight="1" x14ac:dyDescent="0.25">
      <c r="A54" s="1"/>
      <c r="B54" s="44" t="s">
        <v>21</v>
      </c>
      <c r="C54" s="45" t="s">
        <v>67</v>
      </c>
      <c r="D54" s="45">
        <v>12</v>
      </c>
      <c r="E54" s="46">
        <v>11</v>
      </c>
      <c r="F54" s="43">
        <v>-0.08</v>
      </c>
      <c r="G54" s="1"/>
      <c r="H54" s="1"/>
    </row>
    <row r="55" spans="1:8" ht="15.75" customHeight="1" x14ac:dyDescent="0.25">
      <c r="A55" s="1"/>
      <c r="B55" s="44" t="s">
        <v>21</v>
      </c>
      <c r="C55" s="45" t="s">
        <v>68</v>
      </c>
      <c r="D55" s="45">
        <v>40</v>
      </c>
      <c r="E55" s="46">
        <v>40</v>
      </c>
      <c r="F55" s="43">
        <v>-1.7999999999999999E-2</v>
      </c>
      <c r="G55" s="1"/>
      <c r="H55" s="1"/>
    </row>
    <row r="56" spans="1:8" ht="15.75" customHeight="1" x14ac:dyDescent="0.25">
      <c r="A56" s="1"/>
      <c r="B56" s="44" t="s">
        <v>21</v>
      </c>
      <c r="C56" s="45" t="s">
        <v>69</v>
      </c>
      <c r="D56" s="45">
        <v>3</v>
      </c>
      <c r="E56" s="46">
        <v>2</v>
      </c>
      <c r="F56" s="43">
        <v>-0.307</v>
      </c>
      <c r="G56" s="1"/>
      <c r="H56" s="1"/>
    </row>
    <row r="57" spans="1:8" ht="15.75" customHeight="1" x14ac:dyDescent="0.25">
      <c r="A57" s="1"/>
      <c r="B57" s="44" t="s">
        <v>21</v>
      </c>
      <c r="C57" s="45" t="s">
        <v>70</v>
      </c>
      <c r="D57" s="45">
        <v>2</v>
      </c>
      <c r="E57" s="46">
        <v>2</v>
      </c>
      <c r="F57" s="43">
        <v>0.105</v>
      </c>
      <c r="G57" s="1"/>
      <c r="H57" s="1"/>
    </row>
    <row r="58" spans="1:8" ht="15.75" customHeight="1" x14ac:dyDescent="0.25">
      <c r="A58" s="1"/>
      <c r="B58" s="44" t="s">
        <v>21</v>
      </c>
      <c r="C58" s="45" t="s">
        <v>71</v>
      </c>
      <c r="D58" s="45">
        <v>6</v>
      </c>
      <c r="E58" s="46">
        <v>2</v>
      </c>
      <c r="F58" s="43">
        <v>0.111</v>
      </c>
      <c r="G58" s="1"/>
      <c r="H58" s="1"/>
    </row>
    <row r="59" spans="1:8" ht="15.75" customHeight="1" x14ac:dyDescent="0.25">
      <c r="A59" s="1"/>
      <c r="B59" s="44" t="s">
        <v>21</v>
      </c>
      <c r="C59" s="45" t="s">
        <v>72</v>
      </c>
      <c r="D59" s="45">
        <v>3</v>
      </c>
      <c r="E59" s="46">
        <v>3</v>
      </c>
      <c r="F59" s="43">
        <v>-8.6999999999999994E-2</v>
      </c>
      <c r="G59" s="1"/>
      <c r="H59" s="1"/>
    </row>
    <row r="60" spans="1:8" ht="15.75" customHeight="1" x14ac:dyDescent="0.25">
      <c r="A60" s="1"/>
      <c r="B60" s="44" t="s">
        <v>21</v>
      </c>
      <c r="C60" s="45" t="s">
        <v>73</v>
      </c>
      <c r="D60" s="45">
        <v>16</v>
      </c>
      <c r="E60" s="46">
        <v>16</v>
      </c>
      <c r="F60" s="43">
        <v>-0.32100000000000001</v>
      </c>
      <c r="G60" s="1"/>
      <c r="H60" s="1"/>
    </row>
    <row r="61" spans="1:8" ht="15.75" customHeight="1" x14ac:dyDescent="0.25">
      <c r="A61" s="1"/>
      <c r="B61" s="44" t="s">
        <v>21</v>
      </c>
      <c r="C61" s="45" t="s">
        <v>74</v>
      </c>
      <c r="D61" s="45">
        <v>4</v>
      </c>
      <c r="E61" s="46">
        <v>3</v>
      </c>
      <c r="F61" s="43">
        <v>-0.19600000000000001</v>
      </c>
      <c r="G61" s="1"/>
      <c r="H61" s="1"/>
    </row>
    <row r="62" spans="1:8" ht="15.75" customHeight="1" x14ac:dyDescent="0.25">
      <c r="A62" s="1"/>
      <c r="B62" s="44" t="s">
        <v>21</v>
      </c>
      <c r="C62" s="45" t="s">
        <v>75</v>
      </c>
      <c r="D62" s="45">
        <v>5</v>
      </c>
      <c r="E62" s="46">
        <v>5</v>
      </c>
      <c r="F62" s="43">
        <v>-0.13100000000000001</v>
      </c>
      <c r="G62" s="1"/>
      <c r="H62" s="1"/>
    </row>
    <row r="63" spans="1:8" ht="15.75" customHeight="1" x14ac:dyDescent="0.25">
      <c r="A63" s="1"/>
      <c r="B63" s="44" t="s">
        <v>21</v>
      </c>
      <c r="C63" s="45" t="s">
        <v>76</v>
      </c>
      <c r="D63" s="45">
        <v>5</v>
      </c>
      <c r="E63" s="46">
        <v>5</v>
      </c>
      <c r="F63" s="43">
        <v>0.21299999999999999</v>
      </c>
      <c r="G63" s="1"/>
      <c r="H63" s="1"/>
    </row>
    <row r="64" spans="1:8" ht="15.75" customHeight="1" x14ac:dyDescent="0.25">
      <c r="A64" s="1"/>
      <c r="B64" s="44" t="s">
        <v>21</v>
      </c>
      <c r="C64" s="45" t="s">
        <v>77</v>
      </c>
      <c r="D64" s="45">
        <v>6</v>
      </c>
      <c r="E64" s="46">
        <v>6</v>
      </c>
      <c r="F64" s="43">
        <v>-0.10199999999999999</v>
      </c>
      <c r="G64" s="1"/>
      <c r="H64" s="1"/>
    </row>
    <row r="65" spans="1:8" ht="15.75" customHeight="1" x14ac:dyDescent="0.25">
      <c r="A65" s="1"/>
      <c r="B65" s="44" t="s">
        <v>21</v>
      </c>
      <c r="C65" s="45" t="s">
        <v>78</v>
      </c>
      <c r="D65" s="45">
        <v>4</v>
      </c>
      <c r="E65" s="46">
        <v>4</v>
      </c>
      <c r="F65" s="43">
        <v>-0.184</v>
      </c>
      <c r="G65" s="1"/>
      <c r="H65" s="1"/>
    </row>
    <row r="66" spans="1:8" ht="15.75" customHeight="1" x14ac:dyDescent="0.25">
      <c r="A66" s="1"/>
      <c r="B66" s="44" t="s">
        <v>21</v>
      </c>
      <c r="C66" s="45" t="s">
        <v>79</v>
      </c>
      <c r="D66" s="45">
        <v>9</v>
      </c>
      <c r="E66" s="46">
        <v>9</v>
      </c>
      <c r="F66" s="43">
        <v>-0.12</v>
      </c>
      <c r="G66" s="1"/>
      <c r="H66" s="1"/>
    </row>
    <row r="67" spans="1:8" ht="15.75" customHeight="1" x14ac:dyDescent="0.25">
      <c r="A67" s="1"/>
      <c r="B67" s="44" t="s">
        <v>21</v>
      </c>
      <c r="C67" s="45" t="s">
        <v>80</v>
      </c>
      <c r="D67" s="45">
        <v>3</v>
      </c>
      <c r="E67" s="46">
        <v>3</v>
      </c>
      <c r="F67" s="43">
        <v>0.62</v>
      </c>
      <c r="G67" s="1"/>
      <c r="H67" s="1"/>
    </row>
    <row r="68" spans="1:8" ht="15.75" customHeight="1" x14ac:dyDescent="0.25">
      <c r="A68" s="1"/>
      <c r="B68" s="44" t="s">
        <v>21</v>
      </c>
      <c r="C68" s="45" t="s">
        <v>81</v>
      </c>
      <c r="D68" s="45">
        <v>3</v>
      </c>
      <c r="E68" s="46">
        <v>2</v>
      </c>
      <c r="F68" s="43">
        <v>8.0000000000000002E-3</v>
      </c>
      <c r="G68" s="1"/>
      <c r="H68" s="1"/>
    </row>
    <row r="69" spans="1:8" ht="15.75" customHeight="1" x14ac:dyDescent="0.25">
      <c r="A69" s="1"/>
      <c r="B69" s="44" t="s">
        <v>21</v>
      </c>
      <c r="C69" s="45" t="s">
        <v>82</v>
      </c>
      <c r="D69" s="45">
        <v>3</v>
      </c>
      <c r="E69" s="46">
        <v>3</v>
      </c>
      <c r="F69" s="43">
        <v>0.10199999999999999</v>
      </c>
      <c r="G69" s="1"/>
      <c r="H69" s="1"/>
    </row>
    <row r="70" spans="1:8" ht="15.75" customHeight="1" x14ac:dyDescent="0.25">
      <c r="A70" s="1"/>
      <c r="B70" s="44" t="s">
        <v>21</v>
      </c>
      <c r="C70" s="45" t="s">
        <v>83</v>
      </c>
      <c r="D70" s="45">
        <v>9</v>
      </c>
      <c r="E70" s="46">
        <v>9</v>
      </c>
      <c r="F70" s="43">
        <v>0.20399999999999999</v>
      </c>
      <c r="G70" s="1"/>
      <c r="H70" s="1"/>
    </row>
    <row r="71" spans="1:8" ht="15.75" customHeight="1" x14ac:dyDescent="0.25">
      <c r="A71" s="1"/>
      <c r="B71" s="44" t="s">
        <v>21</v>
      </c>
      <c r="C71" s="45" t="s">
        <v>84</v>
      </c>
      <c r="D71" s="45">
        <v>3</v>
      </c>
      <c r="E71" s="46">
        <v>2</v>
      </c>
      <c r="F71" s="43">
        <v>0.188</v>
      </c>
      <c r="G71" s="1"/>
      <c r="H71" s="1"/>
    </row>
    <row r="72" spans="1:8" ht="15.75" customHeight="1" x14ac:dyDescent="0.25">
      <c r="A72" s="1"/>
      <c r="B72" s="44" t="s">
        <v>21</v>
      </c>
      <c r="C72" s="45" t="s">
        <v>85</v>
      </c>
      <c r="D72" s="45">
        <v>10</v>
      </c>
      <c r="E72" s="46">
        <v>9</v>
      </c>
      <c r="F72" s="43">
        <v>0.63200000000000001</v>
      </c>
      <c r="G72" s="1"/>
      <c r="H72" s="1"/>
    </row>
    <row r="73" spans="1:8" ht="15.75" customHeight="1" x14ac:dyDescent="0.25">
      <c r="A73" s="1"/>
      <c r="B73" s="44" t="s">
        <v>21</v>
      </c>
      <c r="C73" s="45" t="s">
        <v>86</v>
      </c>
      <c r="D73" s="45">
        <v>3</v>
      </c>
      <c r="E73" s="46">
        <v>2</v>
      </c>
      <c r="F73" s="43">
        <v>0.184</v>
      </c>
      <c r="G73" s="1"/>
      <c r="H73" s="1"/>
    </row>
    <row r="74" spans="1:8" ht="15.75" customHeight="1" x14ac:dyDescent="0.25">
      <c r="A74" s="1"/>
      <c r="B74" s="44" t="s">
        <v>21</v>
      </c>
      <c r="C74" s="45" t="s">
        <v>87</v>
      </c>
      <c r="D74" s="45">
        <v>16</v>
      </c>
      <c r="E74" s="46">
        <v>13</v>
      </c>
      <c r="F74" s="43">
        <v>4.4999999999999998E-2</v>
      </c>
      <c r="G74" s="1"/>
      <c r="H74" s="1"/>
    </row>
    <row r="75" spans="1:8" ht="15.75" customHeight="1" x14ac:dyDescent="0.25">
      <c r="A75" s="1"/>
      <c r="B75" s="44" t="s">
        <v>21</v>
      </c>
      <c r="C75" s="45" t="s">
        <v>88</v>
      </c>
      <c r="D75" s="45">
        <v>6</v>
      </c>
      <c r="E75" s="46">
        <v>5</v>
      </c>
      <c r="F75" s="43">
        <v>0.22900000000000001</v>
      </c>
      <c r="G75" s="1"/>
      <c r="H75" s="1"/>
    </row>
    <row r="76" spans="1:8" ht="15.75" customHeight="1" x14ac:dyDescent="0.25">
      <c r="A76" s="1"/>
      <c r="B76" s="44" t="s">
        <v>21</v>
      </c>
      <c r="C76" s="45" t="s">
        <v>89</v>
      </c>
      <c r="D76" s="45">
        <v>6</v>
      </c>
      <c r="E76" s="46">
        <v>5</v>
      </c>
      <c r="F76" s="43">
        <v>-0.46100000000000002</v>
      </c>
      <c r="G76" s="1"/>
      <c r="H76" s="1"/>
    </row>
    <row r="77" spans="1:8" ht="15.75" customHeight="1" x14ac:dyDescent="0.25">
      <c r="A77" s="1"/>
      <c r="B77" s="44" t="s">
        <v>21</v>
      </c>
      <c r="C77" s="45" t="s">
        <v>90</v>
      </c>
      <c r="D77" s="45">
        <v>2</v>
      </c>
      <c r="E77" s="46">
        <v>2</v>
      </c>
      <c r="F77" s="43">
        <v>-0.122</v>
      </c>
      <c r="G77" s="1"/>
      <c r="H77" s="1"/>
    </row>
    <row r="78" spans="1:8" ht="15.75" customHeight="1" x14ac:dyDescent="0.25">
      <c r="A78" s="1"/>
      <c r="B78" s="44" t="s">
        <v>21</v>
      </c>
      <c r="C78" s="45" t="s">
        <v>91</v>
      </c>
      <c r="D78" s="45">
        <v>7</v>
      </c>
      <c r="E78" s="46">
        <v>5</v>
      </c>
      <c r="F78" s="43">
        <v>1E-3</v>
      </c>
      <c r="G78" s="1"/>
      <c r="H78" s="1"/>
    </row>
    <row r="79" spans="1:8" ht="15.75" customHeight="1" x14ac:dyDescent="0.25">
      <c r="A79" s="1"/>
      <c r="B79" s="44" t="s">
        <v>21</v>
      </c>
      <c r="C79" s="45" t="s">
        <v>92</v>
      </c>
      <c r="D79" s="45">
        <v>63</v>
      </c>
      <c r="E79" s="46">
        <v>56</v>
      </c>
      <c r="F79" s="43">
        <v>-0.13500000000000001</v>
      </c>
      <c r="G79" s="1"/>
      <c r="H79" s="1"/>
    </row>
    <row r="80" spans="1:8" ht="15.75" customHeight="1" x14ac:dyDescent="0.25">
      <c r="A80" s="1"/>
      <c r="B80" s="44" t="s">
        <v>21</v>
      </c>
      <c r="C80" s="45" t="s">
        <v>93</v>
      </c>
      <c r="D80" s="45">
        <v>12</v>
      </c>
      <c r="E80" s="46">
        <v>12</v>
      </c>
      <c r="F80" s="43">
        <v>0.40500000000000003</v>
      </c>
      <c r="G80" s="1"/>
      <c r="H80" s="1"/>
    </row>
    <row r="81" spans="1:8" ht="15.75" customHeight="1" x14ac:dyDescent="0.25">
      <c r="A81" s="1"/>
      <c r="B81" s="44" t="s">
        <v>94</v>
      </c>
      <c r="C81" s="45" t="s">
        <v>22</v>
      </c>
      <c r="D81" s="45">
        <v>7</v>
      </c>
      <c r="E81" s="46">
        <v>7</v>
      </c>
      <c r="F81" s="43">
        <v>-0.63800000000000001</v>
      </c>
      <c r="G81" s="1"/>
      <c r="H81" s="1"/>
    </row>
    <row r="82" spans="1:8" ht="15.75" customHeight="1" x14ac:dyDescent="0.25">
      <c r="A82" s="1"/>
      <c r="B82" s="44" t="s">
        <v>94</v>
      </c>
      <c r="C82" s="45" t="s">
        <v>23</v>
      </c>
      <c r="D82" s="45">
        <v>11</v>
      </c>
      <c r="E82" s="46">
        <v>11</v>
      </c>
      <c r="F82" s="43">
        <v>-0.82399999999999995</v>
      </c>
      <c r="G82" s="1"/>
      <c r="H82" s="1"/>
    </row>
    <row r="83" spans="1:8" ht="15.75" customHeight="1" x14ac:dyDescent="0.25">
      <c r="A83" s="1"/>
      <c r="B83" s="44" t="s">
        <v>94</v>
      </c>
      <c r="C83" s="45" t="s">
        <v>24</v>
      </c>
      <c r="D83" s="45">
        <v>10</v>
      </c>
      <c r="E83" s="46">
        <v>10</v>
      </c>
      <c r="F83" s="43">
        <v>0.82499999999999996</v>
      </c>
      <c r="G83" s="1"/>
      <c r="H83" s="1"/>
    </row>
    <row r="84" spans="1:8" ht="15.75" customHeight="1" x14ac:dyDescent="0.25">
      <c r="A84" s="1"/>
      <c r="B84" s="44" t="s">
        <v>94</v>
      </c>
      <c r="C84" s="45" t="s">
        <v>25</v>
      </c>
      <c r="D84" s="45">
        <v>9</v>
      </c>
      <c r="E84" s="46">
        <v>6</v>
      </c>
      <c r="F84" s="43">
        <v>0.26300000000000001</v>
      </c>
      <c r="G84" s="1"/>
      <c r="H84" s="1"/>
    </row>
    <row r="85" spans="1:8" ht="15.75" customHeight="1" x14ac:dyDescent="0.25">
      <c r="A85" s="1"/>
      <c r="B85" s="44" t="s">
        <v>94</v>
      </c>
      <c r="C85" s="45" t="s">
        <v>26</v>
      </c>
      <c r="D85" s="45">
        <v>11</v>
      </c>
      <c r="E85" s="46">
        <v>11</v>
      </c>
      <c r="F85" s="43">
        <v>0</v>
      </c>
      <c r="G85" s="1"/>
      <c r="H85" s="1"/>
    </row>
    <row r="86" spans="1:8" ht="15.75" customHeight="1" x14ac:dyDescent="0.25">
      <c r="A86" s="1"/>
      <c r="B86" s="44" t="s">
        <v>94</v>
      </c>
      <c r="C86" s="45" t="s">
        <v>27</v>
      </c>
      <c r="D86" s="45">
        <v>11</v>
      </c>
      <c r="E86" s="46">
        <v>9</v>
      </c>
      <c r="F86" s="43">
        <v>-0.34399999999999997</v>
      </c>
      <c r="G86" s="1"/>
      <c r="H86" s="1"/>
    </row>
    <row r="87" spans="1:8" ht="15.75" customHeight="1" x14ac:dyDescent="0.25">
      <c r="A87" s="1"/>
      <c r="B87" s="44" t="s">
        <v>94</v>
      </c>
      <c r="C87" s="45" t="s">
        <v>28</v>
      </c>
      <c r="D87" s="45">
        <v>17</v>
      </c>
      <c r="E87" s="46">
        <v>17</v>
      </c>
      <c r="F87" s="43">
        <v>0.14899999999999999</v>
      </c>
      <c r="G87" s="1"/>
      <c r="H87" s="1"/>
    </row>
    <row r="88" spans="1:8" ht="15.75" customHeight="1" x14ac:dyDescent="0.25">
      <c r="A88" s="1"/>
      <c r="B88" s="44" t="s">
        <v>94</v>
      </c>
      <c r="C88" s="45" t="s">
        <v>29</v>
      </c>
      <c r="D88" s="45">
        <v>7</v>
      </c>
      <c r="E88" s="46">
        <v>7</v>
      </c>
      <c r="F88" s="43">
        <v>0.40500000000000003</v>
      </c>
      <c r="G88" s="1"/>
      <c r="H88" s="1"/>
    </row>
    <row r="89" spans="1:8" ht="15.75" customHeight="1" x14ac:dyDescent="0.25">
      <c r="A89" s="1"/>
      <c r="B89" s="44" t="s">
        <v>94</v>
      </c>
      <c r="C89" s="45" t="s">
        <v>30</v>
      </c>
      <c r="D89" s="45">
        <v>2</v>
      </c>
      <c r="E89" s="46">
        <v>2</v>
      </c>
      <c r="F89" s="43">
        <v>0.26600000000000001</v>
      </c>
      <c r="G89" s="1"/>
      <c r="H89" s="1"/>
    </row>
    <row r="90" spans="1:8" ht="15.75" customHeight="1" x14ac:dyDescent="0.25">
      <c r="A90" s="1"/>
      <c r="B90" s="44" t="s">
        <v>94</v>
      </c>
      <c r="C90" s="45" t="s">
        <v>31</v>
      </c>
      <c r="D90" s="45">
        <v>17</v>
      </c>
      <c r="E90" s="46">
        <v>17</v>
      </c>
      <c r="F90" s="43">
        <v>-0.108</v>
      </c>
      <c r="G90" s="1"/>
      <c r="H90" s="1"/>
    </row>
    <row r="91" spans="1:8" ht="15.75" customHeight="1" x14ac:dyDescent="0.25">
      <c r="A91" s="1"/>
      <c r="B91" s="44" t="s">
        <v>94</v>
      </c>
      <c r="C91" s="45" t="s">
        <v>32</v>
      </c>
      <c r="D91" s="45">
        <v>60</v>
      </c>
      <c r="E91" s="46">
        <v>58</v>
      </c>
      <c r="F91" s="43">
        <v>-0.30099999999999999</v>
      </c>
      <c r="G91" s="1"/>
      <c r="H91" s="1"/>
    </row>
    <row r="92" spans="1:8" ht="15.75" customHeight="1" x14ac:dyDescent="0.25">
      <c r="A92" s="1"/>
      <c r="B92" s="44" t="s">
        <v>94</v>
      </c>
      <c r="C92" s="45" t="s">
        <v>33</v>
      </c>
      <c r="D92" s="45">
        <v>1</v>
      </c>
      <c r="E92" s="46">
        <v>1</v>
      </c>
      <c r="F92" s="43">
        <v>2.1000000000000001E-2</v>
      </c>
      <c r="G92" s="1"/>
      <c r="H92" s="1"/>
    </row>
    <row r="93" spans="1:8" ht="15.75" customHeight="1" x14ac:dyDescent="0.25">
      <c r="A93" s="1"/>
      <c r="B93" s="44" t="s">
        <v>94</v>
      </c>
      <c r="C93" s="45" t="s">
        <v>34</v>
      </c>
      <c r="D93" s="45">
        <v>26</v>
      </c>
      <c r="E93" s="46">
        <v>23</v>
      </c>
      <c r="F93" s="43">
        <v>0.24</v>
      </c>
      <c r="G93" s="1"/>
      <c r="H93" s="1"/>
    </row>
    <row r="94" spans="1:8" ht="15.75" customHeight="1" x14ac:dyDescent="0.25">
      <c r="A94" s="1"/>
      <c r="B94" s="44" t="s">
        <v>94</v>
      </c>
      <c r="C94" s="45" t="s">
        <v>35</v>
      </c>
      <c r="D94" s="45">
        <v>9</v>
      </c>
      <c r="E94" s="46">
        <v>9</v>
      </c>
      <c r="F94" s="43">
        <v>-0.126</v>
      </c>
      <c r="G94" s="1"/>
      <c r="H94" s="1"/>
    </row>
    <row r="95" spans="1:8" ht="15.75" customHeight="1" x14ac:dyDescent="0.25">
      <c r="A95" s="1"/>
      <c r="B95" s="44" t="s">
        <v>94</v>
      </c>
      <c r="C95" s="45" t="s">
        <v>36</v>
      </c>
      <c r="D95" s="45">
        <v>10</v>
      </c>
      <c r="E95" s="46">
        <v>9</v>
      </c>
      <c r="F95" s="43">
        <v>0.126</v>
      </c>
      <c r="G95" s="1"/>
      <c r="H95" s="1"/>
    </row>
    <row r="96" spans="1:8" ht="15.75" customHeight="1" x14ac:dyDescent="0.25">
      <c r="A96" s="1"/>
      <c r="B96" s="44" t="s">
        <v>94</v>
      </c>
      <c r="C96" s="45" t="s">
        <v>37</v>
      </c>
      <c r="D96" s="45">
        <v>9</v>
      </c>
      <c r="E96" s="46">
        <v>9</v>
      </c>
      <c r="F96" s="43">
        <v>4.0000000000000001E-3</v>
      </c>
      <c r="G96" s="1"/>
      <c r="H96" s="1"/>
    </row>
    <row r="97" spans="1:8" ht="15.75" customHeight="1" x14ac:dyDescent="0.25">
      <c r="A97" s="1"/>
      <c r="B97" s="44" t="s">
        <v>94</v>
      </c>
      <c r="C97" s="45" t="s">
        <v>38</v>
      </c>
      <c r="D97" s="45">
        <v>30</v>
      </c>
      <c r="E97" s="46">
        <v>30</v>
      </c>
      <c r="F97" s="43">
        <v>3.1E-2</v>
      </c>
      <c r="G97" s="1"/>
      <c r="H97" s="1"/>
    </row>
    <row r="98" spans="1:8" ht="15.75" customHeight="1" x14ac:dyDescent="0.25">
      <c r="A98" s="1"/>
      <c r="B98" s="44" t="s">
        <v>94</v>
      </c>
      <c r="C98" s="45" t="s">
        <v>39</v>
      </c>
      <c r="D98" s="45">
        <v>5</v>
      </c>
      <c r="E98" s="46">
        <v>5</v>
      </c>
      <c r="F98" s="43">
        <v>-0.223</v>
      </c>
      <c r="G98" s="1"/>
      <c r="H98" s="1"/>
    </row>
    <row r="99" spans="1:8" ht="15.75" customHeight="1" x14ac:dyDescent="0.25">
      <c r="A99" s="1"/>
      <c r="B99" s="44" t="s">
        <v>94</v>
      </c>
      <c r="C99" s="45" t="s">
        <v>40</v>
      </c>
      <c r="D99" s="45">
        <v>7</v>
      </c>
      <c r="E99" s="46">
        <v>7</v>
      </c>
      <c r="F99" s="43">
        <v>-0.16300000000000001</v>
      </c>
      <c r="G99" s="1"/>
      <c r="H99" s="1"/>
    </row>
    <row r="100" spans="1:8" ht="15.75" customHeight="1" x14ac:dyDescent="0.25">
      <c r="A100" s="1"/>
      <c r="B100" s="44" t="s">
        <v>94</v>
      </c>
      <c r="C100" s="45" t="s">
        <v>41</v>
      </c>
      <c r="D100" s="45">
        <v>29</v>
      </c>
      <c r="E100" s="46">
        <v>27</v>
      </c>
      <c r="F100" s="43">
        <v>-7.5999999999999998E-2</v>
      </c>
      <c r="G100" s="1"/>
      <c r="H100" s="1"/>
    </row>
    <row r="101" spans="1:8" ht="15.75" customHeight="1" x14ac:dyDescent="0.25">
      <c r="A101" s="1"/>
      <c r="B101" s="44" t="s">
        <v>94</v>
      </c>
      <c r="C101" s="45" t="s">
        <v>42</v>
      </c>
      <c r="D101" s="45">
        <v>23</v>
      </c>
      <c r="E101" s="46">
        <v>23</v>
      </c>
      <c r="F101" s="43">
        <v>-0.45800000000000002</v>
      </c>
      <c r="G101" s="1"/>
      <c r="H101" s="1"/>
    </row>
    <row r="102" spans="1:8" ht="15.75" customHeight="1" x14ac:dyDescent="0.25">
      <c r="A102" s="1"/>
      <c r="B102" s="44" t="s">
        <v>94</v>
      </c>
      <c r="C102" s="45" t="s">
        <v>43</v>
      </c>
      <c r="D102" s="45">
        <v>18</v>
      </c>
      <c r="E102" s="46">
        <v>17</v>
      </c>
      <c r="F102" s="43">
        <v>-0.16500000000000001</v>
      </c>
      <c r="G102" s="1"/>
      <c r="H102" s="1"/>
    </row>
    <row r="103" spans="1:8" ht="15.75" customHeight="1" x14ac:dyDescent="0.25">
      <c r="A103" s="1"/>
      <c r="B103" s="44" t="s">
        <v>94</v>
      </c>
      <c r="C103" s="45" t="s">
        <v>44</v>
      </c>
      <c r="D103" s="45">
        <v>11</v>
      </c>
      <c r="E103" s="46">
        <v>10</v>
      </c>
      <c r="F103" s="43">
        <v>-2.1000000000000001E-2</v>
      </c>
      <c r="G103" s="1"/>
      <c r="H103" s="1"/>
    </row>
    <row r="104" spans="1:8" ht="15.75" customHeight="1" x14ac:dyDescent="0.25">
      <c r="A104" s="1"/>
      <c r="B104" s="44" t="s">
        <v>94</v>
      </c>
      <c r="C104" s="45" t="s">
        <v>45</v>
      </c>
      <c r="D104" s="45">
        <v>5</v>
      </c>
      <c r="E104" s="46">
        <v>4</v>
      </c>
      <c r="F104" s="43">
        <v>5.0000000000000001E-3</v>
      </c>
      <c r="G104" s="1"/>
      <c r="H104" s="1"/>
    </row>
    <row r="105" spans="1:8" ht="15.75" customHeight="1" x14ac:dyDescent="0.25">
      <c r="A105" s="1"/>
      <c r="B105" s="44" t="s">
        <v>94</v>
      </c>
      <c r="C105" s="45" t="s">
        <v>46</v>
      </c>
      <c r="D105" s="45">
        <v>8</v>
      </c>
      <c r="E105" s="46">
        <v>8</v>
      </c>
      <c r="F105" s="43">
        <v>-1.6E-2</v>
      </c>
      <c r="G105" s="1"/>
      <c r="H105" s="1"/>
    </row>
    <row r="106" spans="1:8" ht="15.75" customHeight="1" x14ac:dyDescent="0.25">
      <c r="A106" s="1"/>
      <c r="B106" s="44" t="s">
        <v>94</v>
      </c>
      <c r="C106" s="45" t="s">
        <v>47</v>
      </c>
      <c r="D106" s="45">
        <v>8</v>
      </c>
      <c r="E106" s="46">
        <v>7</v>
      </c>
      <c r="F106" s="43">
        <v>-9.7000000000000003E-2</v>
      </c>
      <c r="G106" s="1"/>
      <c r="H106" s="1"/>
    </row>
    <row r="107" spans="1:8" ht="15.75" customHeight="1" x14ac:dyDescent="0.25">
      <c r="A107" s="1"/>
      <c r="B107" s="44" t="s">
        <v>94</v>
      </c>
      <c r="C107" s="45" t="s">
        <v>48</v>
      </c>
      <c r="D107" s="45">
        <v>3</v>
      </c>
      <c r="E107" s="46">
        <v>3</v>
      </c>
      <c r="F107" s="43">
        <v>0.10199999999999999</v>
      </c>
      <c r="G107" s="1"/>
      <c r="H107" s="1"/>
    </row>
    <row r="108" spans="1:8" ht="15.75" customHeight="1" x14ac:dyDescent="0.25">
      <c r="A108" s="1"/>
      <c r="B108" s="44" t="s">
        <v>94</v>
      </c>
      <c r="C108" s="45" t="s">
        <v>49</v>
      </c>
      <c r="D108" s="45">
        <v>3</v>
      </c>
      <c r="E108" s="46">
        <v>3</v>
      </c>
      <c r="F108" s="43">
        <v>5.6000000000000001E-2</v>
      </c>
      <c r="G108" s="1"/>
      <c r="H108" s="1"/>
    </row>
    <row r="109" spans="1:8" ht="15.75" customHeight="1" x14ac:dyDescent="0.25">
      <c r="A109" s="1"/>
      <c r="B109" s="44" t="s">
        <v>94</v>
      </c>
      <c r="C109" s="45" t="s">
        <v>50</v>
      </c>
      <c r="D109" s="45">
        <v>16</v>
      </c>
      <c r="E109" s="46">
        <v>15</v>
      </c>
      <c r="F109" s="43">
        <v>4.9000000000000002E-2</v>
      </c>
      <c r="G109" s="1"/>
      <c r="H109" s="1"/>
    </row>
    <row r="110" spans="1:8" ht="15.75" customHeight="1" x14ac:dyDescent="0.25">
      <c r="A110" s="1"/>
      <c r="B110" s="44" t="s">
        <v>94</v>
      </c>
      <c r="C110" s="45" t="s">
        <v>51</v>
      </c>
      <c r="D110" s="45">
        <v>20</v>
      </c>
      <c r="E110" s="46">
        <v>20</v>
      </c>
      <c r="F110" s="43">
        <v>-0.52100000000000002</v>
      </c>
      <c r="G110" s="1"/>
      <c r="H110" s="1"/>
    </row>
    <row r="111" spans="1:8" ht="15.75" customHeight="1" x14ac:dyDescent="0.25">
      <c r="A111" s="1"/>
      <c r="B111" s="44" t="s">
        <v>94</v>
      </c>
      <c r="C111" s="45" t="s">
        <v>52</v>
      </c>
      <c r="D111" s="45">
        <v>15</v>
      </c>
      <c r="E111" s="46">
        <v>15</v>
      </c>
      <c r="F111" s="43">
        <v>-6.8000000000000005E-2</v>
      </c>
      <c r="G111" s="1"/>
      <c r="H111" s="1"/>
    </row>
    <row r="112" spans="1:8" ht="15.75" customHeight="1" x14ac:dyDescent="0.25">
      <c r="A112" s="1"/>
      <c r="B112" s="44" t="s">
        <v>94</v>
      </c>
      <c r="C112" s="45" t="s">
        <v>53</v>
      </c>
      <c r="D112" s="45">
        <v>12</v>
      </c>
      <c r="E112" s="46">
        <v>9</v>
      </c>
      <c r="F112" s="43">
        <v>-0.02</v>
      </c>
      <c r="G112" s="1"/>
      <c r="H112" s="1"/>
    </row>
    <row r="113" spans="1:8" ht="15.75" customHeight="1" x14ac:dyDescent="0.25">
      <c r="A113" s="1"/>
      <c r="B113" s="44" t="s">
        <v>94</v>
      </c>
      <c r="C113" s="45" t="s">
        <v>54</v>
      </c>
      <c r="D113" s="45">
        <v>2</v>
      </c>
      <c r="E113" s="46">
        <v>2</v>
      </c>
      <c r="F113" s="43">
        <v>0.14499999999999999</v>
      </c>
      <c r="G113" s="1"/>
      <c r="H113" s="1"/>
    </row>
    <row r="114" spans="1:8" ht="15.75" customHeight="1" x14ac:dyDescent="0.25">
      <c r="A114" s="1"/>
      <c r="B114" s="44" t="s">
        <v>94</v>
      </c>
      <c r="C114" s="45" t="s">
        <v>55</v>
      </c>
      <c r="D114" s="45">
        <v>28</v>
      </c>
      <c r="E114" s="46">
        <v>25</v>
      </c>
      <c r="F114" s="43">
        <v>-1.0999999999999999E-2</v>
      </c>
      <c r="G114" s="1"/>
      <c r="H114" s="1"/>
    </row>
    <row r="115" spans="1:8" ht="15.75" customHeight="1" x14ac:dyDescent="0.25">
      <c r="A115" s="1"/>
      <c r="B115" s="44" t="s">
        <v>94</v>
      </c>
      <c r="C115" s="45" t="s">
        <v>56</v>
      </c>
      <c r="D115" s="45">
        <v>8</v>
      </c>
      <c r="E115" s="46">
        <v>8</v>
      </c>
      <c r="F115" s="43">
        <v>-0.191</v>
      </c>
      <c r="G115" s="1"/>
      <c r="H115" s="1"/>
    </row>
    <row r="116" spans="1:8" ht="15.75" customHeight="1" x14ac:dyDescent="0.25">
      <c r="A116" s="1"/>
      <c r="B116" s="44" t="s">
        <v>94</v>
      </c>
      <c r="C116" s="45" t="s">
        <v>57</v>
      </c>
      <c r="D116" s="45">
        <v>24</v>
      </c>
      <c r="E116" s="46">
        <v>24</v>
      </c>
      <c r="F116" s="43">
        <v>-0.28100000000000003</v>
      </c>
      <c r="G116" s="1"/>
      <c r="H116" s="1"/>
    </row>
    <row r="117" spans="1:8" ht="15.75" customHeight="1" x14ac:dyDescent="0.25">
      <c r="A117" s="1"/>
      <c r="B117" s="44" t="s">
        <v>94</v>
      </c>
      <c r="C117" s="45" t="s">
        <v>58</v>
      </c>
      <c r="D117" s="45">
        <v>9</v>
      </c>
      <c r="E117" s="46">
        <v>9</v>
      </c>
      <c r="F117" s="43">
        <v>0.215</v>
      </c>
      <c r="G117" s="1"/>
      <c r="H117" s="1"/>
    </row>
    <row r="118" spans="1:8" ht="15.75" customHeight="1" x14ac:dyDescent="0.25">
      <c r="A118" s="1"/>
      <c r="B118" s="44" t="s">
        <v>94</v>
      </c>
      <c r="C118" s="45" t="s">
        <v>59</v>
      </c>
      <c r="D118" s="45">
        <v>3</v>
      </c>
      <c r="E118" s="46">
        <v>3</v>
      </c>
      <c r="F118" s="43">
        <v>-0.153</v>
      </c>
      <c r="G118" s="1"/>
      <c r="H118" s="1"/>
    </row>
    <row r="119" spans="1:8" ht="15.75" customHeight="1" x14ac:dyDescent="0.25">
      <c r="A119" s="1"/>
      <c r="B119" s="44" t="s">
        <v>94</v>
      </c>
      <c r="C119" s="45" t="s">
        <v>60</v>
      </c>
      <c r="D119" s="45">
        <v>3</v>
      </c>
      <c r="E119" s="46">
        <v>1</v>
      </c>
      <c r="F119" s="43">
        <v>-0.77500000000000002</v>
      </c>
      <c r="G119" s="1"/>
      <c r="H119" s="1"/>
    </row>
    <row r="120" spans="1:8" ht="15.75" customHeight="1" x14ac:dyDescent="0.25">
      <c r="A120" s="1"/>
      <c r="B120" s="44" t="s">
        <v>94</v>
      </c>
      <c r="C120" s="45" t="s">
        <v>61</v>
      </c>
      <c r="D120" s="45">
        <v>15</v>
      </c>
      <c r="E120" s="46">
        <v>12</v>
      </c>
      <c r="F120" s="43">
        <v>-0.13800000000000001</v>
      </c>
      <c r="G120" s="1"/>
      <c r="H120" s="1"/>
    </row>
    <row r="121" spans="1:8" ht="15.75" customHeight="1" x14ac:dyDescent="0.25">
      <c r="A121" s="1"/>
      <c r="B121" s="44" t="s">
        <v>94</v>
      </c>
      <c r="C121" s="45" t="s">
        <v>62</v>
      </c>
      <c r="D121" s="45">
        <v>5</v>
      </c>
      <c r="E121" s="46">
        <v>4</v>
      </c>
      <c r="F121" s="43">
        <v>0.72099999999999997</v>
      </c>
      <c r="G121" s="1"/>
      <c r="H121" s="1"/>
    </row>
    <row r="122" spans="1:8" ht="15.75" customHeight="1" x14ac:dyDescent="0.25">
      <c r="A122" s="1"/>
      <c r="B122" s="44" t="s">
        <v>94</v>
      </c>
      <c r="C122" s="45" t="s">
        <v>63</v>
      </c>
      <c r="D122" s="45">
        <v>14</v>
      </c>
      <c r="E122" s="46">
        <v>14</v>
      </c>
      <c r="F122" s="43">
        <v>0.19</v>
      </c>
      <c r="G122" s="1"/>
      <c r="H122" s="1"/>
    </row>
    <row r="123" spans="1:8" ht="15.75" customHeight="1" x14ac:dyDescent="0.25">
      <c r="A123" s="1"/>
      <c r="B123" s="44" t="s">
        <v>94</v>
      </c>
      <c r="C123" s="45" t="s">
        <v>64</v>
      </c>
      <c r="D123" s="45">
        <v>4</v>
      </c>
      <c r="E123" s="46">
        <v>3</v>
      </c>
      <c r="F123" s="43">
        <v>-5.6000000000000001E-2</v>
      </c>
      <c r="G123" s="1"/>
      <c r="H123" s="1"/>
    </row>
    <row r="124" spans="1:8" ht="15.75" customHeight="1" x14ac:dyDescent="0.25">
      <c r="A124" s="1"/>
      <c r="B124" s="44" t="s">
        <v>94</v>
      </c>
      <c r="C124" s="45" t="s">
        <v>65</v>
      </c>
      <c r="D124" s="45">
        <v>29</v>
      </c>
      <c r="E124" s="46">
        <v>29</v>
      </c>
      <c r="F124" s="43">
        <v>0.20799999999999999</v>
      </c>
      <c r="G124" s="1"/>
      <c r="H124" s="1"/>
    </row>
    <row r="125" spans="1:8" ht="15.75" customHeight="1" x14ac:dyDescent="0.25">
      <c r="A125" s="1"/>
      <c r="B125" s="44" t="s">
        <v>94</v>
      </c>
      <c r="C125" s="45" t="s">
        <v>66</v>
      </c>
      <c r="D125" s="45">
        <v>14</v>
      </c>
      <c r="E125" s="46">
        <v>9</v>
      </c>
      <c r="F125" s="43">
        <v>-0.16200000000000001</v>
      </c>
      <c r="G125" s="1"/>
      <c r="H125" s="1"/>
    </row>
    <row r="126" spans="1:8" ht="15.75" customHeight="1" x14ac:dyDescent="0.25">
      <c r="A126" s="1"/>
      <c r="B126" s="44" t="s">
        <v>94</v>
      </c>
      <c r="C126" s="45" t="s">
        <v>67</v>
      </c>
      <c r="D126" s="45">
        <v>14</v>
      </c>
      <c r="E126" s="46">
        <v>14</v>
      </c>
      <c r="F126" s="43">
        <v>7.9000000000000001E-2</v>
      </c>
      <c r="G126" s="1"/>
      <c r="H126" s="1"/>
    </row>
    <row r="127" spans="1:8" ht="15.75" customHeight="1" x14ac:dyDescent="0.25">
      <c r="A127" s="1"/>
      <c r="B127" s="44" t="s">
        <v>94</v>
      </c>
      <c r="C127" s="45" t="s">
        <v>68</v>
      </c>
      <c r="D127" s="45">
        <v>51</v>
      </c>
      <c r="E127" s="46">
        <v>51</v>
      </c>
      <c r="F127" s="43">
        <v>-0.51600000000000001</v>
      </c>
      <c r="G127" s="1"/>
      <c r="H127" s="1"/>
    </row>
    <row r="128" spans="1:8" ht="15.75" customHeight="1" x14ac:dyDescent="0.25">
      <c r="A128" s="1"/>
      <c r="B128" s="44" t="s">
        <v>94</v>
      </c>
      <c r="C128" s="45" t="s">
        <v>69</v>
      </c>
      <c r="D128" s="45">
        <v>2</v>
      </c>
      <c r="E128" s="46">
        <v>2</v>
      </c>
      <c r="F128" s="43">
        <v>-0.21199999999999999</v>
      </c>
      <c r="G128" s="1"/>
      <c r="H128" s="1"/>
    </row>
    <row r="129" spans="1:8" ht="15.75" customHeight="1" x14ac:dyDescent="0.25">
      <c r="A129" s="1"/>
      <c r="B129" s="44" t="s">
        <v>94</v>
      </c>
      <c r="C129" s="45" t="s">
        <v>70</v>
      </c>
      <c r="D129" s="45">
        <v>2</v>
      </c>
      <c r="E129" s="46">
        <v>1</v>
      </c>
      <c r="F129" s="43">
        <v>-2.1999999999999999E-2</v>
      </c>
      <c r="G129" s="1"/>
      <c r="H129" s="1"/>
    </row>
    <row r="130" spans="1:8" ht="15.75" customHeight="1" x14ac:dyDescent="0.25">
      <c r="A130" s="1"/>
      <c r="B130" s="44" t="s">
        <v>94</v>
      </c>
      <c r="C130" s="45" t="s">
        <v>71</v>
      </c>
      <c r="D130" s="45">
        <v>6</v>
      </c>
      <c r="E130" s="46">
        <v>5</v>
      </c>
      <c r="F130" s="43">
        <v>0.13300000000000001</v>
      </c>
      <c r="G130" s="1"/>
      <c r="H130" s="1"/>
    </row>
    <row r="131" spans="1:8" ht="15.75" customHeight="1" x14ac:dyDescent="0.25">
      <c r="A131" s="1"/>
      <c r="B131" s="44" t="s">
        <v>94</v>
      </c>
      <c r="C131" s="45" t="s">
        <v>72</v>
      </c>
      <c r="D131" s="45">
        <v>2</v>
      </c>
      <c r="E131" s="46">
        <v>1</v>
      </c>
      <c r="F131" s="43">
        <v>-9.2999999999999999E-2</v>
      </c>
      <c r="G131" s="1"/>
      <c r="H131" s="1"/>
    </row>
    <row r="132" spans="1:8" ht="15.75" customHeight="1" x14ac:dyDescent="0.25">
      <c r="A132" s="1"/>
      <c r="B132" s="44" t="s">
        <v>94</v>
      </c>
      <c r="C132" s="45" t="s">
        <v>73</v>
      </c>
      <c r="D132" s="45">
        <v>18</v>
      </c>
      <c r="E132" s="46">
        <v>18</v>
      </c>
      <c r="F132" s="43">
        <v>0.11799999999999999</v>
      </c>
      <c r="G132" s="1"/>
      <c r="H132" s="1"/>
    </row>
    <row r="133" spans="1:8" ht="15.75" customHeight="1" x14ac:dyDescent="0.25">
      <c r="A133" s="1"/>
      <c r="B133" s="44" t="s">
        <v>94</v>
      </c>
      <c r="C133" s="45" t="s">
        <v>74</v>
      </c>
      <c r="D133" s="45">
        <v>5</v>
      </c>
      <c r="E133" s="46">
        <v>5</v>
      </c>
      <c r="F133" s="43">
        <v>0.27500000000000002</v>
      </c>
      <c r="G133" s="1"/>
      <c r="H133" s="1"/>
    </row>
    <row r="134" spans="1:8" ht="15.75" customHeight="1" x14ac:dyDescent="0.25">
      <c r="A134" s="1"/>
      <c r="B134" s="44" t="s">
        <v>94</v>
      </c>
      <c r="C134" s="45" t="s">
        <v>75</v>
      </c>
      <c r="D134" s="45">
        <v>5</v>
      </c>
      <c r="E134" s="46">
        <v>5</v>
      </c>
      <c r="F134" s="43">
        <v>-0.21</v>
      </c>
      <c r="G134" s="1"/>
      <c r="H134" s="1"/>
    </row>
    <row r="135" spans="1:8" ht="15.75" customHeight="1" x14ac:dyDescent="0.25">
      <c r="A135" s="1"/>
      <c r="B135" s="44" t="s">
        <v>94</v>
      </c>
      <c r="C135" s="45" t="s">
        <v>76</v>
      </c>
      <c r="D135" s="45">
        <v>5</v>
      </c>
      <c r="E135" s="46">
        <v>5</v>
      </c>
      <c r="F135" s="43">
        <v>0.53200000000000003</v>
      </c>
      <c r="G135" s="1"/>
      <c r="H135" s="1"/>
    </row>
    <row r="136" spans="1:8" ht="15.75" customHeight="1" x14ac:dyDescent="0.25">
      <c r="A136" s="1"/>
      <c r="B136" s="44" t="s">
        <v>94</v>
      </c>
      <c r="C136" s="45" t="s">
        <v>77</v>
      </c>
      <c r="D136" s="45">
        <v>6</v>
      </c>
      <c r="E136" s="46">
        <v>5</v>
      </c>
      <c r="F136" s="43">
        <v>0.19600000000000001</v>
      </c>
      <c r="G136" s="1"/>
      <c r="H136" s="1"/>
    </row>
    <row r="137" spans="1:8" ht="15.75" customHeight="1" x14ac:dyDescent="0.25">
      <c r="A137" s="1"/>
      <c r="B137" s="44" t="s">
        <v>94</v>
      </c>
      <c r="C137" s="45" t="s">
        <v>78</v>
      </c>
      <c r="D137" s="45">
        <v>4</v>
      </c>
      <c r="E137" s="46">
        <v>2</v>
      </c>
      <c r="F137" s="43">
        <v>8.8999999999999996E-2</v>
      </c>
      <c r="G137" s="1"/>
      <c r="H137" s="1"/>
    </row>
    <row r="138" spans="1:8" ht="15.75" customHeight="1" x14ac:dyDescent="0.25">
      <c r="A138" s="1"/>
      <c r="B138" s="44" t="s">
        <v>94</v>
      </c>
      <c r="C138" s="45" t="s">
        <v>79</v>
      </c>
      <c r="D138" s="45">
        <v>9</v>
      </c>
      <c r="E138" s="46">
        <v>8</v>
      </c>
      <c r="F138" s="43">
        <v>-0.16300000000000001</v>
      </c>
      <c r="G138" s="1"/>
      <c r="H138" s="1"/>
    </row>
    <row r="139" spans="1:8" ht="15.75" customHeight="1" x14ac:dyDescent="0.25">
      <c r="A139" s="1"/>
      <c r="B139" s="44" t="s">
        <v>94</v>
      </c>
      <c r="C139" s="45" t="s">
        <v>80</v>
      </c>
      <c r="D139" s="45">
        <v>4</v>
      </c>
      <c r="E139" s="46">
        <v>4</v>
      </c>
      <c r="F139" s="43">
        <v>2.1000000000000001E-2</v>
      </c>
      <c r="G139" s="1"/>
      <c r="H139" s="1"/>
    </row>
    <row r="140" spans="1:8" ht="15.75" customHeight="1" x14ac:dyDescent="0.25">
      <c r="A140" s="1"/>
      <c r="B140" s="44" t="s">
        <v>94</v>
      </c>
      <c r="C140" s="45" t="s">
        <v>81</v>
      </c>
      <c r="D140" s="45">
        <v>3</v>
      </c>
      <c r="E140" s="46">
        <v>3</v>
      </c>
      <c r="F140" s="43">
        <v>-0.36099999999999999</v>
      </c>
      <c r="G140" s="1"/>
      <c r="H140" s="1"/>
    </row>
    <row r="141" spans="1:8" ht="15.75" customHeight="1" x14ac:dyDescent="0.25">
      <c r="A141" s="1"/>
      <c r="B141" s="44" t="s">
        <v>94</v>
      </c>
      <c r="C141" s="45" t="s">
        <v>82</v>
      </c>
      <c r="D141" s="45">
        <v>3</v>
      </c>
      <c r="E141" s="46">
        <v>3</v>
      </c>
      <c r="F141" s="43">
        <v>-0.189</v>
      </c>
      <c r="G141" s="1"/>
      <c r="H141" s="1"/>
    </row>
    <row r="142" spans="1:8" ht="15.75" customHeight="1" x14ac:dyDescent="0.25">
      <c r="A142" s="1"/>
      <c r="B142" s="44" t="s">
        <v>94</v>
      </c>
      <c r="C142" s="45" t="s">
        <v>83</v>
      </c>
      <c r="D142" s="45">
        <v>9</v>
      </c>
      <c r="E142" s="46">
        <v>9</v>
      </c>
      <c r="F142" s="43">
        <v>-5.1999999999999998E-2</v>
      </c>
      <c r="G142" s="1"/>
      <c r="H142" s="1"/>
    </row>
    <row r="143" spans="1:8" ht="15.75" customHeight="1" x14ac:dyDescent="0.25">
      <c r="A143" s="1"/>
      <c r="B143" s="44" t="s">
        <v>94</v>
      </c>
      <c r="C143" s="45" t="s">
        <v>84</v>
      </c>
      <c r="D143" s="45">
        <v>4</v>
      </c>
      <c r="E143" s="46">
        <v>3</v>
      </c>
      <c r="F143" s="43">
        <v>-0.33100000000000002</v>
      </c>
      <c r="G143" s="1"/>
      <c r="H143" s="1"/>
    </row>
    <row r="144" spans="1:8" ht="15.75" customHeight="1" x14ac:dyDescent="0.25">
      <c r="A144" s="1"/>
      <c r="B144" s="44" t="s">
        <v>94</v>
      </c>
      <c r="C144" s="45" t="s">
        <v>85</v>
      </c>
      <c r="D144" s="45">
        <v>10</v>
      </c>
      <c r="E144" s="46">
        <v>10</v>
      </c>
      <c r="F144" s="43">
        <v>0.109</v>
      </c>
      <c r="G144" s="1"/>
      <c r="H144" s="1"/>
    </row>
    <row r="145" spans="1:8" ht="15.75" customHeight="1" x14ac:dyDescent="0.25">
      <c r="A145" s="1"/>
      <c r="B145" s="44" t="s">
        <v>94</v>
      </c>
      <c r="C145" s="45" t="s">
        <v>86</v>
      </c>
      <c r="D145" s="45">
        <v>4</v>
      </c>
      <c r="E145" s="46">
        <v>3</v>
      </c>
      <c r="F145" s="43">
        <v>-0.41499999999999998</v>
      </c>
      <c r="G145" s="1"/>
      <c r="H145" s="1"/>
    </row>
    <row r="146" spans="1:8" ht="15.75" customHeight="1" x14ac:dyDescent="0.25">
      <c r="A146" s="1"/>
      <c r="B146" s="44" t="s">
        <v>94</v>
      </c>
      <c r="C146" s="45" t="s">
        <v>87</v>
      </c>
      <c r="D146" s="45">
        <v>19</v>
      </c>
      <c r="E146" s="46">
        <v>18</v>
      </c>
      <c r="F146" s="43">
        <v>9.7000000000000003E-2</v>
      </c>
      <c r="G146" s="1"/>
      <c r="H146" s="1"/>
    </row>
    <row r="147" spans="1:8" ht="15.75" customHeight="1" x14ac:dyDescent="0.25">
      <c r="A147" s="1"/>
      <c r="B147" s="44" t="s">
        <v>94</v>
      </c>
      <c r="C147" s="45" t="s">
        <v>88</v>
      </c>
      <c r="D147" s="45">
        <v>7</v>
      </c>
      <c r="E147" s="46">
        <v>7</v>
      </c>
      <c r="F147" s="43">
        <v>0.24199999999999999</v>
      </c>
      <c r="G147" s="1"/>
      <c r="H147" s="1"/>
    </row>
    <row r="148" spans="1:8" ht="15.75" customHeight="1" x14ac:dyDescent="0.25">
      <c r="A148" s="1"/>
      <c r="B148" s="44" t="s">
        <v>94</v>
      </c>
      <c r="C148" s="45" t="s">
        <v>89</v>
      </c>
      <c r="D148" s="45">
        <v>7</v>
      </c>
      <c r="E148" s="46">
        <v>7</v>
      </c>
      <c r="F148" s="43">
        <v>5.0999999999999997E-2</v>
      </c>
      <c r="G148" s="1"/>
      <c r="H148" s="1"/>
    </row>
    <row r="149" spans="1:8" ht="15.75" customHeight="1" x14ac:dyDescent="0.25">
      <c r="A149" s="1"/>
      <c r="B149" s="44" t="s">
        <v>94</v>
      </c>
      <c r="C149" s="45" t="s">
        <v>90</v>
      </c>
      <c r="D149" s="45">
        <v>2</v>
      </c>
      <c r="E149" s="46">
        <v>2</v>
      </c>
      <c r="F149" s="43">
        <v>-0.22900000000000001</v>
      </c>
      <c r="G149" s="1"/>
      <c r="H149" s="1"/>
    </row>
    <row r="150" spans="1:8" ht="15.75" customHeight="1" x14ac:dyDescent="0.25">
      <c r="A150" s="1"/>
      <c r="B150" s="44" t="s">
        <v>94</v>
      </c>
      <c r="C150" s="45" t="s">
        <v>91</v>
      </c>
      <c r="D150" s="45">
        <v>8</v>
      </c>
      <c r="E150" s="46">
        <v>8</v>
      </c>
      <c r="F150" s="43">
        <v>-0.11600000000000001</v>
      </c>
      <c r="G150" s="1"/>
      <c r="H150" s="1"/>
    </row>
    <row r="151" spans="1:8" ht="15.75" customHeight="1" x14ac:dyDescent="0.25">
      <c r="A151" s="1"/>
      <c r="B151" s="44" t="s">
        <v>94</v>
      </c>
      <c r="C151" s="45" t="s">
        <v>92</v>
      </c>
      <c r="D151" s="45">
        <v>66</v>
      </c>
      <c r="E151" s="46">
        <v>65</v>
      </c>
      <c r="F151" s="43">
        <v>1.347</v>
      </c>
      <c r="G151" s="1"/>
      <c r="H151" s="1"/>
    </row>
    <row r="152" spans="1:8" ht="15.75" customHeight="1" x14ac:dyDescent="0.25">
      <c r="A152" s="1"/>
      <c r="B152" s="44" t="s">
        <v>94</v>
      </c>
      <c r="C152" s="45" t="s">
        <v>93</v>
      </c>
      <c r="D152" s="45">
        <v>14</v>
      </c>
      <c r="E152" s="46">
        <v>13</v>
      </c>
      <c r="F152" s="43">
        <v>-0.158</v>
      </c>
      <c r="G152" s="1"/>
      <c r="H152" s="1"/>
    </row>
    <row r="153" spans="1:8" ht="15.75" customHeight="1" x14ac:dyDescent="0.25">
      <c r="A153" s="1"/>
      <c r="B153" s="44" t="s">
        <v>95</v>
      </c>
      <c r="C153" s="45" t="s">
        <v>22</v>
      </c>
      <c r="D153" s="45">
        <v>7</v>
      </c>
      <c r="E153" s="46">
        <v>7</v>
      </c>
      <c r="F153" s="43">
        <v>0.41799999999999998</v>
      </c>
      <c r="G153" s="1"/>
      <c r="H153" s="1"/>
    </row>
    <row r="154" spans="1:8" ht="15.75" customHeight="1" x14ac:dyDescent="0.25">
      <c r="A154" s="1"/>
      <c r="B154" s="44" t="s">
        <v>95</v>
      </c>
      <c r="C154" s="45" t="s">
        <v>23</v>
      </c>
      <c r="D154" s="45">
        <v>13</v>
      </c>
      <c r="E154" s="46">
        <v>13</v>
      </c>
      <c r="F154" s="43">
        <v>0.61899999999999999</v>
      </c>
      <c r="G154" s="1"/>
      <c r="H154" s="1"/>
    </row>
    <row r="155" spans="1:8" ht="15.75" customHeight="1" x14ac:dyDescent="0.25">
      <c r="A155" s="1"/>
      <c r="B155" s="44" t="s">
        <v>95</v>
      </c>
      <c r="C155" s="45" t="s">
        <v>24</v>
      </c>
      <c r="D155" s="45">
        <v>11</v>
      </c>
      <c r="E155" s="46">
        <v>10</v>
      </c>
      <c r="F155" s="43">
        <v>0.53400000000000003</v>
      </c>
      <c r="G155" s="1"/>
      <c r="H155" s="1"/>
    </row>
    <row r="156" spans="1:8" ht="15.75" customHeight="1" x14ac:dyDescent="0.25">
      <c r="A156" s="1"/>
      <c r="B156" s="44" t="s">
        <v>95</v>
      </c>
      <c r="C156" s="45" t="s">
        <v>25</v>
      </c>
      <c r="D156" s="45">
        <v>11</v>
      </c>
      <c r="E156" s="46">
        <v>10</v>
      </c>
      <c r="F156" s="43">
        <v>-0.25700000000000001</v>
      </c>
      <c r="G156" s="1"/>
      <c r="H156" s="1"/>
    </row>
    <row r="157" spans="1:8" ht="15.75" customHeight="1" x14ac:dyDescent="0.25">
      <c r="A157" s="1"/>
      <c r="B157" s="44" t="s">
        <v>95</v>
      </c>
      <c r="C157" s="45" t="s">
        <v>26</v>
      </c>
      <c r="D157" s="45">
        <v>12</v>
      </c>
      <c r="E157" s="46">
        <v>12</v>
      </c>
      <c r="F157" s="43">
        <v>0.61599999999999999</v>
      </c>
      <c r="G157" s="1"/>
      <c r="H157" s="1"/>
    </row>
    <row r="158" spans="1:8" ht="15.75" customHeight="1" x14ac:dyDescent="0.25">
      <c r="A158" s="1"/>
      <c r="B158" s="44" t="s">
        <v>95</v>
      </c>
      <c r="C158" s="45" t="s">
        <v>27</v>
      </c>
      <c r="D158" s="45">
        <v>13</v>
      </c>
      <c r="E158" s="46">
        <v>13</v>
      </c>
      <c r="F158" s="43">
        <v>0.28499999999999998</v>
      </c>
      <c r="G158" s="1"/>
      <c r="H158" s="1"/>
    </row>
    <row r="159" spans="1:8" ht="15.75" customHeight="1" x14ac:dyDescent="0.25">
      <c r="A159" s="1"/>
      <c r="B159" s="44" t="s">
        <v>95</v>
      </c>
      <c r="C159" s="45" t="s">
        <v>28</v>
      </c>
      <c r="D159" s="45">
        <v>19</v>
      </c>
      <c r="E159" s="46">
        <v>14</v>
      </c>
      <c r="F159" s="43">
        <v>0.34499999999999997</v>
      </c>
      <c r="G159" s="1"/>
      <c r="H159" s="1"/>
    </row>
    <row r="160" spans="1:8" ht="15.75" customHeight="1" x14ac:dyDescent="0.25">
      <c r="A160" s="1"/>
      <c r="B160" s="44" t="s">
        <v>95</v>
      </c>
      <c r="C160" s="45" t="s">
        <v>29</v>
      </c>
      <c r="D160" s="45">
        <v>7</v>
      </c>
      <c r="E160" s="46">
        <v>7</v>
      </c>
      <c r="F160" s="43">
        <v>6.5000000000000002E-2</v>
      </c>
      <c r="G160" s="1"/>
      <c r="H160" s="1"/>
    </row>
    <row r="161" spans="1:8" ht="15.75" customHeight="1" x14ac:dyDescent="0.25">
      <c r="A161" s="1"/>
      <c r="B161" s="44" t="s">
        <v>95</v>
      </c>
      <c r="C161" s="45" t="s">
        <v>30</v>
      </c>
      <c r="D161" s="45">
        <v>2</v>
      </c>
      <c r="E161" s="46">
        <v>1</v>
      </c>
      <c r="F161" s="43">
        <v>0.57699999999999996</v>
      </c>
      <c r="G161" s="1"/>
      <c r="H161" s="1"/>
    </row>
    <row r="162" spans="1:8" ht="15.75" customHeight="1" x14ac:dyDescent="0.25">
      <c r="A162" s="1"/>
      <c r="B162" s="44" t="s">
        <v>95</v>
      </c>
      <c r="C162" s="45" t="s">
        <v>31</v>
      </c>
      <c r="D162" s="45">
        <v>18</v>
      </c>
      <c r="E162" s="46">
        <v>18</v>
      </c>
      <c r="F162" s="43">
        <v>0.26</v>
      </c>
      <c r="G162" s="1"/>
      <c r="H162" s="1"/>
    </row>
    <row r="163" spans="1:8" ht="15.75" customHeight="1" x14ac:dyDescent="0.25">
      <c r="A163" s="1"/>
      <c r="B163" s="44" t="s">
        <v>95</v>
      </c>
      <c r="C163" s="45" t="s">
        <v>32</v>
      </c>
      <c r="D163" s="45">
        <v>41</v>
      </c>
      <c r="E163" s="46">
        <v>41</v>
      </c>
      <c r="F163" s="43">
        <v>1.7999999999999999E-2</v>
      </c>
      <c r="G163" s="1"/>
      <c r="H163" s="1"/>
    </row>
    <row r="164" spans="1:8" ht="15.75" customHeight="1" x14ac:dyDescent="0.25">
      <c r="A164" s="1"/>
      <c r="B164" s="44" t="s">
        <v>95</v>
      </c>
      <c r="C164" s="45" t="s">
        <v>33</v>
      </c>
      <c r="D164" s="45">
        <v>1</v>
      </c>
      <c r="E164" s="46">
        <v>1</v>
      </c>
      <c r="F164" s="43">
        <v>-3.5999999999999997E-2</v>
      </c>
      <c r="G164" s="1"/>
      <c r="H164" s="1"/>
    </row>
    <row r="165" spans="1:8" ht="15.75" customHeight="1" x14ac:dyDescent="0.25">
      <c r="A165" s="1"/>
      <c r="B165" s="44" t="s">
        <v>95</v>
      </c>
      <c r="C165" s="45" t="s">
        <v>34</v>
      </c>
      <c r="D165" s="45">
        <v>26</v>
      </c>
      <c r="E165" s="46">
        <v>26</v>
      </c>
      <c r="F165" s="43">
        <v>-3.0000000000000001E-3</v>
      </c>
      <c r="G165" s="1"/>
      <c r="H165" s="1"/>
    </row>
    <row r="166" spans="1:8" ht="15.75" customHeight="1" x14ac:dyDescent="0.25">
      <c r="A166" s="1"/>
      <c r="B166" s="44" t="s">
        <v>95</v>
      </c>
      <c r="C166" s="45" t="s">
        <v>35</v>
      </c>
      <c r="D166" s="45">
        <v>10</v>
      </c>
      <c r="E166" s="46">
        <v>10</v>
      </c>
      <c r="F166" s="43">
        <v>-0.189</v>
      </c>
      <c r="G166" s="1"/>
      <c r="H166" s="1"/>
    </row>
    <row r="167" spans="1:8" ht="15.75" customHeight="1" x14ac:dyDescent="0.25">
      <c r="A167" s="1"/>
      <c r="B167" s="44" t="s">
        <v>95</v>
      </c>
      <c r="C167" s="45" t="s">
        <v>36</v>
      </c>
      <c r="D167" s="45">
        <v>12</v>
      </c>
      <c r="E167" s="46">
        <v>11</v>
      </c>
      <c r="F167" s="43">
        <v>-4.2999999999999997E-2</v>
      </c>
      <c r="G167" s="1"/>
      <c r="H167" s="1"/>
    </row>
    <row r="168" spans="1:8" ht="15.75" customHeight="1" x14ac:dyDescent="0.25">
      <c r="A168" s="1"/>
      <c r="B168" s="44" t="s">
        <v>95</v>
      </c>
      <c r="C168" s="45" t="s">
        <v>37</v>
      </c>
      <c r="D168" s="45">
        <v>10</v>
      </c>
      <c r="E168" s="46">
        <v>8</v>
      </c>
      <c r="F168" s="43">
        <v>-0.12</v>
      </c>
      <c r="G168" s="1"/>
      <c r="H168" s="1"/>
    </row>
    <row r="169" spans="1:8" ht="15.75" customHeight="1" x14ac:dyDescent="0.25">
      <c r="A169" s="1"/>
      <c r="B169" s="44" t="s">
        <v>95</v>
      </c>
      <c r="C169" s="45" t="s">
        <v>38</v>
      </c>
      <c r="D169" s="45">
        <v>37</v>
      </c>
      <c r="E169" s="46">
        <v>37</v>
      </c>
      <c r="F169" s="43">
        <v>-5.2999999999999999E-2</v>
      </c>
      <c r="G169" s="1"/>
      <c r="H169" s="1"/>
    </row>
    <row r="170" spans="1:8" ht="15.75" customHeight="1" x14ac:dyDescent="0.25">
      <c r="A170" s="1"/>
      <c r="B170" s="44" t="s">
        <v>95</v>
      </c>
      <c r="C170" s="45" t="s">
        <v>39</v>
      </c>
      <c r="D170" s="45">
        <v>6</v>
      </c>
      <c r="E170" s="46">
        <v>3</v>
      </c>
      <c r="F170" s="43">
        <v>-0.19700000000000001</v>
      </c>
      <c r="G170" s="1"/>
      <c r="H170" s="1"/>
    </row>
    <row r="171" spans="1:8" ht="15.75" customHeight="1" x14ac:dyDescent="0.25">
      <c r="A171" s="1"/>
      <c r="B171" s="44" t="s">
        <v>95</v>
      </c>
      <c r="C171" s="45" t="s">
        <v>40</v>
      </c>
      <c r="D171" s="45">
        <v>7</v>
      </c>
      <c r="E171" s="46">
        <v>4</v>
      </c>
      <c r="F171" s="43">
        <v>0.30399999999999999</v>
      </c>
      <c r="G171" s="1"/>
      <c r="H171" s="1"/>
    </row>
    <row r="172" spans="1:8" ht="15.75" customHeight="1" x14ac:dyDescent="0.25">
      <c r="A172" s="1"/>
      <c r="B172" s="44" t="s">
        <v>95</v>
      </c>
      <c r="C172" s="45" t="s">
        <v>41</v>
      </c>
      <c r="D172" s="45">
        <v>29</v>
      </c>
      <c r="E172" s="46">
        <v>28</v>
      </c>
      <c r="F172" s="43">
        <v>-0.189</v>
      </c>
      <c r="G172" s="1"/>
      <c r="H172" s="1"/>
    </row>
    <row r="173" spans="1:8" ht="15.75" customHeight="1" x14ac:dyDescent="0.25">
      <c r="A173" s="1"/>
      <c r="B173" s="44" t="s">
        <v>95</v>
      </c>
      <c r="C173" s="45" t="s">
        <v>42</v>
      </c>
      <c r="D173" s="45">
        <v>25</v>
      </c>
      <c r="E173" s="46">
        <v>21</v>
      </c>
      <c r="F173" s="43">
        <v>-0.39900000000000002</v>
      </c>
      <c r="G173" s="1"/>
      <c r="H173" s="1"/>
    </row>
    <row r="174" spans="1:8" ht="15.75" customHeight="1" x14ac:dyDescent="0.25">
      <c r="A174" s="1"/>
      <c r="B174" s="44" t="s">
        <v>95</v>
      </c>
      <c r="C174" s="45" t="s">
        <v>43</v>
      </c>
      <c r="D174" s="45">
        <v>19</v>
      </c>
      <c r="E174" s="46">
        <v>19</v>
      </c>
      <c r="F174" s="43">
        <v>0.16</v>
      </c>
      <c r="G174" s="1"/>
      <c r="H174" s="1"/>
    </row>
    <row r="175" spans="1:8" ht="15.75" customHeight="1" x14ac:dyDescent="0.25">
      <c r="A175" s="1"/>
      <c r="B175" s="44" t="s">
        <v>95</v>
      </c>
      <c r="C175" s="45" t="s">
        <v>44</v>
      </c>
      <c r="D175" s="45">
        <v>12</v>
      </c>
      <c r="E175" s="46">
        <v>6</v>
      </c>
      <c r="F175" s="43">
        <v>7.0999999999999994E-2</v>
      </c>
      <c r="G175" s="1"/>
      <c r="H175" s="1"/>
    </row>
    <row r="176" spans="1:8" ht="15.75" customHeight="1" x14ac:dyDescent="0.25">
      <c r="A176" s="1"/>
      <c r="B176" s="44" t="s">
        <v>95</v>
      </c>
      <c r="C176" s="45" t="s">
        <v>45</v>
      </c>
      <c r="D176" s="45">
        <v>6</v>
      </c>
      <c r="E176" s="46">
        <v>5</v>
      </c>
      <c r="F176" s="43">
        <v>-0.374</v>
      </c>
      <c r="G176" s="1"/>
      <c r="H176" s="1"/>
    </row>
    <row r="177" spans="1:8" ht="15.75" customHeight="1" x14ac:dyDescent="0.25">
      <c r="A177" s="1"/>
      <c r="B177" s="44" t="s">
        <v>95</v>
      </c>
      <c r="C177" s="45" t="s">
        <v>46</v>
      </c>
      <c r="D177" s="45">
        <v>8</v>
      </c>
      <c r="E177" s="46">
        <v>8</v>
      </c>
      <c r="F177" s="43">
        <v>-0.151</v>
      </c>
      <c r="G177" s="1"/>
      <c r="H177" s="1"/>
    </row>
    <row r="178" spans="1:8" ht="15.75" customHeight="1" x14ac:dyDescent="0.25">
      <c r="A178" s="1"/>
      <c r="B178" s="44" t="s">
        <v>95</v>
      </c>
      <c r="C178" s="45" t="s">
        <v>47</v>
      </c>
      <c r="D178" s="45">
        <v>8</v>
      </c>
      <c r="E178" s="46">
        <v>8</v>
      </c>
      <c r="F178" s="43">
        <v>-0.89500000000000002</v>
      </c>
      <c r="G178" s="1"/>
      <c r="H178" s="1"/>
    </row>
    <row r="179" spans="1:8" ht="15.75" customHeight="1" x14ac:dyDescent="0.25">
      <c r="A179" s="1"/>
      <c r="B179" s="44" t="s">
        <v>95</v>
      </c>
      <c r="C179" s="45" t="s">
        <v>48</v>
      </c>
      <c r="D179" s="45">
        <v>4</v>
      </c>
      <c r="E179" s="46">
        <v>4</v>
      </c>
      <c r="F179" s="43">
        <v>-3.1E-2</v>
      </c>
      <c r="G179" s="1"/>
      <c r="H179" s="1"/>
    </row>
    <row r="180" spans="1:8" ht="15.75" customHeight="1" x14ac:dyDescent="0.25">
      <c r="A180" s="1"/>
      <c r="B180" s="44" t="s">
        <v>95</v>
      </c>
      <c r="C180" s="45" t="s">
        <v>49</v>
      </c>
      <c r="D180" s="45">
        <v>4</v>
      </c>
      <c r="E180" s="46">
        <v>4</v>
      </c>
      <c r="F180" s="43">
        <v>5.8000000000000003E-2</v>
      </c>
      <c r="G180" s="1"/>
      <c r="H180" s="1"/>
    </row>
    <row r="181" spans="1:8" ht="15.75" customHeight="1" x14ac:dyDescent="0.25">
      <c r="A181" s="1"/>
      <c r="B181" s="44" t="s">
        <v>95</v>
      </c>
      <c r="C181" s="45" t="s">
        <v>50</v>
      </c>
      <c r="D181" s="45">
        <v>18</v>
      </c>
      <c r="E181" s="46">
        <v>18</v>
      </c>
      <c r="F181" s="43">
        <v>0.192</v>
      </c>
      <c r="G181" s="1"/>
      <c r="H181" s="1"/>
    </row>
    <row r="182" spans="1:8" ht="15.75" customHeight="1" x14ac:dyDescent="0.25">
      <c r="A182" s="1"/>
      <c r="B182" s="44" t="s">
        <v>95</v>
      </c>
      <c r="C182" s="45" t="s">
        <v>51</v>
      </c>
      <c r="D182" s="45">
        <v>24</v>
      </c>
      <c r="E182" s="46">
        <v>24</v>
      </c>
      <c r="F182" s="43">
        <v>7.1999999999999995E-2</v>
      </c>
      <c r="G182" s="1"/>
      <c r="H182" s="1"/>
    </row>
    <row r="183" spans="1:8" ht="15.75" customHeight="1" x14ac:dyDescent="0.25">
      <c r="A183" s="1"/>
      <c r="B183" s="44" t="s">
        <v>95</v>
      </c>
      <c r="C183" s="45" t="s">
        <v>52</v>
      </c>
      <c r="D183" s="45">
        <v>17</v>
      </c>
      <c r="E183" s="46">
        <v>17</v>
      </c>
      <c r="F183" s="43">
        <v>-0.16</v>
      </c>
      <c r="G183" s="1"/>
      <c r="H183" s="1"/>
    </row>
    <row r="184" spans="1:8" ht="15.75" customHeight="1" x14ac:dyDescent="0.25">
      <c r="A184" s="1"/>
      <c r="B184" s="44" t="s">
        <v>95</v>
      </c>
      <c r="C184" s="45" t="s">
        <v>53</v>
      </c>
      <c r="D184" s="45">
        <v>13</v>
      </c>
      <c r="E184" s="46">
        <v>13</v>
      </c>
      <c r="F184" s="43">
        <v>-0.27900000000000003</v>
      </c>
      <c r="G184" s="1"/>
      <c r="H184" s="1"/>
    </row>
    <row r="185" spans="1:8" ht="15.75" customHeight="1" x14ac:dyDescent="0.25">
      <c r="A185" s="1"/>
      <c r="B185" s="44" t="s">
        <v>95</v>
      </c>
      <c r="C185" s="45" t="s">
        <v>54</v>
      </c>
      <c r="D185" s="45">
        <v>2</v>
      </c>
      <c r="E185" s="46">
        <v>2</v>
      </c>
      <c r="F185" s="43">
        <v>1.4E-2</v>
      </c>
      <c r="G185" s="1"/>
      <c r="H185" s="1"/>
    </row>
    <row r="186" spans="1:8" ht="15.75" customHeight="1" x14ac:dyDescent="0.25">
      <c r="A186" s="1"/>
      <c r="B186" s="44" t="s">
        <v>95</v>
      </c>
      <c r="C186" s="45" t="s">
        <v>55</v>
      </c>
      <c r="D186" s="45">
        <v>27</v>
      </c>
      <c r="E186" s="46">
        <v>27</v>
      </c>
      <c r="F186" s="43">
        <v>-0.17599999999999999</v>
      </c>
      <c r="G186" s="1"/>
      <c r="H186" s="1"/>
    </row>
    <row r="187" spans="1:8" ht="15.75" customHeight="1" x14ac:dyDescent="0.25">
      <c r="A187" s="1"/>
      <c r="B187" s="44" t="s">
        <v>95</v>
      </c>
      <c r="C187" s="45" t="s">
        <v>56</v>
      </c>
      <c r="D187" s="45">
        <v>9</v>
      </c>
      <c r="E187" s="46">
        <v>7</v>
      </c>
      <c r="F187" s="43">
        <v>3.4000000000000002E-2</v>
      </c>
      <c r="G187" s="1"/>
      <c r="H187" s="1"/>
    </row>
    <row r="188" spans="1:8" ht="15.75" customHeight="1" x14ac:dyDescent="0.25">
      <c r="A188" s="1"/>
      <c r="B188" s="44" t="s">
        <v>95</v>
      </c>
      <c r="C188" s="45" t="s">
        <v>57</v>
      </c>
      <c r="D188" s="45">
        <v>26</v>
      </c>
      <c r="E188" s="46">
        <v>26</v>
      </c>
      <c r="F188" s="43">
        <v>0.46500000000000002</v>
      </c>
      <c r="G188" s="1"/>
      <c r="H188" s="1"/>
    </row>
    <row r="189" spans="1:8" ht="15.75" customHeight="1" x14ac:dyDescent="0.25">
      <c r="A189" s="1"/>
      <c r="B189" s="44" t="s">
        <v>95</v>
      </c>
      <c r="C189" s="45" t="s">
        <v>58</v>
      </c>
      <c r="D189" s="45">
        <v>9</v>
      </c>
      <c r="E189" s="46">
        <v>8</v>
      </c>
      <c r="F189" s="43">
        <v>-0.156</v>
      </c>
      <c r="G189" s="1"/>
      <c r="H189" s="1"/>
    </row>
    <row r="190" spans="1:8" ht="15.75" customHeight="1" x14ac:dyDescent="0.25">
      <c r="A190" s="1"/>
      <c r="B190" s="44" t="s">
        <v>95</v>
      </c>
      <c r="C190" s="45" t="s">
        <v>59</v>
      </c>
      <c r="D190" s="45">
        <v>4</v>
      </c>
      <c r="E190" s="46">
        <v>4</v>
      </c>
      <c r="F190" s="43">
        <v>3.9E-2</v>
      </c>
      <c r="G190" s="1"/>
      <c r="H190" s="1"/>
    </row>
    <row r="191" spans="1:8" ht="15.75" customHeight="1" x14ac:dyDescent="0.25">
      <c r="A191" s="1"/>
      <c r="B191" s="44" t="s">
        <v>95</v>
      </c>
      <c r="C191" s="45" t="s">
        <v>60</v>
      </c>
      <c r="D191" s="45">
        <v>4</v>
      </c>
      <c r="E191" s="46">
        <v>3</v>
      </c>
      <c r="F191" s="43">
        <v>-0.13100000000000001</v>
      </c>
      <c r="G191" s="1"/>
      <c r="H191" s="1"/>
    </row>
    <row r="192" spans="1:8" ht="15.75" customHeight="1" x14ac:dyDescent="0.25">
      <c r="A192" s="1"/>
      <c r="B192" s="44" t="s">
        <v>95</v>
      </c>
      <c r="C192" s="45" t="s">
        <v>61</v>
      </c>
      <c r="D192" s="45">
        <v>18</v>
      </c>
      <c r="E192" s="46">
        <v>15</v>
      </c>
      <c r="F192" s="43">
        <v>-8.5000000000000006E-2</v>
      </c>
      <c r="G192" s="1"/>
      <c r="H192" s="1"/>
    </row>
    <row r="193" spans="1:8" ht="15.75" customHeight="1" x14ac:dyDescent="0.25">
      <c r="A193" s="1"/>
      <c r="B193" s="44" t="s">
        <v>95</v>
      </c>
      <c r="C193" s="45" t="s">
        <v>62</v>
      </c>
      <c r="D193" s="45">
        <v>6</v>
      </c>
      <c r="E193" s="46">
        <v>6</v>
      </c>
      <c r="F193" s="43">
        <v>-8.9999999999999993E-3</v>
      </c>
      <c r="G193" s="1"/>
      <c r="H193" s="1"/>
    </row>
    <row r="194" spans="1:8" ht="15.75" customHeight="1" x14ac:dyDescent="0.25">
      <c r="A194" s="1"/>
      <c r="B194" s="44" t="s">
        <v>95</v>
      </c>
      <c r="C194" s="45" t="s">
        <v>63</v>
      </c>
      <c r="D194" s="45">
        <v>16</v>
      </c>
      <c r="E194" s="46">
        <v>16</v>
      </c>
      <c r="F194" s="43">
        <v>-7.5999999999999998E-2</v>
      </c>
      <c r="G194" s="1"/>
      <c r="H194" s="1"/>
    </row>
    <row r="195" spans="1:8" ht="15.75" customHeight="1" x14ac:dyDescent="0.25">
      <c r="A195" s="1"/>
      <c r="B195" s="44" t="s">
        <v>95</v>
      </c>
      <c r="C195" s="45" t="s">
        <v>64</v>
      </c>
      <c r="D195" s="45">
        <v>4</v>
      </c>
      <c r="E195" s="46">
        <v>3</v>
      </c>
      <c r="F195" s="43">
        <v>5.0000000000000001E-3</v>
      </c>
      <c r="G195" s="1"/>
      <c r="H195" s="1"/>
    </row>
    <row r="196" spans="1:8" ht="15.75" customHeight="1" x14ac:dyDescent="0.25">
      <c r="A196" s="1"/>
      <c r="B196" s="44" t="s">
        <v>95</v>
      </c>
      <c r="C196" s="45" t="s">
        <v>65</v>
      </c>
      <c r="D196" s="45">
        <v>28</v>
      </c>
      <c r="E196" s="46">
        <v>28</v>
      </c>
      <c r="F196" s="43">
        <v>0.154</v>
      </c>
      <c r="G196" s="1"/>
      <c r="H196" s="1"/>
    </row>
    <row r="197" spans="1:8" ht="15.75" customHeight="1" x14ac:dyDescent="0.25">
      <c r="A197" s="1"/>
      <c r="B197" s="44" t="s">
        <v>95</v>
      </c>
      <c r="C197" s="45" t="s">
        <v>66</v>
      </c>
      <c r="D197" s="45">
        <v>16</v>
      </c>
      <c r="E197" s="46">
        <v>13</v>
      </c>
      <c r="F197" s="43">
        <v>5.2999999999999999E-2</v>
      </c>
      <c r="G197" s="1"/>
      <c r="H197" s="1"/>
    </row>
    <row r="198" spans="1:8" ht="15.75" customHeight="1" x14ac:dyDescent="0.25">
      <c r="A198" s="1"/>
      <c r="B198" s="44" t="s">
        <v>95</v>
      </c>
      <c r="C198" s="45" t="s">
        <v>67</v>
      </c>
      <c r="D198" s="45">
        <v>15</v>
      </c>
      <c r="E198" s="46">
        <v>14</v>
      </c>
      <c r="F198" s="43">
        <v>0.13800000000000001</v>
      </c>
      <c r="G198" s="1"/>
      <c r="H198" s="1"/>
    </row>
    <row r="199" spans="1:8" ht="15.75" customHeight="1" x14ac:dyDescent="0.25">
      <c r="A199" s="1"/>
      <c r="B199" s="44" t="s">
        <v>95</v>
      </c>
      <c r="C199" s="45" t="s">
        <v>68</v>
      </c>
      <c r="D199" s="45">
        <v>39</v>
      </c>
      <c r="E199" s="46">
        <v>35</v>
      </c>
      <c r="F199" s="43">
        <v>8.9999999999999993E-3</v>
      </c>
      <c r="G199" s="1"/>
      <c r="H199" s="1"/>
    </row>
    <row r="200" spans="1:8" ht="15.75" customHeight="1" x14ac:dyDescent="0.25">
      <c r="A200" s="1"/>
      <c r="B200" s="44" t="s">
        <v>95</v>
      </c>
      <c r="C200" s="45" t="s">
        <v>69</v>
      </c>
      <c r="D200" s="45">
        <v>3</v>
      </c>
      <c r="E200" s="46">
        <v>3</v>
      </c>
      <c r="F200" s="43">
        <v>0.23200000000000001</v>
      </c>
      <c r="G200" s="1"/>
      <c r="H200" s="1"/>
    </row>
    <row r="201" spans="1:8" ht="15.75" customHeight="1" x14ac:dyDescent="0.25">
      <c r="A201" s="1"/>
      <c r="B201" s="44" t="s">
        <v>95</v>
      </c>
      <c r="C201" s="45" t="s">
        <v>70</v>
      </c>
      <c r="D201" s="45">
        <v>2</v>
      </c>
      <c r="E201" s="46">
        <v>2</v>
      </c>
      <c r="F201" s="43">
        <v>0.13</v>
      </c>
      <c r="G201" s="1"/>
      <c r="H201" s="1"/>
    </row>
    <row r="202" spans="1:8" ht="15.75" customHeight="1" x14ac:dyDescent="0.25">
      <c r="A202" s="1"/>
      <c r="B202" s="44" t="s">
        <v>95</v>
      </c>
      <c r="C202" s="45" t="s">
        <v>71</v>
      </c>
      <c r="D202" s="45">
        <v>6</v>
      </c>
      <c r="E202" s="46">
        <v>5</v>
      </c>
      <c r="F202" s="43">
        <v>-0.29499999999999998</v>
      </c>
      <c r="G202" s="1"/>
      <c r="H202" s="1"/>
    </row>
    <row r="203" spans="1:8" ht="15.75" customHeight="1" x14ac:dyDescent="0.25">
      <c r="A203" s="1"/>
      <c r="B203" s="44" t="s">
        <v>95</v>
      </c>
      <c r="C203" s="45" t="s">
        <v>72</v>
      </c>
      <c r="D203" s="45">
        <v>2</v>
      </c>
      <c r="E203" s="46">
        <v>2</v>
      </c>
      <c r="F203" s="43">
        <v>8.6999999999999994E-2</v>
      </c>
      <c r="G203" s="1"/>
      <c r="H203" s="1"/>
    </row>
    <row r="204" spans="1:8" ht="15.75" customHeight="1" x14ac:dyDescent="0.25">
      <c r="A204" s="1"/>
      <c r="B204" s="44" t="s">
        <v>95</v>
      </c>
      <c r="C204" s="45" t="s">
        <v>73</v>
      </c>
      <c r="D204" s="45">
        <v>20</v>
      </c>
      <c r="E204" s="46">
        <v>19</v>
      </c>
      <c r="F204" s="43">
        <v>-8.1000000000000003E-2</v>
      </c>
      <c r="G204" s="1"/>
      <c r="H204" s="1"/>
    </row>
    <row r="205" spans="1:8" ht="15.75" customHeight="1" x14ac:dyDescent="0.25">
      <c r="A205" s="1"/>
      <c r="B205" s="44" t="s">
        <v>95</v>
      </c>
      <c r="C205" s="45" t="s">
        <v>74</v>
      </c>
      <c r="D205" s="45">
        <v>5</v>
      </c>
      <c r="E205" s="46">
        <v>3</v>
      </c>
      <c r="F205" s="43">
        <v>-0.03</v>
      </c>
      <c r="G205" s="1"/>
      <c r="H205" s="1"/>
    </row>
    <row r="206" spans="1:8" ht="15.75" customHeight="1" x14ac:dyDescent="0.25">
      <c r="A206" s="1"/>
      <c r="B206" s="44" t="s">
        <v>95</v>
      </c>
      <c r="C206" s="45" t="s">
        <v>75</v>
      </c>
      <c r="D206" s="45">
        <v>5</v>
      </c>
      <c r="E206" s="46">
        <v>2</v>
      </c>
      <c r="F206" s="43">
        <v>0.13700000000000001</v>
      </c>
      <c r="G206" s="1"/>
      <c r="H206" s="1"/>
    </row>
    <row r="207" spans="1:8" ht="15.75" customHeight="1" x14ac:dyDescent="0.25">
      <c r="A207" s="1"/>
      <c r="B207" s="44" t="s">
        <v>95</v>
      </c>
      <c r="C207" s="45" t="s">
        <v>76</v>
      </c>
      <c r="D207" s="45">
        <v>6</v>
      </c>
      <c r="E207" s="46">
        <v>5</v>
      </c>
      <c r="F207" s="43">
        <v>0.496</v>
      </c>
      <c r="G207" s="1"/>
      <c r="H207" s="1"/>
    </row>
    <row r="208" spans="1:8" ht="15.75" customHeight="1" x14ac:dyDescent="0.25">
      <c r="A208" s="1"/>
      <c r="B208" s="44" t="s">
        <v>95</v>
      </c>
      <c r="C208" s="45" t="s">
        <v>77</v>
      </c>
      <c r="D208" s="45">
        <v>6</v>
      </c>
      <c r="E208" s="46">
        <v>6</v>
      </c>
      <c r="F208" s="43">
        <v>0.30499999999999999</v>
      </c>
      <c r="G208" s="1"/>
      <c r="H208" s="1"/>
    </row>
    <row r="209" spans="1:8" ht="15.75" customHeight="1" x14ac:dyDescent="0.25">
      <c r="A209" s="1"/>
      <c r="B209" s="44" t="s">
        <v>95</v>
      </c>
      <c r="C209" s="45" t="s">
        <v>78</v>
      </c>
      <c r="D209" s="45">
        <v>5</v>
      </c>
      <c r="E209" s="46">
        <v>5</v>
      </c>
      <c r="F209" s="43">
        <v>-0.35799999999999998</v>
      </c>
      <c r="G209" s="1"/>
      <c r="H209" s="1"/>
    </row>
    <row r="210" spans="1:8" ht="15.75" customHeight="1" x14ac:dyDescent="0.25">
      <c r="A210" s="1"/>
      <c r="B210" s="44" t="s">
        <v>95</v>
      </c>
      <c r="C210" s="45" t="s">
        <v>79</v>
      </c>
      <c r="D210" s="45">
        <v>11</v>
      </c>
      <c r="E210" s="46">
        <v>10</v>
      </c>
      <c r="F210" s="43">
        <v>0.86699999999999999</v>
      </c>
      <c r="G210" s="1"/>
      <c r="H210" s="1"/>
    </row>
    <row r="211" spans="1:8" ht="15.75" customHeight="1" x14ac:dyDescent="0.25">
      <c r="A211" s="1"/>
      <c r="B211" s="44" t="s">
        <v>95</v>
      </c>
      <c r="C211" s="45" t="s">
        <v>80</v>
      </c>
      <c r="D211" s="45">
        <v>5</v>
      </c>
      <c r="E211" s="46">
        <v>5</v>
      </c>
      <c r="F211" s="43">
        <v>-0.38</v>
      </c>
      <c r="G211" s="1"/>
      <c r="H211" s="1"/>
    </row>
    <row r="212" spans="1:8" ht="15.75" customHeight="1" x14ac:dyDescent="0.25">
      <c r="A212" s="1"/>
      <c r="B212" s="44" t="s">
        <v>95</v>
      </c>
      <c r="C212" s="45" t="s">
        <v>81</v>
      </c>
      <c r="D212" s="45">
        <v>4</v>
      </c>
      <c r="E212" s="46">
        <v>4</v>
      </c>
      <c r="F212" s="43">
        <v>0.98899999999999999</v>
      </c>
      <c r="G212" s="1"/>
      <c r="H212" s="1"/>
    </row>
    <row r="213" spans="1:8" ht="15.75" customHeight="1" x14ac:dyDescent="0.25">
      <c r="A213" s="1"/>
      <c r="B213" s="44" t="s">
        <v>95</v>
      </c>
      <c r="C213" s="45" t="s">
        <v>82</v>
      </c>
      <c r="D213" s="45">
        <v>4</v>
      </c>
      <c r="E213" s="46">
        <v>4</v>
      </c>
      <c r="F213" s="43">
        <v>-0.377</v>
      </c>
      <c r="G213" s="1"/>
      <c r="H213" s="1"/>
    </row>
    <row r="214" spans="1:8" ht="15.75" customHeight="1" x14ac:dyDescent="0.25">
      <c r="A214" s="1"/>
      <c r="B214" s="44" t="s">
        <v>95</v>
      </c>
      <c r="C214" s="45" t="s">
        <v>83</v>
      </c>
      <c r="D214" s="45">
        <v>11</v>
      </c>
      <c r="E214" s="46">
        <v>11</v>
      </c>
      <c r="F214" s="43">
        <v>-0.41299999999999998</v>
      </c>
      <c r="G214" s="1"/>
      <c r="H214" s="1"/>
    </row>
    <row r="215" spans="1:8" ht="15.75" customHeight="1" x14ac:dyDescent="0.25">
      <c r="A215" s="1"/>
      <c r="B215" s="44" t="s">
        <v>95</v>
      </c>
      <c r="C215" s="45" t="s">
        <v>84</v>
      </c>
      <c r="D215" s="45">
        <v>5</v>
      </c>
      <c r="E215" s="46">
        <v>5</v>
      </c>
      <c r="F215" s="43">
        <v>-0.15</v>
      </c>
      <c r="G215" s="1"/>
      <c r="H215" s="1"/>
    </row>
    <row r="216" spans="1:8" ht="15.75" customHeight="1" x14ac:dyDescent="0.25">
      <c r="A216" s="1"/>
      <c r="B216" s="44" t="s">
        <v>95</v>
      </c>
      <c r="C216" s="45" t="s">
        <v>85</v>
      </c>
      <c r="D216" s="45">
        <v>11</v>
      </c>
      <c r="E216" s="46">
        <v>11</v>
      </c>
      <c r="F216" s="43">
        <v>-0.25</v>
      </c>
      <c r="G216" s="1"/>
      <c r="H216" s="1"/>
    </row>
    <row r="217" spans="1:8" ht="15.75" customHeight="1" x14ac:dyDescent="0.25">
      <c r="A217" s="1"/>
      <c r="B217" s="44" t="s">
        <v>95</v>
      </c>
      <c r="C217" s="45" t="s">
        <v>86</v>
      </c>
      <c r="D217" s="45">
        <v>5</v>
      </c>
      <c r="E217" s="46">
        <v>5</v>
      </c>
      <c r="F217" s="43">
        <v>-0.123</v>
      </c>
      <c r="G217" s="1"/>
      <c r="H217" s="1"/>
    </row>
    <row r="218" spans="1:8" ht="15.75" customHeight="1" x14ac:dyDescent="0.25">
      <c r="A218" s="1"/>
      <c r="B218" s="44" t="s">
        <v>95</v>
      </c>
      <c r="C218" s="45" t="s">
        <v>87</v>
      </c>
      <c r="D218" s="45">
        <v>23</v>
      </c>
      <c r="E218" s="46">
        <v>23</v>
      </c>
      <c r="F218" s="43">
        <v>-0.17299999999999999</v>
      </c>
      <c r="G218" s="1"/>
      <c r="H218" s="1"/>
    </row>
    <row r="219" spans="1:8" ht="15.75" customHeight="1" x14ac:dyDescent="0.25">
      <c r="A219" s="1"/>
      <c r="B219" s="44" t="s">
        <v>95</v>
      </c>
      <c r="C219" s="45" t="s">
        <v>88</v>
      </c>
      <c r="D219" s="45">
        <v>6</v>
      </c>
      <c r="E219" s="46">
        <v>6</v>
      </c>
      <c r="F219" s="43">
        <v>1.046</v>
      </c>
      <c r="G219" s="1"/>
      <c r="H219" s="1"/>
    </row>
    <row r="220" spans="1:8" ht="15.75" customHeight="1" x14ac:dyDescent="0.25">
      <c r="A220" s="1"/>
      <c r="B220" s="44" t="s">
        <v>95</v>
      </c>
      <c r="C220" s="45" t="s">
        <v>89</v>
      </c>
      <c r="D220" s="45">
        <v>6</v>
      </c>
      <c r="E220" s="46">
        <v>6</v>
      </c>
      <c r="F220" s="43">
        <v>-9.7000000000000003E-2</v>
      </c>
      <c r="G220" s="1"/>
      <c r="H220" s="1"/>
    </row>
    <row r="221" spans="1:8" ht="15.75" customHeight="1" x14ac:dyDescent="0.25">
      <c r="A221" s="1"/>
      <c r="B221" s="44" t="s">
        <v>95</v>
      </c>
      <c r="C221" s="45" t="s">
        <v>90</v>
      </c>
      <c r="D221" s="45">
        <v>2</v>
      </c>
      <c r="E221" s="46">
        <v>1</v>
      </c>
      <c r="F221" s="43">
        <v>0.254</v>
      </c>
      <c r="G221" s="1"/>
      <c r="H221" s="1"/>
    </row>
    <row r="222" spans="1:8" ht="15.75" customHeight="1" x14ac:dyDescent="0.25">
      <c r="A222" s="1"/>
      <c r="B222" s="44" t="s">
        <v>95</v>
      </c>
      <c r="C222" s="45" t="s">
        <v>91</v>
      </c>
      <c r="D222" s="45">
        <v>8</v>
      </c>
      <c r="E222" s="46">
        <v>6</v>
      </c>
      <c r="F222" s="43">
        <v>0.20899999999999999</v>
      </c>
      <c r="G222" s="1"/>
      <c r="H222" s="1"/>
    </row>
    <row r="223" spans="1:8" ht="15.75" customHeight="1" x14ac:dyDescent="0.25">
      <c r="A223" s="1"/>
      <c r="B223" s="44" t="s">
        <v>95</v>
      </c>
      <c r="C223" s="45" t="s">
        <v>92</v>
      </c>
      <c r="D223" s="45">
        <v>47</v>
      </c>
      <c r="E223" s="46">
        <v>45</v>
      </c>
      <c r="F223" s="43">
        <v>7.8E-2</v>
      </c>
      <c r="G223" s="1"/>
      <c r="H223" s="1"/>
    </row>
    <row r="224" spans="1:8" ht="15.75" customHeight="1" x14ac:dyDescent="0.25">
      <c r="A224" s="1"/>
      <c r="B224" s="44" t="s">
        <v>95</v>
      </c>
      <c r="C224" s="45" t="s">
        <v>93</v>
      </c>
      <c r="D224" s="45">
        <v>15</v>
      </c>
      <c r="E224" s="46">
        <v>15</v>
      </c>
      <c r="F224" s="43">
        <v>0.442</v>
      </c>
      <c r="G224" s="1"/>
      <c r="H224" s="1"/>
    </row>
    <row r="225" spans="1:8" ht="15.75" customHeight="1" x14ac:dyDescent="0.25">
      <c r="A225" s="1"/>
      <c r="B225" s="44" t="s">
        <v>96</v>
      </c>
      <c r="C225" s="45" t="s">
        <v>22</v>
      </c>
      <c r="D225" s="45">
        <v>7</v>
      </c>
      <c r="E225" s="46">
        <v>7</v>
      </c>
      <c r="F225" s="43">
        <v>7.9000000000000001E-2</v>
      </c>
      <c r="G225" s="1"/>
      <c r="H225" s="1"/>
    </row>
    <row r="226" spans="1:8" ht="15.75" customHeight="1" x14ac:dyDescent="0.25">
      <c r="A226" s="1"/>
      <c r="B226" s="44" t="s">
        <v>96</v>
      </c>
      <c r="C226" s="45" t="s">
        <v>23</v>
      </c>
      <c r="D226" s="45">
        <v>10</v>
      </c>
      <c r="E226" s="46">
        <v>3</v>
      </c>
      <c r="F226" s="43">
        <v>-0.06</v>
      </c>
      <c r="G226" s="1"/>
      <c r="H226" s="1"/>
    </row>
    <row r="227" spans="1:8" ht="15.75" customHeight="1" x14ac:dyDescent="0.25">
      <c r="A227" s="1"/>
      <c r="B227" s="44" t="s">
        <v>96</v>
      </c>
      <c r="C227" s="45" t="s">
        <v>24</v>
      </c>
      <c r="D227" s="45">
        <v>9</v>
      </c>
      <c r="E227" s="46">
        <v>9</v>
      </c>
      <c r="F227" s="43">
        <v>-8.3000000000000004E-2</v>
      </c>
      <c r="G227" s="1"/>
      <c r="H227" s="1"/>
    </row>
    <row r="228" spans="1:8" ht="15.75" customHeight="1" x14ac:dyDescent="0.25">
      <c r="A228" s="1"/>
      <c r="B228" s="44" t="s">
        <v>96</v>
      </c>
      <c r="C228" s="45" t="s">
        <v>25</v>
      </c>
      <c r="D228" s="45">
        <v>9</v>
      </c>
      <c r="E228" s="46">
        <v>8</v>
      </c>
      <c r="F228" s="43">
        <v>1E-3</v>
      </c>
      <c r="G228" s="1"/>
      <c r="H228" s="1"/>
    </row>
    <row r="229" spans="1:8" ht="15.75" customHeight="1" x14ac:dyDescent="0.25">
      <c r="A229" s="1"/>
      <c r="B229" s="44" t="s">
        <v>96</v>
      </c>
      <c r="C229" s="45" t="s">
        <v>26</v>
      </c>
      <c r="D229" s="45">
        <v>10</v>
      </c>
      <c r="E229" s="46">
        <v>10</v>
      </c>
      <c r="F229" s="43">
        <v>-1.4999999999999999E-2</v>
      </c>
      <c r="G229" s="1"/>
      <c r="H229" s="1"/>
    </row>
    <row r="230" spans="1:8" ht="15.75" customHeight="1" x14ac:dyDescent="0.25">
      <c r="A230" s="1"/>
      <c r="B230" s="44" t="s">
        <v>96</v>
      </c>
      <c r="C230" s="45" t="s">
        <v>27</v>
      </c>
      <c r="D230" s="45">
        <v>11</v>
      </c>
      <c r="E230" s="46">
        <v>8</v>
      </c>
      <c r="F230" s="43">
        <v>0.124</v>
      </c>
      <c r="G230" s="1"/>
      <c r="H230" s="1"/>
    </row>
    <row r="231" spans="1:8" ht="15.75" customHeight="1" x14ac:dyDescent="0.25">
      <c r="A231" s="1"/>
      <c r="B231" s="44" t="s">
        <v>96</v>
      </c>
      <c r="C231" s="45" t="s">
        <v>28</v>
      </c>
      <c r="D231" s="45">
        <v>16</v>
      </c>
      <c r="E231" s="46">
        <v>12</v>
      </c>
      <c r="F231" s="43">
        <v>0.25700000000000001</v>
      </c>
      <c r="G231" s="1"/>
      <c r="H231" s="1"/>
    </row>
    <row r="232" spans="1:8" ht="15.75" customHeight="1" x14ac:dyDescent="0.25">
      <c r="A232" s="1"/>
      <c r="B232" s="44" t="s">
        <v>96</v>
      </c>
      <c r="C232" s="45" t="s">
        <v>29</v>
      </c>
      <c r="D232" s="45">
        <v>7</v>
      </c>
      <c r="E232" s="46">
        <v>7</v>
      </c>
      <c r="F232" s="43">
        <v>-0.39100000000000001</v>
      </c>
      <c r="G232" s="1"/>
      <c r="H232" s="1"/>
    </row>
    <row r="233" spans="1:8" ht="15.75" customHeight="1" x14ac:dyDescent="0.25">
      <c r="A233" s="1"/>
      <c r="B233" s="44" t="s">
        <v>96</v>
      </c>
      <c r="C233" s="45" t="s">
        <v>30</v>
      </c>
      <c r="D233" s="45">
        <v>3</v>
      </c>
      <c r="E233" s="46">
        <v>3</v>
      </c>
      <c r="F233" s="43">
        <v>8.5999999999999993E-2</v>
      </c>
      <c r="G233" s="1"/>
      <c r="H233" s="1"/>
    </row>
    <row r="234" spans="1:8" ht="15.75" customHeight="1" x14ac:dyDescent="0.25">
      <c r="A234" s="1"/>
      <c r="B234" s="44" t="s">
        <v>96</v>
      </c>
      <c r="C234" s="45" t="s">
        <v>31</v>
      </c>
      <c r="D234" s="45">
        <v>15</v>
      </c>
      <c r="E234" s="46">
        <v>15</v>
      </c>
      <c r="F234" s="43">
        <v>-0.193</v>
      </c>
      <c r="G234" s="1"/>
      <c r="H234" s="1"/>
    </row>
    <row r="235" spans="1:8" ht="15.75" customHeight="1" x14ac:dyDescent="0.25">
      <c r="A235" s="1"/>
      <c r="B235" s="44" t="s">
        <v>96</v>
      </c>
      <c r="C235" s="45" t="s">
        <v>32</v>
      </c>
      <c r="D235" s="45">
        <v>43</v>
      </c>
      <c r="E235" s="46">
        <v>42</v>
      </c>
      <c r="F235" s="43">
        <v>-7.2999999999999995E-2</v>
      </c>
      <c r="G235" s="1"/>
      <c r="H235" s="1"/>
    </row>
    <row r="236" spans="1:8" ht="15.75" customHeight="1" x14ac:dyDescent="0.25">
      <c r="A236" s="1"/>
      <c r="B236" s="44" t="s">
        <v>96</v>
      </c>
      <c r="C236" s="45" t="s">
        <v>33</v>
      </c>
      <c r="D236" s="45">
        <v>3</v>
      </c>
      <c r="E236" s="46">
        <v>3</v>
      </c>
      <c r="F236" s="43">
        <v>0.32500000000000001</v>
      </c>
      <c r="G236" s="1"/>
      <c r="H236" s="1"/>
    </row>
    <row r="237" spans="1:8" ht="15.75" customHeight="1" x14ac:dyDescent="0.25">
      <c r="A237" s="1"/>
      <c r="B237" s="44" t="s">
        <v>96</v>
      </c>
      <c r="C237" s="45" t="s">
        <v>34</v>
      </c>
      <c r="D237" s="45">
        <v>19</v>
      </c>
      <c r="E237" s="46">
        <v>16</v>
      </c>
      <c r="F237" s="43">
        <v>0</v>
      </c>
      <c r="G237" s="1"/>
      <c r="H237" s="1"/>
    </row>
    <row r="238" spans="1:8" ht="15.75" customHeight="1" x14ac:dyDescent="0.25">
      <c r="A238" s="1"/>
      <c r="B238" s="44" t="s">
        <v>96</v>
      </c>
      <c r="C238" s="45" t="s">
        <v>35</v>
      </c>
      <c r="D238" s="45">
        <v>8</v>
      </c>
      <c r="E238" s="46">
        <v>8</v>
      </c>
      <c r="F238" s="43">
        <v>2.1999999999999999E-2</v>
      </c>
      <c r="G238" s="1"/>
      <c r="H238" s="1"/>
    </row>
    <row r="239" spans="1:8" ht="15.75" customHeight="1" x14ac:dyDescent="0.25">
      <c r="A239" s="1"/>
      <c r="B239" s="44" t="s">
        <v>96</v>
      </c>
      <c r="C239" s="45" t="s">
        <v>36</v>
      </c>
      <c r="D239" s="45">
        <v>10</v>
      </c>
      <c r="E239" s="46">
        <v>8</v>
      </c>
      <c r="F239" s="43">
        <v>-3.7999999999999999E-2</v>
      </c>
      <c r="G239" s="1"/>
      <c r="H239" s="1"/>
    </row>
    <row r="240" spans="1:8" ht="15.75" customHeight="1" x14ac:dyDescent="0.25">
      <c r="A240" s="1"/>
      <c r="B240" s="44" t="s">
        <v>96</v>
      </c>
      <c r="C240" s="45" t="s">
        <v>37</v>
      </c>
      <c r="D240" s="45">
        <v>8</v>
      </c>
      <c r="E240" s="46">
        <v>8</v>
      </c>
      <c r="F240" s="43">
        <v>9.5000000000000001E-2</v>
      </c>
      <c r="G240" s="1"/>
      <c r="H240" s="1"/>
    </row>
    <row r="241" spans="1:8" ht="15.75" customHeight="1" x14ac:dyDescent="0.25">
      <c r="A241" s="1"/>
      <c r="B241" s="44" t="s">
        <v>96</v>
      </c>
      <c r="C241" s="45" t="s">
        <v>38</v>
      </c>
      <c r="D241" s="45">
        <v>25</v>
      </c>
      <c r="E241" s="46">
        <v>25</v>
      </c>
      <c r="F241" s="43">
        <v>-0.21299999999999999</v>
      </c>
      <c r="G241" s="1"/>
      <c r="H241" s="1"/>
    </row>
    <row r="242" spans="1:8" ht="15.75" customHeight="1" x14ac:dyDescent="0.25">
      <c r="A242" s="1"/>
      <c r="B242" s="44" t="s">
        <v>96</v>
      </c>
      <c r="C242" s="45" t="s">
        <v>39</v>
      </c>
      <c r="D242" s="45">
        <v>5</v>
      </c>
      <c r="E242" s="46">
        <v>5</v>
      </c>
      <c r="F242" s="43">
        <v>0.14299999999999999</v>
      </c>
      <c r="G242" s="1"/>
      <c r="H242" s="1"/>
    </row>
    <row r="243" spans="1:8" ht="15.75" customHeight="1" x14ac:dyDescent="0.25">
      <c r="A243" s="1"/>
      <c r="B243" s="44" t="s">
        <v>96</v>
      </c>
      <c r="C243" s="45" t="s">
        <v>40</v>
      </c>
      <c r="D243" s="45">
        <v>7</v>
      </c>
      <c r="E243" s="46">
        <v>6</v>
      </c>
      <c r="F243" s="43">
        <v>0.27100000000000002</v>
      </c>
      <c r="G243" s="1"/>
      <c r="H243" s="1"/>
    </row>
    <row r="244" spans="1:8" ht="15.75" customHeight="1" x14ac:dyDescent="0.25">
      <c r="A244" s="1"/>
      <c r="B244" s="44" t="s">
        <v>96</v>
      </c>
      <c r="C244" s="45" t="s">
        <v>41</v>
      </c>
      <c r="D244" s="45">
        <v>24</v>
      </c>
      <c r="E244" s="46">
        <v>24</v>
      </c>
      <c r="F244" s="43">
        <v>-2E-3</v>
      </c>
      <c r="G244" s="1"/>
      <c r="H244" s="1"/>
    </row>
    <row r="245" spans="1:8" ht="15.75" customHeight="1" x14ac:dyDescent="0.25">
      <c r="A245" s="1"/>
      <c r="B245" s="44" t="s">
        <v>96</v>
      </c>
      <c r="C245" s="45" t="s">
        <v>42</v>
      </c>
      <c r="D245" s="45">
        <v>18</v>
      </c>
      <c r="E245" s="46">
        <v>18</v>
      </c>
      <c r="F245" s="43">
        <v>0.14299999999999999</v>
      </c>
      <c r="G245" s="1"/>
      <c r="H245" s="1"/>
    </row>
    <row r="246" spans="1:8" ht="15.75" customHeight="1" x14ac:dyDescent="0.25">
      <c r="A246" s="1"/>
      <c r="B246" s="44" t="s">
        <v>96</v>
      </c>
      <c r="C246" s="45" t="s">
        <v>43</v>
      </c>
      <c r="D246" s="45">
        <v>17</v>
      </c>
      <c r="E246" s="46">
        <v>17</v>
      </c>
      <c r="F246" s="43">
        <v>-0.22700000000000001</v>
      </c>
      <c r="G246" s="1"/>
      <c r="H246" s="1"/>
    </row>
    <row r="247" spans="1:8" ht="15.75" customHeight="1" x14ac:dyDescent="0.25">
      <c r="A247" s="1"/>
      <c r="B247" s="44" t="s">
        <v>96</v>
      </c>
      <c r="C247" s="45" t="s">
        <v>44</v>
      </c>
      <c r="D247" s="45">
        <v>10</v>
      </c>
      <c r="E247" s="46">
        <v>10</v>
      </c>
      <c r="F247" s="43">
        <v>0.14099999999999999</v>
      </c>
      <c r="G247" s="1"/>
      <c r="H247" s="1"/>
    </row>
    <row r="248" spans="1:8" ht="15.75" customHeight="1" x14ac:dyDescent="0.25">
      <c r="A248" s="1"/>
      <c r="B248" s="44" t="s">
        <v>96</v>
      </c>
      <c r="C248" s="45" t="s">
        <v>45</v>
      </c>
      <c r="D248" s="45">
        <v>6</v>
      </c>
      <c r="E248" s="46">
        <v>6</v>
      </c>
      <c r="F248" s="43">
        <v>0.184</v>
      </c>
      <c r="G248" s="1"/>
      <c r="H248" s="1"/>
    </row>
    <row r="249" spans="1:8" ht="15.75" customHeight="1" x14ac:dyDescent="0.25">
      <c r="A249" s="1"/>
      <c r="B249" s="44" t="s">
        <v>96</v>
      </c>
      <c r="C249" s="45" t="s">
        <v>46</v>
      </c>
      <c r="D249" s="45">
        <v>7</v>
      </c>
      <c r="E249" s="46">
        <v>7</v>
      </c>
      <c r="F249" s="43">
        <v>-7.2999999999999995E-2</v>
      </c>
      <c r="G249" s="1"/>
      <c r="H249" s="1"/>
    </row>
    <row r="250" spans="1:8" ht="15.75" customHeight="1" x14ac:dyDescent="0.25">
      <c r="A250" s="1"/>
      <c r="B250" s="44" t="s">
        <v>96</v>
      </c>
      <c r="C250" s="45" t="s">
        <v>47</v>
      </c>
      <c r="D250" s="45">
        <v>7</v>
      </c>
      <c r="E250" s="46">
        <v>7</v>
      </c>
      <c r="F250" s="43">
        <v>0.08</v>
      </c>
      <c r="G250" s="1"/>
      <c r="H250" s="1"/>
    </row>
    <row r="251" spans="1:8" ht="15.75" customHeight="1" x14ac:dyDescent="0.25">
      <c r="A251" s="1"/>
      <c r="B251" s="44" t="s">
        <v>96</v>
      </c>
      <c r="C251" s="45" t="s">
        <v>48</v>
      </c>
      <c r="D251" s="45">
        <v>4</v>
      </c>
      <c r="E251" s="46">
        <v>3</v>
      </c>
      <c r="F251" s="43">
        <v>1.4E-2</v>
      </c>
      <c r="G251" s="1"/>
      <c r="H251" s="1"/>
    </row>
    <row r="252" spans="1:8" ht="15.75" customHeight="1" x14ac:dyDescent="0.25">
      <c r="A252" s="1"/>
      <c r="B252" s="44" t="s">
        <v>96</v>
      </c>
      <c r="C252" s="45" t="s">
        <v>49</v>
      </c>
      <c r="D252" s="45">
        <v>4</v>
      </c>
      <c r="E252" s="46">
        <v>4</v>
      </c>
      <c r="F252" s="43">
        <v>0.314</v>
      </c>
      <c r="G252" s="1"/>
      <c r="H252" s="1"/>
    </row>
    <row r="253" spans="1:8" ht="15.75" customHeight="1" x14ac:dyDescent="0.25">
      <c r="A253" s="1"/>
      <c r="B253" s="44" t="s">
        <v>96</v>
      </c>
      <c r="C253" s="45" t="s">
        <v>50</v>
      </c>
      <c r="D253" s="45">
        <v>13</v>
      </c>
      <c r="E253" s="46">
        <v>13</v>
      </c>
      <c r="F253" s="43">
        <v>-0.13600000000000001</v>
      </c>
      <c r="G253" s="1"/>
      <c r="H253" s="1"/>
    </row>
    <row r="254" spans="1:8" ht="15.75" customHeight="1" x14ac:dyDescent="0.25">
      <c r="A254" s="1"/>
      <c r="B254" s="44" t="s">
        <v>96</v>
      </c>
      <c r="C254" s="45" t="s">
        <v>51</v>
      </c>
      <c r="D254" s="45">
        <v>18</v>
      </c>
      <c r="E254" s="46">
        <v>18</v>
      </c>
      <c r="F254" s="43">
        <v>4.9000000000000002E-2</v>
      </c>
      <c r="G254" s="1"/>
      <c r="H254" s="1"/>
    </row>
    <row r="255" spans="1:8" ht="15.75" customHeight="1" x14ac:dyDescent="0.25">
      <c r="A255" s="1"/>
      <c r="B255" s="44" t="s">
        <v>96</v>
      </c>
      <c r="C255" s="45" t="s">
        <v>52</v>
      </c>
      <c r="D255" s="45">
        <v>12</v>
      </c>
      <c r="E255" s="46">
        <v>10</v>
      </c>
      <c r="F255" s="43">
        <v>-0.127</v>
      </c>
      <c r="G255" s="1"/>
      <c r="H255" s="1"/>
    </row>
    <row r="256" spans="1:8" ht="15.75" customHeight="1" x14ac:dyDescent="0.25">
      <c r="A256" s="1"/>
      <c r="B256" s="44" t="s">
        <v>96</v>
      </c>
      <c r="C256" s="45" t="s">
        <v>53</v>
      </c>
      <c r="D256" s="45">
        <v>11</v>
      </c>
      <c r="E256" s="46">
        <v>11</v>
      </c>
      <c r="F256" s="43">
        <v>-0.188</v>
      </c>
      <c r="G256" s="1"/>
      <c r="H256" s="1"/>
    </row>
    <row r="257" spans="1:8" ht="15.75" customHeight="1" x14ac:dyDescent="0.25">
      <c r="A257" s="1"/>
      <c r="B257" s="44" t="s">
        <v>96</v>
      </c>
      <c r="C257" s="45" t="s">
        <v>54</v>
      </c>
      <c r="D257" s="45">
        <v>3</v>
      </c>
      <c r="E257" s="46">
        <v>3</v>
      </c>
      <c r="F257" s="43">
        <v>-0.39200000000000002</v>
      </c>
      <c r="G257" s="1"/>
      <c r="H257" s="1"/>
    </row>
    <row r="258" spans="1:8" ht="15.75" customHeight="1" x14ac:dyDescent="0.25">
      <c r="A258" s="1"/>
      <c r="B258" s="44" t="s">
        <v>96</v>
      </c>
      <c r="C258" s="45" t="s">
        <v>55</v>
      </c>
      <c r="D258" s="45">
        <v>19</v>
      </c>
      <c r="E258" s="46">
        <v>16</v>
      </c>
      <c r="F258" s="43">
        <v>0.28000000000000003</v>
      </c>
      <c r="G258" s="1"/>
      <c r="H258" s="1"/>
    </row>
    <row r="259" spans="1:8" ht="15.75" customHeight="1" x14ac:dyDescent="0.25">
      <c r="A259" s="1"/>
      <c r="B259" s="44" t="s">
        <v>96</v>
      </c>
      <c r="C259" s="45" t="s">
        <v>56</v>
      </c>
      <c r="D259" s="45">
        <v>8</v>
      </c>
      <c r="E259" s="46">
        <v>8</v>
      </c>
      <c r="F259" s="43">
        <v>-0.65200000000000002</v>
      </c>
      <c r="G259" s="1"/>
      <c r="H259" s="1"/>
    </row>
    <row r="260" spans="1:8" ht="15.75" customHeight="1" x14ac:dyDescent="0.25">
      <c r="A260" s="1"/>
      <c r="B260" s="44" t="s">
        <v>96</v>
      </c>
      <c r="C260" s="45" t="s">
        <v>57</v>
      </c>
      <c r="D260" s="45">
        <v>18</v>
      </c>
      <c r="E260" s="46">
        <v>17</v>
      </c>
      <c r="F260" s="43">
        <v>-0.185</v>
      </c>
      <c r="G260" s="1"/>
      <c r="H260" s="1"/>
    </row>
    <row r="261" spans="1:8" ht="15.75" customHeight="1" x14ac:dyDescent="0.25">
      <c r="A261" s="1"/>
      <c r="B261" s="44" t="s">
        <v>96</v>
      </c>
      <c r="C261" s="45" t="s">
        <v>58</v>
      </c>
      <c r="D261" s="45">
        <v>8</v>
      </c>
      <c r="E261" s="46">
        <v>7</v>
      </c>
      <c r="F261" s="43">
        <v>-8.5999999999999993E-2</v>
      </c>
      <c r="G261" s="1"/>
      <c r="H261" s="1"/>
    </row>
    <row r="262" spans="1:8" ht="15.75" customHeight="1" x14ac:dyDescent="0.25">
      <c r="A262" s="1"/>
      <c r="B262" s="44" t="s">
        <v>96</v>
      </c>
      <c r="C262" s="45" t="s">
        <v>59</v>
      </c>
      <c r="D262" s="45">
        <v>4</v>
      </c>
      <c r="E262" s="46">
        <v>4</v>
      </c>
      <c r="F262" s="43">
        <v>-9.5000000000000001E-2</v>
      </c>
      <c r="G262" s="1"/>
      <c r="H262" s="1"/>
    </row>
    <row r="263" spans="1:8" ht="15.75" customHeight="1" x14ac:dyDescent="0.25">
      <c r="A263" s="1"/>
      <c r="B263" s="44" t="s">
        <v>96</v>
      </c>
      <c r="C263" s="45" t="s">
        <v>60</v>
      </c>
      <c r="D263" s="45">
        <v>4</v>
      </c>
      <c r="E263" s="46">
        <v>4</v>
      </c>
      <c r="F263" s="43">
        <v>0.60299999999999998</v>
      </c>
      <c r="G263" s="1"/>
      <c r="H263" s="1"/>
    </row>
    <row r="264" spans="1:8" ht="15.75" customHeight="1" x14ac:dyDescent="0.25">
      <c r="A264" s="1"/>
      <c r="B264" s="44" t="s">
        <v>96</v>
      </c>
      <c r="C264" s="45" t="s">
        <v>61</v>
      </c>
      <c r="D264" s="45">
        <v>13</v>
      </c>
      <c r="E264" s="46">
        <v>7</v>
      </c>
      <c r="F264" s="43">
        <v>5.1999999999999998E-2</v>
      </c>
      <c r="G264" s="1"/>
      <c r="H264" s="1"/>
    </row>
    <row r="265" spans="1:8" ht="15.75" customHeight="1" x14ac:dyDescent="0.25">
      <c r="A265" s="1"/>
      <c r="B265" s="44" t="s">
        <v>96</v>
      </c>
      <c r="C265" s="45" t="s">
        <v>62</v>
      </c>
      <c r="D265" s="45">
        <v>5</v>
      </c>
      <c r="E265" s="46">
        <v>4</v>
      </c>
      <c r="F265" s="43">
        <v>0.29899999999999999</v>
      </c>
      <c r="G265" s="1"/>
      <c r="H265" s="1"/>
    </row>
    <row r="266" spans="1:8" ht="15.75" customHeight="1" x14ac:dyDescent="0.25">
      <c r="A266" s="1"/>
      <c r="B266" s="44" t="s">
        <v>96</v>
      </c>
      <c r="C266" s="45" t="s">
        <v>63</v>
      </c>
      <c r="D266" s="45">
        <v>12</v>
      </c>
      <c r="E266" s="46">
        <v>11</v>
      </c>
      <c r="F266" s="43">
        <v>0.53800000000000003</v>
      </c>
      <c r="G266" s="1"/>
      <c r="H266" s="1"/>
    </row>
    <row r="267" spans="1:8" ht="15.75" customHeight="1" x14ac:dyDescent="0.25">
      <c r="A267" s="1"/>
      <c r="B267" s="44" t="s">
        <v>96</v>
      </c>
      <c r="C267" s="45" t="s">
        <v>64</v>
      </c>
      <c r="D267" s="45">
        <v>4</v>
      </c>
      <c r="E267" s="46">
        <v>4</v>
      </c>
      <c r="F267" s="43">
        <v>-0.44900000000000001</v>
      </c>
      <c r="G267" s="1"/>
      <c r="H267" s="1"/>
    </row>
    <row r="268" spans="1:8" ht="15.75" customHeight="1" x14ac:dyDescent="0.25">
      <c r="A268" s="1"/>
      <c r="B268" s="44" t="s">
        <v>96</v>
      </c>
      <c r="C268" s="45" t="s">
        <v>65</v>
      </c>
      <c r="D268" s="45">
        <v>22</v>
      </c>
      <c r="E268" s="46">
        <v>22</v>
      </c>
      <c r="F268" s="43">
        <v>-0.219</v>
      </c>
      <c r="G268" s="1"/>
      <c r="H268" s="1"/>
    </row>
    <row r="269" spans="1:8" ht="15.75" customHeight="1" x14ac:dyDescent="0.25">
      <c r="A269" s="1"/>
      <c r="B269" s="44" t="s">
        <v>96</v>
      </c>
      <c r="C269" s="45" t="s">
        <v>66</v>
      </c>
      <c r="D269" s="45">
        <v>12</v>
      </c>
      <c r="E269" s="46">
        <v>11</v>
      </c>
      <c r="F269" s="43">
        <v>-5.2999999999999999E-2</v>
      </c>
      <c r="G269" s="1"/>
      <c r="H269" s="1"/>
    </row>
    <row r="270" spans="1:8" ht="15.75" customHeight="1" x14ac:dyDescent="0.25">
      <c r="A270" s="1"/>
      <c r="B270" s="44" t="s">
        <v>96</v>
      </c>
      <c r="C270" s="45" t="s">
        <v>67</v>
      </c>
      <c r="D270" s="45">
        <v>12</v>
      </c>
      <c r="E270" s="46">
        <v>10</v>
      </c>
      <c r="F270" s="43">
        <v>0.18099999999999999</v>
      </c>
      <c r="G270" s="1"/>
      <c r="H270" s="1"/>
    </row>
    <row r="271" spans="1:8" ht="15.75" customHeight="1" x14ac:dyDescent="0.25">
      <c r="A271" s="1"/>
      <c r="B271" s="44" t="s">
        <v>96</v>
      </c>
      <c r="C271" s="45" t="s">
        <v>68</v>
      </c>
      <c r="D271" s="45">
        <v>30</v>
      </c>
      <c r="E271" s="46">
        <v>30</v>
      </c>
      <c r="F271" s="43">
        <v>-0.34</v>
      </c>
      <c r="G271" s="1"/>
      <c r="H271" s="1"/>
    </row>
    <row r="272" spans="1:8" ht="15.75" customHeight="1" x14ac:dyDescent="0.25">
      <c r="A272" s="1"/>
      <c r="B272" s="44" t="s">
        <v>96</v>
      </c>
      <c r="C272" s="45" t="s">
        <v>69</v>
      </c>
      <c r="D272" s="45">
        <v>3</v>
      </c>
      <c r="E272" s="46">
        <v>3</v>
      </c>
      <c r="F272" s="43">
        <v>8.9999999999999993E-3</v>
      </c>
      <c r="G272" s="1"/>
      <c r="H272" s="1"/>
    </row>
    <row r="273" spans="1:8" ht="15.75" customHeight="1" x14ac:dyDescent="0.25">
      <c r="A273" s="1"/>
      <c r="B273" s="44" t="s">
        <v>96</v>
      </c>
      <c r="C273" s="45" t="s">
        <v>70</v>
      </c>
      <c r="D273" s="45">
        <v>3</v>
      </c>
      <c r="E273" s="46">
        <v>3</v>
      </c>
      <c r="F273" s="43">
        <v>-0.501</v>
      </c>
      <c r="G273" s="1"/>
      <c r="H273" s="1"/>
    </row>
    <row r="274" spans="1:8" ht="15.75" customHeight="1" x14ac:dyDescent="0.25">
      <c r="A274" s="1"/>
      <c r="B274" s="44" t="s">
        <v>96</v>
      </c>
      <c r="C274" s="45" t="s">
        <v>71</v>
      </c>
      <c r="D274" s="45">
        <v>6</v>
      </c>
      <c r="E274" s="46">
        <v>6</v>
      </c>
      <c r="F274" s="43">
        <v>-0.215</v>
      </c>
      <c r="G274" s="1"/>
      <c r="H274" s="1"/>
    </row>
    <row r="275" spans="1:8" ht="15.75" customHeight="1" x14ac:dyDescent="0.25">
      <c r="A275" s="1"/>
      <c r="B275" s="44" t="s">
        <v>96</v>
      </c>
      <c r="C275" s="45" t="s">
        <v>72</v>
      </c>
      <c r="D275" s="45">
        <v>3</v>
      </c>
      <c r="E275" s="46">
        <v>3</v>
      </c>
      <c r="F275" s="43">
        <v>0.59699999999999998</v>
      </c>
      <c r="G275" s="1"/>
      <c r="H275" s="1"/>
    </row>
    <row r="276" spans="1:8" ht="15.75" customHeight="1" x14ac:dyDescent="0.25">
      <c r="A276" s="1"/>
      <c r="B276" s="44" t="s">
        <v>96</v>
      </c>
      <c r="C276" s="45" t="s">
        <v>73</v>
      </c>
      <c r="D276" s="45">
        <v>17</v>
      </c>
      <c r="E276" s="46">
        <v>16</v>
      </c>
      <c r="F276" s="43">
        <v>6.6000000000000003E-2</v>
      </c>
      <c r="G276" s="1"/>
      <c r="H276" s="1"/>
    </row>
    <row r="277" spans="1:8" ht="15.75" customHeight="1" x14ac:dyDescent="0.25">
      <c r="A277" s="1"/>
      <c r="B277" s="44" t="s">
        <v>96</v>
      </c>
      <c r="C277" s="45" t="s">
        <v>74</v>
      </c>
      <c r="D277" s="45">
        <v>5</v>
      </c>
      <c r="E277" s="46">
        <v>5</v>
      </c>
      <c r="F277" s="43">
        <v>0.29299999999999998</v>
      </c>
      <c r="G277" s="1"/>
      <c r="H277" s="1"/>
    </row>
    <row r="278" spans="1:8" ht="15.75" customHeight="1" x14ac:dyDescent="0.25">
      <c r="A278" s="1"/>
      <c r="B278" s="44" t="s">
        <v>96</v>
      </c>
      <c r="C278" s="45" t="s">
        <v>75</v>
      </c>
      <c r="D278" s="45">
        <v>5</v>
      </c>
      <c r="E278" s="46">
        <v>5</v>
      </c>
      <c r="F278" s="43">
        <v>1.2390000000000001</v>
      </c>
      <c r="G278" s="1"/>
      <c r="H278" s="1"/>
    </row>
    <row r="279" spans="1:8" ht="15.75" customHeight="1" x14ac:dyDescent="0.25">
      <c r="A279" s="1"/>
      <c r="B279" s="44" t="s">
        <v>96</v>
      </c>
      <c r="C279" s="45" t="s">
        <v>76</v>
      </c>
      <c r="D279" s="45">
        <v>5</v>
      </c>
      <c r="E279" s="46">
        <v>5</v>
      </c>
      <c r="F279" s="43">
        <v>-8.1000000000000003E-2</v>
      </c>
      <c r="G279" s="1"/>
      <c r="H279" s="1"/>
    </row>
    <row r="280" spans="1:8" ht="15.75" customHeight="1" x14ac:dyDescent="0.25">
      <c r="A280" s="1"/>
      <c r="B280" s="44" t="s">
        <v>96</v>
      </c>
      <c r="C280" s="45" t="s">
        <v>77</v>
      </c>
      <c r="D280" s="45">
        <v>6</v>
      </c>
      <c r="E280" s="46">
        <v>6</v>
      </c>
      <c r="F280" s="43">
        <v>-1.7000000000000001E-2</v>
      </c>
      <c r="G280" s="1"/>
      <c r="H280" s="1"/>
    </row>
    <row r="281" spans="1:8" ht="15.75" customHeight="1" x14ac:dyDescent="0.25">
      <c r="A281" s="1"/>
      <c r="B281" s="44" t="s">
        <v>96</v>
      </c>
      <c r="C281" s="45" t="s">
        <v>78</v>
      </c>
      <c r="D281" s="45">
        <v>5</v>
      </c>
      <c r="E281" s="46">
        <v>5</v>
      </c>
      <c r="F281" s="43">
        <v>0.20899999999999999</v>
      </c>
      <c r="G281" s="1"/>
      <c r="H281" s="1"/>
    </row>
    <row r="282" spans="1:8" ht="15.75" customHeight="1" x14ac:dyDescent="0.25">
      <c r="A282" s="1"/>
      <c r="B282" s="44" t="s">
        <v>96</v>
      </c>
      <c r="C282" s="45" t="s">
        <v>79</v>
      </c>
      <c r="D282" s="45">
        <v>9</v>
      </c>
      <c r="E282" s="46">
        <v>9</v>
      </c>
      <c r="F282" s="43">
        <v>-0.249</v>
      </c>
      <c r="G282" s="1"/>
      <c r="H282" s="1"/>
    </row>
    <row r="283" spans="1:8" ht="15.75" customHeight="1" x14ac:dyDescent="0.25">
      <c r="A283" s="1"/>
      <c r="B283" s="44" t="s">
        <v>96</v>
      </c>
      <c r="C283" s="45" t="s">
        <v>80</v>
      </c>
      <c r="D283" s="45">
        <v>5</v>
      </c>
      <c r="E283" s="46">
        <v>5</v>
      </c>
      <c r="F283" s="43">
        <v>6.6000000000000003E-2</v>
      </c>
      <c r="G283" s="1"/>
      <c r="H283" s="1"/>
    </row>
    <row r="284" spans="1:8" ht="15.75" customHeight="1" x14ac:dyDescent="0.25">
      <c r="A284" s="1"/>
      <c r="B284" s="44" t="s">
        <v>96</v>
      </c>
      <c r="C284" s="45" t="s">
        <v>81</v>
      </c>
      <c r="D284" s="45">
        <v>4</v>
      </c>
      <c r="E284" s="46">
        <v>4</v>
      </c>
      <c r="F284" s="43">
        <v>-0.29599999999999999</v>
      </c>
      <c r="G284" s="1"/>
      <c r="H284" s="1"/>
    </row>
    <row r="285" spans="1:8" ht="15.75" customHeight="1" x14ac:dyDescent="0.25">
      <c r="A285" s="1"/>
      <c r="B285" s="44" t="s">
        <v>96</v>
      </c>
      <c r="C285" s="45" t="s">
        <v>82</v>
      </c>
      <c r="D285" s="45">
        <v>4</v>
      </c>
      <c r="E285" s="46">
        <v>4</v>
      </c>
      <c r="F285" s="43">
        <v>-0.54600000000000004</v>
      </c>
      <c r="G285" s="1"/>
      <c r="H285" s="1"/>
    </row>
    <row r="286" spans="1:8" ht="15.75" customHeight="1" x14ac:dyDescent="0.25">
      <c r="A286" s="1"/>
      <c r="B286" s="44" t="s">
        <v>96</v>
      </c>
      <c r="C286" s="45" t="s">
        <v>83</v>
      </c>
      <c r="D286" s="45">
        <v>9</v>
      </c>
      <c r="E286" s="46">
        <v>9</v>
      </c>
      <c r="F286" s="43">
        <v>-4.8000000000000001E-2</v>
      </c>
      <c r="G286" s="1"/>
      <c r="H286" s="1"/>
    </row>
    <row r="287" spans="1:8" ht="15.75" customHeight="1" x14ac:dyDescent="0.25">
      <c r="A287" s="1"/>
      <c r="B287" s="44" t="s">
        <v>96</v>
      </c>
      <c r="C287" s="45" t="s">
        <v>84</v>
      </c>
      <c r="D287" s="45">
        <v>5</v>
      </c>
      <c r="E287" s="46">
        <v>4</v>
      </c>
      <c r="F287" s="43">
        <v>0.20300000000000001</v>
      </c>
      <c r="G287" s="1"/>
      <c r="H287" s="1"/>
    </row>
    <row r="288" spans="1:8" ht="15.75" customHeight="1" x14ac:dyDescent="0.25">
      <c r="A288" s="1"/>
      <c r="B288" s="44" t="s">
        <v>96</v>
      </c>
      <c r="C288" s="45" t="s">
        <v>85</v>
      </c>
      <c r="D288" s="45">
        <v>9</v>
      </c>
      <c r="E288" s="46">
        <v>9</v>
      </c>
      <c r="F288" s="43">
        <v>-0.12</v>
      </c>
      <c r="G288" s="1"/>
      <c r="H288" s="1"/>
    </row>
    <row r="289" spans="1:8" ht="15.75" customHeight="1" x14ac:dyDescent="0.25">
      <c r="A289" s="1"/>
      <c r="B289" s="44" t="s">
        <v>96</v>
      </c>
      <c r="C289" s="45" t="s">
        <v>86</v>
      </c>
      <c r="D289" s="45">
        <v>5</v>
      </c>
      <c r="E289" s="46">
        <v>5</v>
      </c>
      <c r="F289" s="43">
        <v>0.13800000000000001</v>
      </c>
      <c r="G289" s="1"/>
      <c r="H289" s="1"/>
    </row>
    <row r="290" spans="1:8" ht="15.75" customHeight="1" x14ac:dyDescent="0.25">
      <c r="A290" s="1"/>
      <c r="B290" s="44" t="s">
        <v>96</v>
      </c>
      <c r="C290" s="45" t="s">
        <v>87</v>
      </c>
      <c r="D290" s="45">
        <v>17</v>
      </c>
      <c r="E290" s="46">
        <v>17</v>
      </c>
      <c r="F290" s="43">
        <v>-0.16</v>
      </c>
      <c r="G290" s="1"/>
      <c r="H290" s="1"/>
    </row>
    <row r="291" spans="1:8" ht="15.75" customHeight="1" x14ac:dyDescent="0.25">
      <c r="A291" s="1"/>
      <c r="B291" s="44" t="s">
        <v>96</v>
      </c>
      <c r="C291" s="45" t="s">
        <v>88</v>
      </c>
      <c r="D291" s="45">
        <v>7</v>
      </c>
      <c r="E291" s="46">
        <v>7</v>
      </c>
      <c r="F291" s="43">
        <v>-0.22</v>
      </c>
      <c r="G291" s="1"/>
      <c r="H291" s="1"/>
    </row>
    <row r="292" spans="1:8" ht="15.75" customHeight="1" x14ac:dyDescent="0.25">
      <c r="A292" s="1"/>
      <c r="B292" s="44" t="s">
        <v>96</v>
      </c>
      <c r="C292" s="45" t="s">
        <v>89</v>
      </c>
      <c r="D292" s="45">
        <v>7</v>
      </c>
      <c r="E292" s="46">
        <v>7</v>
      </c>
      <c r="F292" s="43">
        <v>-8.6999999999999994E-2</v>
      </c>
      <c r="G292" s="1"/>
      <c r="H292" s="1"/>
    </row>
    <row r="293" spans="1:8" ht="15.75" customHeight="1" x14ac:dyDescent="0.25">
      <c r="A293" s="1"/>
      <c r="B293" s="44" t="s">
        <v>96</v>
      </c>
      <c r="C293" s="45" t="s">
        <v>90</v>
      </c>
      <c r="D293" s="45">
        <v>3</v>
      </c>
      <c r="E293" s="46">
        <v>3</v>
      </c>
      <c r="F293" s="43">
        <v>-0.44</v>
      </c>
      <c r="G293" s="1"/>
      <c r="H293" s="1"/>
    </row>
    <row r="294" spans="1:8" ht="15.75" customHeight="1" x14ac:dyDescent="0.25">
      <c r="A294" s="1"/>
      <c r="B294" s="44" t="s">
        <v>96</v>
      </c>
      <c r="C294" s="45" t="s">
        <v>91</v>
      </c>
      <c r="D294" s="45">
        <v>7</v>
      </c>
      <c r="E294" s="46">
        <v>7</v>
      </c>
      <c r="F294" s="43">
        <v>-3.5000000000000003E-2</v>
      </c>
      <c r="G294" s="1"/>
      <c r="H294" s="1"/>
    </row>
    <row r="295" spans="1:8" ht="15.75" customHeight="1" x14ac:dyDescent="0.25">
      <c r="A295" s="1"/>
      <c r="B295" s="44" t="s">
        <v>96</v>
      </c>
      <c r="C295" s="45" t="s">
        <v>92</v>
      </c>
      <c r="D295" s="45">
        <v>43</v>
      </c>
      <c r="E295" s="46">
        <v>42</v>
      </c>
      <c r="F295" s="43">
        <v>5.7000000000000002E-2</v>
      </c>
      <c r="G295" s="1"/>
      <c r="H295" s="1"/>
    </row>
    <row r="296" spans="1:8" ht="15.75" customHeight="1" x14ac:dyDescent="0.25">
      <c r="A296" s="1"/>
      <c r="B296" s="44" t="s">
        <v>96</v>
      </c>
      <c r="C296" s="45" t="s">
        <v>93</v>
      </c>
      <c r="D296" s="45">
        <v>11</v>
      </c>
      <c r="E296" s="46">
        <v>11</v>
      </c>
      <c r="F296" s="43">
        <v>5.6000000000000001E-2</v>
      </c>
      <c r="G296" s="1"/>
      <c r="H296" s="1"/>
    </row>
    <row r="297" spans="1:8" ht="15.75" customHeight="1" x14ac:dyDescent="0.25">
      <c r="A297" s="1"/>
      <c r="B297" s="44" t="s">
        <v>97</v>
      </c>
      <c r="C297" s="45" t="s">
        <v>22</v>
      </c>
      <c r="D297" s="45">
        <v>8</v>
      </c>
      <c r="E297" s="46">
        <v>8</v>
      </c>
      <c r="F297" s="43">
        <v>0.55300000000000005</v>
      </c>
      <c r="G297" s="1"/>
      <c r="H297" s="1"/>
    </row>
    <row r="298" spans="1:8" ht="15.75" customHeight="1" x14ac:dyDescent="0.25">
      <c r="A298" s="1"/>
      <c r="B298" s="44" t="s">
        <v>97</v>
      </c>
      <c r="C298" s="45" t="s">
        <v>23</v>
      </c>
      <c r="D298" s="45">
        <v>14</v>
      </c>
      <c r="E298" s="46">
        <v>14</v>
      </c>
      <c r="F298" s="43">
        <v>-0.14199999999999999</v>
      </c>
      <c r="G298" s="1"/>
      <c r="H298" s="1"/>
    </row>
    <row r="299" spans="1:8" ht="15.75" customHeight="1" x14ac:dyDescent="0.25">
      <c r="A299" s="1"/>
      <c r="B299" s="44" t="s">
        <v>97</v>
      </c>
      <c r="C299" s="45" t="s">
        <v>24</v>
      </c>
      <c r="D299" s="45">
        <v>11</v>
      </c>
      <c r="E299" s="46">
        <v>11</v>
      </c>
      <c r="F299" s="43">
        <v>-0.36299999999999999</v>
      </c>
      <c r="G299" s="1"/>
      <c r="H299" s="1"/>
    </row>
    <row r="300" spans="1:8" ht="15.75" customHeight="1" x14ac:dyDescent="0.25">
      <c r="A300" s="1"/>
      <c r="B300" s="44" t="s">
        <v>97</v>
      </c>
      <c r="C300" s="45" t="s">
        <v>25</v>
      </c>
      <c r="D300" s="45">
        <v>11</v>
      </c>
      <c r="E300" s="46">
        <v>11</v>
      </c>
      <c r="F300" s="43">
        <v>5.6000000000000001E-2</v>
      </c>
      <c r="G300" s="1"/>
      <c r="H300" s="1"/>
    </row>
    <row r="301" spans="1:8" ht="15.75" customHeight="1" x14ac:dyDescent="0.25">
      <c r="A301" s="1"/>
      <c r="B301" s="44" t="s">
        <v>97</v>
      </c>
      <c r="C301" s="45" t="s">
        <v>26</v>
      </c>
      <c r="D301" s="45">
        <v>13</v>
      </c>
      <c r="E301" s="46">
        <v>13</v>
      </c>
      <c r="F301" s="43">
        <v>-0.48399999999999999</v>
      </c>
      <c r="G301" s="1"/>
      <c r="H301" s="1"/>
    </row>
    <row r="302" spans="1:8" ht="15.75" customHeight="1" x14ac:dyDescent="0.25">
      <c r="A302" s="1"/>
      <c r="B302" s="44" t="s">
        <v>97</v>
      </c>
      <c r="C302" s="45" t="s">
        <v>27</v>
      </c>
      <c r="D302" s="45">
        <v>14</v>
      </c>
      <c r="E302" s="46">
        <v>14</v>
      </c>
      <c r="F302" s="43">
        <v>-0.25900000000000001</v>
      </c>
      <c r="G302" s="1"/>
      <c r="H302" s="1"/>
    </row>
    <row r="303" spans="1:8" ht="15.75" customHeight="1" x14ac:dyDescent="0.25">
      <c r="A303" s="1"/>
      <c r="B303" s="44" t="s">
        <v>97</v>
      </c>
      <c r="C303" s="45" t="s">
        <v>28</v>
      </c>
      <c r="D303" s="45">
        <v>20</v>
      </c>
      <c r="E303" s="46">
        <v>20</v>
      </c>
      <c r="F303" s="43">
        <v>1.2999999999999999E-2</v>
      </c>
      <c r="G303" s="1"/>
      <c r="H303" s="1"/>
    </row>
    <row r="304" spans="1:8" ht="15.75" customHeight="1" x14ac:dyDescent="0.25">
      <c r="A304" s="1"/>
      <c r="B304" s="44" t="s">
        <v>97</v>
      </c>
      <c r="C304" s="45" t="s">
        <v>29</v>
      </c>
      <c r="D304" s="45">
        <v>8</v>
      </c>
      <c r="E304" s="46">
        <v>8</v>
      </c>
      <c r="F304" s="43">
        <v>0.105</v>
      </c>
      <c r="G304" s="1"/>
      <c r="H304" s="1"/>
    </row>
    <row r="305" spans="1:8" ht="15.75" customHeight="1" x14ac:dyDescent="0.25">
      <c r="A305" s="1"/>
      <c r="B305" s="44" t="s">
        <v>97</v>
      </c>
      <c r="C305" s="45" t="s">
        <v>30</v>
      </c>
      <c r="D305" s="45">
        <v>4</v>
      </c>
      <c r="E305" s="46">
        <v>4</v>
      </c>
      <c r="F305" s="43">
        <v>-0.29299999999999998</v>
      </c>
      <c r="G305" s="1"/>
      <c r="H305" s="1"/>
    </row>
    <row r="306" spans="1:8" ht="15.75" customHeight="1" x14ac:dyDescent="0.25">
      <c r="A306" s="1"/>
      <c r="B306" s="44" t="s">
        <v>97</v>
      </c>
      <c r="C306" s="45" t="s">
        <v>31</v>
      </c>
      <c r="D306" s="45">
        <v>20</v>
      </c>
      <c r="E306" s="46">
        <v>19</v>
      </c>
      <c r="F306" s="43">
        <v>-0.121</v>
      </c>
      <c r="G306" s="1"/>
      <c r="H306" s="1"/>
    </row>
    <row r="307" spans="1:8" ht="15.75" customHeight="1" x14ac:dyDescent="0.25">
      <c r="A307" s="1"/>
      <c r="B307" s="44" t="s">
        <v>97</v>
      </c>
      <c r="C307" s="45" t="s">
        <v>32</v>
      </c>
      <c r="D307" s="45">
        <v>46</v>
      </c>
      <c r="E307" s="46">
        <v>38</v>
      </c>
      <c r="F307" s="43">
        <v>-0.14399999999999999</v>
      </c>
      <c r="G307" s="1"/>
      <c r="H307" s="1"/>
    </row>
    <row r="308" spans="1:8" ht="15.75" customHeight="1" x14ac:dyDescent="0.25">
      <c r="A308" s="1"/>
      <c r="B308" s="44" t="s">
        <v>97</v>
      </c>
      <c r="C308" s="45" t="s">
        <v>33</v>
      </c>
      <c r="D308" s="45">
        <v>3</v>
      </c>
      <c r="E308" s="46">
        <v>3</v>
      </c>
      <c r="F308" s="43">
        <v>-0.38600000000000001</v>
      </c>
      <c r="G308" s="1"/>
      <c r="H308" s="1"/>
    </row>
    <row r="309" spans="1:8" ht="15.75" customHeight="1" x14ac:dyDescent="0.25">
      <c r="A309" s="1"/>
      <c r="B309" s="44" t="s">
        <v>97</v>
      </c>
      <c r="C309" s="45" t="s">
        <v>34</v>
      </c>
      <c r="D309" s="45">
        <v>23</v>
      </c>
      <c r="E309" s="46">
        <v>23</v>
      </c>
      <c r="F309" s="43">
        <v>0.34</v>
      </c>
      <c r="G309" s="1"/>
      <c r="H309" s="1"/>
    </row>
    <row r="310" spans="1:8" ht="15.75" customHeight="1" x14ac:dyDescent="0.25">
      <c r="A310" s="1"/>
      <c r="B310" s="44" t="s">
        <v>97</v>
      </c>
      <c r="C310" s="45" t="s">
        <v>35</v>
      </c>
      <c r="D310" s="45">
        <v>10</v>
      </c>
      <c r="E310" s="46">
        <v>10</v>
      </c>
      <c r="F310" s="43">
        <v>-0.17599999999999999</v>
      </c>
      <c r="G310" s="1"/>
      <c r="H310" s="1"/>
    </row>
    <row r="311" spans="1:8" ht="15.75" customHeight="1" x14ac:dyDescent="0.25">
      <c r="A311" s="1"/>
      <c r="B311" s="44" t="s">
        <v>97</v>
      </c>
      <c r="C311" s="45" t="s">
        <v>36</v>
      </c>
      <c r="D311" s="45">
        <v>12</v>
      </c>
      <c r="E311" s="46">
        <v>11</v>
      </c>
      <c r="F311" s="43">
        <v>-0.155</v>
      </c>
      <c r="G311" s="1"/>
      <c r="H311" s="1"/>
    </row>
    <row r="312" spans="1:8" ht="15.75" customHeight="1" x14ac:dyDescent="0.25">
      <c r="A312" s="1"/>
      <c r="B312" s="44" t="s">
        <v>97</v>
      </c>
      <c r="C312" s="45" t="s">
        <v>37</v>
      </c>
      <c r="D312" s="45">
        <v>10</v>
      </c>
      <c r="E312" s="46">
        <v>10</v>
      </c>
      <c r="F312" s="43">
        <v>-0.01</v>
      </c>
      <c r="G312" s="1"/>
      <c r="H312" s="1"/>
    </row>
    <row r="313" spans="1:8" ht="15.75" customHeight="1" x14ac:dyDescent="0.25">
      <c r="A313" s="1"/>
      <c r="B313" s="44" t="s">
        <v>97</v>
      </c>
      <c r="C313" s="45" t="s">
        <v>38</v>
      </c>
      <c r="D313" s="45">
        <v>34</v>
      </c>
      <c r="E313" s="46">
        <v>34</v>
      </c>
      <c r="F313" s="43">
        <v>3.9E-2</v>
      </c>
      <c r="G313" s="1"/>
      <c r="H313" s="1"/>
    </row>
    <row r="314" spans="1:8" ht="15.75" customHeight="1" x14ac:dyDescent="0.25">
      <c r="A314" s="1"/>
      <c r="B314" s="44" t="s">
        <v>97</v>
      </c>
      <c r="C314" s="45" t="s">
        <v>39</v>
      </c>
      <c r="D314" s="45">
        <v>6</v>
      </c>
      <c r="E314" s="46">
        <v>6</v>
      </c>
      <c r="F314" s="43">
        <v>4.2999999999999997E-2</v>
      </c>
      <c r="G314" s="1"/>
      <c r="H314" s="1"/>
    </row>
    <row r="315" spans="1:8" ht="15.75" customHeight="1" x14ac:dyDescent="0.25">
      <c r="A315" s="1"/>
      <c r="B315" s="44" t="s">
        <v>97</v>
      </c>
      <c r="C315" s="45" t="s">
        <v>40</v>
      </c>
      <c r="D315" s="45">
        <v>8</v>
      </c>
      <c r="E315" s="46">
        <v>8</v>
      </c>
      <c r="F315" s="43">
        <v>-0.34899999999999998</v>
      </c>
      <c r="G315" s="1"/>
      <c r="H315" s="1"/>
    </row>
    <row r="316" spans="1:8" ht="15.75" customHeight="1" x14ac:dyDescent="0.25">
      <c r="A316" s="1"/>
      <c r="B316" s="44" t="s">
        <v>97</v>
      </c>
      <c r="C316" s="45" t="s">
        <v>41</v>
      </c>
      <c r="D316" s="45">
        <v>32</v>
      </c>
      <c r="E316" s="46">
        <v>32</v>
      </c>
      <c r="F316" s="43">
        <v>0.60499999999999998</v>
      </c>
      <c r="G316" s="1"/>
      <c r="H316" s="1"/>
    </row>
    <row r="317" spans="1:8" ht="15.75" customHeight="1" x14ac:dyDescent="0.25">
      <c r="A317" s="1"/>
      <c r="B317" s="44" t="s">
        <v>97</v>
      </c>
      <c r="C317" s="45" t="s">
        <v>42</v>
      </c>
      <c r="D317" s="45">
        <v>23</v>
      </c>
      <c r="E317" s="46">
        <v>23</v>
      </c>
      <c r="F317" s="43">
        <v>-8.0000000000000002E-3</v>
      </c>
      <c r="G317" s="1"/>
      <c r="H317" s="1"/>
    </row>
    <row r="318" spans="1:8" ht="15.75" customHeight="1" x14ac:dyDescent="0.25">
      <c r="A318" s="1"/>
      <c r="B318" s="44" t="s">
        <v>97</v>
      </c>
      <c r="C318" s="45" t="s">
        <v>43</v>
      </c>
      <c r="D318" s="45">
        <v>21</v>
      </c>
      <c r="E318" s="46">
        <v>18</v>
      </c>
      <c r="F318" s="43">
        <v>5.0999999999999997E-2</v>
      </c>
      <c r="G318" s="1"/>
      <c r="H318" s="1"/>
    </row>
    <row r="319" spans="1:8" ht="15.75" customHeight="1" x14ac:dyDescent="0.25">
      <c r="A319" s="1"/>
      <c r="B319" s="44" t="s">
        <v>97</v>
      </c>
      <c r="C319" s="45" t="s">
        <v>44</v>
      </c>
      <c r="D319" s="45">
        <v>13</v>
      </c>
      <c r="E319" s="46">
        <v>13</v>
      </c>
      <c r="F319" s="43">
        <v>1.9E-2</v>
      </c>
      <c r="G319" s="1"/>
      <c r="H319" s="1"/>
    </row>
    <row r="320" spans="1:8" ht="15.75" customHeight="1" x14ac:dyDescent="0.25">
      <c r="A320" s="1"/>
      <c r="B320" s="44" t="s">
        <v>97</v>
      </c>
      <c r="C320" s="45" t="s">
        <v>45</v>
      </c>
      <c r="D320" s="45">
        <v>6</v>
      </c>
      <c r="E320" s="46">
        <v>6</v>
      </c>
      <c r="F320" s="43">
        <v>-4.5999999999999999E-2</v>
      </c>
      <c r="G320" s="1"/>
      <c r="H320" s="1"/>
    </row>
    <row r="321" spans="1:8" ht="15.75" customHeight="1" x14ac:dyDescent="0.25">
      <c r="A321" s="1"/>
      <c r="B321" s="44" t="s">
        <v>97</v>
      </c>
      <c r="C321" s="45" t="s">
        <v>46</v>
      </c>
      <c r="D321" s="45">
        <v>10</v>
      </c>
      <c r="E321" s="46">
        <v>10</v>
      </c>
      <c r="F321" s="43">
        <v>-0.13900000000000001</v>
      </c>
      <c r="G321" s="1"/>
      <c r="H321" s="1"/>
    </row>
    <row r="322" spans="1:8" ht="15.75" customHeight="1" x14ac:dyDescent="0.25">
      <c r="A322" s="1"/>
      <c r="B322" s="44" t="s">
        <v>97</v>
      </c>
      <c r="C322" s="45" t="s">
        <v>47</v>
      </c>
      <c r="D322" s="45">
        <v>10</v>
      </c>
      <c r="E322" s="46">
        <v>10</v>
      </c>
      <c r="F322" s="43">
        <v>-0.34300000000000003</v>
      </c>
      <c r="G322" s="1"/>
      <c r="H322" s="1"/>
    </row>
    <row r="323" spans="1:8" ht="15.75" customHeight="1" x14ac:dyDescent="0.25">
      <c r="A323" s="1"/>
      <c r="B323" s="44" t="s">
        <v>97</v>
      </c>
      <c r="C323" s="45" t="s">
        <v>48</v>
      </c>
      <c r="D323" s="45">
        <v>5</v>
      </c>
      <c r="E323" s="46">
        <v>5</v>
      </c>
      <c r="F323" s="43">
        <v>-0.27900000000000003</v>
      </c>
      <c r="G323" s="1"/>
      <c r="H323" s="1"/>
    </row>
    <row r="324" spans="1:8" ht="15.75" customHeight="1" x14ac:dyDescent="0.25">
      <c r="A324" s="1"/>
      <c r="B324" s="44" t="s">
        <v>97</v>
      </c>
      <c r="C324" s="45" t="s">
        <v>49</v>
      </c>
      <c r="D324" s="45">
        <v>5</v>
      </c>
      <c r="E324" s="46">
        <v>3</v>
      </c>
      <c r="F324" s="43">
        <v>8.2000000000000003E-2</v>
      </c>
      <c r="G324" s="1"/>
      <c r="H324" s="1"/>
    </row>
    <row r="325" spans="1:8" ht="15.75" customHeight="1" x14ac:dyDescent="0.25">
      <c r="A325" s="1"/>
      <c r="B325" s="44" t="s">
        <v>97</v>
      </c>
      <c r="C325" s="45" t="s">
        <v>50</v>
      </c>
      <c r="D325" s="45">
        <v>20</v>
      </c>
      <c r="E325" s="46">
        <v>20</v>
      </c>
      <c r="F325" s="43">
        <v>0.42699999999999999</v>
      </c>
      <c r="G325" s="1"/>
      <c r="H325" s="1"/>
    </row>
    <row r="326" spans="1:8" ht="15.75" customHeight="1" x14ac:dyDescent="0.25">
      <c r="A326" s="1"/>
      <c r="B326" s="44" t="s">
        <v>97</v>
      </c>
      <c r="C326" s="45" t="s">
        <v>51</v>
      </c>
      <c r="D326" s="45">
        <v>22</v>
      </c>
      <c r="E326" s="46">
        <v>20</v>
      </c>
      <c r="F326" s="43">
        <v>-0.115</v>
      </c>
      <c r="G326" s="1"/>
      <c r="H326" s="1"/>
    </row>
    <row r="327" spans="1:8" ht="15.75" customHeight="1" x14ac:dyDescent="0.25">
      <c r="A327" s="1"/>
      <c r="B327" s="44" t="s">
        <v>97</v>
      </c>
      <c r="C327" s="45" t="s">
        <v>52</v>
      </c>
      <c r="D327" s="45">
        <v>17</v>
      </c>
      <c r="E327" s="46">
        <v>15</v>
      </c>
      <c r="F327" s="43">
        <v>0.152</v>
      </c>
      <c r="G327" s="1"/>
      <c r="H327" s="1"/>
    </row>
    <row r="328" spans="1:8" ht="15.75" customHeight="1" x14ac:dyDescent="0.25">
      <c r="A328" s="1"/>
      <c r="B328" s="44" t="s">
        <v>97</v>
      </c>
      <c r="C328" s="45" t="s">
        <v>53</v>
      </c>
      <c r="D328" s="45">
        <v>14</v>
      </c>
      <c r="E328" s="46">
        <v>14</v>
      </c>
      <c r="F328" s="43">
        <v>-0.10100000000000001</v>
      </c>
      <c r="G328" s="1"/>
      <c r="H328" s="1"/>
    </row>
    <row r="329" spans="1:8" ht="15.75" customHeight="1" x14ac:dyDescent="0.25">
      <c r="A329" s="1"/>
      <c r="B329" s="44" t="s">
        <v>97</v>
      </c>
      <c r="C329" s="45" t="s">
        <v>54</v>
      </c>
      <c r="D329" s="45">
        <v>4</v>
      </c>
      <c r="E329" s="46">
        <v>4</v>
      </c>
      <c r="F329" s="43">
        <v>-0.23200000000000001</v>
      </c>
      <c r="G329" s="1"/>
      <c r="H329" s="1"/>
    </row>
    <row r="330" spans="1:8" ht="15.75" customHeight="1" x14ac:dyDescent="0.25">
      <c r="A330" s="1"/>
      <c r="B330" s="44" t="s">
        <v>97</v>
      </c>
      <c r="C330" s="45" t="s">
        <v>55</v>
      </c>
      <c r="D330" s="45">
        <v>24</v>
      </c>
      <c r="E330" s="46">
        <v>24</v>
      </c>
      <c r="F330" s="43">
        <v>-4.5999999999999999E-2</v>
      </c>
      <c r="G330" s="1"/>
      <c r="H330" s="1"/>
    </row>
    <row r="331" spans="1:8" ht="15.75" customHeight="1" x14ac:dyDescent="0.25">
      <c r="A331" s="1"/>
      <c r="B331" s="44" t="s">
        <v>97</v>
      </c>
      <c r="C331" s="45" t="s">
        <v>56</v>
      </c>
      <c r="D331" s="45">
        <v>10</v>
      </c>
      <c r="E331" s="46">
        <v>10</v>
      </c>
      <c r="F331" s="43">
        <v>-0.17799999999999999</v>
      </c>
      <c r="G331" s="1"/>
      <c r="H331" s="1"/>
    </row>
    <row r="332" spans="1:8" ht="15.75" customHeight="1" x14ac:dyDescent="0.25">
      <c r="A332" s="1"/>
      <c r="B332" s="44" t="s">
        <v>97</v>
      </c>
      <c r="C332" s="45" t="s">
        <v>57</v>
      </c>
      <c r="D332" s="45">
        <v>23</v>
      </c>
      <c r="E332" s="46">
        <v>23</v>
      </c>
      <c r="F332" s="43">
        <v>0.373</v>
      </c>
      <c r="G332" s="1"/>
      <c r="H332" s="1"/>
    </row>
    <row r="333" spans="1:8" ht="15.75" customHeight="1" x14ac:dyDescent="0.25">
      <c r="A333" s="1"/>
      <c r="B333" s="44" t="s">
        <v>97</v>
      </c>
      <c r="C333" s="45" t="s">
        <v>58</v>
      </c>
      <c r="D333" s="45">
        <v>10</v>
      </c>
      <c r="E333" s="46">
        <v>10</v>
      </c>
      <c r="F333" s="43">
        <v>8.1000000000000003E-2</v>
      </c>
      <c r="G333" s="1"/>
      <c r="H333" s="1"/>
    </row>
    <row r="334" spans="1:8" ht="15.75" customHeight="1" x14ac:dyDescent="0.25">
      <c r="A334" s="1"/>
      <c r="B334" s="44" t="s">
        <v>97</v>
      </c>
      <c r="C334" s="45" t="s">
        <v>59</v>
      </c>
      <c r="D334" s="45">
        <v>5</v>
      </c>
      <c r="E334" s="46">
        <v>4</v>
      </c>
      <c r="F334" s="43">
        <v>0.48799999999999999</v>
      </c>
      <c r="G334" s="1"/>
      <c r="H334" s="1"/>
    </row>
    <row r="335" spans="1:8" ht="15.75" customHeight="1" x14ac:dyDescent="0.25">
      <c r="A335" s="1"/>
      <c r="B335" s="44" t="s">
        <v>97</v>
      </c>
      <c r="C335" s="45" t="s">
        <v>60</v>
      </c>
      <c r="D335" s="45">
        <v>5</v>
      </c>
      <c r="E335" s="46">
        <v>5</v>
      </c>
      <c r="F335" s="43">
        <v>-0.16200000000000001</v>
      </c>
      <c r="G335" s="1"/>
      <c r="H335" s="1"/>
    </row>
    <row r="336" spans="1:8" ht="15.75" customHeight="1" x14ac:dyDescent="0.25">
      <c r="A336" s="1"/>
      <c r="B336" s="44" t="s">
        <v>97</v>
      </c>
      <c r="C336" s="45" t="s">
        <v>61</v>
      </c>
      <c r="D336" s="45">
        <v>17</v>
      </c>
      <c r="E336" s="46">
        <v>15</v>
      </c>
      <c r="F336" s="43">
        <v>-0.495</v>
      </c>
      <c r="G336" s="1"/>
      <c r="H336" s="1"/>
    </row>
    <row r="337" spans="1:8" ht="15.75" customHeight="1" x14ac:dyDescent="0.25">
      <c r="A337" s="1"/>
      <c r="B337" s="44" t="s">
        <v>97</v>
      </c>
      <c r="C337" s="45" t="s">
        <v>62</v>
      </c>
      <c r="D337" s="45">
        <v>6</v>
      </c>
      <c r="E337" s="46">
        <v>5</v>
      </c>
      <c r="F337" s="43">
        <v>0.311</v>
      </c>
      <c r="G337" s="1"/>
      <c r="H337" s="1"/>
    </row>
    <row r="338" spans="1:8" ht="15.75" customHeight="1" x14ac:dyDescent="0.25">
      <c r="A338" s="1"/>
      <c r="B338" s="44" t="s">
        <v>97</v>
      </c>
      <c r="C338" s="45" t="s">
        <v>63</v>
      </c>
      <c r="D338" s="45">
        <v>17</v>
      </c>
      <c r="E338" s="46">
        <v>17</v>
      </c>
      <c r="F338" s="43">
        <v>-0.34599999999999997</v>
      </c>
      <c r="G338" s="1"/>
      <c r="H338" s="1"/>
    </row>
    <row r="339" spans="1:8" ht="15.75" customHeight="1" x14ac:dyDescent="0.25">
      <c r="A339" s="1"/>
      <c r="B339" s="44" t="s">
        <v>97</v>
      </c>
      <c r="C339" s="45" t="s">
        <v>64</v>
      </c>
      <c r="D339" s="45">
        <v>5</v>
      </c>
      <c r="E339" s="46">
        <v>5</v>
      </c>
      <c r="F339" s="43">
        <v>-0.14299999999999999</v>
      </c>
      <c r="G339" s="1"/>
      <c r="H339" s="1"/>
    </row>
    <row r="340" spans="1:8" ht="15.75" customHeight="1" x14ac:dyDescent="0.25">
      <c r="A340" s="1"/>
      <c r="B340" s="44" t="s">
        <v>97</v>
      </c>
      <c r="C340" s="45" t="s">
        <v>65</v>
      </c>
      <c r="D340" s="45">
        <v>24</v>
      </c>
      <c r="E340" s="46">
        <v>24</v>
      </c>
      <c r="F340" s="43">
        <v>1.7000000000000001E-2</v>
      </c>
      <c r="G340" s="1"/>
      <c r="H340" s="1"/>
    </row>
    <row r="341" spans="1:8" ht="15.75" customHeight="1" x14ac:dyDescent="0.25">
      <c r="A341" s="1"/>
      <c r="B341" s="44" t="s">
        <v>97</v>
      </c>
      <c r="C341" s="45" t="s">
        <v>66</v>
      </c>
      <c r="D341" s="45">
        <v>16</v>
      </c>
      <c r="E341" s="46">
        <v>10</v>
      </c>
      <c r="F341" s="43">
        <v>0.35299999999999998</v>
      </c>
      <c r="G341" s="1"/>
      <c r="H341" s="1"/>
    </row>
    <row r="342" spans="1:8" ht="15.75" customHeight="1" x14ac:dyDescent="0.25">
      <c r="A342" s="1"/>
      <c r="B342" s="44" t="s">
        <v>97</v>
      </c>
      <c r="C342" s="45" t="s">
        <v>67</v>
      </c>
      <c r="D342" s="45">
        <v>15</v>
      </c>
      <c r="E342" s="46">
        <v>15</v>
      </c>
      <c r="F342" s="43">
        <v>-0.48499999999999999</v>
      </c>
      <c r="G342" s="1"/>
      <c r="H342" s="1"/>
    </row>
    <row r="343" spans="1:8" ht="15.75" customHeight="1" x14ac:dyDescent="0.25">
      <c r="A343" s="1"/>
      <c r="B343" s="44" t="s">
        <v>97</v>
      </c>
      <c r="C343" s="45" t="s">
        <v>68</v>
      </c>
      <c r="D343" s="45">
        <v>39</v>
      </c>
      <c r="E343" s="46">
        <v>29</v>
      </c>
      <c r="F343" s="43">
        <v>0.28999999999999998</v>
      </c>
      <c r="G343" s="1"/>
      <c r="H343" s="1"/>
    </row>
    <row r="344" spans="1:8" ht="15.75" customHeight="1" x14ac:dyDescent="0.25">
      <c r="A344" s="1"/>
      <c r="B344" s="44" t="s">
        <v>97</v>
      </c>
      <c r="C344" s="45" t="s">
        <v>69</v>
      </c>
      <c r="D344" s="45">
        <v>4</v>
      </c>
      <c r="E344" s="46">
        <v>4</v>
      </c>
      <c r="F344" s="43">
        <v>0.24399999999999999</v>
      </c>
      <c r="G344" s="1"/>
      <c r="H344" s="1"/>
    </row>
    <row r="345" spans="1:8" ht="15.75" customHeight="1" x14ac:dyDescent="0.25">
      <c r="A345" s="1"/>
      <c r="B345" s="44" t="s">
        <v>97</v>
      </c>
      <c r="C345" s="45" t="s">
        <v>70</v>
      </c>
      <c r="D345" s="45">
        <v>4</v>
      </c>
      <c r="E345" s="46">
        <v>4</v>
      </c>
      <c r="F345" s="43">
        <v>-0.36</v>
      </c>
      <c r="G345" s="1"/>
      <c r="H345" s="1"/>
    </row>
    <row r="346" spans="1:8" ht="15.75" customHeight="1" x14ac:dyDescent="0.25">
      <c r="A346" s="1"/>
      <c r="B346" s="44" t="s">
        <v>97</v>
      </c>
      <c r="C346" s="45" t="s">
        <v>71</v>
      </c>
      <c r="D346" s="45">
        <v>7</v>
      </c>
      <c r="E346" s="46">
        <v>7</v>
      </c>
      <c r="F346" s="43">
        <v>-0.56299999999999994</v>
      </c>
      <c r="G346" s="1"/>
      <c r="H346" s="1"/>
    </row>
    <row r="347" spans="1:8" ht="15.75" customHeight="1" x14ac:dyDescent="0.25">
      <c r="A347" s="1"/>
      <c r="B347" s="44" t="s">
        <v>97</v>
      </c>
      <c r="C347" s="45" t="s">
        <v>72</v>
      </c>
      <c r="D347" s="45">
        <v>4</v>
      </c>
      <c r="E347" s="46">
        <v>4</v>
      </c>
      <c r="F347" s="43">
        <v>-0.18099999999999999</v>
      </c>
      <c r="G347" s="1"/>
      <c r="H347" s="1"/>
    </row>
    <row r="348" spans="1:8" ht="15.75" customHeight="1" x14ac:dyDescent="0.25">
      <c r="A348" s="1"/>
      <c r="B348" s="44" t="s">
        <v>97</v>
      </c>
      <c r="C348" s="45" t="s">
        <v>73</v>
      </c>
      <c r="D348" s="45">
        <v>21</v>
      </c>
      <c r="E348" s="46">
        <v>21</v>
      </c>
      <c r="F348" s="43">
        <v>-0.45400000000000001</v>
      </c>
      <c r="G348" s="1"/>
      <c r="H348" s="1"/>
    </row>
    <row r="349" spans="1:8" ht="15.75" customHeight="1" x14ac:dyDescent="0.25">
      <c r="A349" s="1"/>
      <c r="B349" s="44" t="s">
        <v>97</v>
      </c>
      <c r="C349" s="45" t="s">
        <v>74</v>
      </c>
      <c r="D349" s="45">
        <v>6</v>
      </c>
      <c r="E349" s="46">
        <v>6</v>
      </c>
      <c r="F349" s="43">
        <v>0</v>
      </c>
      <c r="G349" s="1"/>
      <c r="H349" s="1"/>
    </row>
    <row r="350" spans="1:8" ht="15.75" customHeight="1" x14ac:dyDescent="0.25">
      <c r="A350" s="1"/>
      <c r="B350" s="44" t="s">
        <v>97</v>
      </c>
      <c r="C350" s="45" t="s">
        <v>75</v>
      </c>
      <c r="D350" s="45">
        <v>6</v>
      </c>
      <c r="E350" s="46">
        <v>5</v>
      </c>
      <c r="F350" s="43">
        <v>-0.16200000000000001</v>
      </c>
      <c r="G350" s="1"/>
      <c r="H350" s="1"/>
    </row>
    <row r="351" spans="1:8" ht="15.75" customHeight="1" x14ac:dyDescent="0.25">
      <c r="A351" s="1"/>
      <c r="B351" s="44" t="s">
        <v>97</v>
      </c>
      <c r="C351" s="45" t="s">
        <v>76</v>
      </c>
      <c r="D351" s="45">
        <v>6</v>
      </c>
      <c r="E351" s="46">
        <v>6</v>
      </c>
      <c r="F351" s="43">
        <v>-0.13</v>
      </c>
      <c r="G351" s="1"/>
      <c r="H351" s="1"/>
    </row>
    <row r="352" spans="1:8" ht="15.75" customHeight="1" x14ac:dyDescent="0.25">
      <c r="A352" s="1"/>
      <c r="B352" s="44" t="s">
        <v>97</v>
      </c>
      <c r="C352" s="45" t="s">
        <v>77</v>
      </c>
      <c r="D352" s="45">
        <v>6</v>
      </c>
      <c r="E352" s="46">
        <v>6</v>
      </c>
      <c r="F352" s="43">
        <v>-0.13400000000000001</v>
      </c>
      <c r="G352" s="1"/>
      <c r="H352" s="1"/>
    </row>
    <row r="353" spans="1:8" ht="15.75" customHeight="1" x14ac:dyDescent="0.25">
      <c r="A353" s="1"/>
      <c r="B353" s="44" t="s">
        <v>97</v>
      </c>
      <c r="C353" s="45" t="s">
        <v>78</v>
      </c>
      <c r="D353" s="45">
        <v>5</v>
      </c>
      <c r="E353" s="46">
        <v>5</v>
      </c>
      <c r="F353" s="43">
        <v>-4.4999999999999998E-2</v>
      </c>
      <c r="G353" s="1"/>
      <c r="H353" s="1"/>
    </row>
    <row r="354" spans="1:8" ht="15.75" customHeight="1" x14ac:dyDescent="0.25">
      <c r="A354" s="1"/>
      <c r="B354" s="44" t="s">
        <v>97</v>
      </c>
      <c r="C354" s="45" t="s">
        <v>79</v>
      </c>
      <c r="D354" s="45">
        <v>11</v>
      </c>
      <c r="E354" s="46">
        <v>11</v>
      </c>
      <c r="F354" s="43">
        <v>-0.193</v>
      </c>
      <c r="G354" s="1"/>
      <c r="H354" s="1"/>
    </row>
    <row r="355" spans="1:8" ht="15.75" customHeight="1" x14ac:dyDescent="0.25">
      <c r="A355" s="1"/>
      <c r="B355" s="44" t="s">
        <v>97</v>
      </c>
      <c r="C355" s="45" t="s">
        <v>80</v>
      </c>
      <c r="D355" s="45">
        <v>5</v>
      </c>
      <c r="E355" s="46">
        <v>5</v>
      </c>
      <c r="F355" s="43">
        <v>-1.7000000000000001E-2</v>
      </c>
      <c r="G355" s="1"/>
      <c r="H355" s="1"/>
    </row>
    <row r="356" spans="1:8" ht="15.75" customHeight="1" x14ac:dyDescent="0.25">
      <c r="A356" s="1"/>
      <c r="B356" s="44" t="s">
        <v>97</v>
      </c>
      <c r="C356" s="45" t="s">
        <v>81</v>
      </c>
      <c r="D356" s="45">
        <v>5</v>
      </c>
      <c r="E356" s="46">
        <v>5</v>
      </c>
      <c r="F356" s="43">
        <v>-2.3E-2</v>
      </c>
      <c r="G356" s="1"/>
      <c r="H356" s="1"/>
    </row>
    <row r="357" spans="1:8" ht="15.75" customHeight="1" x14ac:dyDescent="0.25">
      <c r="A357" s="1"/>
      <c r="B357" s="44" t="s">
        <v>97</v>
      </c>
      <c r="C357" s="45" t="s">
        <v>82</v>
      </c>
      <c r="D357" s="45">
        <v>5</v>
      </c>
      <c r="E357" s="46">
        <v>5</v>
      </c>
      <c r="F357" s="43">
        <v>-0.48499999999999999</v>
      </c>
      <c r="G357" s="1"/>
      <c r="H357" s="1"/>
    </row>
    <row r="358" spans="1:8" ht="15.75" customHeight="1" x14ac:dyDescent="0.25">
      <c r="A358" s="1"/>
      <c r="B358" s="44" t="s">
        <v>97</v>
      </c>
      <c r="C358" s="45" t="s">
        <v>83</v>
      </c>
      <c r="D358" s="45">
        <v>11</v>
      </c>
      <c r="E358" s="46">
        <v>11</v>
      </c>
      <c r="F358" s="43">
        <v>-0.29499999999999998</v>
      </c>
      <c r="G358" s="1"/>
      <c r="H358" s="1"/>
    </row>
    <row r="359" spans="1:8" ht="15.75" customHeight="1" x14ac:dyDescent="0.25">
      <c r="A359" s="1"/>
      <c r="B359" s="44" t="s">
        <v>97</v>
      </c>
      <c r="C359" s="45" t="s">
        <v>84</v>
      </c>
      <c r="D359" s="45">
        <v>5</v>
      </c>
      <c r="E359" s="46">
        <v>4</v>
      </c>
      <c r="F359" s="43">
        <v>-0.16800000000000001</v>
      </c>
      <c r="G359" s="1"/>
      <c r="H359" s="1"/>
    </row>
    <row r="360" spans="1:8" ht="15.75" customHeight="1" x14ac:dyDescent="0.25">
      <c r="A360" s="1"/>
      <c r="B360" s="44" t="s">
        <v>97</v>
      </c>
      <c r="C360" s="45" t="s">
        <v>85</v>
      </c>
      <c r="D360" s="45">
        <v>12</v>
      </c>
      <c r="E360" s="46">
        <v>10</v>
      </c>
      <c r="F360" s="43">
        <v>-5.2999999999999999E-2</v>
      </c>
      <c r="G360" s="1"/>
      <c r="H360" s="1"/>
    </row>
    <row r="361" spans="1:8" ht="15.75" customHeight="1" x14ac:dyDescent="0.25">
      <c r="A361" s="1"/>
      <c r="B361" s="44" t="s">
        <v>97</v>
      </c>
      <c r="C361" s="45" t="s">
        <v>86</v>
      </c>
      <c r="D361" s="45">
        <v>5</v>
      </c>
      <c r="E361" s="46">
        <v>5</v>
      </c>
      <c r="F361" s="43">
        <v>-0.2</v>
      </c>
      <c r="G361" s="1"/>
      <c r="H361" s="1"/>
    </row>
    <row r="362" spans="1:8" ht="15.75" customHeight="1" x14ac:dyDescent="0.25">
      <c r="A362" s="1"/>
      <c r="B362" s="44" t="s">
        <v>97</v>
      </c>
      <c r="C362" s="45" t="s">
        <v>87</v>
      </c>
      <c r="D362" s="45">
        <v>21</v>
      </c>
      <c r="E362" s="46">
        <v>21</v>
      </c>
      <c r="F362" s="43">
        <v>-0.36199999999999999</v>
      </c>
      <c r="G362" s="1"/>
      <c r="H362" s="1"/>
    </row>
    <row r="363" spans="1:8" ht="15.75" customHeight="1" x14ac:dyDescent="0.25">
      <c r="A363" s="1"/>
      <c r="B363" s="44" t="s">
        <v>97</v>
      </c>
      <c r="C363" s="45" t="s">
        <v>88</v>
      </c>
      <c r="D363" s="45">
        <v>7</v>
      </c>
      <c r="E363" s="46">
        <v>7</v>
      </c>
      <c r="F363" s="43">
        <v>0.2</v>
      </c>
      <c r="G363" s="1"/>
      <c r="H363" s="1"/>
    </row>
    <row r="364" spans="1:8" ht="15.75" customHeight="1" x14ac:dyDescent="0.25">
      <c r="A364" s="1"/>
      <c r="B364" s="44" t="s">
        <v>97</v>
      </c>
      <c r="C364" s="45" t="s">
        <v>89</v>
      </c>
      <c r="D364" s="45">
        <v>7</v>
      </c>
      <c r="E364" s="46">
        <v>7</v>
      </c>
      <c r="F364" s="43">
        <v>-0.307</v>
      </c>
      <c r="G364" s="1"/>
      <c r="H364" s="1"/>
    </row>
    <row r="365" spans="1:8" ht="15.75" customHeight="1" x14ac:dyDescent="0.25">
      <c r="A365" s="1"/>
      <c r="B365" s="44" t="s">
        <v>97</v>
      </c>
      <c r="C365" s="45" t="s">
        <v>90</v>
      </c>
      <c r="D365" s="45">
        <v>4</v>
      </c>
      <c r="E365" s="46">
        <v>3</v>
      </c>
      <c r="F365" s="43">
        <v>3.4000000000000002E-2</v>
      </c>
      <c r="G365" s="1"/>
      <c r="H365" s="1"/>
    </row>
    <row r="366" spans="1:8" ht="15.75" customHeight="1" x14ac:dyDescent="0.25">
      <c r="A366" s="1"/>
      <c r="B366" s="44" t="s">
        <v>97</v>
      </c>
      <c r="C366" s="45" t="s">
        <v>91</v>
      </c>
      <c r="D366" s="45">
        <v>9</v>
      </c>
      <c r="E366" s="46">
        <v>9</v>
      </c>
      <c r="F366" s="43">
        <v>0.95</v>
      </c>
      <c r="G366" s="1"/>
      <c r="H366" s="1"/>
    </row>
    <row r="367" spans="1:8" ht="15.75" customHeight="1" x14ac:dyDescent="0.25">
      <c r="A367" s="1"/>
      <c r="B367" s="44" t="s">
        <v>97</v>
      </c>
      <c r="C367" s="45" t="s">
        <v>92</v>
      </c>
      <c r="D367" s="45">
        <v>49</v>
      </c>
      <c r="E367" s="46">
        <v>46</v>
      </c>
      <c r="F367" s="43">
        <v>0.66800000000000004</v>
      </c>
      <c r="G367" s="1"/>
      <c r="H367" s="1"/>
    </row>
    <row r="368" spans="1:8" ht="15.75" customHeight="1" x14ac:dyDescent="0.25">
      <c r="A368" s="1"/>
      <c r="B368" s="44" t="s">
        <v>97</v>
      </c>
      <c r="C368" s="45" t="s">
        <v>93</v>
      </c>
      <c r="D368" s="45">
        <v>15</v>
      </c>
      <c r="E368" s="46">
        <v>15</v>
      </c>
      <c r="F368" s="43">
        <v>0.32400000000000001</v>
      </c>
      <c r="G368" s="1"/>
      <c r="H368" s="1"/>
    </row>
    <row r="369" spans="1:8" ht="15.75" customHeight="1" x14ac:dyDescent="0.25">
      <c r="A369" s="1"/>
      <c r="B369" s="44" t="s">
        <v>98</v>
      </c>
      <c r="C369" s="45" t="s">
        <v>22</v>
      </c>
      <c r="D369" s="45">
        <v>7</v>
      </c>
      <c r="E369" s="46">
        <v>4</v>
      </c>
      <c r="F369" s="43">
        <v>-0.10100000000000001</v>
      </c>
      <c r="G369" s="1"/>
      <c r="H369" s="1"/>
    </row>
    <row r="370" spans="1:8" ht="15.75" customHeight="1" x14ac:dyDescent="0.25">
      <c r="A370" s="1"/>
      <c r="B370" s="44" t="s">
        <v>98</v>
      </c>
      <c r="C370" s="45" t="s">
        <v>23</v>
      </c>
      <c r="D370" s="45">
        <v>12</v>
      </c>
      <c r="E370" s="46">
        <v>10</v>
      </c>
      <c r="F370" s="43">
        <v>9.5000000000000001E-2</v>
      </c>
      <c r="G370" s="1"/>
      <c r="H370" s="1"/>
    </row>
    <row r="371" spans="1:8" ht="15.75" customHeight="1" x14ac:dyDescent="0.25">
      <c r="A371" s="1"/>
      <c r="B371" s="44" t="s">
        <v>98</v>
      </c>
      <c r="C371" s="45" t="s">
        <v>24</v>
      </c>
      <c r="D371" s="45">
        <v>10</v>
      </c>
      <c r="E371" s="46">
        <v>10</v>
      </c>
      <c r="F371" s="43">
        <v>1.847</v>
      </c>
      <c r="G371" s="1"/>
      <c r="H371" s="1"/>
    </row>
    <row r="372" spans="1:8" ht="15.75" customHeight="1" x14ac:dyDescent="0.25">
      <c r="A372" s="1"/>
      <c r="B372" s="44" t="s">
        <v>98</v>
      </c>
      <c r="C372" s="45" t="s">
        <v>25</v>
      </c>
      <c r="D372" s="45">
        <v>9</v>
      </c>
      <c r="E372" s="46">
        <v>9</v>
      </c>
      <c r="F372" s="43">
        <v>0.41</v>
      </c>
      <c r="G372" s="1"/>
      <c r="H372" s="1"/>
    </row>
    <row r="373" spans="1:8" ht="15.75" customHeight="1" x14ac:dyDescent="0.25">
      <c r="A373" s="1"/>
      <c r="B373" s="44" t="s">
        <v>98</v>
      </c>
      <c r="C373" s="45" t="s">
        <v>26</v>
      </c>
      <c r="D373" s="45">
        <v>11</v>
      </c>
      <c r="E373" s="46">
        <v>9</v>
      </c>
      <c r="F373" s="43">
        <v>-0.505</v>
      </c>
      <c r="G373" s="1"/>
      <c r="H373" s="1"/>
    </row>
    <row r="374" spans="1:8" ht="15.75" customHeight="1" x14ac:dyDescent="0.25">
      <c r="A374" s="1"/>
      <c r="B374" s="44" t="s">
        <v>98</v>
      </c>
      <c r="C374" s="45" t="s">
        <v>27</v>
      </c>
      <c r="D374" s="45">
        <v>12</v>
      </c>
      <c r="E374" s="46">
        <v>11</v>
      </c>
      <c r="F374" s="43">
        <v>-2.9000000000000001E-2</v>
      </c>
      <c r="G374" s="1"/>
      <c r="H374" s="1"/>
    </row>
    <row r="375" spans="1:8" ht="15.75" customHeight="1" x14ac:dyDescent="0.25">
      <c r="A375" s="1"/>
      <c r="B375" s="44" t="s">
        <v>98</v>
      </c>
      <c r="C375" s="45" t="s">
        <v>28</v>
      </c>
      <c r="D375" s="45">
        <v>17</v>
      </c>
      <c r="E375" s="46">
        <v>17</v>
      </c>
      <c r="F375" s="43">
        <v>0.40100000000000002</v>
      </c>
      <c r="G375" s="1"/>
      <c r="H375" s="1"/>
    </row>
    <row r="376" spans="1:8" ht="15.75" customHeight="1" x14ac:dyDescent="0.25">
      <c r="A376" s="1"/>
      <c r="B376" s="44" t="s">
        <v>98</v>
      </c>
      <c r="C376" s="45" t="s">
        <v>29</v>
      </c>
      <c r="D376" s="45">
        <v>7</v>
      </c>
      <c r="E376" s="46">
        <v>7</v>
      </c>
      <c r="F376" s="43">
        <v>0.24199999999999999</v>
      </c>
      <c r="G376" s="1"/>
      <c r="H376" s="1"/>
    </row>
    <row r="377" spans="1:8" ht="15.75" customHeight="1" x14ac:dyDescent="0.25">
      <c r="A377" s="1"/>
      <c r="B377" s="44" t="s">
        <v>98</v>
      </c>
      <c r="C377" s="45" t="s">
        <v>30</v>
      </c>
      <c r="D377" s="45">
        <v>3</v>
      </c>
      <c r="E377" s="46">
        <v>2</v>
      </c>
      <c r="F377" s="43">
        <v>-1.9E-2</v>
      </c>
      <c r="G377" s="1"/>
      <c r="H377" s="1"/>
    </row>
    <row r="378" spans="1:8" ht="15.75" customHeight="1" x14ac:dyDescent="0.25">
      <c r="A378" s="1"/>
      <c r="B378" s="44" t="s">
        <v>98</v>
      </c>
      <c r="C378" s="45" t="s">
        <v>31</v>
      </c>
      <c r="D378" s="45">
        <v>15</v>
      </c>
      <c r="E378" s="46">
        <v>14</v>
      </c>
      <c r="F378" s="43">
        <v>-0.28399999999999997</v>
      </c>
      <c r="G378" s="1"/>
      <c r="H378" s="1"/>
    </row>
    <row r="379" spans="1:8" ht="15.75" customHeight="1" x14ac:dyDescent="0.25">
      <c r="A379" s="1"/>
      <c r="B379" s="44" t="s">
        <v>98</v>
      </c>
      <c r="C379" s="45" t="s">
        <v>32</v>
      </c>
      <c r="D379" s="45">
        <v>41</v>
      </c>
      <c r="E379" s="46">
        <v>41</v>
      </c>
      <c r="F379" s="43">
        <v>-9.8000000000000004E-2</v>
      </c>
      <c r="G379" s="1"/>
      <c r="H379" s="1"/>
    </row>
    <row r="380" spans="1:8" ht="15.75" customHeight="1" x14ac:dyDescent="0.25">
      <c r="A380" s="1"/>
      <c r="B380" s="44" t="s">
        <v>98</v>
      </c>
      <c r="C380" s="45" t="s">
        <v>33</v>
      </c>
      <c r="D380" s="45">
        <v>3</v>
      </c>
      <c r="E380" s="46">
        <v>2</v>
      </c>
      <c r="F380" s="43">
        <v>0.26100000000000001</v>
      </c>
      <c r="G380" s="1"/>
      <c r="H380" s="1"/>
    </row>
    <row r="381" spans="1:8" ht="15.75" customHeight="1" x14ac:dyDescent="0.25">
      <c r="A381" s="1"/>
      <c r="B381" s="44" t="s">
        <v>98</v>
      </c>
      <c r="C381" s="45" t="s">
        <v>34</v>
      </c>
      <c r="D381" s="45">
        <v>22</v>
      </c>
      <c r="E381" s="46">
        <v>22</v>
      </c>
      <c r="F381" s="43">
        <v>0.54900000000000004</v>
      </c>
      <c r="G381" s="1"/>
      <c r="H381" s="1"/>
    </row>
    <row r="382" spans="1:8" ht="15.75" customHeight="1" x14ac:dyDescent="0.25">
      <c r="A382" s="1"/>
      <c r="B382" s="44" t="s">
        <v>98</v>
      </c>
      <c r="C382" s="45" t="s">
        <v>35</v>
      </c>
      <c r="D382" s="45">
        <v>9</v>
      </c>
      <c r="E382" s="46">
        <v>8</v>
      </c>
      <c r="F382" s="43">
        <v>0.44</v>
      </c>
      <c r="G382" s="1"/>
      <c r="H382" s="1"/>
    </row>
    <row r="383" spans="1:8" ht="15.75" customHeight="1" x14ac:dyDescent="0.25">
      <c r="A383" s="1"/>
      <c r="B383" s="44" t="s">
        <v>98</v>
      </c>
      <c r="C383" s="45" t="s">
        <v>36</v>
      </c>
      <c r="D383" s="45">
        <v>11</v>
      </c>
      <c r="E383" s="46">
        <v>11</v>
      </c>
      <c r="F383" s="43">
        <v>-0.216</v>
      </c>
      <c r="G383" s="1"/>
      <c r="H383" s="1"/>
    </row>
    <row r="384" spans="1:8" ht="15.75" customHeight="1" x14ac:dyDescent="0.25">
      <c r="A384" s="1"/>
      <c r="B384" s="44" t="s">
        <v>98</v>
      </c>
      <c r="C384" s="45" t="s">
        <v>37</v>
      </c>
      <c r="D384" s="45">
        <v>8</v>
      </c>
      <c r="E384" s="46">
        <v>7</v>
      </c>
      <c r="F384" s="43">
        <v>6.6000000000000003E-2</v>
      </c>
      <c r="G384" s="1"/>
      <c r="H384" s="1"/>
    </row>
    <row r="385" spans="1:8" ht="15.75" customHeight="1" x14ac:dyDescent="0.25">
      <c r="A385" s="1"/>
      <c r="B385" s="44" t="s">
        <v>98</v>
      </c>
      <c r="C385" s="45" t="s">
        <v>38</v>
      </c>
      <c r="D385" s="45">
        <v>28</v>
      </c>
      <c r="E385" s="46">
        <v>28</v>
      </c>
      <c r="F385" s="43">
        <v>1.2749999999999999</v>
      </c>
      <c r="G385" s="1"/>
      <c r="H385" s="1"/>
    </row>
    <row r="386" spans="1:8" ht="15.75" customHeight="1" x14ac:dyDescent="0.25">
      <c r="A386" s="1"/>
      <c r="B386" s="44" t="s">
        <v>98</v>
      </c>
      <c r="C386" s="45" t="s">
        <v>39</v>
      </c>
      <c r="D386" s="45">
        <v>6</v>
      </c>
      <c r="E386" s="46">
        <v>6</v>
      </c>
      <c r="F386" s="43">
        <v>-8.7999999999999995E-2</v>
      </c>
      <c r="G386" s="1"/>
      <c r="H386" s="1"/>
    </row>
    <row r="387" spans="1:8" ht="15.75" customHeight="1" x14ac:dyDescent="0.25">
      <c r="A387" s="1"/>
      <c r="B387" s="44" t="s">
        <v>98</v>
      </c>
      <c r="C387" s="45" t="s">
        <v>40</v>
      </c>
      <c r="D387" s="45">
        <v>7</v>
      </c>
      <c r="E387" s="46">
        <v>7</v>
      </c>
      <c r="F387" s="43">
        <v>4.9000000000000002E-2</v>
      </c>
      <c r="G387" s="1"/>
      <c r="H387" s="1"/>
    </row>
    <row r="388" spans="1:8" ht="15.75" customHeight="1" x14ac:dyDescent="0.25">
      <c r="A388" s="1"/>
      <c r="B388" s="44" t="s">
        <v>98</v>
      </c>
      <c r="C388" s="45" t="s">
        <v>41</v>
      </c>
      <c r="D388" s="45">
        <v>27</v>
      </c>
      <c r="E388" s="46">
        <v>27</v>
      </c>
      <c r="F388" s="43">
        <v>-0.32100000000000001</v>
      </c>
      <c r="G388" s="1"/>
      <c r="H388" s="1"/>
    </row>
    <row r="389" spans="1:8" ht="15.75" customHeight="1" x14ac:dyDescent="0.25">
      <c r="A389" s="1"/>
      <c r="B389" s="44" t="s">
        <v>98</v>
      </c>
      <c r="C389" s="45" t="s">
        <v>42</v>
      </c>
      <c r="D389" s="45">
        <v>21</v>
      </c>
      <c r="E389" s="46">
        <v>21</v>
      </c>
      <c r="F389" s="43">
        <v>-0.14699999999999999</v>
      </c>
      <c r="G389" s="1"/>
      <c r="H389" s="1"/>
    </row>
    <row r="390" spans="1:8" ht="15.75" customHeight="1" x14ac:dyDescent="0.25">
      <c r="A390" s="1"/>
      <c r="B390" s="44" t="s">
        <v>98</v>
      </c>
      <c r="C390" s="45" t="s">
        <v>43</v>
      </c>
      <c r="D390" s="45">
        <v>17</v>
      </c>
      <c r="E390" s="46">
        <v>17</v>
      </c>
      <c r="F390" s="43">
        <v>-0.186</v>
      </c>
      <c r="G390" s="1"/>
      <c r="H390" s="1"/>
    </row>
    <row r="391" spans="1:8" ht="15.75" customHeight="1" x14ac:dyDescent="0.25">
      <c r="A391" s="1"/>
      <c r="B391" s="44" t="s">
        <v>98</v>
      </c>
      <c r="C391" s="45" t="s">
        <v>44</v>
      </c>
      <c r="D391" s="45">
        <v>11</v>
      </c>
      <c r="E391" s="46">
        <v>10</v>
      </c>
      <c r="F391" s="43">
        <v>0.16500000000000001</v>
      </c>
      <c r="G391" s="1"/>
      <c r="H391" s="1"/>
    </row>
    <row r="392" spans="1:8" ht="15.75" customHeight="1" x14ac:dyDescent="0.25">
      <c r="A392" s="1"/>
      <c r="B392" s="44" t="s">
        <v>98</v>
      </c>
      <c r="C392" s="45" t="s">
        <v>45</v>
      </c>
      <c r="D392" s="45">
        <v>6</v>
      </c>
      <c r="E392" s="46">
        <v>6</v>
      </c>
      <c r="F392" s="43">
        <v>8.8999999999999996E-2</v>
      </c>
      <c r="G392" s="1"/>
      <c r="H392" s="1"/>
    </row>
    <row r="393" spans="1:8" ht="15.75" customHeight="1" x14ac:dyDescent="0.25">
      <c r="A393" s="1"/>
      <c r="B393" s="44" t="s">
        <v>98</v>
      </c>
      <c r="C393" s="45" t="s">
        <v>46</v>
      </c>
      <c r="D393" s="45">
        <v>8</v>
      </c>
      <c r="E393" s="46">
        <v>8</v>
      </c>
      <c r="F393" s="43">
        <v>5.0999999999999997E-2</v>
      </c>
      <c r="G393" s="1"/>
      <c r="H393" s="1"/>
    </row>
    <row r="394" spans="1:8" ht="15.75" customHeight="1" x14ac:dyDescent="0.25">
      <c r="A394" s="1"/>
      <c r="B394" s="44" t="s">
        <v>98</v>
      </c>
      <c r="C394" s="45" t="s">
        <v>47</v>
      </c>
      <c r="D394" s="45">
        <v>7</v>
      </c>
      <c r="E394" s="46">
        <v>7</v>
      </c>
      <c r="F394" s="43">
        <v>0.38700000000000001</v>
      </c>
      <c r="G394" s="1"/>
      <c r="H394" s="1"/>
    </row>
    <row r="395" spans="1:8" ht="15.75" customHeight="1" x14ac:dyDescent="0.25">
      <c r="A395" s="1"/>
      <c r="B395" s="44" t="s">
        <v>98</v>
      </c>
      <c r="C395" s="45" t="s">
        <v>48</v>
      </c>
      <c r="D395" s="45">
        <v>5</v>
      </c>
      <c r="E395" s="46">
        <v>5</v>
      </c>
      <c r="F395" s="43">
        <v>4.0000000000000001E-3</v>
      </c>
      <c r="G395" s="1"/>
      <c r="H395" s="1"/>
    </row>
    <row r="396" spans="1:8" ht="15.75" customHeight="1" x14ac:dyDescent="0.25">
      <c r="A396" s="1"/>
      <c r="B396" s="44" t="s">
        <v>98</v>
      </c>
      <c r="C396" s="45" t="s">
        <v>49</v>
      </c>
      <c r="D396" s="45">
        <v>4</v>
      </c>
      <c r="E396" s="46">
        <v>4</v>
      </c>
      <c r="F396" s="43">
        <v>0.50900000000000001</v>
      </c>
      <c r="G396" s="1"/>
      <c r="H396" s="1"/>
    </row>
    <row r="397" spans="1:8" ht="15.75" customHeight="1" x14ac:dyDescent="0.25">
      <c r="A397" s="1"/>
      <c r="B397" s="44" t="s">
        <v>98</v>
      </c>
      <c r="C397" s="45" t="s">
        <v>50</v>
      </c>
      <c r="D397" s="45">
        <v>15</v>
      </c>
      <c r="E397" s="46">
        <v>15</v>
      </c>
      <c r="F397" s="43">
        <v>-0.11700000000000001</v>
      </c>
      <c r="G397" s="1"/>
      <c r="H397" s="1"/>
    </row>
    <row r="398" spans="1:8" ht="15.75" customHeight="1" x14ac:dyDescent="0.25">
      <c r="A398" s="1"/>
      <c r="B398" s="44" t="s">
        <v>98</v>
      </c>
      <c r="C398" s="45" t="s">
        <v>51</v>
      </c>
      <c r="D398" s="45">
        <v>20</v>
      </c>
      <c r="E398" s="46">
        <v>20</v>
      </c>
      <c r="F398" s="43">
        <v>-0.122</v>
      </c>
      <c r="G398" s="1"/>
      <c r="H398" s="1"/>
    </row>
    <row r="399" spans="1:8" ht="15.75" customHeight="1" x14ac:dyDescent="0.25">
      <c r="A399" s="1"/>
      <c r="B399" s="44" t="s">
        <v>98</v>
      </c>
      <c r="C399" s="45" t="s">
        <v>52</v>
      </c>
      <c r="D399" s="45">
        <v>13</v>
      </c>
      <c r="E399" s="46">
        <v>13</v>
      </c>
      <c r="F399" s="43">
        <v>5.2999999999999999E-2</v>
      </c>
      <c r="G399" s="1"/>
      <c r="H399" s="1"/>
    </row>
    <row r="400" spans="1:8" ht="15.75" customHeight="1" x14ac:dyDescent="0.25">
      <c r="A400" s="1"/>
      <c r="B400" s="44" t="s">
        <v>98</v>
      </c>
      <c r="C400" s="45" t="s">
        <v>53</v>
      </c>
      <c r="D400" s="45">
        <v>12</v>
      </c>
      <c r="E400" s="46">
        <v>12</v>
      </c>
      <c r="F400" s="43">
        <v>0.64200000000000002</v>
      </c>
      <c r="G400" s="1"/>
      <c r="H400" s="1"/>
    </row>
    <row r="401" spans="1:8" ht="15.75" customHeight="1" x14ac:dyDescent="0.25">
      <c r="A401" s="1"/>
      <c r="B401" s="44" t="s">
        <v>98</v>
      </c>
      <c r="C401" s="45" t="s">
        <v>54</v>
      </c>
      <c r="D401" s="45">
        <v>3</v>
      </c>
      <c r="E401" s="46">
        <v>3</v>
      </c>
      <c r="F401" s="43">
        <v>0.10299999999999999</v>
      </c>
      <c r="G401" s="1"/>
      <c r="H401" s="1"/>
    </row>
    <row r="402" spans="1:8" ht="15.75" customHeight="1" x14ac:dyDescent="0.25">
      <c r="A402" s="1"/>
      <c r="B402" s="44" t="s">
        <v>98</v>
      </c>
      <c r="C402" s="45" t="s">
        <v>55</v>
      </c>
      <c r="D402" s="45">
        <v>25</v>
      </c>
      <c r="E402" s="46">
        <v>25</v>
      </c>
      <c r="F402" s="43">
        <v>-0.31</v>
      </c>
      <c r="G402" s="1"/>
      <c r="H402" s="1"/>
    </row>
    <row r="403" spans="1:8" ht="15.75" customHeight="1" x14ac:dyDescent="0.25">
      <c r="A403" s="1"/>
      <c r="B403" s="44" t="s">
        <v>98</v>
      </c>
      <c r="C403" s="45" t="s">
        <v>56</v>
      </c>
      <c r="D403" s="45">
        <v>8</v>
      </c>
      <c r="E403" s="46">
        <v>8</v>
      </c>
      <c r="F403" s="43">
        <v>-0.22500000000000001</v>
      </c>
      <c r="G403" s="1"/>
      <c r="H403" s="1"/>
    </row>
    <row r="404" spans="1:8" ht="15.75" customHeight="1" x14ac:dyDescent="0.25">
      <c r="A404" s="1"/>
      <c r="B404" s="44" t="s">
        <v>98</v>
      </c>
      <c r="C404" s="45" t="s">
        <v>57</v>
      </c>
      <c r="D404" s="45">
        <v>21</v>
      </c>
      <c r="E404" s="46">
        <v>21</v>
      </c>
      <c r="F404" s="43">
        <v>-0.38400000000000001</v>
      </c>
      <c r="G404" s="1"/>
      <c r="H404" s="1"/>
    </row>
    <row r="405" spans="1:8" ht="15.75" customHeight="1" x14ac:dyDescent="0.25">
      <c r="A405" s="1"/>
      <c r="B405" s="44" t="s">
        <v>98</v>
      </c>
      <c r="C405" s="45" t="s">
        <v>58</v>
      </c>
      <c r="D405" s="45">
        <v>8</v>
      </c>
      <c r="E405" s="46">
        <v>8</v>
      </c>
      <c r="F405" s="43">
        <v>-0.126</v>
      </c>
      <c r="G405" s="1"/>
      <c r="H405" s="1"/>
    </row>
    <row r="406" spans="1:8" ht="15.75" customHeight="1" x14ac:dyDescent="0.25">
      <c r="A406" s="1"/>
      <c r="B406" s="44" t="s">
        <v>98</v>
      </c>
      <c r="C406" s="45" t="s">
        <v>59</v>
      </c>
      <c r="D406" s="45">
        <v>5</v>
      </c>
      <c r="E406" s="46">
        <v>5</v>
      </c>
      <c r="F406" s="43">
        <v>0.186</v>
      </c>
      <c r="G406" s="1"/>
      <c r="H406" s="1"/>
    </row>
    <row r="407" spans="1:8" ht="15.75" customHeight="1" x14ac:dyDescent="0.25">
      <c r="A407" s="1"/>
      <c r="B407" s="44" t="s">
        <v>98</v>
      </c>
      <c r="C407" s="45" t="s">
        <v>60</v>
      </c>
      <c r="D407" s="45">
        <v>5</v>
      </c>
      <c r="E407" s="46">
        <v>4</v>
      </c>
      <c r="F407" s="43">
        <v>4.1000000000000002E-2</v>
      </c>
      <c r="G407" s="1"/>
      <c r="H407" s="1"/>
    </row>
    <row r="408" spans="1:8" ht="15.75" customHeight="1" x14ac:dyDescent="0.25">
      <c r="A408" s="1"/>
      <c r="B408" s="44" t="s">
        <v>98</v>
      </c>
      <c r="C408" s="45" t="s">
        <v>61</v>
      </c>
      <c r="D408" s="45">
        <v>13</v>
      </c>
      <c r="E408" s="46">
        <v>13</v>
      </c>
      <c r="F408" s="43">
        <v>-0.10100000000000001</v>
      </c>
      <c r="G408" s="1"/>
      <c r="H408" s="1"/>
    </row>
    <row r="409" spans="1:8" ht="15.75" customHeight="1" x14ac:dyDescent="0.25">
      <c r="A409" s="1"/>
      <c r="B409" s="44" t="s">
        <v>98</v>
      </c>
      <c r="C409" s="45" t="s">
        <v>62</v>
      </c>
      <c r="D409" s="45">
        <v>6</v>
      </c>
      <c r="E409" s="46">
        <v>6</v>
      </c>
      <c r="F409" s="43">
        <v>-0.20100000000000001</v>
      </c>
      <c r="G409" s="1"/>
      <c r="H409" s="1"/>
    </row>
    <row r="410" spans="1:8" ht="15.75" customHeight="1" x14ac:dyDescent="0.25">
      <c r="A410" s="1"/>
      <c r="B410" s="44" t="s">
        <v>98</v>
      </c>
      <c r="C410" s="45" t="s">
        <v>63</v>
      </c>
      <c r="D410" s="45">
        <v>13</v>
      </c>
      <c r="E410" s="46">
        <v>12</v>
      </c>
      <c r="F410" s="43">
        <v>-0.151</v>
      </c>
      <c r="G410" s="1"/>
      <c r="H410" s="1"/>
    </row>
    <row r="411" spans="1:8" ht="15.75" customHeight="1" x14ac:dyDescent="0.25">
      <c r="A411" s="1"/>
      <c r="B411" s="44" t="s">
        <v>98</v>
      </c>
      <c r="C411" s="45" t="s">
        <v>64</v>
      </c>
      <c r="D411" s="45">
        <v>5</v>
      </c>
      <c r="E411" s="46">
        <v>5</v>
      </c>
      <c r="F411" s="43">
        <v>-0.44900000000000001</v>
      </c>
      <c r="G411" s="1"/>
      <c r="H411" s="1"/>
    </row>
    <row r="412" spans="1:8" ht="15.75" customHeight="1" x14ac:dyDescent="0.25">
      <c r="A412" s="1"/>
      <c r="B412" s="44" t="s">
        <v>98</v>
      </c>
      <c r="C412" s="45" t="s">
        <v>65</v>
      </c>
      <c r="D412" s="45">
        <v>25</v>
      </c>
      <c r="E412" s="46">
        <v>24</v>
      </c>
      <c r="F412" s="43">
        <v>0.16</v>
      </c>
      <c r="G412" s="1"/>
      <c r="H412" s="1"/>
    </row>
    <row r="413" spans="1:8" ht="15.75" customHeight="1" x14ac:dyDescent="0.25">
      <c r="A413" s="1"/>
      <c r="B413" s="44" t="s">
        <v>98</v>
      </c>
      <c r="C413" s="45" t="s">
        <v>66</v>
      </c>
      <c r="D413" s="45">
        <v>12</v>
      </c>
      <c r="E413" s="46">
        <v>12</v>
      </c>
      <c r="F413" s="43">
        <v>8.5000000000000006E-2</v>
      </c>
      <c r="G413" s="1"/>
      <c r="H413" s="1"/>
    </row>
    <row r="414" spans="1:8" ht="15.75" customHeight="1" x14ac:dyDescent="0.25">
      <c r="A414" s="1"/>
      <c r="B414" s="44" t="s">
        <v>98</v>
      </c>
      <c r="C414" s="45" t="s">
        <v>67</v>
      </c>
      <c r="D414" s="45">
        <v>12</v>
      </c>
      <c r="E414" s="46">
        <v>12</v>
      </c>
      <c r="F414" s="43">
        <v>-5.2999999999999999E-2</v>
      </c>
      <c r="G414" s="1"/>
      <c r="H414" s="1"/>
    </row>
    <row r="415" spans="1:8" ht="15.75" customHeight="1" x14ac:dyDescent="0.25">
      <c r="A415" s="1"/>
      <c r="B415" s="44" t="s">
        <v>98</v>
      </c>
      <c r="C415" s="45" t="s">
        <v>68</v>
      </c>
      <c r="D415" s="45">
        <v>30</v>
      </c>
      <c r="E415" s="46">
        <v>30</v>
      </c>
      <c r="F415" s="43">
        <v>-0.41499999999999998</v>
      </c>
      <c r="G415" s="1"/>
      <c r="H415" s="1"/>
    </row>
    <row r="416" spans="1:8" ht="15.75" customHeight="1" x14ac:dyDescent="0.25">
      <c r="A416" s="1"/>
      <c r="B416" s="44" t="s">
        <v>98</v>
      </c>
      <c r="C416" s="45" t="s">
        <v>69</v>
      </c>
      <c r="D416" s="45">
        <v>4</v>
      </c>
      <c r="E416" s="46">
        <v>4</v>
      </c>
      <c r="F416" s="43">
        <v>-1.6E-2</v>
      </c>
      <c r="G416" s="1"/>
      <c r="H416" s="1"/>
    </row>
    <row r="417" spans="1:8" ht="15.75" customHeight="1" x14ac:dyDescent="0.25">
      <c r="A417" s="1"/>
      <c r="B417" s="44" t="s">
        <v>98</v>
      </c>
      <c r="C417" s="45" t="s">
        <v>70</v>
      </c>
      <c r="D417" s="45">
        <v>4</v>
      </c>
      <c r="E417" s="46">
        <v>4</v>
      </c>
      <c r="F417" s="43">
        <v>0.29499999999999998</v>
      </c>
      <c r="G417" s="1"/>
      <c r="H417" s="1"/>
    </row>
    <row r="418" spans="1:8" ht="15.75" customHeight="1" x14ac:dyDescent="0.25">
      <c r="A418" s="1"/>
      <c r="B418" s="44" t="s">
        <v>98</v>
      </c>
      <c r="C418" s="45" t="s">
        <v>71</v>
      </c>
      <c r="D418" s="45">
        <v>6</v>
      </c>
      <c r="E418" s="46">
        <v>6</v>
      </c>
      <c r="F418" s="43">
        <v>0.23200000000000001</v>
      </c>
      <c r="G418" s="1"/>
      <c r="H418" s="1"/>
    </row>
    <row r="419" spans="1:8" ht="15.75" customHeight="1" x14ac:dyDescent="0.25">
      <c r="A419" s="1"/>
      <c r="B419" s="44" t="s">
        <v>98</v>
      </c>
      <c r="C419" s="45" t="s">
        <v>72</v>
      </c>
      <c r="D419" s="45">
        <v>4</v>
      </c>
      <c r="E419" s="46">
        <v>4</v>
      </c>
      <c r="F419" s="43">
        <v>-0.222</v>
      </c>
      <c r="G419" s="1"/>
      <c r="H419" s="1"/>
    </row>
    <row r="420" spans="1:8" ht="15.75" customHeight="1" x14ac:dyDescent="0.25">
      <c r="A420" s="1"/>
      <c r="B420" s="44" t="s">
        <v>98</v>
      </c>
      <c r="C420" s="45" t="s">
        <v>73</v>
      </c>
      <c r="D420" s="45">
        <v>18</v>
      </c>
      <c r="E420" s="46">
        <v>18</v>
      </c>
      <c r="F420" s="43">
        <v>-0.14399999999999999</v>
      </c>
      <c r="G420" s="1"/>
      <c r="H420" s="1"/>
    </row>
    <row r="421" spans="1:8" ht="15.75" customHeight="1" x14ac:dyDescent="0.25">
      <c r="A421" s="1"/>
      <c r="B421" s="44" t="s">
        <v>98</v>
      </c>
      <c r="C421" s="45" t="s">
        <v>74</v>
      </c>
      <c r="D421" s="45">
        <v>6</v>
      </c>
      <c r="E421" s="46">
        <v>6</v>
      </c>
      <c r="F421" s="43">
        <v>5.7000000000000002E-2</v>
      </c>
      <c r="G421" s="1"/>
      <c r="H421" s="1"/>
    </row>
    <row r="422" spans="1:8" ht="15.75" customHeight="1" x14ac:dyDescent="0.25">
      <c r="A422" s="1"/>
      <c r="B422" s="44" t="s">
        <v>98</v>
      </c>
      <c r="C422" s="45" t="s">
        <v>75</v>
      </c>
      <c r="D422" s="45">
        <v>6</v>
      </c>
      <c r="E422" s="46">
        <v>6</v>
      </c>
      <c r="F422" s="43">
        <v>-0.40300000000000002</v>
      </c>
      <c r="G422" s="1"/>
      <c r="H422" s="1"/>
    </row>
    <row r="423" spans="1:8" ht="15.75" customHeight="1" x14ac:dyDescent="0.25">
      <c r="A423" s="1"/>
      <c r="B423" s="44" t="s">
        <v>98</v>
      </c>
      <c r="C423" s="45" t="s">
        <v>76</v>
      </c>
      <c r="D423" s="45">
        <v>6</v>
      </c>
      <c r="E423" s="46">
        <v>6</v>
      </c>
      <c r="F423" s="43">
        <v>-0.89700000000000002</v>
      </c>
      <c r="G423" s="1"/>
      <c r="H423" s="1"/>
    </row>
    <row r="424" spans="1:8" ht="15.75" customHeight="1" x14ac:dyDescent="0.25">
      <c r="A424" s="1"/>
      <c r="B424" s="44" t="s">
        <v>98</v>
      </c>
      <c r="C424" s="45" t="s">
        <v>77</v>
      </c>
      <c r="D424" s="45">
        <v>6</v>
      </c>
      <c r="E424" s="46">
        <v>6</v>
      </c>
      <c r="F424" s="43">
        <v>-0.128</v>
      </c>
      <c r="G424" s="1"/>
      <c r="H424" s="1"/>
    </row>
    <row r="425" spans="1:8" ht="15.75" customHeight="1" x14ac:dyDescent="0.25">
      <c r="A425" s="1"/>
      <c r="B425" s="44" t="s">
        <v>98</v>
      </c>
      <c r="C425" s="45" t="s">
        <v>78</v>
      </c>
      <c r="D425" s="45">
        <v>6</v>
      </c>
      <c r="E425" s="46">
        <v>6</v>
      </c>
      <c r="F425" s="43">
        <v>0.113</v>
      </c>
      <c r="G425" s="1"/>
      <c r="H425" s="1"/>
    </row>
    <row r="426" spans="1:8" ht="15.75" customHeight="1" x14ac:dyDescent="0.25">
      <c r="A426" s="1"/>
      <c r="B426" s="44" t="s">
        <v>98</v>
      </c>
      <c r="C426" s="45" t="s">
        <v>79</v>
      </c>
      <c r="D426" s="45">
        <v>9</v>
      </c>
      <c r="E426" s="46">
        <v>9</v>
      </c>
      <c r="F426" s="43">
        <v>0.17399999999999999</v>
      </c>
      <c r="G426" s="1"/>
      <c r="H426" s="1"/>
    </row>
    <row r="427" spans="1:8" ht="15.75" customHeight="1" x14ac:dyDescent="0.25">
      <c r="A427" s="1"/>
      <c r="B427" s="44" t="s">
        <v>98</v>
      </c>
      <c r="C427" s="45" t="s">
        <v>80</v>
      </c>
      <c r="D427" s="45">
        <v>5</v>
      </c>
      <c r="E427" s="46">
        <v>4</v>
      </c>
      <c r="F427" s="43">
        <v>-7.0000000000000001E-3</v>
      </c>
      <c r="G427" s="1"/>
      <c r="H427" s="1"/>
    </row>
    <row r="428" spans="1:8" ht="15.75" customHeight="1" x14ac:dyDescent="0.25">
      <c r="A428" s="1"/>
      <c r="B428" s="44" t="s">
        <v>98</v>
      </c>
      <c r="C428" s="45" t="s">
        <v>81</v>
      </c>
      <c r="D428" s="45">
        <v>4</v>
      </c>
      <c r="E428" s="46">
        <v>4</v>
      </c>
      <c r="F428" s="43">
        <v>-0.58899999999999997</v>
      </c>
      <c r="G428" s="1"/>
      <c r="H428" s="1"/>
    </row>
    <row r="429" spans="1:8" ht="15.75" customHeight="1" x14ac:dyDescent="0.25">
      <c r="A429" s="1"/>
      <c r="B429" s="44" t="s">
        <v>98</v>
      </c>
      <c r="C429" s="45" t="s">
        <v>82</v>
      </c>
      <c r="D429" s="45">
        <v>5</v>
      </c>
      <c r="E429" s="46">
        <v>5</v>
      </c>
      <c r="F429" s="43">
        <v>-2.8000000000000001E-2</v>
      </c>
      <c r="G429" s="1"/>
      <c r="H429" s="1"/>
    </row>
    <row r="430" spans="1:8" ht="15.75" customHeight="1" x14ac:dyDescent="0.25">
      <c r="A430" s="1"/>
      <c r="B430" s="44" t="s">
        <v>98</v>
      </c>
      <c r="C430" s="45" t="s">
        <v>83</v>
      </c>
      <c r="D430" s="45">
        <v>9</v>
      </c>
      <c r="E430" s="46">
        <v>9</v>
      </c>
      <c r="F430" s="43">
        <v>-0.18</v>
      </c>
      <c r="G430" s="1"/>
      <c r="H430" s="1"/>
    </row>
    <row r="431" spans="1:8" ht="15.75" customHeight="1" x14ac:dyDescent="0.25">
      <c r="A431" s="1"/>
      <c r="B431" s="44" t="s">
        <v>98</v>
      </c>
      <c r="C431" s="45" t="s">
        <v>84</v>
      </c>
      <c r="D431" s="45">
        <v>5</v>
      </c>
      <c r="E431" s="46">
        <v>5</v>
      </c>
      <c r="F431" s="43">
        <v>-4.8000000000000001E-2</v>
      </c>
      <c r="G431" s="1"/>
      <c r="H431" s="1"/>
    </row>
    <row r="432" spans="1:8" ht="15.75" customHeight="1" x14ac:dyDescent="0.25">
      <c r="A432" s="1"/>
      <c r="B432" s="44" t="s">
        <v>98</v>
      </c>
      <c r="C432" s="45" t="s">
        <v>85</v>
      </c>
      <c r="D432" s="45">
        <v>10</v>
      </c>
      <c r="E432" s="46">
        <v>10</v>
      </c>
      <c r="F432" s="43">
        <v>0.28399999999999997</v>
      </c>
      <c r="G432" s="1"/>
      <c r="H432" s="1"/>
    </row>
    <row r="433" spans="1:8" ht="15.75" customHeight="1" x14ac:dyDescent="0.25">
      <c r="A433" s="1"/>
      <c r="B433" s="44" t="s">
        <v>98</v>
      </c>
      <c r="C433" s="45" t="s">
        <v>86</v>
      </c>
      <c r="D433" s="45">
        <v>5</v>
      </c>
      <c r="E433" s="46">
        <v>5</v>
      </c>
      <c r="F433" s="43">
        <v>-0.17100000000000001</v>
      </c>
      <c r="G433" s="1"/>
      <c r="H433" s="1"/>
    </row>
    <row r="434" spans="1:8" ht="15.75" customHeight="1" x14ac:dyDescent="0.25">
      <c r="A434" s="1"/>
      <c r="B434" s="44" t="s">
        <v>98</v>
      </c>
      <c r="C434" s="45" t="s">
        <v>87</v>
      </c>
      <c r="D434" s="45">
        <v>19</v>
      </c>
      <c r="E434" s="46">
        <v>19</v>
      </c>
      <c r="F434" s="43">
        <v>0.34200000000000003</v>
      </c>
      <c r="G434" s="1"/>
      <c r="H434" s="1"/>
    </row>
    <row r="435" spans="1:8" ht="15.75" customHeight="1" x14ac:dyDescent="0.25">
      <c r="A435" s="1"/>
      <c r="B435" s="44" t="s">
        <v>98</v>
      </c>
      <c r="C435" s="45" t="s">
        <v>88</v>
      </c>
      <c r="D435" s="45">
        <v>7</v>
      </c>
      <c r="E435" s="46">
        <v>7</v>
      </c>
      <c r="F435" s="43">
        <v>-0.156</v>
      </c>
      <c r="G435" s="1"/>
      <c r="H435" s="1"/>
    </row>
    <row r="436" spans="1:8" ht="15.75" customHeight="1" x14ac:dyDescent="0.25">
      <c r="A436" s="1"/>
      <c r="B436" s="44" t="s">
        <v>98</v>
      </c>
      <c r="C436" s="45" t="s">
        <v>89</v>
      </c>
      <c r="D436" s="45">
        <v>7</v>
      </c>
      <c r="E436" s="46">
        <v>6</v>
      </c>
      <c r="F436" s="43">
        <v>-0.107</v>
      </c>
      <c r="G436" s="1"/>
      <c r="H436" s="1"/>
    </row>
    <row r="437" spans="1:8" ht="15.75" customHeight="1" x14ac:dyDescent="0.25">
      <c r="A437" s="1"/>
      <c r="B437" s="44" t="s">
        <v>98</v>
      </c>
      <c r="C437" s="45" t="s">
        <v>90</v>
      </c>
      <c r="D437" s="45">
        <v>4</v>
      </c>
      <c r="E437" s="46">
        <v>4</v>
      </c>
      <c r="F437" s="43">
        <v>-3.1E-2</v>
      </c>
      <c r="G437" s="1"/>
      <c r="H437" s="1"/>
    </row>
    <row r="438" spans="1:8" ht="15.75" customHeight="1" x14ac:dyDescent="0.25">
      <c r="A438" s="1"/>
      <c r="B438" s="44" t="s">
        <v>98</v>
      </c>
      <c r="C438" s="45" t="s">
        <v>91</v>
      </c>
      <c r="D438" s="45">
        <v>7</v>
      </c>
      <c r="E438" s="46">
        <v>7</v>
      </c>
      <c r="F438" s="43">
        <v>-0.56100000000000005</v>
      </c>
      <c r="G438" s="1"/>
      <c r="H438" s="1"/>
    </row>
    <row r="439" spans="1:8" ht="15.75" customHeight="1" x14ac:dyDescent="0.25">
      <c r="A439" s="1"/>
      <c r="B439" s="44" t="s">
        <v>98</v>
      </c>
      <c r="C439" s="45" t="s">
        <v>92</v>
      </c>
      <c r="D439" s="45">
        <v>52</v>
      </c>
      <c r="E439" s="46">
        <v>50</v>
      </c>
      <c r="F439" s="43">
        <v>0.30399999999999999</v>
      </c>
      <c r="G439" s="1"/>
      <c r="H439" s="1"/>
    </row>
    <row r="440" spans="1:8" ht="15.75" customHeight="1" x14ac:dyDescent="0.25">
      <c r="A440" s="1"/>
      <c r="B440" s="44" t="s">
        <v>98</v>
      </c>
      <c r="C440" s="45" t="s">
        <v>93</v>
      </c>
      <c r="D440" s="45">
        <v>12</v>
      </c>
      <c r="E440" s="46">
        <v>9</v>
      </c>
      <c r="F440" s="43">
        <v>-0.42599999999999999</v>
      </c>
      <c r="G440" s="1"/>
      <c r="H440" s="1"/>
    </row>
    <row r="441" spans="1:8" ht="15.75" customHeight="1" x14ac:dyDescent="0.25">
      <c r="A441" s="1"/>
      <c r="B441" s="44" t="s">
        <v>99</v>
      </c>
      <c r="C441" s="45" t="s">
        <v>22</v>
      </c>
      <c r="D441" s="45">
        <v>10</v>
      </c>
      <c r="E441" s="46">
        <v>10</v>
      </c>
      <c r="F441" s="43">
        <v>-0.29899999999999999</v>
      </c>
      <c r="G441" s="1"/>
      <c r="H441" s="1"/>
    </row>
    <row r="442" spans="1:8" ht="15.75" customHeight="1" x14ac:dyDescent="0.25">
      <c r="A442" s="1"/>
      <c r="B442" s="44" t="s">
        <v>99</v>
      </c>
      <c r="C442" s="45" t="s">
        <v>23</v>
      </c>
      <c r="D442" s="45">
        <v>15</v>
      </c>
      <c r="E442" s="46">
        <v>15</v>
      </c>
      <c r="F442" s="43">
        <v>2.5000000000000001E-2</v>
      </c>
      <c r="G442" s="1"/>
      <c r="H442" s="1"/>
    </row>
    <row r="443" spans="1:8" ht="15.75" customHeight="1" x14ac:dyDescent="0.25">
      <c r="A443" s="1"/>
      <c r="B443" s="44" t="s">
        <v>99</v>
      </c>
      <c r="C443" s="45" t="s">
        <v>24</v>
      </c>
      <c r="D443" s="45">
        <v>14</v>
      </c>
      <c r="E443" s="46">
        <v>13</v>
      </c>
      <c r="F443" s="43">
        <v>-0.2</v>
      </c>
      <c r="G443" s="1"/>
      <c r="H443" s="1"/>
    </row>
    <row r="444" spans="1:8" ht="15.75" customHeight="1" x14ac:dyDescent="0.25">
      <c r="A444" s="1"/>
      <c r="B444" s="44" t="s">
        <v>99</v>
      </c>
      <c r="C444" s="45" t="s">
        <v>25</v>
      </c>
      <c r="D444" s="45">
        <v>14</v>
      </c>
      <c r="E444" s="46">
        <v>14</v>
      </c>
      <c r="F444" s="43">
        <v>-5.7000000000000002E-2</v>
      </c>
      <c r="G444" s="1"/>
      <c r="H444" s="1"/>
    </row>
    <row r="445" spans="1:8" ht="15.75" customHeight="1" x14ac:dyDescent="0.25">
      <c r="A445" s="1"/>
      <c r="B445" s="44" t="s">
        <v>99</v>
      </c>
      <c r="C445" s="45" t="s">
        <v>26</v>
      </c>
      <c r="D445" s="45">
        <v>15</v>
      </c>
      <c r="E445" s="46">
        <v>15</v>
      </c>
      <c r="F445" s="43">
        <v>-5.6000000000000001E-2</v>
      </c>
      <c r="G445" s="1"/>
      <c r="H445" s="1"/>
    </row>
    <row r="446" spans="1:8" ht="15.75" customHeight="1" x14ac:dyDescent="0.25">
      <c r="A446" s="1"/>
      <c r="B446" s="44" t="s">
        <v>99</v>
      </c>
      <c r="C446" s="45" t="s">
        <v>27</v>
      </c>
      <c r="D446" s="45">
        <v>15</v>
      </c>
      <c r="E446" s="46">
        <v>15</v>
      </c>
      <c r="F446" s="43">
        <v>-0.216</v>
      </c>
      <c r="G446" s="1"/>
      <c r="H446" s="1"/>
    </row>
    <row r="447" spans="1:8" ht="15.75" customHeight="1" x14ac:dyDescent="0.25">
      <c r="A447" s="1"/>
      <c r="B447" s="44" t="s">
        <v>99</v>
      </c>
      <c r="C447" s="45" t="s">
        <v>28</v>
      </c>
      <c r="D447" s="45">
        <v>22</v>
      </c>
      <c r="E447" s="46">
        <v>22</v>
      </c>
      <c r="F447" s="43">
        <v>-9.4E-2</v>
      </c>
      <c r="G447" s="1"/>
      <c r="H447" s="1"/>
    </row>
    <row r="448" spans="1:8" ht="15.75" customHeight="1" x14ac:dyDescent="0.25">
      <c r="A448" s="1"/>
      <c r="B448" s="44" t="s">
        <v>99</v>
      </c>
      <c r="C448" s="45" t="s">
        <v>29</v>
      </c>
      <c r="D448" s="45">
        <v>10</v>
      </c>
      <c r="E448" s="46">
        <v>10</v>
      </c>
      <c r="F448" s="43">
        <v>0.115</v>
      </c>
      <c r="G448" s="1"/>
      <c r="H448" s="1"/>
    </row>
    <row r="449" spans="1:8" ht="15.75" customHeight="1" x14ac:dyDescent="0.25">
      <c r="A449" s="1"/>
      <c r="B449" s="44" t="s">
        <v>99</v>
      </c>
      <c r="C449" s="45" t="s">
        <v>30</v>
      </c>
      <c r="D449" s="45">
        <v>4</v>
      </c>
      <c r="E449" s="46">
        <v>4</v>
      </c>
      <c r="F449" s="43">
        <v>-0.20100000000000001</v>
      </c>
      <c r="G449" s="1"/>
      <c r="H449" s="1"/>
    </row>
    <row r="450" spans="1:8" ht="15.75" customHeight="1" x14ac:dyDescent="0.25">
      <c r="A450" s="1"/>
      <c r="B450" s="44" t="s">
        <v>99</v>
      </c>
      <c r="C450" s="45" t="s">
        <v>31</v>
      </c>
      <c r="D450" s="45">
        <v>20</v>
      </c>
      <c r="E450" s="46">
        <v>20</v>
      </c>
      <c r="F450" s="43">
        <v>4.4999999999999998E-2</v>
      </c>
      <c r="G450" s="1"/>
      <c r="H450" s="1"/>
    </row>
    <row r="451" spans="1:8" ht="15.75" customHeight="1" x14ac:dyDescent="0.25">
      <c r="A451" s="1"/>
      <c r="B451" s="44" t="s">
        <v>99</v>
      </c>
      <c r="C451" s="45" t="s">
        <v>32</v>
      </c>
      <c r="D451" s="45">
        <v>49</v>
      </c>
      <c r="E451" s="46">
        <v>48</v>
      </c>
      <c r="F451" s="43">
        <v>0.15</v>
      </c>
      <c r="G451" s="1"/>
      <c r="H451" s="1"/>
    </row>
    <row r="452" spans="1:8" ht="15.75" customHeight="1" x14ac:dyDescent="0.25">
      <c r="A452" s="1"/>
      <c r="B452" s="44" t="s">
        <v>99</v>
      </c>
      <c r="C452" s="45" t="s">
        <v>33</v>
      </c>
      <c r="D452" s="45">
        <v>4</v>
      </c>
      <c r="E452" s="46">
        <v>4</v>
      </c>
      <c r="F452" s="43">
        <v>-0.109</v>
      </c>
      <c r="G452" s="1"/>
      <c r="H452" s="1"/>
    </row>
    <row r="453" spans="1:8" ht="15.75" customHeight="1" x14ac:dyDescent="0.25">
      <c r="A453" s="1"/>
      <c r="B453" s="44" t="s">
        <v>99</v>
      </c>
      <c r="C453" s="45" t="s">
        <v>34</v>
      </c>
      <c r="D453" s="45">
        <v>28</v>
      </c>
      <c r="E453" s="46">
        <v>28</v>
      </c>
      <c r="F453" s="43">
        <v>0.28499999999999998</v>
      </c>
      <c r="G453" s="1"/>
      <c r="H453" s="1"/>
    </row>
    <row r="454" spans="1:8" ht="15.75" customHeight="1" x14ac:dyDescent="0.25">
      <c r="A454" s="1"/>
      <c r="B454" s="44" t="s">
        <v>99</v>
      </c>
      <c r="C454" s="45" t="s">
        <v>35</v>
      </c>
      <c r="D454" s="45">
        <v>12</v>
      </c>
      <c r="E454" s="46">
        <v>12</v>
      </c>
      <c r="F454" s="43">
        <v>-0.191</v>
      </c>
      <c r="G454" s="1"/>
      <c r="H454" s="1"/>
    </row>
    <row r="455" spans="1:8" ht="15.75" customHeight="1" x14ac:dyDescent="0.25">
      <c r="A455" s="1"/>
      <c r="B455" s="44" t="s">
        <v>99</v>
      </c>
      <c r="C455" s="45" t="s">
        <v>36</v>
      </c>
      <c r="D455" s="45">
        <v>14</v>
      </c>
      <c r="E455" s="46">
        <v>14</v>
      </c>
      <c r="F455" s="43">
        <v>-0.34599999999999997</v>
      </c>
      <c r="G455" s="1"/>
      <c r="H455" s="1"/>
    </row>
    <row r="456" spans="1:8" ht="15.75" customHeight="1" x14ac:dyDescent="0.25">
      <c r="A456" s="1"/>
      <c r="B456" s="44" t="s">
        <v>99</v>
      </c>
      <c r="C456" s="45" t="s">
        <v>37</v>
      </c>
      <c r="D456" s="45">
        <v>12</v>
      </c>
      <c r="E456" s="46">
        <v>12</v>
      </c>
      <c r="F456" s="43">
        <v>-0.189</v>
      </c>
      <c r="G456" s="1"/>
      <c r="H456" s="1"/>
    </row>
    <row r="457" spans="1:8" ht="15.75" customHeight="1" x14ac:dyDescent="0.25">
      <c r="A457" s="1"/>
      <c r="B457" s="44" t="s">
        <v>99</v>
      </c>
      <c r="C457" s="45" t="s">
        <v>38</v>
      </c>
      <c r="D457" s="45">
        <v>36</v>
      </c>
      <c r="E457" s="46">
        <v>36</v>
      </c>
      <c r="F457" s="43">
        <v>-1.7000000000000001E-2</v>
      </c>
      <c r="G457" s="1"/>
      <c r="H457" s="1"/>
    </row>
    <row r="458" spans="1:8" ht="15.75" customHeight="1" x14ac:dyDescent="0.25">
      <c r="A458" s="1"/>
      <c r="B458" s="44" t="s">
        <v>99</v>
      </c>
      <c r="C458" s="45" t="s">
        <v>39</v>
      </c>
      <c r="D458" s="45">
        <v>8</v>
      </c>
      <c r="E458" s="46">
        <v>7</v>
      </c>
      <c r="F458" s="43">
        <v>0.36</v>
      </c>
      <c r="G458" s="1"/>
      <c r="H458" s="1"/>
    </row>
    <row r="459" spans="1:8" ht="15.75" customHeight="1" x14ac:dyDescent="0.25">
      <c r="A459" s="1"/>
      <c r="B459" s="44" t="s">
        <v>99</v>
      </c>
      <c r="C459" s="45" t="s">
        <v>40</v>
      </c>
      <c r="D459" s="45">
        <v>10</v>
      </c>
      <c r="E459" s="46">
        <v>9</v>
      </c>
      <c r="F459" s="43">
        <v>6.8000000000000005E-2</v>
      </c>
      <c r="G459" s="1"/>
      <c r="H459" s="1"/>
    </row>
    <row r="460" spans="1:8" ht="15.75" customHeight="1" x14ac:dyDescent="0.25">
      <c r="A460" s="1"/>
      <c r="B460" s="44" t="s">
        <v>99</v>
      </c>
      <c r="C460" s="45" t="s">
        <v>41</v>
      </c>
      <c r="D460" s="45">
        <v>31</v>
      </c>
      <c r="E460" s="46">
        <v>31</v>
      </c>
      <c r="F460" s="43">
        <v>-0.161</v>
      </c>
      <c r="G460" s="1"/>
      <c r="H460" s="1"/>
    </row>
    <row r="461" spans="1:8" ht="15.75" customHeight="1" x14ac:dyDescent="0.25">
      <c r="A461" s="1"/>
      <c r="B461" s="44" t="s">
        <v>99</v>
      </c>
      <c r="C461" s="45" t="s">
        <v>42</v>
      </c>
      <c r="D461" s="45">
        <v>27</v>
      </c>
      <c r="E461" s="46">
        <v>27</v>
      </c>
      <c r="F461" s="43">
        <v>-0.36499999999999999</v>
      </c>
      <c r="G461" s="1"/>
      <c r="H461" s="1"/>
    </row>
    <row r="462" spans="1:8" ht="15.75" customHeight="1" x14ac:dyDescent="0.25">
      <c r="A462" s="1"/>
      <c r="B462" s="44" t="s">
        <v>99</v>
      </c>
      <c r="C462" s="45" t="s">
        <v>43</v>
      </c>
      <c r="D462" s="45">
        <v>23</v>
      </c>
      <c r="E462" s="46">
        <v>23</v>
      </c>
      <c r="F462" s="43">
        <v>-2.1000000000000001E-2</v>
      </c>
      <c r="G462" s="1"/>
      <c r="H462" s="1"/>
    </row>
    <row r="463" spans="1:8" ht="15.75" customHeight="1" x14ac:dyDescent="0.25">
      <c r="A463" s="1"/>
      <c r="B463" s="44" t="s">
        <v>99</v>
      </c>
      <c r="C463" s="45" t="s">
        <v>44</v>
      </c>
      <c r="D463" s="45">
        <v>14</v>
      </c>
      <c r="E463" s="46">
        <v>14</v>
      </c>
      <c r="F463" s="43">
        <v>1.21</v>
      </c>
      <c r="G463" s="1"/>
      <c r="H463" s="1"/>
    </row>
    <row r="464" spans="1:8" ht="15.75" customHeight="1" x14ac:dyDescent="0.25">
      <c r="A464" s="1"/>
      <c r="B464" s="44" t="s">
        <v>99</v>
      </c>
      <c r="C464" s="45" t="s">
        <v>45</v>
      </c>
      <c r="D464" s="45">
        <v>9</v>
      </c>
      <c r="E464" s="46">
        <v>8</v>
      </c>
      <c r="F464" s="43">
        <v>2.1000000000000001E-2</v>
      </c>
      <c r="G464" s="1"/>
      <c r="H464" s="1"/>
    </row>
    <row r="465" spans="1:8" ht="15.75" customHeight="1" x14ac:dyDescent="0.25">
      <c r="A465" s="1"/>
      <c r="B465" s="44" t="s">
        <v>99</v>
      </c>
      <c r="C465" s="45" t="s">
        <v>46</v>
      </c>
      <c r="D465" s="45">
        <v>11</v>
      </c>
      <c r="E465" s="46">
        <v>11</v>
      </c>
      <c r="F465" s="43">
        <v>-0.312</v>
      </c>
      <c r="G465" s="1"/>
      <c r="H465" s="1"/>
    </row>
    <row r="466" spans="1:8" ht="15.75" customHeight="1" x14ac:dyDescent="0.25">
      <c r="A466" s="1"/>
      <c r="B466" s="44" t="s">
        <v>99</v>
      </c>
      <c r="C466" s="45" t="s">
        <v>47</v>
      </c>
      <c r="D466" s="45">
        <v>11</v>
      </c>
      <c r="E466" s="46">
        <v>11</v>
      </c>
      <c r="F466" s="43">
        <v>0.497</v>
      </c>
      <c r="G466" s="1"/>
      <c r="H466" s="1"/>
    </row>
    <row r="467" spans="1:8" ht="15.75" customHeight="1" x14ac:dyDescent="0.25">
      <c r="A467" s="1"/>
      <c r="B467" s="44" t="s">
        <v>99</v>
      </c>
      <c r="C467" s="45" t="s">
        <v>48</v>
      </c>
      <c r="D467" s="45">
        <v>5</v>
      </c>
      <c r="E467" s="46">
        <v>5</v>
      </c>
      <c r="F467" s="43">
        <v>0.17499999999999999</v>
      </c>
      <c r="G467" s="1"/>
      <c r="H467" s="1"/>
    </row>
    <row r="468" spans="1:8" ht="15.75" customHeight="1" x14ac:dyDescent="0.25">
      <c r="A468" s="1"/>
      <c r="B468" s="44" t="s">
        <v>99</v>
      </c>
      <c r="C468" s="45" t="s">
        <v>49</v>
      </c>
      <c r="D468" s="45">
        <v>5</v>
      </c>
      <c r="E468" s="46">
        <v>5</v>
      </c>
      <c r="F468" s="43">
        <v>3.5999999999999997E-2</v>
      </c>
      <c r="G468" s="1"/>
      <c r="H468" s="1"/>
    </row>
    <row r="469" spans="1:8" ht="15.75" customHeight="1" x14ac:dyDescent="0.25">
      <c r="A469" s="1"/>
      <c r="B469" s="44" t="s">
        <v>99</v>
      </c>
      <c r="C469" s="45" t="s">
        <v>50</v>
      </c>
      <c r="D469" s="45">
        <v>19</v>
      </c>
      <c r="E469" s="46">
        <v>19</v>
      </c>
      <c r="F469" s="43">
        <v>-0.46600000000000003</v>
      </c>
      <c r="G469" s="1"/>
      <c r="H469" s="1"/>
    </row>
    <row r="470" spans="1:8" ht="15.75" customHeight="1" x14ac:dyDescent="0.25">
      <c r="A470" s="1"/>
      <c r="B470" s="44" t="s">
        <v>99</v>
      </c>
      <c r="C470" s="45" t="s">
        <v>51</v>
      </c>
      <c r="D470" s="45">
        <v>26</v>
      </c>
      <c r="E470" s="46">
        <v>26</v>
      </c>
      <c r="F470" s="43">
        <v>3.2000000000000001E-2</v>
      </c>
      <c r="G470" s="1"/>
      <c r="H470" s="1"/>
    </row>
    <row r="471" spans="1:8" ht="15.75" customHeight="1" x14ac:dyDescent="0.25">
      <c r="A471" s="1"/>
      <c r="B471" s="44" t="s">
        <v>99</v>
      </c>
      <c r="C471" s="45" t="s">
        <v>52</v>
      </c>
      <c r="D471" s="45">
        <v>17</v>
      </c>
      <c r="E471" s="46">
        <v>17</v>
      </c>
      <c r="F471" s="43">
        <v>0.19</v>
      </c>
      <c r="G471" s="1"/>
      <c r="H471" s="1"/>
    </row>
    <row r="472" spans="1:8" ht="15.75" customHeight="1" x14ac:dyDescent="0.25">
      <c r="A472" s="1"/>
      <c r="B472" s="44" t="s">
        <v>99</v>
      </c>
      <c r="C472" s="45" t="s">
        <v>53</v>
      </c>
      <c r="D472" s="45">
        <v>16</v>
      </c>
      <c r="E472" s="46">
        <v>16</v>
      </c>
      <c r="F472" s="43">
        <v>-0.182</v>
      </c>
      <c r="G472" s="1"/>
      <c r="H472" s="1"/>
    </row>
    <row r="473" spans="1:8" ht="15.75" customHeight="1" x14ac:dyDescent="0.25">
      <c r="A473" s="1"/>
      <c r="B473" s="44" t="s">
        <v>99</v>
      </c>
      <c r="C473" s="45" t="s">
        <v>54</v>
      </c>
      <c r="D473" s="45">
        <v>4</v>
      </c>
      <c r="E473" s="46">
        <v>4</v>
      </c>
      <c r="F473" s="43">
        <v>0.13300000000000001</v>
      </c>
      <c r="G473" s="1"/>
      <c r="H473" s="1"/>
    </row>
    <row r="474" spans="1:8" ht="15.75" customHeight="1" x14ac:dyDescent="0.25">
      <c r="A474" s="1"/>
      <c r="B474" s="44" t="s">
        <v>99</v>
      </c>
      <c r="C474" s="45" t="s">
        <v>55</v>
      </c>
      <c r="D474" s="45">
        <v>29</v>
      </c>
      <c r="E474" s="46">
        <v>29</v>
      </c>
      <c r="F474" s="43">
        <v>0.16600000000000001</v>
      </c>
      <c r="G474" s="1"/>
      <c r="H474" s="1"/>
    </row>
    <row r="475" spans="1:8" ht="15.75" customHeight="1" x14ac:dyDescent="0.25">
      <c r="A475" s="1"/>
      <c r="B475" s="44" t="s">
        <v>99</v>
      </c>
      <c r="C475" s="45" t="s">
        <v>56</v>
      </c>
      <c r="D475" s="45">
        <v>11</v>
      </c>
      <c r="E475" s="46">
        <v>10</v>
      </c>
      <c r="F475" s="43">
        <v>-6.0999999999999999E-2</v>
      </c>
      <c r="G475" s="1"/>
      <c r="H475" s="1"/>
    </row>
    <row r="476" spans="1:8" ht="15.75" customHeight="1" x14ac:dyDescent="0.25">
      <c r="A476" s="1"/>
      <c r="B476" s="44" t="s">
        <v>99</v>
      </c>
      <c r="C476" s="45" t="s">
        <v>57</v>
      </c>
      <c r="D476" s="45">
        <v>27</v>
      </c>
      <c r="E476" s="46">
        <v>26</v>
      </c>
      <c r="F476" s="43">
        <v>3.1E-2</v>
      </c>
      <c r="G476" s="1"/>
      <c r="H476" s="1"/>
    </row>
    <row r="477" spans="1:8" ht="15.75" customHeight="1" x14ac:dyDescent="0.25">
      <c r="A477" s="1"/>
      <c r="B477" s="44" t="s">
        <v>99</v>
      </c>
      <c r="C477" s="45" t="s">
        <v>58</v>
      </c>
      <c r="D477" s="45">
        <v>11</v>
      </c>
      <c r="E477" s="46">
        <v>11</v>
      </c>
      <c r="F477" s="43">
        <v>-9.5000000000000001E-2</v>
      </c>
      <c r="G477" s="1"/>
      <c r="H477" s="1"/>
    </row>
    <row r="478" spans="1:8" ht="15.75" customHeight="1" x14ac:dyDescent="0.25">
      <c r="A478" s="1"/>
      <c r="B478" s="44" t="s">
        <v>99</v>
      </c>
      <c r="C478" s="45" t="s">
        <v>59</v>
      </c>
      <c r="D478" s="45">
        <v>6</v>
      </c>
      <c r="E478" s="46">
        <v>6</v>
      </c>
      <c r="F478" s="43">
        <v>0.20799999999999999</v>
      </c>
      <c r="G478" s="1"/>
      <c r="H478" s="1"/>
    </row>
    <row r="479" spans="1:8" ht="15.75" customHeight="1" x14ac:dyDescent="0.25">
      <c r="A479" s="1"/>
      <c r="B479" s="44" t="s">
        <v>99</v>
      </c>
      <c r="C479" s="45" t="s">
        <v>60</v>
      </c>
      <c r="D479" s="45">
        <v>5</v>
      </c>
      <c r="E479" s="46">
        <v>5</v>
      </c>
      <c r="F479" s="43">
        <v>-0.17100000000000001</v>
      </c>
      <c r="G479" s="1"/>
      <c r="H479" s="1"/>
    </row>
    <row r="480" spans="1:8" ht="15.75" customHeight="1" x14ac:dyDescent="0.25">
      <c r="A480" s="1"/>
      <c r="B480" s="44" t="s">
        <v>99</v>
      </c>
      <c r="C480" s="45" t="s">
        <v>61</v>
      </c>
      <c r="D480" s="45">
        <v>18</v>
      </c>
      <c r="E480" s="46">
        <v>18</v>
      </c>
      <c r="F480" s="43">
        <v>0.14599999999999999</v>
      </c>
      <c r="G480" s="1"/>
      <c r="H480" s="1"/>
    </row>
    <row r="481" spans="1:8" ht="15.75" customHeight="1" x14ac:dyDescent="0.25">
      <c r="A481" s="1"/>
      <c r="B481" s="44" t="s">
        <v>99</v>
      </c>
      <c r="C481" s="45" t="s">
        <v>62</v>
      </c>
      <c r="D481" s="45">
        <v>9</v>
      </c>
      <c r="E481" s="46">
        <v>8</v>
      </c>
      <c r="F481" s="43">
        <v>-0.27</v>
      </c>
      <c r="G481" s="1"/>
      <c r="H481" s="1"/>
    </row>
    <row r="482" spans="1:8" ht="15.75" customHeight="1" x14ac:dyDescent="0.25">
      <c r="A482" s="1"/>
      <c r="B482" s="44" t="s">
        <v>99</v>
      </c>
      <c r="C482" s="45" t="s">
        <v>63</v>
      </c>
      <c r="D482" s="45">
        <v>17</v>
      </c>
      <c r="E482" s="46">
        <v>17</v>
      </c>
      <c r="F482" s="43">
        <v>-0.23699999999999999</v>
      </c>
      <c r="G482" s="1"/>
      <c r="H482" s="1"/>
    </row>
    <row r="483" spans="1:8" ht="15.75" customHeight="1" x14ac:dyDescent="0.25">
      <c r="A483" s="1"/>
      <c r="B483" s="44" t="s">
        <v>99</v>
      </c>
      <c r="C483" s="45" t="s">
        <v>64</v>
      </c>
      <c r="D483" s="45">
        <v>6</v>
      </c>
      <c r="E483" s="46">
        <v>6</v>
      </c>
      <c r="F483" s="43">
        <v>0.26</v>
      </c>
      <c r="G483" s="1"/>
      <c r="H483" s="1"/>
    </row>
    <row r="484" spans="1:8" ht="15.75" customHeight="1" x14ac:dyDescent="0.25">
      <c r="A484" s="1"/>
      <c r="B484" s="44" t="s">
        <v>99</v>
      </c>
      <c r="C484" s="45" t="s">
        <v>65</v>
      </c>
      <c r="D484" s="45">
        <v>30</v>
      </c>
      <c r="E484" s="46">
        <v>30</v>
      </c>
      <c r="F484" s="43">
        <v>-0.54200000000000004</v>
      </c>
      <c r="G484" s="1"/>
      <c r="H484" s="1"/>
    </row>
    <row r="485" spans="1:8" ht="15.75" customHeight="1" x14ac:dyDescent="0.25">
      <c r="A485" s="1"/>
      <c r="B485" s="44" t="s">
        <v>99</v>
      </c>
      <c r="C485" s="45" t="s">
        <v>66</v>
      </c>
      <c r="D485" s="45">
        <v>17</v>
      </c>
      <c r="E485" s="46">
        <v>9</v>
      </c>
      <c r="F485" s="43">
        <v>-0.17499999999999999</v>
      </c>
      <c r="G485" s="1"/>
      <c r="H485" s="1"/>
    </row>
    <row r="486" spans="1:8" ht="15.75" customHeight="1" x14ac:dyDescent="0.25">
      <c r="A486" s="1"/>
      <c r="B486" s="44" t="s">
        <v>99</v>
      </c>
      <c r="C486" s="45" t="s">
        <v>67</v>
      </c>
      <c r="D486" s="45">
        <v>17</v>
      </c>
      <c r="E486" s="46">
        <v>16</v>
      </c>
      <c r="F486" s="43">
        <v>-0.04</v>
      </c>
      <c r="G486" s="1"/>
      <c r="H486" s="1"/>
    </row>
    <row r="487" spans="1:8" ht="15.75" customHeight="1" x14ac:dyDescent="0.25">
      <c r="A487" s="1"/>
      <c r="B487" s="44" t="s">
        <v>99</v>
      </c>
      <c r="C487" s="45" t="s">
        <v>68</v>
      </c>
      <c r="D487" s="45">
        <v>44</v>
      </c>
      <c r="E487" s="46">
        <v>42</v>
      </c>
      <c r="F487" s="43">
        <v>-0.35099999999999998</v>
      </c>
      <c r="G487" s="1"/>
      <c r="H487" s="1"/>
    </row>
    <row r="488" spans="1:8" ht="15.75" customHeight="1" x14ac:dyDescent="0.25">
      <c r="A488" s="1"/>
      <c r="B488" s="44" t="s">
        <v>99</v>
      </c>
      <c r="C488" s="45" t="s">
        <v>69</v>
      </c>
      <c r="D488" s="45">
        <v>5</v>
      </c>
      <c r="E488" s="46">
        <v>5</v>
      </c>
      <c r="F488" s="43">
        <v>-0.214</v>
      </c>
      <c r="G488" s="1"/>
      <c r="H488" s="1"/>
    </row>
    <row r="489" spans="1:8" ht="15.75" customHeight="1" x14ac:dyDescent="0.25">
      <c r="A489" s="1"/>
      <c r="B489" s="44" t="s">
        <v>99</v>
      </c>
      <c r="C489" s="45" t="s">
        <v>70</v>
      </c>
      <c r="D489" s="45">
        <v>4</v>
      </c>
      <c r="E489" s="46">
        <v>4</v>
      </c>
      <c r="F489" s="43">
        <v>-0.10299999999999999</v>
      </c>
      <c r="G489" s="1"/>
      <c r="H489" s="1"/>
    </row>
    <row r="490" spans="1:8" ht="15.75" customHeight="1" x14ac:dyDescent="0.25">
      <c r="A490" s="1"/>
      <c r="B490" s="44" t="s">
        <v>99</v>
      </c>
      <c r="C490" s="45" t="s">
        <v>71</v>
      </c>
      <c r="D490" s="45">
        <v>10</v>
      </c>
      <c r="E490" s="46">
        <v>10</v>
      </c>
      <c r="F490" s="43">
        <v>-0.33100000000000002</v>
      </c>
      <c r="G490" s="1"/>
      <c r="H490" s="1"/>
    </row>
    <row r="491" spans="1:8" ht="15.75" customHeight="1" x14ac:dyDescent="0.25">
      <c r="A491" s="1"/>
      <c r="B491" s="44" t="s">
        <v>99</v>
      </c>
      <c r="C491" s="45" t="s">
        <v>72</v>
      </c>
      <c r="D491" s="45">
        <v>5</v>
      </c>
      <c r="E491" s="46">
        <v>5</v>
      </c>
      <c r="F491" s="43">
        <v>7.5999999999999998E-2</v>
      </c>
      <c r="G491" s="1"/>
      <c r="H491" s="1"/>
    </row>
    <row r="492" spans="1:8" ht="15.75" customHeight="1" x14ac:dyDescent="0.25">
      <c r="A492" s="1"/>
      <c r="B492" s="44" t="s">
        <v>99</v>
      </c>
      <c r="C492" s="45" t="s">
        <v>73</v>
      </c>
      <c r="D492" s="45">
        <v>24</v>
      </c>
      <c r="E492" s="46">
        <v>24</v>
      </c>
      <c r="F492" s="43">
        <v>3.5999999999999997E-2</v>
      </c>
      <c r="G492" s="1"/>
      <c r="H492" s="1"/>
    </row>
    <row r="493" spans="1:8" ht="15.75" customHeight="1" x14ac:dyDescent="0.25">
      <c r="A493" s="1"/>
      <c r="B493" s="44" t="s">
        <v>99</v>
      </c>
      <c r="C493" s="45" t="s">
        <v>74</v>
      </c>
      <c r="D493" s="45">
        <v>8</v>
      </c>
      <c r="E493" s="46">
        <v>8</v>
      </c>
      <c r="F493" s="43">
        <v>1.4E-2</v>
      </c>
      <c r="G493" s="1"/>
      <c r="H493" s="1"/>
    </row>
    <row r="494" spans="1:8" ht="15.75" customHeight="1" x14ac:dyDescent="0.25">
      <c r="A494" s="1"/>
      <c r="B494" s="44" t="s">
        <v>99</v>
      </c>
      <c r="C494" s="45" t="s">
        <v>75</v>
      </c>
      <c r="D494" s="45">
        <v>8</v>
      </c>
      <c r="E494" s="46">
        <v>7</v>
      </c>
      <c r="F494" s="43">
        <v>7.3999999999999996E-2</v>
      </c>
      <c r="G494" s="1"/>
      <c r="H494" s="1"/>
    </row>
    <row r="495" spans="1:8" ht="15.75" customHeight="1" x14ac:dyDescent="0.25">
      <c r="A495" s="1"/>
      <c r="B495" s="44" t="s">
        <v>99</v>
      </c>
      <c r="C495" s="45" t="s">
        <v>76</v>
      </c>
      <c r="D495" s="45">
        <v>8</v>
      </c>
      <c r="E495" s="46">
        <v>8</v>
      </c>
      <c r="F495" s="43">
        <v>-0.42699999999999999</v>
      </c>
      <c r="G495" s="1"/>
      <c r="H495" s="1"/>
    </row>
    <row r="496" spans="1:8" ht="15.75" customHeight="1" x14ac:dyDescent="0.25">
      <c r="A496" s="1"/>
      <c r="B496" s="44" t="s">
        <v>99</v>
      </c>
      <c r="C496" s="45" t="s">
        <v>77</v>
      </c>
      <c r="D496" s="45">
        <v>9</v>
      </c>
      <c r="E496" s="46">
        <v>9</v>
      </c>
      <c r="F496" s="43">
        <v>-3.6999999999999998E-2</v>
      </c>
      <c r="G496" s="1"/>
      <c r="H496" s="1"/>
    </row>
    <row r="497" spans="1:8" ht="15.75" customHeight="1" x14ac:dyDescent="0.25">
      <c r="A497" s="1"/>
      <c r="B497" s="44" t="s">
        <v>99</v>
      </c>
      <c r="C497" s="45" t="s">
        <v>78</v>
      </c>
      <c r="D497" s="45">
        <v>8</v>
      </c>
      <c r="E497" s="46">
        <v>6</v>
      </c>
      <c r="F497" s="43">
        <v>-0.48299999999999998</v>
      </c>
      <c r="G497" s="1"/>
      <c r="H497" s="1"/>
    </row>
    <row r="498" spans="1:8" ht="15.75" customHeight="1" x14ac:dyDescent="0.25">
      <c r="A498" s="1"/>
      <c r="B498" s="44" t="s">
        <v>99</v>
      </c>
      <c r="C498" s="45" t="s">
        <v>79</v>
      </c>
      <c r="D498" s="45">
        <v>14</v>
      </c>
      <c r="E498" s="46">
        <v>11</v>
      </c>
      <c r="F498" s="43">
        <v>-0.26500000000000001</v>
      </c>
      <c r="G498" s="1"/>
      <c r="H498" s="1"/>
    </row>
    <row r="499" spans="1:8" ht="15.75" customHeight="1" x14ac:dyDescent="0.25">
      <c r="A499" s="1"/>
      <c r="B499" s="44" t="s">
        <v>99</v>
      </c>
      <c r="C499" s="45" t="s">
        <v>80</v>
      </c>
      <c r="D499" s="45">
        <v>7</v>
      </c>
      <c r="E499" s="46">
        <v>6</v>
      </c>
      <c r="F499" s="43">
        <v>-0.501</v>
      </c>
      <c r="G499" s="1"/>
      <c r="H499" s="1"/>
    </row>
    <row r="500" spans="1:8" ht="15.75" customHeight="1" x14ac:dyDescent="0.25">
      <c r="A500" s="1"/>
      <c r="B500" s="44" t="s">
        <v>99</v>
      </c>
      <c r="C500" s="45" t="s">
        <v>81</v>
      </c>
      <c r="D500" s="45">
        <v>5</v>
      </c>
      <c r="E500" s="46">
        <v>5</v>
      </c>
      <c r="F500" s="43">
        <v>0</v>
      </c>
      <c r="G500" s="1"/>
      <c r="H500" s="1"/>
    </row>
    <row r="501" spans="1:8" ht="15.75" customHeight="1" x14ac:dyDescent="0.25">
      <c r="A501" s="1"/>
      <c r="B501" s="44" t="s">
        <v>99</v>
      </c>
      <c r="C501" s="45" t="s">
        <v>82</v>
      </c>
      <c r="D501" s="45">
        <v>5</v>
      </c>
      <c r="E501" s="46">
        <v>5</v>
      </c>
      <c r="F501" s="43">
        <v>-0.70399999999999996</v>
      </c>
      <c r="G501" s="1"/>
      <c r="H501" s="1"/>
    </row>
    <row r="502" spans="1:8" ht="15.75" customHeight="1" x14ac:dyDescent="0.25">
      <c r="A502" s="1"/>
      <c r="B502" s="44" t="s">
        <v>99</v>
      </c>
      <c r="C502" s="45" t="s">
        <v>83</v>
      </c>
      <c r="D502" s="45">
        <v>13</v>
      </c>
      <c r="E502" s="46">
        <v>12</v>
      </c>
      <c r="F502" s="43">
        <v>-0.373</v>
      </c>
      <c r="G502" s="1"/>
      <c r="H502" s="1"/>
    </row>
    <row r="503" spans="1:8" ht="15.75" customHeight="1" x14ac:dyDescent="0.25">
      <c r="A503" s="1"/>
      <c r="B503" s="44" t="s">
        <v>99</v>
      </c>
      <c r="C503" s="45" t="s">
        <v>84</v>
      </c>
      <c r="D503" s="45">
        <v>7</v>
      </c>
      <c r="E503" s="46">
        <v>6</v>
      </c>
      <c r="F503" s="43">
        <v>0.20899999999999999</v>
      </c>
      <c r="G503" s="1"/>
      <c r="H503" s="1"/>
    </row>
    <row r="504" spans="1:8" ht="15.75" customHeight="1" x14ac:dyDescent="0.25">
      <c r="A504" s="1"/>
      <c r="B504" s="44" t="s">
        <v>99</v>
      </c>
      <c r="C504" s="45" t="s">
        <v>85</v>
      </c>
      <c r="D504" s="45">
        <v>14</v>
      </c>
      <c r="E504" s="46">
        <v>14</v>
      </c>
      <c r="F504" s="43">
        <v>-0.82799999999999996</v>
      </c>
      <c r="G504" s="1"/>
      <c r="H504" s="1"/>
    </row>
    <row r="505" spans="1:8" ht="15.75" customHeight="1" x14ac:dyDescent="0.25">
      <c r="A505" s="1"/>
      <c r="B505" s="44" t="s">
        <v>99</v>
      </c>
      <c r="C505" s="45" t="s">
        <v>86</v>
      </c>
      <c r="D505" s="45">
        <v>8</v>
      </c>
      <c r="E505" s="46">
        <v>8</v>
      </c>
      <c r="F505" s="43">
        <v>-0.17299999999999999</v>
      </c>
      <c r="G505" s="1"/>
      <c r="H505" s="1"/>
    </row>
    <row r="506" spans="1:8" ht="15.75" customHeight="1" x14ac:dyDescent="0.25">
      <c r="A506" s="1"/>
      <c r="B506" s="44" t="s">
        <v>99</v>
      </c>
      <c r="C506" s="45" t="s">
        <v>87</v>
      </c>
      <c r="D506" s="45">
        <v>25</v>
      </c>
      <c r="E506" s="46">
        <v>23</v>
      </c>
      <c r="F506" s="43">
        <v>3.7999999999999999E-2</v>
      </c>
      <c r="G506" s="1"/>
      <c r="H506" s="1"/>
    </row>
    <row r="507" spans="1:8" ht="15.75" customHeight="1" x14ac:dyDescent="0.25">
      <c r="A507" s="1"/>
      <c r="B507" s="44" t="s">
        <v>99</v>
      </c>
      <c r="C507" s="45" t="s">
        <v>88</v>
      </c>
      <c r="D507" s="45">
        <v>10</v>
      </c>
      <c r="E507" s="46">
        <v>9</v>
      </c>
      <c r="F507" s="43">
        <v>5.5E-2</v>
      </c>
      <c r="G507" s="1"/>
      <c r="H507" s="1"/>
    </row>
    <row r="508" spans="1:8" ht="15.75" customHeight="1" x14ac:dyDescent="0.25">
      <c r="A508" s="1"/>
      <c r="B508" s="44" t="s">
        <v>99</v>
      </c>
      <c r="C508" s="45" t="s">
        <v>89</v>
      </c>
      <c r="D508" s="45">
        <v>10</v>
      </c>
      <c r="E508" s="46">
        <v>10</v>
      </c>
      <c r="F508" s="43">
        <v>-0.23799999999999999</v>
      </c>
      <c r="G508" s="1"/>
      <c r="H508" s="1"/>
    </row>
    <row r="509" spans="1:8" ht="15.75" customHeight="1" x14ac:dyDescent="0.25">
      <c r="A509" s="1"/>
      <c r="B509" s="44" t="s">
        <v>99</v>
      </c>
      <c r="C509" s="45" t="s">
        <v>90</v>
      </c>
      <c r="D509" s="45">
        <v>4</v>
      </c>
      <c r="E509" s="46">
        <v>4</v>
      </c>
      <c r="F509" s="43">
        <v>-0.219</v>
      </c>
      <c r="G509" s="1"/>
      <c r="H509" s="1"/>
    </row>
    <row r="510" spans="1:8" ht="15.75" customHeight="1" x14ac:dyDescent="0.25">
      <c r="A510" s="1"/>
      <c r="B510" s="44" t="s">
        <v>99</v>
      </c>
      <c r="C510" s="45" t="s">
        <v>91</v>
      </c>
      <c r="D510" s="45">
        <v>11</v>
      </c>
      <c r="E510" s="46">
        <v>10</v>
      </c>
      <c r="F510" s="43">
        <v>-0.17699999999999999</v>
      </c>
      <c r="G510" s="1"/>
      <c r="H510" s="1"/>
    </row>
    <row r="511" spans="1:8" ht="15.75" customHeight="1" x14ac:dyDescent="0.25">
      <c r="A511" s="1"/>
      <c r="B511" s="44" t="s">
        <v>99</v>
      </c>
      <c r="C511" s="45" t="s">
        <v>92</v>
      </c>
      <c r="D511" s="45">
        <v>58</v>
      </c>
      <c r="E511" s="46">
        <v>58</v>
      </c>
      <c r="F511" s="43">
        <v>0.126</v>
      </c>
      <c r="G511" s="1"/>
      <c r="H511" s="1"/>
    </row>
    <row r="512" spans="1:8" ht="15.75" customHeight="1" x14ac:dyDescent="0.25">
      <c r="A512" s="1"/>
      <c r="B512" s="47" t="s">
        <v>99</v>
      </c>
      <c r="C512" s="48" t="s">
        <v>93</v>
      </c>
      <c r="D512" s="48">
        <v>16</v>
      </c>
      <c r="E512" s="49">
        <v>16</v>
      </c>
      <c r="F512" s="43">
        <v>-0.161</v>
      </c>
      <c r="G512" s="1"/>
      <c r="H512" s="1"/>
    </row>
    <row r="513" spans="1:8" ht="15.75" customHeight="1" x14ac:dyDescent="0.25">
      <c r="A513" s="1"/>
      <c r="B513" s="50"/>
      <c r="C513" s="50"/>
      <c r="D513" s="50"/>
      <c r="E513" s="51"/>
      <c r="F513" s="52"/>
      <c r="G513" s="1"/>
      <c r="H513" s="1"/>
    </row>
    <row r="514" spans="1:8" ht="15.75" customHeight="1" x14ac:dyDescent="0.25">
      <c r="A514" s="1"/>
      <c r="B514" s="50"/>
      <c r="C514" s="50"/>
      <c r="D514" s="50"/>
      <c r="E514" s="51"/>
      <c r="F514" s="52"/>
      <c r="G514" s="1"/>
      <c r="H514" s="1"/>
    </row>
    <row r="515" spans="1:8" ht="15.75" customHeight="1" x14ac:dyDescent="0.25">
      <c r="A515" s="1"/>
      <c r="B515" s="50"/>
      <c r="C515" s="50"/>
      <c r="D515" s="50"/>
      <c r="E515" s="51"/>
      <c r="F515" s="52"/>
      <c r="G515" s="1"/>
      <c r="H515" s="1"/>
    </row>
  </sheetData>
  <mergeCells count="2">
    <mergeCell ref="B5:E6"/>
    <mergeCell ref="B3:H3"/>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8A06B-5CCC-4F47-954C-F382A36A11F8}">
  <dimension ref="A1:U506"/>
  <sheetViews>
    <sheetView topLeftCell="D82" zoomScale="85" zoomScaleNormal="85" workbookViewId="0">
      <selection activeCell="H1" sqref="H1"/>
    </sheetView>
  </sheetViews>
  <sheetFormatPr defaultRowHeight="13.2" x14ac:dyDescent="0.25"/>
  <cols>
    <col min="1" max="1" width="10.109375" bestFit="1" customWidth="1"/>
    <col min="2" max="2" width="10.88671875" style="85" customWidth="1"/>
    <col min="3" max="3" width="23.5546875" bestFit="1" customWidth="1"/>
    <col min="4" max="4" width="17.109375" customWidth="1"/>
    <col min="5" max="5" width="25.77734375" customWidth="1"/>
    <col min="6" max="6" width="25.77734375" style="85" customWidth="1"/>
    <col min="7" max="7" width="39.44140625" customWidth="1"/>
    <col min="8" max="8" width="8.21875" style="113" customWidth="1"/>
    <col min="9" max="9" width="23.88671875" style="112" bestFit="1" customWidth="1"/>
    <col min="10" max="10" width="47" bestFit="1" customWidth="1"/>
    <col min="11" max="11" width="22.88671875" bestFit="1" customWidth="1"/>
  </cols>
  <sheetData>
    <row r="1" spans="1:13" s="74" customFormat="1" x14ac:dyDescent="0.25">
      <c r="A1" s="86" t="s">
        <v>16</v>
      </c>
      <c r="B1" s="86" t="s">
        <v>122</v>
      </c>
      <c r="C1" s="87" t="s">
        <v>17</v>
      </c>
      <c r="D1" s="87" t="s">
        <v>18</v>
      </c>
      <c r="E1" s="87" t="s">
        <v>19</v>
      </c>
      <c r="F1" s="129" t="s">
        <v>138</v>
      </c>
      <c r="G1" s="88" t="s">
        <v>20</v>
      </c>
      <c r="H1" s="113"/>
      <c r="I1" s="112"/>
      <c r="J1" s="89"/>
    </row>
    <row r="2" spans="1:13" x14ac:dyDescent="0.25">
      <c r="A2" s="118">
        <v>43708</v>
      </c>
      <c r="B2" s="117" t="str">
        <f>TEXT(A2,"DDDD")</f>
        <v>Saturday</v>
      </c>
      <c r="C2" s="41" t="s">
        <v>22</v>
      </c>
      <c r="D2" s="41">
        <v>6</v>
      </c>
      <c r="E2" s="42">
        <v>6</v>
      </c>
      <c r="F2" s="130">
        <f t="shared" ref="F2:F65" si="0">E2/D2</f>
        <v>1</v>
      </c>
      <c r="G2" s="43">
        <v>0.622</v>
      </c>
      <c r="H2" s="113" t="s">
        <v>123</v>
      </c>
      <c r="I2" s="121" t="s">
        <v>124</v>
      </c>
      <c r="J2" s="121"/>
      <c r="K2" s="121"/>
      <c r="L2" s="85"/>
    </row>
    <row r="3" spans="1:13" x14ac:dyDescent="0.25">
      <c r="A3" s="119">
        <v>43708</v>
      </c>
      <c r="B3" s="117" t="str">
        <f t="shared" ref="B3:B66" si="1">TEXT(A3,"DDDD")</f>
        <v>Saturday</v>
      </c>
      <c r="C3" s="45" t="s">
        <v>23</v>
      </c>
      <c r="D3" s="45">
        <v>12</v>
      </c>
      <c r="E3" s="46">
        <v>12</v>
      </c>
      <c r="F3" s="130">
        <f t="shared" si="0"/>
        <v>1</v>
      </c>
      <c r="G3" s="43">
        <v>0.13800000000000001</v>
      </c>
      <c r="I3" s="122" t="s">
        <v>122</v>
      </c>
      <c r="J3" t="s">
        <v>133</v>
      </c>
      <c r="L3" s="125"/>
    </row>
    <row r="4" spans="1:13" x14ac:dyDescent="0.25">
      <c r="A4" s="119">
        <v>43708</v>
      </c>
      <c r="B4" s="117" t="str">
        <f t="shared" si="1"/>
        <v>Saturday</v>
      </c>
      <c r="C4" s="45" t="s">
        <v>24</v>
      </c>
      <c r="D4" s="45">
        <v>10</v>
      </c>
      <c r="E4" s="46">
        <v>9</v>
      </c>
      <c r="F4" s="130">
        <f t="shared" si="0"/>
        <v>0.9</v>
      </c>
      <c r="G4" s="43">
        <v>0.14299999999999999</v>
      </c>
      <c r="I4" s="123" t="s">
        <v>131</v>
      </c>
      <c r="J4" s="124">
        <v>1041</v>
      </c>
    </row>
    <row r="5" spans="1:13" x14ac:dyDescent="0.25">
      <c r="A5" s="119">
        <v>43708</v>
      </c>
      <c r="B5" s="117" t="str">
        <f t="shared" si="1"/>
        <v>Saturday</v>
      </c>
      <c r="C5" s="45" t="s">
        <v>25</v>
      </c>
      <c r="D5" s="45">
        <v>9</v>
      </c>
      <c r="E5" s="46">
        <v>9</v>
      </c>
      <c r="F5" s="130">
        <f t="shared" si="0"/>
        <v>1</v>
      </c>
      <c r="G5" s="43">
        <v>1.123</v>
      </c>
      <c r="I5" s="123" t="s">
        <v>129</v>
      </c>
      <c r="J5" s="124">
        <v>886</v>
      </c>
    </row>
    <row r="6" spans="1:13" x14ac:dyDescent="0.25">
      <c r="A6" s="119">
        <v>43708</v>
      </c>
      <c r="B6" s="117" t="str">
        <f t="shared" si="1"/>
        <v>Saturday</v>
      </c>
      <c r="C6" s="45" t="s">
        <v>26</v>
      </c>
      <c r="D6" s="45">
        <v>12</v>
      </c>
      <c r="E6" s="46">
        <v>10</v>
      </c>
      <c r="F6" s="130">
        <f t="shared" si="0"/>
        <v>0.83333333333333337</v>
      </c>
      <c r="G6" s="43">
        <v>-6.2E-2</v>
      </c>
      <c r="I6" s="123" t="s">
        <v>127</v>
      </c>
      <c r="J6" s="124">
        <v>837</v>
      </c>
    </row>
    <row r="7" spans="1:13" x14ac:dyDescent="0.25">
      <c r="A7" s="119">
        <v>43708</v>
      </c>
      <c r="B7" s="117" t="str">
        <f t="shared" si="1"/>
        <v>Saturday</v>
      </c>
      <c r="C7" s="45" t="s">
        <v>27</v>
      </c>
      <c r="D7" s="45">
        <v>12</v>
      </c>
      <c r="E7" s="46">
        <v>9</v>
      </c>
      <c r="F7" s="130">
        <f t="shared" si="0"/>
        <v>0.75</v>
      </c>
      <c r="G7" s="43">
        <v>-0.19500000000000001</v>
      </c>
      <c r="I7" s="123" t="s">
        <v>126</v>
      </c>
      <c r="J7" s="124">
        <v>829</v>
      </c>
    </row>
    <row r="8" spans="1:13" x14ac:dyDescent="0.25">
      <c r="A8" s="119">
        <v>43708</v>
      </c>
      <c r="B8" s="117" t="str">
        <f t="shared" si="1"/>
        <v>Saturday</v>
      </c>
      <c r="C8" s="45" t="s">
        <v>28</v>
      </c>
      <c r="D8" s="45">
        <v>15</v>
      </c>
      <c r="E8" s="46">
        <v>13</v>
      </c>
      <c r="F8" s="130">
        <f t="shared" si="0"/>
        <v>0.8666666666666667</v>
      </c>
      <c r="G8" s="43">
        <v>0.104</v>
      </c>
      <c r="I8" s="123" t="s">
        <v>130</v>
      </c>
      <c r="J8" s="124">
        <v>797</v>
      </c>
    </row>
    <row r="9" spans="1:13" x14ac:dyDescent="0.25">
      <c r="A9" s="119">
        <v>43708</v>
      </c>
      <c r="B9" s="117" t="str">
        <f t="shared" si="1"/>
        <v>Saturday</v>
      </c>
      <c r="C9" s="45" t="s">
        <v>29</v>
      </c>
      <c r="D9" s="45">
        <v>7</v>
      </c>
      <c r="E9" s="46">
        <v>7</v>
      </c>
      <c r="F9" s="130">
        <f t="shared" si="0"/>
        <v>1</v>
      </c>
      <c r="G9" s="43">
        <v>-0.32700000000000001</v>
      </c>
      <c r="I9" s="123" t="s">
        <v>125</v>
      </c>
      <c r="J9" s="124">
        <v>719</v>
      </c>
    </row>
    <row r="10" spans="1:13" x14ac:dyDescent="0.25">
      <c r="A10" s="119">
        <v>43708</v>
      </c>
      <c r="B10" s="117" t="str">
        <f t="shared" si="1"/>
        <v>Saturday</v>
      </c>
      <c r="C10" s="45" t="s">
        <v>30</v>
      </c>
      <c r="D10" s="45">
        <v>2</v>
      </c>
      <c r="E10" s="46">
        <v>2</v>
      </c>
      <c r="F10" s="130">
        <f t="shared" si="0"/>
        <v>1</v>
      </c>
      <c r="G10" s="43">
        <v>-0.115</v>
      </c>
      <c r="I10" s="123" t="s">
        <v>128</v>
      </c>
      <c r="J10" s="124">
        <v>709</v>
      </c>
    </row>
    <row r="11" spans="1:13" x14ac:dyDescent="0.25">
      <c r="A11" s="119">
        <v>43708</v>
      </c>
      <c r="B11" s="117" t="str">
        <f t="shared" si="1"/>
        <v>Saturday</v>
      </c>
      <c r="C11" s="45" t="s">
        <v>31</v>
      </c>
      <c r="D11" s="45">
        <v>15</v>
      </c>
      <c r="E11" s="46">
        <v>15</v>
      </c>
      <c r="F11" s="130">
        <f t="shared" si="0"/>
        <v>1</v>
      </c>
      <c r="G11" s="43">
        <v>0.45100000000000001</v>
      </c>
      <c r="I11" s="123" t="s">
        <v>132</v>
      </c>
      <c r="J11" s="124">
        <v>5818</v>
      </c>
    </row>
    <row r="12" spans="1:13" ht="13.2" customHeight="1" x14ac:dyDescent="0.25">
      <c r="A12" s="119">
        <v>43708</v>
      </c>
      <c r="B12" s="117" t="str">
        <f t="shared" si="1"/>
        <v>Saturday</v>
      </c>
      <c r="C12" s="45" t="s">
        <v>32</v>
      </c>
      <c r="D12" s="45">
        <v>52</v>
      </c>
      <c r="E12" s="46">
        <v>49</v>
      </c>
      <c r="F12" s="130">
        <f t="shared" si="0"/>
        <v>0.94230769230769229</v>
      </c>
      <c r="G12" s="43">
        <v>1.669</v>
      </c>
      <c r="I12" s="168" t="s">
        <v>134</v>
      </c>
      <c r="J12" s="168"/>
      <c r="K12" s="168"/>
      <c r="L12" s="168"/>
      <c r="M12" s="168"/>
    </row>
    <row r="13" spans="1:13" x14ac:dyDescent="0.25">
      <c r="A13" s="119">
        <v>43708</v>
      </c>
      <c r="B13" s="117" t="str">
        <f t="shared" si="1"/>
        <v>Saturday</v>
      </c>
      <c r="C13" s="45" t="s">
        <v>33</v>
      </c>
      <c r="D13" s="45">
        <v>2</v>
      </c>
      <c r="E13" s="46">
        <v>2</v>
      </c>
      <c r="F13" s="130">
        <f t="shared" si="0"/>
        <v>1</v>
      </c>
      <c r="G13" s="43">
        <v>0.47499999999999998</v>
      </c>
      <c r="I13" s="168"/>
      <c r="J13" s="168"/>
      <c r="K13" s="168"/>
      <c r="L13" s="168"/>
      <c r="M13" s="168"/>
    </row>
    <row r="14" spans="1:13" x14ac:dyDescent="0.25">
      <c r="A14" s="119">
        <v>43708</v>
      </c>
      <c r="B14" s="117" t="str">
        <f t="shared" si="1"/>
        <v>Saturday</v>
      </c>
      <c r="C14" s="45" t="s">
        <v>34</v>
      </c>
      <c r="D14" s="45">
        <v>21</v>
      </c>
      <c r="E14" s="46">
        <v>20</v>
      </c>
      <c r="F14" s="130">
        <f t="shared" si="0"/>
        <v>0.95238095238095233</v>
      </c>
      <c r="G14" s="43">
        <v>-9.6000000000000002E-2</v>
      </c>
      <c r="I14" s="168"/>
      <c r="J14" s="168"/>
      <c r="K14" s="168"/>
      <c r="L14" s="168"/>
      <c r="M14" s="168"/>
    </row>
    <row r="15" spans="1:13" x14ac:dyDescent="0.25">
      <c r="A15" s="119">
        <v>43708</v>
      </c>
      <c r="B15" s="117" t="str">
        <f t="shared" si="1"/>
        <v>Saturday</v>
      </c>
      <c r="C15" s="45" t="s">
        <v>35</v>
      </c>
      <c r="D15" s="45">
        <v>9</v>
      </c>
      <c r="E15" s="46">
        <v>9</v>
      </c>
      <c r="F15" s="130">
        <f t="shared" si="0"/>
        <v>1</v>
      </c>
      <c r="G15" s="43">
        <v>-0.11</v>
      </c>
      <c r="I15" s="168"/>
      <c r="J15" s="168"/>
      <c r="K15" s="168"/>
      <c r="L15" s="168"/>
      <c r="M15" s="168"/>
    </row>
    <row r="16" spans="1:13" ht="13.2" customHeight="1" x14ac:dyDescent="0.25">
      <c r="A16" s="119">
        <v>43708</v>
      </c>
      <c r="B16" s="117" t="str">
        <f t="shared" si="1"/>
        <v>Saturday</v>
      </c>
      <c r="C16" s="45" t="s">
        <v>36</v>
      </c>
      <c r="D16" s="45">
        <v>10</v>
      </c>
      <c r="E16" s="46">
        <v>10</v>
      </c>
      <c r="F16" s="130">
        <f t="shared" si="0"/>
        <v>1</v>
      </c>
      <c r="G16" s="43">
        <v>-8.5000000000000006E-2</v>
      </c>
    </row>
    <row r="17" spans="1:13" x14ac:dyDescent="0.25">
      <c r="A17" s="119">
        <v>43708</v>
      </c>
      <c r="B17" s="117" t="str">
        <f t="shared" si="1"/>
        <v>Saturday</v>
      </c>
      <c r="C17" s="45" t="s">
        <v>37</v>
      </c>
      <c r="D17" s="45">
        <v>9</v>
      </c>
      <c r="E17" s="46">
        <v>9</v>
      </c>
      <c r="F17" s="130">
        <f t="shared" si="0"/>
        <v>1</v>
      </c>
      <c r="G17" s="43">
        <v>0.32900000000000001</v>
      </c>
      <c r="I17" s="115" t="str">
        <f>INDEX(Table2[Weekday],MATCH(MAX(Table2[Count of Accepted Orders]),Table2[Count of Accepted Orders],0))</f>
        <v>Sunday</v>
      </c>
      <c r="J17" s="92">
        <f>MAX(Table2[Count of Accepted Orders])</f>
        <v>65</v>
      </c>
    </row>
    <row r="18" spans="1:13" x14ac:dyDescent="0.25">
      <c r="A18" s="119">
        <v>43708</v>
      </c>
      <c r="B18" s="117" t="str">
        <f t="shared" si="1"/>
        <v>Saturday</v>
      </c>
      <c r="C18" s="45" t="s">
        <v>38</v>
      </c>
      <c r="D18" s="45">
        <v>26</v>
      </c>
      <c r="E18" s="46">
        <v>25</v>
      </c>
      <c r="F18" s="130">
        <f t="shared" si="0"/>
        <v>0.96153846153846156</v>
      </c>
      <c r="G18" s="43">
        <v>-0.122</v>
      </c>
      <c r="I18" s="156" t="s">
        <v>139</v>
      </c>
      <c r="J18" s="156"/>
      <c r="K18" s="156"/>
      <c r="L18" s="156"/>
      <c r="M18" s="156"/>
    </row>
    <row r="19" spans="1:13" ht="13.2" customHeight="1" x14ac:dyDescent="0.25">
      <c r="A19" s="119">
        <v>43708</v>
      </c>
      <c r="B19" s="117" t="str">
        <f t="shared" si="1"/>
        <v>Saturday</v>
      </c>
      <c r="C19" s="45" t="s">
        <v>39</v>
      </c>
      <c r="D19" s="45">
        <v>5</v>
      </c>
      <c r="E19" s="46">
        <v>4</v>
      </c>
      <c r="F19" s="130">
        <f t="shared" si="0"/>
        <v>0.8</v>
      </c>
      <c r="G19" s="43">
        <v>0.47599999999999998</v>
      </c>
      <c r="I19" s="156"/>
      <c r="J19" s="156"/>
      <c r="K19" s="156"/>
      <c r="L19" s="156"/>
      <c r="M19" s="156"/>
    </row>
    <row r="20" spans="1:13" ht="12" customHeight="1" x14ac:dyDescent="0.25">
      <c r="A20" s="119">
        <v>43708</v>
      </c>
      <c r="B20" s="117" t="str">
        <f t="shared" si="1"/>
        <v>Saturday</v>
      </c>
      <c r="C20" s="45" t="s">
        <v>40</v>
      </c>
      <c r="D20" s="45">
        <v>6</v>
      </c>
      <c r="E20" s="46">
        <v>4</v>
      </c>
      <c r="F20" s="130">
        <f t="shared" si="0"/>
        <v>0.66666666666666663</v>
      </c>
      <c r="G20" s="43">
        <v>8.9999999999999993E-3</v>
      </c>
      <c r="I20" s="156"/>
      <c r="J20" s="156"/>
      <c r="K20" s="156"/>
      <c r="L20" s="156"/>
      <c r="M20" s="156"/>
    </row>
    <row r="21" spans="1:13" x14ac:dyDescent="0.25">
      <c r="A21" s="119">
        <v>43708</v>
      </c>
      <c r="B21" s="117" t="str">
        <f t="shared" si="1"/>
        <v>Saturday</v>
      </c>
      <c r="C21" s="45" t="s">
        <v>41</v>
      </c>
      <c r="D21" s="45">
        <v>25</v>
      </c>
      <c r="E21" s="46">
        <v>24</v>
      </c>
      <c r="F21" s="130">
        <f t="shared" si="0"/>
        <v>0.96</v>
      </c>
      <c r="G21" s="43">
        <v>-6.0000000000000001E-3</v>
      </c>
      <c r="I21" s="156"/>
      <c r="J21" s="156"/>
      <c r="K21" s="156"/>
      <c r="L21" s="156"/>
      <c r="M21" s="156"/>
    </row>
    <row r="22" spans="1:13" ht="13.2" customHeight="1" x14ac:dyDescent="0.25">
      <c r="A22" s="119">
        <v>43708</v>
      </c>
      <c r="B22" s="117" t="str">
        <f t="shared" si="1"/>
        <v>Saturday</v>
      </c>
      <c r="C22" s="45" t="s">
        <v>42</v>
      </c>
      <c r="D22" s="45">
        <v>17</v>
      </c>
      <c r="E22" s="46">
        <v>17</v>
      </c>
      <c r="F22" s="130">
        <f t="shared" si="0"/>
        <v>1</v>
      </c>
      <c r="G22" s="43">
        <v>-5.8000000000000003E-2</v>
      </c>
      <c r="I22" s="156"/>
      <c r="J22" s="156"/>
      <c r="K22" s="156"/>
      <c r="L22" s="156"/>
      <c r="M22" s="156"/>
    </row>
    <row r="23" spans="1:13" x14ac:dyDescent="0.25">
      <c r="A23" s="119">
        <v>43708</v>
      </c>
      <c r="B23" s="117" t="str">
        <f t="shared" si="1"/>
        <v>Saturday</v>
      </c>
      <c r="C23" s="45" t="s">
        <v>43</v>
      </c>
      <c r="D23" s="45">
        <v>15</v>
      </c>
      <c r="E23" s="46">
        <v>15</v>
      </c>
      <c r="F23" s="130">
        <f t="shared" si="0"/>
        <v>1</v>
      </c>
      <c r="G23" s="43">
        <v>-0.20300000000000001</v>
      </c>
      <c r="I23" s="125"/>
      <c r="J23" s="125"/>
      <c r="K23" s="125"/>
    </row>
    <row r="24" spans="1:13" x14ac:dyDescent="0.25">
      <c r="A24" s="119">
        <v>43708</v>
      </c>
      <c r="B24" s="117" t="str">
        <f t="shared" si="1"/>
        <v>Saturday</v>
      </c>
      <c r="C24" s="45" t="s">
        <v>44</v>
      </c>
      <c r="D24" s="45">
        <v>11</v>
      </c>
      <c r="E24" s="46">
        <v>10</v>
      </c>
      <c r="F24" s="130">
        <f t="shared" si="0"/>
        <v>0.90909090909090906</v>
      </c>
      <c r="G24" s="43">
        <v>0.107</v>
      </c>
      <c r="H24" s="113" t="s">
        <v>135</v>
      </c>
      <c r="I24" s="171" t="s">
        <v>137</v>
      </c>
      <c r="J24" s="171"/>
      <c r="K24" s="171"/>
      <c r="L24" s="171"/>
    </row>
    <row r="25" spans="1:13" x14ac:dyDescent="0.25">
      <c r="A25" s="119">
        <v>43708</v>
      </c>
      <c r="B25" s="117" t="str">
        <f t="shared" si="1"/>
        <v>Saturday</v>
      </c>
      <c r="C25" s="45" t="s">
        <v>45</v>
      </c>
      <c r="D25" s="45">
        <v>6</v>
      </c>
      <c r="E25" s="46">
        <v>6</v>
      </c>
      <c r="F25" s="130">
        <f t="shared" si="0"/>
        <v>1</v>
      </c>
      <c r="G25" s="43">
        <v>-0.27500000000000002</v>
      </c>
      <c r="I25" s="92" t="str">
        <f>INDEX(Table2[Name],MATCH(MIN(Table2[Acceptance rate]),Table2[Acceptance rate],0))</f>
        <v>Juicy Orange</v>
      </c>
      <c r="J25" s="132">
        <f>MIN(Table2[Acceptance rate])</f>
        <v>0.2857142857142857</v>
      </c>
    </row>
    <row r="26" spans="1:13" ht="13.2" customHeight="1" x14ac:dyDescent="0.25">
      <c r="A26" s="119">
        <v>43708</v>
      </c>
      <c r="B26" s="117" t="str">
        <f t="shared" si="1"/>
        <v>Saturday</v>
      </c>
      <c r="C26" s="45" t="s">
        <v>46</v>
      </c>
      <c r="D26" s="45">
        <v>8</v>
      </c>
      <c r="E26" s="46">
        <v>8</v>
      </c>
      <c r="F26" s="130">
        <f t="shared" si="0"/>
        <v>1</v>
      </c>
      <c r="G26" s="43">
        <v>-0.157</v>
      </c>
      <c r="I26" s="169" t="s">
        <v>140</v>
      </c>
      <c r="J26" s="169"/>
      <c r="K26" s="169"/>
      <c r="L26" s="169"/>
      <c r="M26" s="169"/>
    </row>
    <row r="27" spans="1:13" x14ac:dyDescent="0.25">
      <c r="A27" s="119">
        <v>43708</v>
      </c>
      <c r="B27" s="117" t="str">
        <f t="shared" si="1"/>
        <v>Saturday</v>
      </c>
      <c r="C27" s="45" t="s">
        <v>47</v>
      </c>
      <c r="D27" s="45">
        <v>7</v>
      </c>
      <c r="E27" s="46">
        <v>7</v>
      </c>
      <c r="F27" s="130">
        <f t="shared" si="0"/>
        <v>1</v>
      </c>
      <c r="G27" s="43">
        <v>-0.104</v>
      </c>
      <c r="I27" s="169"/>
      <c r="J27" s="169"/>
      <c r="K27" s="169"/>
      <c r="L27" s="169"/>
      <c r="M27" s="169"/>
    </row>
    <row r="28" spans="1:13" x14ac:dyDescent="0.25">
      <c r="A28" s="119">
        <v>43708</v>
      </c>
      <c r="B28" s="117" t="str">
        <f t="shared" si="1"/>
        <v>Saturday</v>
      </c>
      <c r="C28" s="45" t="s">
        <v>48</v>
      </c>
      <c r="D28" s="45">
        <v>3</v>
      </c>
      <c r="E28" s="46">
        <v>3</v>
      </c>
      <c r="F28" s="130">
        <f t="shared" si="0"/>
        <v>1</v>
      </c>
      <c r="G28" s="43">
        <v>0.92800000000000005</v>
      </c>
      <c r="I28" s="169"/>
      <c r="J28" s="169"/>
      <c r="K28" s="169"/>
      <c r="L28" s="169"/>
      <c r="M28" s="169"/>
    </row>
    <row r="29" spans="1:13" x14ac:dyDescent="0.25">
      <c r="A29" s="119">
        <v>43708</v>
      </c>
      <c r="B29" s="117" t="str">
        <f t="shared" si="1"/>
        <v>Saturday</v>
      </c>
      <c r="C29" s="45" t="s">
        <v>49</v>
      </c>
      <c r="D29" s="45">
        <v>3</v>
      </c>
      <c r="E29" s="46">
        <v>2</v>
      </c>
      <c r="F29" s="130">
        <f t="shared" si="0"/>
        <v>0.66666666666666663</v>
      </c>
      <c r="G29" s="43">
        <v>0.33</v>
      </c>
      <c r="I29" s="169"/>
      <c r="J29" s="169"/>
      <c r="K29" s="169"/>
      <c r="L29" s="169"/>
      <c r="M29" s="169"/>
    </row>
    <row r="30" spans="1:13" x14ac:dyDescent="0.25">
      <c r="A30" s="119">
        <v>43708</v>
      </c>
      <c r="B30" s="117" t="str">
        <f t="shared" si="1"/>
        <v>Saturday</v>
      </c>
      <c r="C30" s="45" t="s">
        <v>50</v>
      </c>
      <c r="D30" s="45">
        <v>15</v>
      </c>
      <c r="E30" s="46">
        <v>11</v>
      </c>
      <c r="F30" s="130">
        <f t="shared" si="0"/>
        <v>0.73333333333333328</v>
      </c>
      <c r="G30" s="43">
        <v>-0.125</v>
      </c>
      <c r="I30" s="169"/>
      <c r="J30" s="169"/>
      <c r="K30" s="169"/>
      <c r="L30" s="169"/>
      <c r="M30" s="169"/>
    </row>
    <row r="31" spans="1:13" x14ac:dyDescent="0.25">
      <c r="A31" s="119">
        <v>43708</v>
      </c>
      <c r="B31" s="117" t="str">
        <f t="shared" si="1"/>
        <v>Saturday</v>
      </c>
      <c r="C31" s="45" t="s">
        <v>51</v>
      </c>
      <c r="D31" s="45">
        <v>17</v>
      </c>
      <c r="E31" s="46">
        <v>17</v>
      </c>
      <c r="F31" s="130">
        <f t="shared" si="0"/>
        <v>1</v>
      </c>
      <c r="G31" s="43">
        <v>0.35099999999999998</v>
      </c>
      <c r="I31" s="169"/>
      <c r="J31" s="169"/>
      <c r="K31" s="169"/>
      <c r="L31" s="169"/>
      <c r="M31" s="169"/>
    </row>
    <row r="32" spans="1:13" x14ac:dyDescent="0.25">
      <c r="A32" s="119">
        <v>43708</v>
      </c>
      <c r="B32" s="117" t="str">
        <f t="shared" si="1"/>
        <v>Saturday</v>
      </c>
      <c r="C32" s="45" t="s">
        <v>52</v>
      </c>
      <c r="D32" s="45">
        <v>13</v>
      </c>
      <c r="E32" s="46">
        <v>10</v>
      </c>
      <c r="F32" s="130">
        <f t="shared" si="0"/>
        <v>0.76923076923076927</v>
      </c>
      <c r="G32" s="43">
        <v>0.25</v>
      </c>
      <c r="I32" s="169"/>
      <c r="J32" s="169"/>
      <c r="K32" s="169"/>
      <c r="L32" s="169"/>
      <c r="M32" s="169"/>
    </row>
    <row r="33" spans="1:21" x14ac:dyDescent="0.25">
      <c r="A33" s="119">
        <v>43708</v>
      </c>
      <c r="B33" s="117" t="str">
        <f t="shared" si="1"/>
        <v>Saturday</v>
      </c>
      <c r="C33" s="45" t="s">
        <v>53</v>
      </c>
      <c r="D33" s="45">
        <v>12</v>
      </c>
      <c r="E33" s="46">
        <v>12</v>
      </c>
      <c r="F33" s="130">
        <f t="shared" si="0"/>
        <v>1</v>
      </c>
      <c r="G33" s="43">
        <v>0.214</v>
      </c>
      <c r="I33"/>
    </row>
    <row r="34" spans="1:21" x14ac:dyDescent="0.25">
      <c r="A34" s="119">
        <v>43708</v>
      </c>
      <c r="B34" s="117" t="str">
        <f t="shared" si="1"/>
        <v>Saturday</v>
      </c>
      <c r="C34" s="45" t="s">
        <v>54</v>
      </c>
      <c r="D34" s="45">
        <v>2</v>
      </c>
      <c r="E34" s="46">
        <v>2</v>
      </c>
      <c r="F34" s="130">
        <f t="shared" si="0"/>
        <v>1</v>
      </c>
      <c r="G34" s="43">
        <v>0.251</v>
      </c>
      <c r="H34" s="113" t="s">
        <v>141</v>
      </c>
      <c r="I34" s="170" t="s">
        <v>142</v>
      </c>
      <c r="J34" s="170"/>
      <c r="K34" s="170"/>
      <c r="L34" s="85"/>
      <c r="M34" s="85"/>
      <c r="N34" s="85"/>
      <c r="O34" s="85"/>
      <c r="P34" s="85"/>
      <c r="Q34" s="85"/>
      <c r="R34" s="85"/>
      <c r="S34" s="85"/>
      <c r="T34" s="85"/>
      <c r="U34" s="85"/>
    </row>
    <row r="35" spans="1:21" ht="13.2" customHeight="1" x14ac:dyDescent="0.25">
      <c r="A35" s="119">
        <v>43708</v>
      </c>
      <c r="B35" s="117" t="str">
        <f t="shared" si="1"/>
        <v>Saturday</v>
      </c>
      <c r="C35" s="45" t="s">
        <v>55</v>
      </c>
      <c r="D35" s="45">
        <v>21</v>
      </c>
      <c r="E35" s="46">
        <v>21</v>
      </c>
      <c r="F35" s="130">
        <f t="shared" si="0"/>
        <v>1</v>
      </c>
      <c r="G35" s="43">
        <v>-0.26400000000000001</v>
      </c>
      <c r="I35" s="156" t="s">
        <v>146</v>
      </c>
      <c r="J35" s="167"/>
      <c r="K35" s="167"/>
      <c r="L35" s="167"/>
      <c r="M35" s="167"/>
    </row>
    <row r="36" spans="1:21" x14ac:dyDescent="0.25">
      <c r="A36" s="119">
        <v>43708</v>
      </c>
      <c r="B36" s="117" t="str">
        <f t="shared" si="1"/>
        <v>Saturday</v>
      </c>
      <c r="C36" s="45" t="s">
        <v>56</v>
      </c>
      <c r="D36" s="45">
        <v>9</v>
      </c>
      <c r="E36" s="46">
        <v>7</v>
      </c>
      <c r="F36" s="130">
        <f t="shared" si="0"/>
        <v>0.77777777777777779</v>
      </c>
      <c r="G36" s="43">
        <v>-0.215</v>
      </c>
      <c r="I36" s="167"/>
      <c r="J36" s="167"/>
      <c r="K36" s="167"/>
      <c r="L36" s="167"/>
      <c r="M36" s="167"/>
      <c r="N36" s="85"/>
    </row>
    <row r="37" spans="1:21" x14ac:dyDescent="0.25">
      <c r="A37" s="119">
        <v>43708</v>
      </c>
      <c r="B37" s="117" t="str">
        <f t="shared" si="1"/>
        <v>Saturday</v>
      </c>
      <c r="C37" s="45" t="s">
        <v>57</v>
      </c>
      <c r="D37" s="45">
        <v>19</v>
      </c>
      <c r="E37" s="46">
        <v>14</v>
      </c>
      <c r="F37" s="130">
        <f t="shared" si="0"/>
        <v>0.73684210526315785</v>
      </c>
      <c r="G37" s="43">
        <v>-0.28299999999999997</v>
      </c>
      <c r="I37" s="167"/>
      <c r="J37" s="167"/>
      <c r="K37" s="167"/>
      <c r="L37" s="167"/>
      <c r="M37" s="167"/>
    </row>
    <row r="38" spans="1:21" x14ac:dyDescent="0.25">
      <c r="A38" s="119">
        <v>43708</v>
      </c>
      <c r="B38" s="117" t="str">
        <f t="shared" si="1"/>
        <v>Saturday</v>
      </c>
      <c r="C38" s="45" t="s">
        <v>58</v>
      </c>
      <c r="D38" s="45">
        <v>9</v>
      </c>
      <c r="E38" s="46">
        <v>9</v>
      </c>
      <c r="F38" s="130">
        <f t="shared" si="0"/>
        <v>1</v>
      </c>
      <c r="G38" s="43">
        <v>0.2</v>
      </c>
      <c r="I38" s="122" t="s">
        <v>145</v>
      </c>
      <c r="J38" t="s">
        <v>144</v>
      </c>
      <c r="K38" s="133"/>
      <c r="L38" s="133"/>
      <c r="M38" s="133"/>
    </row>
    <row r="39" spans="1:21" x14ac:dyDescent="0.25">
      <c r="A39" s="119">
        <v>43708</v>
      </c>
      <c r="B39" s="117" t="str">
        <f t="shared" si="1"/>
        <v>Saturday</v>
      </c>
      <c r="C39" s="45" t="s">
        <v>59</v>
      </c>
      <c r="D39" s="45">
        <v>3</v>
      </c>
      <c r="E39" s="46">
        <v>1</v>
      </c>
      <c r="F39" s="130">
        <f t="shared" si="0"/>
        <v>0.33333333333333331</v>
      </c>
      <c r="G39" s="43">
        <v>-0.47799999999999998</v>
      </c>
      <c r="I39" s="123" t="s">
        <v>82</v>
      </c>
      <c r="J39" s="134">
        <v>-2.2270000000000003</v>
      </c>
      <c r="K39" s="133"/>
      <c r="L39" s="133"/>
      <c r="M39" s="133"/>
    </row>
    <row r="40" spans="1:21" x14ac:dyDescent="0.25">
      <c r="A40" s="119">
        <v>43708</v>
      </c>
      <c r="B40" s="117" t="str">
        <f t="shared" si="1"/>
        <v>Saturday</v>
      </c>
      <c r="C40" s="45" t="s">
        <v>60</v>
      </c>
      <c r="D40" s="45">
        <v>3</v>
      </c>
      <c r="E40" s="46">
        <v>2</v>
      </c>
      <c r="F40" s="130">
        <f t="shared" si="0"/>
        <v>0.66666666666666663</v>
      </c>
      <c r="G40" s="43">
        <v>-0.89600000000000002</v>
      </c>
      <c r="I40" s="123" t="s">
        <v>60</v>
      </c>
      <c r="J40" s="134">
        <v>-1.4910000000000001</v>
      </c>
    </row>
    <row r="41" spans="1:21" x14ac:dyDescent="0.25">
      <c r="A41" s="119">
        <v>43708</v>
      </c>
      <c r="B41" s="117" t="str">
        <f t="shared" si="1"/>
        <v>Saturday</v>
      </c>
      <c r="C41" s="45" t="s">
        <v>61</v>
      </c>
      <c r="D41" s="45">
        <v>14</v>
      </c>
      <c r="E41" s="46">
        <v>4</v>
      </c>
      <c r="F41" s="130">
        <f t="shared" si="0"/>
        <v>0.2857142857142857</v>
      </c>
      <c r="G41" s="43">
        <v>-3.0000000000000001E-3</v>
      </c>
      <c r="I41" s="123" t="s">
        <v>56</v>
      </c>
      <c r="J41" s="134">
        <v>-1.488</v>
      </c>
    </row>
    <row r="42" spans="1:21" x14ac:dyDescent="0.25">
      <c r="A42" s="119">
        <v>43708</v>
      </c>
      <c r="B42" s="117" t="str">
        <f t="shared" si="1"/>
        <v>Saturday</v>
      </c>
      <c r="C42" s="45" t="s">
        <v>62</v>
      </c>
      <c r="D42" s="45">
        <v>6</v>
      </c>
      <c r="E42" s="46">
        <v>6</v>
      </c>
      <c r="F42" s="130">
        <f t="shared" si="0"/>
        <v>1</v>
      </c>
      <c r="G42" s="43">
        <v>0.14099999999999999</v>
      </c>
      <c r="I42" s="123" t="s">
        <v>68</v>
      </c>
      <c r="J42" s="134">
        <v>-1.341</v>
      </c>
    </row>
    <row r="43" spans="1:21" x14ac:dyDescent="0.25">
      <c r="A43" s="119">
        <v>43708</v>
      </c>
      <c r="B43" s="117" t="str">
        <f t="shared" si="1"/>
        <v>Saturday</v>
      </c>
      <c r="C43" s="45" t="s">
        <v>63</v>
      </c>
      <c r="D43" s="45">
        <v>13</v>
      </c>
      <c r="E43" s="46">
        <v>13</v>
      </c>
      <c r="F43" s="130">
        <f t="shared" si="0"/>
        <v>1</v>
      </c>
      <c r="G43" s="43">
        <v>-5.0999999999999997E-2</v>
      </c>
      <c r="I43" s="123" t="s">
        <v>42</v>
      </c>
      <c r="J43" s="134">
        <v>-1.292</v>
      </c>
    </row>
    <row r="44" spans="1:21" x14ac:dyDescent="0.25">
      <c r="A44" s="119">
        <v>43708</v>
      </c>
      <c r="B44" s="117" t="str">
        <f t="shared" si="1"/>
        <v>Saturday</v>
      </c>
      <c r="C44" s="45" t="s">
        <v>64</v>
      </c>
      <c r="D44" s="45">
        <v>3</v>
      </c>
      <c r="E44" s="46">
        <v>3</v>
      </c>
      <c r="F44" s="130">
        <f t="shared" si="0"/>
        <v>1</v>
      </c>
      <c r="G44" s="43">
        <v>0.187</v>
      </c>
      <c r="I44" s="123" t="s">
        <v>89</v>
      </c>
      <c r="J44" s="134">
        <v>-1.246</v>
      </c>
    </row>
    <row r="45" spans="1:21" x14ac:dyDescent="0.25">
      <c r="A45" s="119">
        <v>43708</v>
      </c>
      <c r="B45" s="117" t="str">
        <f t="shared" si="1"/>
        <v>Saturday</v>
      </c>
      <c r="C45" s="45" t="s">
        <v>65</v>
      </c>
      <c r="D45" s="45">
        <v>23</v>
      </c>
      <c r="E45" s="46">
        <v>22</v>
      </c>
      <c r="F45" s="130">
        <f t="shared" si="0"/>
        <v>0.95652173913043481</v>
      </c>
      <c r="G45" s="43">
        <v>0.107</v>
      </c>
      <c r="I45" s="123" t="s">
        <v>83</v>
      </c>
      <c r="J45" s="134">
        <v>-1.157</v>
      </c>
    </row>
    <row r="46" spans="1:21" x14ac:dyDescent="0.25">
      <c r="A46" s="119">
        <v>43708</v>
      </c>
      <c r="B46" s="117" t="str">
        <f t="shared" si="1"/>
        <v>Saturday</v>
      </c>
      <c r="C46" s="45" t="s">
        <v>66</v>
      </c>
      <c r="D46" s="45">
        <v>13</v>
      </c>
      <c r="E46" s="46">
        <v>13</v>
      </c>
      <c r="F46" s="130">
        <f t="shared" si="0"/>
        <v>1</v>
      </c>
      <c r="G46" s="43">
        <v>-2.1999999999999999E-2</v>
      </c>
      <c r="I46" s="123" t="s">
        <v>71</v>
      </c>
      <c r="J46" s="134">
        <v>-0.92799999999999994</v>
      </c>
    </row>
    <row r="47" spans="1:21" x14ac:dyDescent="0.25">
      <c r="A47" s="119">
        <v>43708</v>
      </c>
      <c r="B47" s="117" t="str">
        <f t="shared" si="1"/>
        <v>Saturday</v>
      </c>
      <c r="C47" s="45" t="s">
        <v>67</v>
      </c>
      <c r="D47" s="45">
        <v>12</v>
      </c>
      <c r="E47" s="46">
        <v>11</v>
      </c>
      <c r="F47" s="130">
        <f t="shared" si="0"/>
        <v>0.91666666666666663</v>
      </c>
      <c r="G47" s="43">
        <v>-0.08</v>
      </c>
      <c r="I47" s="123" t="s">
        <v>46</v>
      </c>
      <c r="J47" s="134">
        <v>-0.79700000000000004</v>
      </c>
    </row>
    <row r="48" spans="1:21" x14ac:dyDescent="0.25">
      <c r="A48" s="119">
        <v>43708</v>
      </c>
      <c r="B48" s="117" t="str">
        <f t="shared" si="1"/>
        <v>Saturday</v>
      </c>
      <c r="C48" s="45" t="s">
        <v>68</v>
      </c>
      <c r="D48" s="45">
        <v>40</v>
      </c>
      <c r="E48" s="46">
        <v>40</v>
      </c>
      <c r="F48" s="130">
        <f t="shared" si="0"/>
        <v>1</v>
      </c>
      <c r="G48" s="43">
        <v>-1.7999999999999999E-2</v>
      </c>
      <c r="I48" s="123" t="s">
        <v>73</v>
      </c>
      <c r="J48" s="134">
        <v>-0.78</v>
      </c>
    </row>
    <row r="49" spans="1:10" x14ac:dyDescent="0.25">
      <c r="A49" s="119">
        <v>43708</v>
      </c>
      <c r="B49" s="117" t="str">
        <f t="shared" si="1"/>
        <v>Saturday</v>
      </c>
      <c r="C49" s="45" t="s">
        <v>69</v>
      </c>
      <c r="D49" s="45">
        <v>3</v>
      </c>
      <c r="E49" s="46">
        <v>2</v>
      </c>
      <c r="F49" s="130">
        <f t="shared" si="0"/>
        <v>0.66666666666666663</v>
      </c>
      <c r="G49" s="43">
        <v>-0.307</v>
      </c>
      <c r="I49" s="123" t="s">
        <v>86</v>
      </c>
      <c r="J49" s="134">
        <v>-0.76</v>
      </c>
    </row>
    <row r="50" spans="1:10" x14ac:dyDescent="0.25">
      <c r="A50" s="119">
        <v>43708</v>
      </c>
      <c r="B50" s="117" t="str">
        <f t="shared" si="1"/>
        <v>Saturday</v>
      </c>
      <c r="C50" s="45" t="s">
        <v>70</v>
      </c>
      <c r="D50" s="45">
        <v>2</v>
      </c>
      <c r="E50" s="46">
        <v>2</v>
      </c>
      <c r="F50" s="130">
        <f t="shared" si="0"/>
        <v>1</v>
      </c>
      <c r="G50" s="43">
        <v>0.105</v>
      </c>
      <c r="I50" s="123" t="s">
        <v>36</v>
      </c>
      <c r="J50" s="134">
        <v>-0.75700000000000001</v>
      </c>
    </row>
    <row r="51" spans="1:10" x14ac:dyDescent="0.25">
      <c r="A51" s="119">
        <v>43708</v>
      </c>
      <c r="B51" s="117" t="str">
        <f t="shared" si="1"/>
        <v>Saturday</v>
      </c>
      <c r="C51" s="45" t="s">
        <v>71</v>
      </c>
      <c r="D51" s="45">
        <v>6</v>
      </c>
      <c r="E51" s="46">
        <v>2</v>
      </c>
      <c r="F51" s="130">
        <f t="shared" si="0"/>
        <v>0.33333333333333331</v>
      </c>
      <c r="G51" s="43">
        <v>0.111</v>
      </c>
      <c r="I51" s="123" t="s">
        <v>90</v>
      </c>
      <c r="J51" s="134">
        <v>-0.75299999999999989</v>
      </c>
    </row>
    <row r="52" spans="1:10" x14ac:dyDescent="0.25">
      <c r="A52" s="119">
        <v>43708</v>
      </c>
      <c r="B52" s="117" t="str">
        <f t="shared" si="1"/>
        <v>Saturday</v>
      </c>
      <c r="C52" s="45" t="s">
        <v>72</v>
      </c>
      <c r="D52" s="45">
        <v>3</v>
      </c>
      <c r="E52" s="46">
        <v>3</v>
      </c>
      <c r="F52" s="130">
        <f t="shared" si="0"/>
        <v>1</v>
      </c>
      <c r="G52" s="43">
        <v>-8.6999999999999994E-2</v>
      </c>
      <c r="I52" s="123" t="s">
        <v>78</v>
      </c>
      <c r="J52" s="134">
        <v>-0.65900000000000003</v>
      </c>
    </row>
    <row r="53" spans="1:10" x14ac:dyDescent="0.25">
      <c r="A53" s="119">
        <v>43708</v>
      </c>
      <c r="B53" s="117" t="str">
        <f t="shared" si="1"/>
        <v>Saturday</v>
      </c>
      <c r="C53" s="45" t="s">
        <v>73</v>
      </c>
      <c r="D53" s="45">
        <v>16</v>
      </c>
      <c r="E53" s="46">
        <v>16</v>
      </c>
      <c r="F53" s="130">
        <f t="shared" si="0"/>
        <v>1</v>
      </c>
      <c r="G53" s="43">
        <v>-0.32100000000000001</v>
      </c>
      <c r="I53" s="123" t="s">
        <v>64</v>
      </c>
      <c r="J53" s="134">
        <v>-0.64500000000000002</v>
      </c>
    </row>
    <row r="54" spans="1:10" x14ac:dyDescent="0.25">
      <c r="A54" s="119">
        <v>43708</v>
      </c>
      <c r="B54" s="117" t="str">
        <f t="shared" si="1"/>
        <v>Saturday</v>
      </c>
      <c r="C54" s="45" t="s">
        <v>74</v>
      </c>
      <c r="D54" s="45">
        <v>4</v>
      </c>
      <c r="E54" s="46">
        <v>3</v>
      </c>
      <c r="F54" s="130">
        <f t="shared" si="0"/>
        <v>0.75</v>
      </c>
      <c r="G54" s="43">
        <v>-0.19600000000000001</v>
      </c>
      <c r="I54" s="123" t="s">
        <v>27</v>
      </c>
      <c r="J54" s="134">
        <v>-0.63400000000000001</v>
      </c>
    </row>
    <row r="55" spans="1:10" x14ac:dyDescent="0.25">
      <c r="A55" s="119">
        <v>43708</v>
      </c>
      <c r="B55" s="117" t="str">
        <f t="shared" si="1"/>
        <v>Saturday</v>
      </c>
      <c r="C55" s="45" t="s">
        <v>75</v>
      </c>
      <c r="D55" s="45">
        <v>5</v>
      </c>
      <c r="E55" s="46">
        <v>5</v>
      </c>
      <c r="F55" s="130">
        <f t="shared" si="0"/>
        <v>1</v>
      </c>
      <c r="G55" s="43">
        <v>-0.13100000000000001</v>
      </c>
      <c r="I55" s="123" t="s">
        <v>61</v>
      </c>
      <c r="J55" s="134">
        <v>-0.624</v>
      </c>
    </row>
    <row r="56" spans="1:10" x14ac:dyDescent="0.25">
      <c r="A56" s="119">
        <v>43708</v>
      </c>
      <c r="B56" s="117" t="str">
        <f t="shared" si="1"/>
        <v>Saturday</v>
      </c>
      <c r="C56" s="45" t="s">
        <v>76</v>
      </c>
      <c r="D56" s="45">
        <v>5</v>
      </c>
      <c r="E56" s="46">
        <v>5</v>
      </c>
      <c r="F56" s="130">
        <f t="shared" si="0"/>
        <v>1</v>
      </c>
      <c r="G56" s="43">
        <v>0.21299999999999999</v>
      </c>
      <c r="I56" s="123" t="s">
        <v>43</v>
      </c>
      <c r="J56" s="134">
        <v>-0.59100000000000008</v>
      </c>
    </row>
    <row r="57" spans="1:10" x14ac:dyDescent="0.25">
      <c r="A57" s="119">
        <v>43708</v>
      </c>
      <c r="B57" s="117" t="str">
        <f t="shared" si="1"/>
        <v>Saturday</v>
      </c>
      <c r="C57" s="45" t="s">
        <v>77</v>
      </c>
      <c r="D57" s="45">
        <v>6</v>
      </c>
      <c r="E57" s="46">
        <v>6</v>
      </c>
      <c r="F57" s="130">
        <f t="shared" si="0"/>
        <v>1</v>
      </c>
      <c r="G57" s="43">
        <v>-0.10199999999999999</v>
      </c>
      <c r="I57" s="123" t="s">
        <v>26</v>
      </c>
      <c r="J57" s="134">
        <v>-0.50600000000000001</v>
      </c>
    </row>
    <row r="58" spans="1:10" x14ac:dyDescent="0.25">
      <c r="A58" s="119">
        <v>43708</v>
      </c>
      <c r="B58" s="117" t="str">
        <f t="shared" si="1"/>
        <v>Saturday</v>
      </c>
      <c r="C58" s="45" t="s">
        <v>78</v>
      </c>
      <c r="D58" s="45">
        <v>4</v>
      </c>
      <c r="E58" s="46">
        <v>4</v>
      </c>
      <c r="F58" s="130">
        <f t="shared" si="0"/>
        <v>1</v>
      </c>
      <c r="G58" s="43">
        <v>-0.184</v>
      </c>
      <c r="I58" s="123" t="s">
        <v>47</v>
      </c>
      <c r="J58" s="134">
        <v>-0.47499999999999998</v>
      </c>
    </row>
    <row r="59" spans="1:10" x14ac:dyDescent="0.25">
      <c r="A59" s="119">
        <v>43708</v>
      </c>
      <c r="B59" s="117" t="str">
        <f t="shared" si="1"/>
        <v>Saturday</v>
      </c>
      <c r="C59" s="45" t="s">
        <v>79</v>
      </c>
      <c r="D59" s="45">
        <v>9</v>
      </c>
      <c r="E59" s="46">
        <v>9</v>
      </c>
      <c r="F59" s="130">
        <f t="shared" si="0"/>
        <v>1</v>
      </c>
      <c r="G59" s="43">
        <v>-0.12</v>
      </c>
      <c r="I59" s="123" t="s">
        <v>70</v>
      </c>
      <c r="J59" s="134">
        <v>-0.45600000000000002</v>
      </c>
    </row>
    <row r="60" spans="1:10" x14ac:dyDescent="0.25">
      <c r="A60" s="119">
        <v>43708</v>
      </c>
      <c r="B60" s="117" t="str">
        <f t="shared" si="1"/>
        <v>Saturday</v>
      </c>
      <c r="C60" s="45" t="s">
        <v>80</v>
      </c>
      <c r="D60" s="45">
        <v>3</v>
      </c>
      <c r="E60" s="46">
        <v>3</v>
      </c>
      <c r="F60" s="130">
        <f t="shared" si="0"/>
        <v>1</v>
      </c>
      <c r="G60" s="43">
        <v>0.62</v>
      </c>
      <c r="I60" s="123" t="s">
        <v>45</v>
      </c>
      <c r="J60" s="134">
        <v>-0.39600000000000002</v>
      </c>
    </row>
    <row r="61" spans="1:10" x14ac:dyDescent="0.25">
      <c r="A61" s="119">
        <v>43708</v>
      </c>
      <c r="B61" s="117" t="str">
        <f t="shared" si="1"/>
        <v>Saturday</v>
      </c>
      <c r="C61" s="45" t="s">
        <v>81</v>
      </c>
      <c r="D61" s="45">
        <v>3</v>
      </c>
      <c r="E61" s="46">
        <v>2</v>
      </c>
      <c r="F61" s="130">
        <f t="shared" si="0"/>
        <v>0.66666666666666663</v>
      </c>
      <c r="G61" s="43">
        <v>8.0000000000000002E-3</v>
      </c>
      <c r="I61" s="123" t="s">
        <v>55</v>
      </c>
      <c r="J61" s="134">
        <v>-0.36099999999999988</v>
      </c>
    </row>
    <row r="62" spans="1:10" x14ac:dyDescent="0.25">
      <c r="A62" s="119">
        <v>43708</v>
      </c>
      <c r="B62" s="117" t="str">
        <f t="shared" si="1"/>
        <v>Saturday</v>
      </c>
      <c r="C62" s="45" t="s">
        <v>82</v>
      </c>
      <c r="D62" s="45">
        <v>3</v>
      </c>
      <c r="E62" s="46">
        <v>3</v>
      </c>
      <c r="F62" s="130">
        <f t="shared" si="0"/>
        <v>1</v>
      </c>
      <c r="G62" s="43">
        <v>0.10199999999999999</v>
      </c>
      <c r="I62" s="123" t="s">
        <v>35</v>
      </c>
      <c r="J62" s="134">
        <v>-0.32999999999999996</v>
      </c>
    </row>
    <row r="63" spans="1:10" x14ac:dyDescent="0.25">
      <c r="A63" s="119">
        <v>43708</v>
      </c>
      <c r="B63" s="117" t="str">
        <f t="shared" si="1"/>
        <v>Saturday</v>
      </c>
      <c r="C63" s="45" t="s">
        <v>83</v>
      </c>
      <c r="D63" s="45">
        <v>9</v>
      </c>
      <c r="E63" s="46">
        <v>9</v>
      </c>
      <c r="F63" s="130">
        <f t="shared" si="0"/>
        <v>1</v>
      </c>
      <c r="G63" s="43">
        <v>0.20399999999999999</v>
      </c>
      <c r="I63" s="123" t="s">
        <v>76</v>
      </c>
      <c r="J63" s="134">
        <v>-0.29399999999999976</v>
      </c>
    </row>
    <row r="64" spans="1:10" x14ac:dyDescent="0.25">
      <c r="A64" s="119">
        <v>43708</v>
      </c>
      <c r="B64" s="117" t="str">
        <f t="shared" si="1"/>
        <v>Saturday</v>
      </c>
      <c r="C64" s="45" t="s">
        <v>84</v>
      </c>
      <c r="D64" s="45">
        <v>3</v>
      </c>
      <c r="E64" s="46">
        <v>2</v>
      </c>
      <c r="F64" s="130">
        <f t="shared" si="0"/>
        <v>0.66666666666666663</v>
      </c>
      <c r="G64" s="43">
        <v>0.188</v>
      </c>
      <c r="I64" s="123" t="s">
        <v>81</v>
      </c>
      <c r="J64" s="134">
        <v>-0.27199999999999996</v>
      </c>
    </row>
    <row r="65" spans="1:10" x14ac:dyDescent="0.25">
      <c r="A65" s="119">
        <v>43708</v>
      </c>
      <c r="B65" s="117" t="str">
        <f t="shared" si="1"/>
        <v>Saturday</v>
      </c>
      <c r="C65" s="45" t="s">
        <v>85</v>
      </c>
      <c r="D65" s="45">
        <v>10</v>
      </c>
      <c r="E65" s="46">
        <v>9</v>
      </c>
      <c r="F65" s="130">
        <f t="shared" si="0"/>
        <v>0.9</v>
      </c>
      <c r="G65" s="43">
        <v>0.63200000000000001</v>
      </c>
      <c r="I65" s="123" t="s">
        <v>57</v>
      </c>
      <c r="J65" s="134">
        <v>-0.26400000000000001</v>
      </c>
    </row>
    <row r="66" spans="1:10" x14ac:dyDescent="0.25">
      <c r="A66" s="119">
        <v>43708</v>
      </c>
      <c r="B66" s="117" t="str">
        <f t="shared" si="1"/>
        <v>Saturday</v>
      </c>
      <c r="C66" s="45" t="s">
        <v>86</v>
      </c>
      <c r="D66" s="45">
        <v>3</v>
      </c>
      <c r="E66" s="46">
        <v>2</v>
      </c>
      <c r="F66" s="130">
        <f t="shared" ref="F66:F129" si="2">E66/D66</f>
        <v>0.66666666666666663</v>
      </c>
      <c r="G66" s="43">
        <v>0.184</v>
      </c>
      <c r="I66" s="123" t="s">
        <v>69</v>
      </c>
      <c r="J66" s="134">
        <v>-0.26400000000000001</v>
      </c>
    </row>
    <row r="67" spans="1:10" x14ac:dyDescent="0.25">
      <c r="A67" s="119">
        <v>43708</v>
      </c>
      <c r="B67" s="117" t="str">
        <f t="shared" ref="B67:B130" si="3">TEXT(A67,"DDDD")</f>
        <v>Saturday</v>
      </c>
      <c r="C67" s="45" t="s">
        <v>87</v>
      </c>
      <c r="D67" s="45">
        <v>16</v>
      </c>
      <c r="E67" s="46">
        <v>13</v>
      </c>
      <c r="F67" s="130">
        <f t="shared" si="2"/>
        <v>0.8125</v>
      </c>
      <c r="G67" s="43">
        <v>4.4999999999999998E-2</v>
      </c>
      <c r="I67" s="123" t="s">
        <v>67</v>
      </c>
      <c r="J67" s="134">
        <v>-0.25999999999999995</v>
      </c>
    </row>
    <row r="68" spans="1:10" x14ac:dyDescent="0.25">
      <c r="A68" s="119">
        <v>43708</v>
      </c>
      <c r="B68" s="117" t="str">
        <f t="shared" si="3"/>
        <v>Saturday</v>
      </c>
      <c r="C68" s="45" t="s">
        <v>88</v>
      </c>
      <c r="D68" s="45">
        <v>6</v>
      </c>
      <c r="E68" s="46">
        <v>5</v>
      </c>
      <c r="F68" s="130">
        <f t="shared" si="2"/>
        <v>0.83333333333333337</v>
      </c>
      <c r="G68" s="43">
        <v>0.22900000000000001</v>
      </c>
      <c r="I68" s="123" t="s">
        <v>51</v>
      </c>
      <c r="J68" s="134">
        <v>-0.254</v>
      </c>
    </row>
    <row r="69" spans="1:10" x14ac:dyDescent="0.25">
      <c r="A69" s="119">
        <v>43708</v>
      </c>
      <c r="B69" s="117" t="str">
        <f t="shared" si="3"/>
        <v>Saturday</v>
      </c>
      <c r="C69" s="45" t="s">
        <v>89</v>
      </c>
      <c r="D69" s="45">
        <v>6</v>
      </c>
      <c r="E69" s="46">
        <v>5</v>
      </c>
      <c r="F69" s="130">
        <f t="shared" si="2"/>
        <v>0.83333333333333337</v>
      </c>
      <c r="G69" s="43">
        <v>-0.46100000000000002</v>
      </c>
      <c r="I69" s="123" t="s">
        <v>85</v>
      </c>
      <c r="J69" s="134">
        <v>-0.22599999999999998</v>
      </c>
    </row>
    <row r="70" spans="1:10" x14ac:dyDescent="0.25">
      <c r="A70" s="119">
        <v>43708</v>
      </c>
      <c r="B70" s="117" t="str">
        <f t="shared" si="3"/>
        <v>Saturday</v>
      </c>
      <c r="C70" s="45" t="s">
        <v>90</v>
      </c>
      <c r="D70" s="45">
        <v>2</v>
      </c>
      <c r="E70" s="46">
        <v>2</v>
      </c>
      <c r="F70" s="130">
        <f t="shared" si="2"/>
        <v>1</v>
      </c>
      <c r="G70" s="43">
        <v>-0.122</v>
      </c>
      <c r="I70" s="123" t="s">
        <v>80</v>
      </c>
      <c r="J70" s="134">
        <v>-0.19800000000000001</v>
      </c>
    </row>
    <row r="71" spans="1:10" x14ac:dyDescent="0.25">
      <c r="A71" s="119">
        <v>43708</v>
      </c>
      <c r="B71" s="117" t="str">
        <f t="shared" si="3"/>
        <v>Saturday</v>
      </c>
      <c r="C71" s="45" t="s">
        <v>91</v>
      </c>
      <c r="D71" s="45">
        <v>7</v>
      </c>
      <c r="E71" s="46">
        <v>5</v>
      </c>
      <c r="F71" s="130">
        <f t="shared" si="2"/>
        <v>0.7142857142857143</v>
      </c>
      <c r="G71" s="43">
        <v>1E-3</v>
      </c>
      <c r="I71" s="123" t="s">
        <v>50</v>
      </c>
      <c r="J71" s="134">
        <v>-0.17600000000000005</v>
      </c>
    </row>
    <row r="72" spans="1:10" x14ac:dyDescent="0.25">
      <c r="A72" s="119">
        <v>43708</v>
      </c>
      <c r="B72" s="117" t="str">
        <f t="shared" si="3"/>
        <v>Saturday</v>
      </c>
      <c r="C72" s="45" t="s">
        <v>92</v>
      </c>
      <c r="D72" s="45">
        <v>63</v>
      </c>
      <c r="E72" s="46">
        <v>56</v>
      </c>
      <c r="F72" s="130">
        <f t="shared" si="2"/>
        <v>0.88888888888888884</v>
      </c>
      <c r="G72" s="43">
        <v>-0.13500000000000001</v>
      </c>
      <c r="I72" s="123" t="s">
        <v>87</v>
      </c>
      <c r="J72" s="134">
        <v>-0.1729999999999999</v>
      </c>
    </row>
    <row r="73" spans="1:10" x14ac:dyDescent="0.25">
      <c r="A73" s="119">
        <v>43708</v>
      </c>
      <c r="B73" s="117" t="str">
        <f t="shared" si="3"/>
        <v>Saturday</v>
      </c>
      <c r="C73" s="45" t="s">
        <v>93</v>
      </c>
      <c r="D73" s="45">
        <v>12</v>
      </c>
      <c r="E73" s="46">
        <v>12</v>
      </c>
      <c r="F73" s="130">
        <f t="shared" si="2"/>
        <v>1</v>
      </c>
      <c r="G73" s="43">
        <v>0.40500000000000003</v>
      </c>
      <c r="I73" s="123" t="s">
        <v>41</v>
      </c>
      <c r="J73" s="134">
        <v>-0.15000000000000005</v>
      </c>
    </row>
    <row r="74" spans="1:10" x14ac:dyDescent="0.25">
      <c r="A74" s="119">
        <v>43709</v>
      </c>
      <c r="B74" s="117" t="str">
        <f t="shared" si="3"/>
        <v>Sunday</v>
      </c>
      <c r="C74" s="45" t="s">
        <v>22</v>
      </c>
      <c r="D74" s="45">
        <v>7</v>
      </c>
      <c r="E74" s="46">
        <v>7</v>
      </c>
      <c r="F74" s="130">
        <f t="shared" si="2"/>
        <v>1</v>
      </c>
      <c r="G74" s="43">
        <v>-0.63800000000000001</v>
      </c>
      <c r="I74" s="123" t="s">
        <v>23</v>
      </c>
      <c r="J74" s="134">
        <v>-0.14899999999999991</v>
      </c>
    </row>
    <row r="75" spans="1:10" x14ac:dyDescent="0.25">
      <c r="A75" s="119">
        <v>43709</v>
      </c>
      <c r="B75" s="117" t="str">
        <f t="shared" si="3"/>
        <v>Sunday</v>
      </c>
      <c r="C75" s="45" t="s">
        <v>23</v>
      </c>
      <c r="D75" s="45">
        <v>11</v>
      </c>
      <c r="E75" s="46">
        <v>11</v>
      </c>
      <c r="F75" s="130">
        <f t="shared" si="2"/>
        <v>1</v>
      </c>
      <c r="G75" s="43">
        <v>-0.82399999999999995</v>
      </c>
      <c r="I75" s="123" t="s">
        <v>63</v>
      </c>
      <c r="J75" s="134">
        <v>-0.13299999999999987</v>
      </c>
    </row>
    <row r="76" spans="1:10" x14ac:dyDescent="0.25">
      <c r="A76" s="119">
        <v>43709</v>
      </c>
      <c r="B76" s="117" t="str">
        <f t="shared" si="3"/>
        <v>Sunday</v>
      </c>
      <c r="C76" s="45" t="s">
        <v>24</v>
      </c>
      <c r="D76" s="45">
        <v>10</v>
      </c>
      <c r="E76" s="46">
        <v>10</v>
      </c>
      <c r="F76" s="130">
        <f t="shared" si="2"/>
        <v>1</v>
      </c>
      <c r="G76" s="43">
        <v>0.82499999999999996</v>
      </c>
      <c r="I76" s="123" t="s">
        <v>65</v>
      </c>
      <c r="J76" s="134">
        <v>-0.1150000000000001</v>
      </c>
    </row>
    <row r="77" spans="1:10" x14ac:dyDescent="0.25">
      <c r="A77" s="119">
        <v>43709</v>
      </c>
      <c r="B77" s="117" t="str">
        <f t="shared" si="3"/>
        <v>Sunday</v>
      </c>
      <c r="C77" s="45" t="s">
        <v>25</v>
      </c>
      <c r="D77" s="45">
        <v>9</v>
      </c>
      <c r="E77" s="46">
        <v>6</v>
      </c>
      <c r="F77" s="130">
        <f t="shared" si="2"/>
        <v>0.66666666666666663</v>
      </c>
      <c r="G77" s="43">
        <v>0.26300000000000001</v>
      </c>
      <c r="I77" s="123" t="s">
        <v>84</v>
      </c>
      <c r="J77" s="134">
        <v>-9.7000000000000003E-2</v>
      </c>
    </row>
    <row r="78" spans="1:10" x14ac:dyDescent="0.25">
      <c r="A78" s="119">
        <v>43709</v>
      </c>
      <c r="B78" s="117" t="str">
        <f t="shared" si="3"/>
        <v>Sunday</v>
      </c>
      <c r="C78" s="45" t="s">
        <v>26</v>
      </c>
      <c r="D78" s="45">
        <v>11</v>
      </c>
      <c r="E78" s="46">
        <v>11</v>
      </c>
      <c r="F78" s="130">
        <f t="shared" si="2"/>
        <v>1</v>
      </c>
      <c r="G78" s="43">
        <v>0</v>
      </c>
      <c r="I78" s="123" t="s">
        <v>54</v>
      </c>
      <c r="J78" s="134">
        <v>2.2000000000000006E-2</v>
      </c>
    </row>
    <row r="79" spans="1:10" x14ac:dyDescent="0.25">
      <c r="A79" s="119">
        <v>43709</v>
      </c>
      <c r="B79" s="117" t="str">
        <f t="shared" si="3"/>
        <v>Sunday</v>
      </c>
      <c r="C79" s="45" t="s">
        <v>27</v>
      </c>
      <c r="D79" s="45">
        <v>11</v>
      </c>
      <c r="E79" s="46">
        <v>9</v>
      </c>
      <c r="F79" s="130">
        <f t="shared" si="2"/>
        <v>0.81818181818181823</v>
      </c>
      <c r="G79" s="43">
        <v>-0.34399999999999997</v>
      </c>
      <c r="I79" s="123" t="s">
        <v>58</v>
      </c>
      <c r="J79" s="134">
        <v>3.3000000000000002E-2</v>
      </c>
    </row>
    <row r="80" spans="1:10" x14ac:dyDescent="0.25">
      <c r="A80" s="119">
        <v>43709</v>
      </c>
      <c r="B80" s="117" t="str">
        <f t="shared" si="3"/>
        <v>Sunday</v>
      </c>
      <c r="C80" s="45" t="s">
        <v>28</v>
      </c>
      <c r="D80" s="45">
        <v>17</v>
      </c>
      <c r="E80" s="46">
        <v>17</v>
      </c>
      <c r="F80" s="130">
        <f t="shared" si="2"/>
        <v>1</v>
      </c>
      <c r="G80" s="43">
        <v>0.14899999999999999</v>
      </c>
      <c r="I80" s="123" t="s">
        <v>31</v>
      </c>
      <c r="J80" s="134">
        <v>0.05</v>
      </c>
    </row>
    <row r="81" spans="1:10" x14ac:dyDescent="0.25">
      <c r="A81" s="119">
        <v>43709</v>
      </c>
      <c r="B81" s="117" t="str">
        <f t="shared" si="3"/>
        <v>Sunday</v>
      </c>
      <c r="C81" s="45" t="s">
        <v>29</v>
      </c>
      <c r="D81" s="45">
        <v>7</v>
      </c>
      <c r="E81" s="46">
        <v>7</v>
      </c>
      <c r="F81" s="130">
        <f t="shared" si="2"/>
        <v>1</v>
      </c>
      <c r="G81" s="43">
        <v>0.40500000000000003</v>
      </c>
      <c r="I81" s="123" t="s">
        <v>79</v>
      </c>
      <c r="J81" s="134">
        <v>5.0999999999999934E-2</v>
      </c>
    </row>
    <row r="82" spans="1:10" x14ac:dyDescent="0.25">
      <c r="A82" s="119">
        <v>43709</v>
      </c>
      <c r="B82" s="117" t="str">
        <f t="shared" si="3"/>
        <v>Sunday</v>
      </c>
      <c r="C82" s="45" t="s">
        <v>30</v>
      </c>
      <c r="D82" s="45">
        <v>2</v>
      </c>
      <c r="E82" s="46">
        <v>2</v>
      </c>
      <c r="F82" s="130">
        <f t="shared" si="2"/>
        <v>1</v>
      </c>
      <c r="G82" s="43">
        <v>0.26600000000000001</v>
      </c>
      <c r="I82" s="123" t="s">
        <v>66</v>
      </c>
      <c r="J82" s="134">
        <v>7.9000000000000015E-2</v>
      </c>
    </row>
    <row r="83" spans="1:10" x14ac:dyDescent="0.25">
      <c r="A83" s="119">
        <v>43709</v>
      </c>
      <c r="B83" s="117" t="str">
        <f t="shared" si="3"/>
        <v>Sunday</v>
      </c>
      <c r="C83" s="45" t="s">
        <v>31</v>
      </c>
      <c r="D83" s="45">
        <v>17</v>
      </c>
      <c r="E83" s="46">
        <v>17</v>
      </c>
      <c r="F83" s="130">
        <f t="shared" si="2"/>
        <v>1</v>
      </c>
      <c r="G83" s="43">
        <v>-0.108</v>
      </c>
      <c r="I83" s="123" t="s">
        <v>77</v>
      </c>
      <c r="J83" s="134">
        <v>8.299999999999999E-2</v>
      </c>
    </row>
    <row r="84" spans="1:10" x14ac:dyDescent="0.25">
      <c r="A84" s="119">
        <v>43709</v>
      </c>
      <c r="B84" s="117" t="str">
        <f t="shared" si="3"/>
        <v>Sunday</v>
      </c>
      <c r="C84" s="45" t="s">
        <v>32</v>
      </c>
      <c r="D84" s="45">
        <v>60</v>
      </c>
      <c r="E84" s="46">
        <v>58</v>
      </c>
      <c r="F84" s="130">
        <f t="shared" si="2"/>
        <v>0.96666666666666667</v>
      </c>
      <c r="G84" s="43">
        <v>-0.30099999999999999</v>
      </c>
      <c r="I84" s="123" t="s">
        <v>53</v>
      </c>
      <c r="J84" s="134">
        <v>8.6000000000000021E-2</v>
      </c>
    </row>
    <row r="85" spans="1:10" x14ac:dyDescent="0.25">
      <c r="A85" s="119">
        <v>43709</v>
      </c>
      <c r="B85" s="117" t="str">
        <f t="shared" si="3"/>
        <v>Sunday</v>
      </c>
      <c r="C85" s="45" t="s">
        <v>33</v>
      </c>
      <c r="D85" s="45">
        <v>1</v>
      </c>
      <c r="E85" s="46">
        <v>1</v>
      </c>
      <c r="F85" s="130">
        <f t="shared" si="2"/>
        <v>1</v>
      </c>
      <c r="G85" s="43">
        <v>2.1000000000000001E-2</v>
      </c>
      <c r="I85" s="123" t="s">
        <v>37</v>
      </c>
      <c r="J85" s="134">
        <v>0.17500000000000004</v>
      </c>
    </row>
    <row r="86" spans="1:10" x14ac:dyDescent="0.25">
      <c r="A86" s="119">
        <v>43709</v>
      </c>
      <c r="B86" s="117" t="str">
        <f t="shared" si="3"/>
        <v>Sunday</v>
      </c>
      <c r="C86" s="45" t="s">
        <v>34</v>
      </c>
      <c r="D86" s="45">
        <v>26</v>
      </c>
      <c r="E86" s="46">
        <v>23</v>
      </c>
      <c r="F86" s="130">
        <f t="shared" si="2"/>
        <v>0.88461538461538458</v>
      </c>
      <c r="G86" s="43">
        <v>0.24</v>
      </c>
      <c r="I86" s="123" t="s">
        <v>72</v>
      </c>
      <c r="J86" s="134">
        <v>0.17699999999999999</v>
      </c>
    </row>
    <row r="87" spans="1:10" x14ac:dyDescent="0.25">
      <c r="A87" s="119">
        <v>43709</v>
      </c>
      <c r="B87" s="117" t="str">
        <f t="shared" si="3"/>
        <v>Sunday</v>
      </c>
      <c r="C87" s="45" t="s">
        <v>35</v>
      </c>
      <c r="D87" s="45">
        <v>9</v>
      </c>
      <c r="E87" s="46">
        <v>9</v>
      </c>
      <c r="F87" s="130">
        <f t="shared" si="2"/>
        <v>1</v>
      </c>
      <c r="G87" s="43">
        <v>-0.126</v>
      </c>
      <c r="I87" s="123" t="s">
        <v>40</v>
      </c>
      <c r="J87" s="134">
        <v>0.18900000000000006</v>
      </c>
    </row>
    <row r="88" spans="1:10" x14ac:dyDescent="0.25">
      <c r="A88" s="119">
        <v>43709</v>
      </c>
      <c r="B88" s="117" t="str">
        <f t="shared" si="3"/>
        <v>Sunday</v>
      </c>
      <c r="C88" s="45" t="s">
        <v>36</v>
      </c>
      <c r="D88" s="45">
        <v>10</v>
      </c>
      <c r="E88" s="46">
        <v>9</v>
      </c>
      <c r="F88" s="130">
        <f t="shared" si="2"/>
        <v>0.9</v>
      </c>
      <c r="G88" s="43">
        <v>0.126</v>
      </c>
      <c r="I88" s="123" t="s">
        <v>59</v>
      </c>
      <c r="J88" s="134">
        <v>0.19500000000000003</v>
      </c>
    </row>
    <row r="89" spans="1:10" x14ac:dyDescent="0.25">
      <c r="A89" s="119">
        <v>43709</v>
      </c>
      <c r="B89" s="117" t="str">
        <f t="shared" si="3"/>
        <v>Sunday</v>
      </c>
      <c r="C89" s="45" t="s">
        <v>37</v>
      </c>
      <c r="D89" s="45">
        <v>9</v>
      </c>
      <c r="E89" s="46">
        <v>9</v>
      </c>
      <c r="F89" s="130">
        <f t="shared" si="2"/>
        <v>1</v>
      </c>
      <c r="G89" s="43">
        <v>4.0000000000000001E-3</v>
      </c>
      <c r="I89" s="123" t="s">
        <v>29</v>
      </c>
      <c r="J89" s="134">
        <v>0.21399999999999997</v>
      </c>
    </row>
    <row r="90" spans="1:10" x14ac:dyDescent="0.25">
      <c r="A90" s="119">
        <v>43709</v>
      </c>
      <c r="B90" s="117" t="str">
        <f t="shared" si="3"/>
        <v>Sunday</v>
      </c>
      <c r="C90" s="45" t="s">
        <v>38</v>
      </c>
      <c r="D90" s="45">
        <v>30</v>
      </c>
      <c r="E90" s="46">
        <v>30</v>
      </c>
      <c r="F90" s="130">
        <f t="shared" si="2"/>
        <v>1</v>
      </c>
      <c r="G90" s="43">
        <v>3.1E-2</v>
      </c>
      <c r="I90" s="123" t="s">
        <v>91</v>
      </c>
      <c r="J90" s="134">
        <v>0.27099999999999985</v>
      </c>
    </row>
    <row r="91" spans="1:10" x14ac:dyDescent="0.25">
      <c r="A91" s="119">
        <v>43709</v>
      </c>
      <c r="B91" s="117" t="str">
        <f t="shared" si="3"/>
        <v>Sunday</v>
      </c>
      <c r="C91" s="45" t="s">
        <v>39</v>
      </c>
      <c r="D91" s="45">
        <v>5</v>
      </c>
      <c r="E91" s="46">
        <v>5</v>
      </c>
      <c r="F91" s="130">
        <f t="shared" si="2"/>
        <v>1</v>
      </c>
      <c r="G91" s="43">
        <v>-0.223</v>
      </c>
      <c r="I91" s="123" t="s">
        <v>52</v>
      </c>
      <c r="J91" s="134">
        <v>0.28999999999999998</v>
      </c>
    </row>
    <row r="92" spans="1:10" x14ac:dyDescent="0.25">
      <c r="A92" s="119">
        <v>43709</v>
      </c>
      <c r="B92" s="117" t="str">
        <f t="shared" si="3"/>
        <v>Sunday</v>
      </c>
      <c r="C92" s="45" t="s">
        <v>40</v>
      </c>
      <c r="D92" s="45">
        <v>7</v>
      </c>
      <c r="E92" s="46">
        <v>7</v>
      </c>
      <c r="F92" s="130">
        <f t="shared" si="2"/>
        <v>1</v>
      </c>
      <c r="G92" s="43">
        <v>-0.16300000000000001</v>
      </c>
      <c r="I92" s="123" t="s">
        <v>30</v>
      </c>
      <c r="J92" s="134">
        <v>0.30099999999999988</v>
      </c>
    </row>
    <row r="93" spans="1:10" x14ac:dyDescent="0.25">
      <c r="A93" s="119">
        <v>43709</v>
      </c>
      <c r="B93" s="117" t="str">
        <f t="shared" si="3"/>
        <v>Sunday</v>
      </c>
      <c r="C93" s="45" t="s">
        <v>41</v>
      </c>
      <c r="D93" s="45">
        <v>29</v>
      </c>
      <c r="E93" s="46">
        <v>27</v>
      </c>
      <c r="F93" s="130">
        <f t="shared" si="2"/>
        <v>0.93103448275862066</v>
      </c>
      <c r="G93" s="43">
        <v>-7.5999999999999998E-2</v>
      </c>
      <c r="I93" s="123" t="s">
        <v>74</v>
      </c>
      <c r="J93" s="134">
        <v>0.41299999999999998</v>
      </c>
    </row>
    <row r="94" spans="1:10" x14ac:dyDescent="0.25">
      <c r="A94" s="119">
        <v>43709</v>
      </c>
      <c r="B94" s="117" t="str">
        <f t="shared" si="3"/>
        <v>Sunday</v>
      </c>
      <c r="C94" s="45" t="s">
        <v>42</v>
      </c>
      <c r="D94" s="45">
        <v>23</v>
      </c>
      <c r="E94" s="46">
        <v>23</v>
      </c>
      <c r="F94" s="130">
        <f t="shared" si="2"/>
        <v>1</v>
      </c>
      <c r="G94" s="43">
        <v>-0.45800000000000002</v>
      </c>
      <c r="I94" s="123" t="s">
        <v>93</v>
      </c>
      <c r="J94" s="134">
        <v>0.48200000000000021</v>
      </c>
    </row>
    <row r="95" spans="1:10" x14ac:dyDescent="0.25">
      <c r="A95" s="119">
        <v>43709</v>
      </c>
      <c r="B95" s="117" t="str">
        <f t="shared" si="3"/>
        <v>Sunday</v>
      </c>
      <c r="C95" s="45" t="s">
        <v>43</v>
      </c>
      <c r="D95" s="45">
        <v>18</v>
      </c>
      <c r="E95" s="46">
        <v>17</v>
      </c>
      <c r="F95" s="130">
        <f t="shared" si="2"/>
        <v>0.94444444444444442</v>
      </c>
      <c r="G95" s="43">
        <v>-0.16500000000000001</v>
      </c>
      <c r="I95" s="123" t="s">
        <v>39</v>
      </c>
      <c r="J95" s="134">
        <v>0.51400000000000001</v>
      </c>
    </row>
    <row r="96" spans="1:10" x14ac:dyDescent="0.25">
      <c r="A96" s="119">
        <v>43709</v>
      </c>
      <c r="B96" s="117" t="str">
        <f t="shared" si="3"/>
        <v>Sunday</v>
      </c>
      <c r="C96" s="45" t="s">
        <v>44</v>
      </c>
      <c r="D96" s="45">
        <v>11</v>
      </c>
      <c r="E96" s="46">
        <v>10</v>
      </c>
      <c r="F96" s="130">
        <f t="shared" si="2"/>
        <v>0.90909090909090906</v>
      </c>
      <c r="G96" s="43">
        <v>-2.1000000000000001E-2</v>
      </c>
      <c r="I96" s="123" t="s">
        <v>75</v>
      </c>
      <c r="J96" s="134">
        <v>0.54400000000000004</v>
      </c>
    </row>
    <row r="97" spans="1:10" x14ac:dyDescent="0.25">
      <c r="A97" s="119">
        <v>43709</v>
      </c>
      <c r="B97" s="117" t="str">
        <f t="shared" si="3"/>
        <v>Sunday</v>
      </c>
      <c r="C97" s="45" t="s">
        <v>45</v>
      </c>
      <c r="D97" s="45">
        <v>5</v>
      </c>
      <c r="E97" s="46">
        <v>4</v>
      </c>
      <c r="F97" s="130">
        <f t="shared" si="2"/>
        <v>0.8</v>
      </c>
      <c r="G97" s="43">
        <v>5.0000000000000001E-3</v>
      </c>
      <c r="I97" s="123" t="s">
        <v>33</v>
      </c>
      <c r="J97" s="134">
        <v>0.55100000000000005</v>
      </c>
    </row>
    <row r="98" spans="1:10" x14ac:dyDescent="0.25">
      <c r="A98" s="119">
        <v>43709</v>
      </c>
      <c r="B98" s="117" t="str">
        <f t="shared" si="3"/>
        <v>Sunday</v>
      </c>
      <c r="C98" s="45" t="s">
        <v>46</v>
      </c>
      <c r="D98" s="45">
        <v>8</v>
      </c>
      <c r="E98" s="46">
        <v>8</v>
      </c>
      <c r="F98" s="130">
        <f t="shared" si="2"/>
        <v>1</v>
      </c>
      <c r="G98" s="43">
        <v>-1.6E-2</v>
      </c>
      <c r="I98" s="123" t="s">
        <v>22</v>
      </c>
      <c r="J98" s="134">
        <v>0.63400000000000012</v>
      </c>
    </row>
    <row r="99" spans="1:10" x14ac:dyDescent="0.25">
      <c r="A99" s="119">
        <v>43709</v>
      </c>
      <c r="B99" s="117" t="str">
        <f t="shared" si="3"/>
        <v>Sunday</v>
      </c>
      <c r="C99" s="45" t="s">
        <v>47</v>
      </c>
      <c r="D99" s="45">
        <v>8</v>
      </c>
      <c r="E99" s="46">
        <v>7</v>
      </c>
      <c r="F99" s="130">
        <f t="shared" si="2"/>
        <v>0.875</v>
      </c>
      <c r="G99" s="43">
        <v>-9.7000000000000003E-2</v>
      </c>
      <c r="I99" s="123" t="s">
        <v>48</v>
      </c>
      <c r="J99" s="134">
        <v>0.91299999999999981</v>
      </c>
    </row>
    <row r="100" spans="1:10" x14ac:dyDescent="0.25">
      <c r="A100" s="119">
        <v>43709</v>
      </c>
      <c r="B100" s="117" t="str">
        <f t="shared" si="3"/>
        <v>Sunday</v>
      </c>
      <c r="C100" s="45" t="s">
        <v>48</v>
      </c>
      <c r="D100" s="45">
        <v>3</v>
      </c>
      <c r="E100" s="46">
        <v>3</v>
      </c>
      <c r="F100" s="130">
        <f t="shared" si="2"/>
        <v>1</v>
      </c>
      <c r="G100" s="43">
        <v>0.10199999999999999</v>
      </c>
      <c r="I100" s="123" t="s">
        <v>38</v>
      </c>
      <c r="J100" s="134">
        <v>0.93999999999999984</v>
      </c>
    </row>
    <row r="101" spans="1:10" x14ac:dyDescent="0.25">
      <c r="A101" s="119">
        <v>43709</v>
      </c>
      <c r="B101" s="117" t="str">
        <f t="shared" si="3"/>
        <v>Sunday</v>
      </c>
      <c r="C101" s="45" t="s">
        <v>49</v>
      </c>
      <c r="D101" s="45">
        <v>3</v>
      </c>
      <c r="E101" s="46">
        <v>3</v>
      </c>
      <c r="F101" s="130">
        <f t="shared" si="2"/>
        <v>1</v>
      </c>
      <c r="G101" s="43">
        <v>5.6000000000000001E-2</v>
      </c>
      <c r="I101" s="123" t="s">
        <v>62</v>
      </c>
      <c r="J101" s="134">
        <v>0.99199999999999977</v>
      </c>
    </row>
    <row r="102" spans="1:10" x14ac:dyDescent="0.25">
      <c r="A102" s="119">
        <v>43709</v>
      </c>
      <c r="B102" s="117" t="str">
        <f t="shared" si="3"/>
        <v>Sunday</v>
      </c>
      <c r="C102" s="45" t="s">
        <v>50</v>
      </c>
      <c r="D102" s="45">
        <v>16</v>
      </c>
      <c r="E102" s="46">
        <v>15</v>
      </c>
      <c r="F102" s="130">
        <f t="shared" si="2"/>
        <v>0.9375</v>
      </c>
      <c r="G102" s="43">
        <v>4.9000000000000002E-2</v>
      </c>
      <c r="I102" s="123" t="s">
        <v>28</v>
      </c>
      <c r="J102" s="134">
        <v>1.175</v>
      </c>
    </row>
    <row r="103" spans="1:10" x14ac:dyDescent="0.25">
      <c r="A103" s="119">
        <v>43709</v>
      </c>
      <c r="B103" s="117" t="str">
        <f t="shared" si="3"/>
        <v>Sunday</v>
      </c>
      <c r="C103" s="45" t="s">
        <v>51</v>
      </c>
      <c r="D103" s="45">
        <v>20</v>
      </c>
      <c r="E103" s="46">
        <v>20</v>
      </c>
      <c r="F103" s="130">
        <f t="shared" si="2"/>
        <v>1</v>
      </c>
      <c r="G103" s="43">
        <v>-0.52100000000000002</v>
      </c>
      <c r="I103" s="123" t="s">
        <v>32</v>
      </c>
      <c r="J103" s="134">
        <v>1.2210000000000001</v>
      </c>
    </row>
    <row r="104" spans="1:10" x14ac:dyDescent="0.25">
      <c r="A104" s="119">
        <v>43709</v>
      </c>
      <c r="B104" s="117" t="str">
        <f t="shared" si="3"/>
        <v>Sunday</v>
      </c>
      <c r="C104" s="45" t="s">
        <v>52</v>
      </c>
      <c r="D104" s="45">
        <v>15</v>
      </c>
      <c r="E104" s="46">
        <v>15</v>
      </c>
      <c r="F104" s="130">
        <f t="shared" si="2"/>
        <v>1</v>
      </c>
      <c r="G104" s="43">
        <v>-6.8000000000000005E-2</v>
      </c>
      <c r="I104" s="123" t="s">
        <v>34</v>
      </c>
      <c r="J104" s="134">
        <v>1.3149999999999999</v>
      </c>
    </row>
    <row r="105" spans="1:10" x14ac:dyDescent="0.25">
      <c r="A105" s="119">
        <v>43709</v>
      </c>
      <c r="B105" s="117" t="str">
        <f t="shared" si="3"/>
        <v>Sunday</v>
      </c>
      <c r="C105" s="45" t="s">
        <v>53</v>
      </c>
      <c r="D105" s="45">
        <v>12</v>
      </c>
      <c r="E105" s="46">
        <v>9</v>
      </c>
      <c r="F105" s="130">
        <f t="shared" si="2"/>
        <v>0.75</v>
      </c>
      <c r="G105" s="43">
        <v>-0.02</v>
      </c>
      <c r="I105" s="123" t="s">
        <v>49</v>
      </c>
      <c r="J105" s="134">
        <v>1.385</v>
      </c>
    </row>
    <row r="106" spans="1:10" x14ac:dyDescent="0.25">
      <c r="A106" s="119">
        <v>43709</v>
      </c>
      <c r="B106" s="117" t="str">
        <f t="shared" si="3"/>
        <v>Sunday</v>
      </c>
      <c r="C106" s="45" t="s">
        <v>54</v>
      </c>
      <c r="D106" s="45">
        <v>2</v>
      </c>
      <c r="E106" s="46">
        <v>2</v>
      </c>
      <c r="F106" s="130">
        <f t="shared" si="2"/>
        <v>1</v>
      </c>
      <c r="G106" s="43">
        <v>0.14499999999999999</v>
      </c>
      <c r="I106" s="123" t="s">
        <v>88</v>
      </c>
      <c r="J106" s="134">
        <v>1.3959999999999999</v>
      </c>
    </row>
    <row r="107" spans="1:10" x14ac:dyDescent="0.25">
      <c r="A107" s="119">
        <v>43709</v>
      </c>
      <c r="B107" s="117" t="str">
        <f t="shared" si="3"/>
        <v>Sunday</v>
      </c>
      <c r="C107" s="45" t="s">
        <v>55</v>
      </c>
      <c r="D107" s="45">
        <v>28</v>
      </c>
      <c r="E107" s="46">
        <v>25</v>
      </c>
      <c r="F107" s="130">
        <f t="shared" si="2"/>
        <v>0.8928571428571429</v>
      </c>
      <c r="G107" s="43">
        <v>-1.0999999999999999E-2</v>
      </c>
      <c r="I107" s="123" t="s">
        <v>25</v>
      </c>
      <c r="J107" s="134">
        <v>1.5389999999999999</v>
      </c>
    </row>
    <row r="108" spans="1:10" x14ac:dyDescent="0.25">
      <c r="A108" s="119">
        <v>43709</v>
      </c>
      <c r="B108" s="117" t="str">
        <f t="shared" si="3"/>
        <v>Sunday</v>
      </c>
      <c r="C108" s="45" t="s">
        <v>56</v>
      </c>
      <c r="D108" s="45">
        <v>8</v>
      </c>
      <c r="E108" s="46">
        <v>8</v>
      </c>
      <c r="F108" s="130">
        <f t="shared" si="2"/>
        <v>1</v>
      </c>
      <c r="G108" s="43">
        <v>-0.191</v>
      </c>
      <c r="I108" s="123" t="s">
        <v>44</v>
      </c>
      <c r="J108" s="134">
        <v>1.6919999999999999</v>
      </c>
    </row>
    <row r="109" spans="1:10" x14ac:dyDescent="0.25">
      <c r="A109" s="119">
        <v>43709</v>
      </c>
      <c r="B109" s="117" t="str">
        <f t="shared" si="3"/>
        <v>Sunday</v>
      </c>
      <c r="C109" s="45" t="s">
        <v>57</v>
      </c>
      <c r="D109" s="45">
        <v>24</v>
      </c>
      <c r="E109" s="46">
        <v>24</v>
      </c>
      <c r="F109" s="130">
        <f t="shared" si="2"/>
        <v>1</v>
      </c>
      <c r="G109" s="43">
        <v>-0.28100000000000003</v>
      </c>
      <c r="I109" s="123" t="s">
        <v>92</v>
      </c>
      <c r="J109" s="134">
        <v>2.4449999999999998</v>
      </c>
    </row>
    <row r="110" spans="1:10" x14ac:dyDescent="0.25">
      <c r="A110" s="119">
        <v>43709</v>
      </c>
      <c r="B110" s="117" t="str">
        <f t="shared" si="3"/>
        <v>Sunday</v>
      </c>
      <c r="C110" s="45" t="s">
        <v>58</v>
      </c>
      <c r="D110" s="45">
        <v>9</v>
      </c>
      <c r="E110" s="46">
        <v>9</v>
      </c>
      <c r="F110" s="130">
        <f t="shared" si="2"/>
        <v>1</v>
      </c>
      <c r="G110" s="43">
        <v>0.215</v>
      </c>
      <c r="I110" s="123" t="s">
        <v>24</v>
      </c>
      <c r="J110" s="134">
        <v>2.7029999999999998</v>
      </c>
    </row>
    <row r="111" spans="1:10" x14ac:dyDescent="0.25">
      <c r="A111" s="119">
        <v>43709</v>
      </c>
      <c r="B111" s="117" t="str">
        <f t="shared" si="3"/>
        <v>Sunday</v>
      </c>
      <c r="C111" s="45" t="s">
        <v>59</v>
      </c>
      <c r="D111" s="45">
        <v>3</v>
      </c>
      <c r="E111" s="46">
        <v>3</v>
      </c>
      <c r="F111" s="130">
        <f t="shared" si="2"/>
        <v>1</v>
      </c>
      <c r="G111" s="43">
        <v>-0.153</v>
      </c>
      <c r="I111" s="123" t="s">
        <v>132</v>
      </c>
      <c r="J111" s="134">
        <v>-0.64900000000000047</v>
      </c>
    </row>
    <row r="112" spans="1:10" x14ac:dyDescent="0.25">
      <c r="A112" s="119">
        <v>43709</v>
      </c>
      <c r="B112" s="117" t="str">
        <f t="shared" si="3"/>
        <v>Sunday</v>
      </c>
      <c r="C112" s="45" t="s">
        <v>60</v>
      </c>
      <c r="D112" s="45">
        <v>3</v>
      </c>
      <c r="E112" s="46">
        <v>1</v>
      </c>
      <c r="F112" s="130">
        <f t="shared" si="2"/>
        <v>0.33333333333333331</v>
      </c>
      <c r="G112" s="43">
        <v>-0.77500000000000002</v>
      </c>
    </row>
    <row r="113" spans="1:7" x14ac:dyDescent="0.25">
      <c r="A113" s="119">
        <v>43709</v>
      </c>
      <c r="B113" s="117" t="str">
        <f t="shared" si="3"/>
        <v>Sunday</v>
      </c>
      <c r="C113" s="45" t="s">
        <v>61</v>
      </c>
      <c r="D113" s="45">
        <v>15</v>
      </c>
      <c r="E113" s="46">
        <v>12</v>
      </c>
      <c r="F113" s="130">
        <f t="shared" si="2"/>
        <v>0.8</v>
      </c>
      <c r="G113" s="43">
        <v>-0.13800000000000001</v>
      </c>
    </row>
    <row r="114" spans="1:7" x14ac:dyDescent="0.25">
      <c r="A114" s="119">
        <v>43709</v>
      </c>
      <c r="B114" s="117" t="str">
        <f t="shared" si="3"/>
        <v>Sunday</v>
      </c>
      <c r="C114" s="45" t="s">
        <v>62</v>
      </c>
      <c r="D114" s="45">
        <v>5</v>
      </c>
      <c r="E114" s="46">
        <v>4</v>
      </c>
      <c r="F114" s="130">
        <f t="shared" si="2"/>
        <v>0.8</v>
      </c>
      <c r="G114" s="43">
        <v>0.72099999999999997</v>
      </c>
    </row>
    <row r="115" spans="1:7" x14ac:dyDescent="0.25">
      <c r="A115" s="119">
        <v>43709</v>
      </c>
      <c r="B115" s="117" t="str">
        <f t="shared" si="3"/>
        <v>Sunday</v>
      </c>
      <c r="C115" s="45" t="s">
        <v>63</v>
      </c>
      <c r="D115" s="45">
        <v>14</v>
      </c>
      <c r="E115" s="46">
        <v>14</v>
      </c>
      <c r="F115" s="130">
        <f t="shared" si="2"/>
        <v>1</v>
      </c>
      <c r="G115" s="43">
        <v>0.19</v>
      </c>
    </row>
    <row r="116" spans="1:7" x14ac:dyDescent="0.25">
      <c r="A116" s="119">
        <v>43709</v>
      </c>
      <c r="B116" s="117" t="str">
        <f t="shared" si="3"/>
        <v>Sunday</v>
      </c>
      <c r="C116" s="45" t="s">
        <v>64</v>
      </c>
      <c r="D116" s="45">
        <v>4</v>
      </c>
      <c r="E116" s="46">
        <v>3</v>
      </c>
      <c r="F116" s="130">
        <f t="shared" si="2"/>
        <v>0.75</v>
      </c>
      <c r="G116" s="43">
        <v>-5.6000000000000001E-2</v>
      </c>
    </row>
    <row r="117" spans="1:7" x14ac:dyDescent="0.25">
      <c r="A117" s="119">
        <v>43709</v>
      </c>
      <c r="B117" s="117" t="str">
        <f t="shared" si="3"/>
        <v>Sunday</v>
      </c>
      <c r="C117" s="45" t="s">
        <v>65</v>
      </c>
      <c r="D117" s="45">
        <v>29</v>
      </c>
      <c r="E117" s="46">
        <v>29</v>
      </c>
      <c r="F117" s="130">
        <f t="shared" si="2"/>
        <v>1</v>
      </c>
      <c r="G117" s="43">
        <v>0.20799999999999999</v>
      </c>
    </row>
    <row r="118" spans="1:7" x14ac:dyDescent="0.25">
      <c r="A118" s="119">
        <v>43709</v>
      </c>
      <c r="B118" s="117" t="str">
        <f t="shared" si="3"/>
        <v>Sunday</v>
      </c>
      <c r="C118" s="45" t="s">
        <v>66</v>
      </c>
      <c r="D118" s="45">
        <v>14</v>
      </c>
      <c r="E118" s="46">
        <v>9</v>
      </c>
      <c r="F118" s="130">
        <f t="shared" si="2"/>
        <v>0.6428571428571429</v>
      </c>
      <c r="G118" s="43">
        <v>-0.16200000000000001</v>
      </c>
    </row>
    <row r="119" spans="1:7" x14ac:dyDescent="0.25">
      <c r="A119" s="119">
        <v>43709</v>
      </c>
      <c r="B119" s="117" t="str">
        <f t="shared" si="3"/>
        <v>Sunday</v>
      </c>
      <c r="C119" s="45" t="s">
        <v>67</v>
      </c>
      <c r="D119" s="45">
        <v>14</v>
      </c>
      <c r="E119" s="46">
        <v>14</v>
      </c>
      <c r="F119" s="130">
        <f t="shared" si="2"/>
        <v>1</v>
      </c>
      <c r="G119" s="43">
        <v>7.9000000000000001E-2</v>
      </c>
    </row>
    <row r="120" spans="1:7" x14ac:dyDescent="0.25">
      <c r="A120" s="119">
        <v>43709</v>
      </c>
      <c r="B120" s="117" t="str">
        <f t="shared" si="3"/>
        <v>Sunday</v>
      </c>
      <c r="C120" s="45" t="s">
        <v>68</v>
      </c>
      <c r="D120" s="45">
        <v>51</v>
      </c>
      <c r="E120" s="46">
        <v>51</v>
      </c>
      <c r="F120" s="130">
        <f t="shared" si="2"/>
        <v>1</v>
      </c>
      <c r="G120" s="43">
        <v>-0.51600000000000001</v>
      </c>
    </row>
    <row r="121" spans="1:7" x14ac:dyDescent="0.25">
      <c r="A121" s="119">
        <v>43709</v>
      </c>
      <c r="B121" s="117" t="str">
        <f t="shared" si="3"/>
        <v>Sunday</v>
      </c>
      <c r="C121" s="45" t="s">
        <v>69</v>
      </c>
      <c r="D121" s="45">
        <v>2</v>
      </c>
      <c r="E121" s="46">
        <v>2</v>
      </c>
      <c r="F121" s="130">
        <f t="shared" si="2"/>
        <v>1</v>
      </c>
      <c r="G121" s="43">
        <v>-0.21199999999999999</v>
      </c>
    </row>
    <row r="122" spans="1:7" x14ac:dyDescent="0.25">
      <c r="A122" s="119">
        <v>43709</v>
      </c>
      <c r="B122" s="117" t="str">
        <f t="shared" si="3"/>
        <v>Sunday</v>
      </c>
      <c r="C122" s="45" t="s">
        <v>70</v>
      </c>
      <c r="D122" s="45">
        <v>2</v>
      </c>
      <c r="E122" s="46">
        <v>1</v>
      </c>
      <c r="F122" s="130">
        <f t="shared" si="2"/>
        <v>0.5</v>
      </c>
      <c r="G122" s="43">
        <v>-2.1999999999999999E-2</v>
      </c>
    </row>
    <row r="123" spans="1:7" x14ac:dyDescent="0.25">
      <c r="A123" s="119">
        <v>43709</v>
      </c>
      <c r="B123" s="117" t="str">
        <f t="shared" si="3"/>
        <v>Sunday</v>
      </c>
      <c r="C123" s="45" t="s">
        <v>71</v>
      </c>
      <c r="D123" s="45">
        <v>6</v>
      </c>
      <c r="E123" s="46">
        <v>5</v>
      </c>
      <c r="F123" s="130">
        <f t="shared" si="2"/>
        <v>0.83333333333333337</v>
      </c>
      <c r="G123" s="43">
        <v>0.13300000000000001</v>
      </c>
    </row>
    <row r="124" spans="1:7" x14ac:dyDescent="0.25">
      <c r="A124" s="119">
        <v>43709</v>
      </c>
      <c r="B124" s="117" t="str">
        <f t="shared" si="3"/>
        <v>Sunday</v>
      </c>
      <c r="C124" s="45" t="s">
        <v>72</v>
      </c>
      <c r="D124" s="45">
        <v>2</v>
      </c>
      <c r="E124" s="46">
        <v>1</v>
      </c>
      <c r="F124" s="130">
        <f t="shared" si="2"/>
        <v>0.5</v>
      </c>
      <c r="G124" s="43">
        <v>-9.2999999999999999E-2</v>
      </c>
    </row>
    <row r="125" spans="1:7" x14ac:dyDescent="0.25">
      <c r="A125" s="119">
        <v>43709</v>
      </c>
      <c r="B125" s="117" t="str">
        <f t="shared" si="3"/>
        <v>Sunday</v>
      </c>
      <c r="C125" s="45" t="s">
        <v>73</v>
      </c>
      <c r="D125" s="45">
        <v>18</v>
      </c>
      <c r="E125" s="46">
        <v>18</v>
      </c>
      <c r="F125" s="130">
        <f t="shared" si="2"/>
        <v>1</v>
      </c>
      <c r="G125" s="43">
        <v>0.11799999999999999</v>
      </c>
    </row>
    <row r="126" spans="1:7" x14ac:dyDescent="0.25">
      <c r="A126" s="119">
        <v>43709</v>
      </c>
      <c r="B126" s="117" t="str">
        <f t="shared" si="3"/>
        <v>Sunday</v>
      </c>
      <c r="C126" s="45" t="s">
        <v>74</v>
      </c>
      <c r="D126" s="45">
        <v>5</v>
      </c>
      <c r="E126" s="46">
        <v>5</v>
      </c>
      <c r="F126" s="130">
        <f t="shared" si="2"/>
        <v>1</v>
      </c>
      <c r="G126" s="43">
        <v>0.27500000000000002</v>
      </c>
    </row>
    <row r="127" spans="1:7" x14ac:dyDescent="0.25">
      <c r="A127" s="119">
        <v>43709</v>
      </c>
      <c r="B127" s="117" t="str">
        <f t="shared" si="3"/>
        <v>Sunday</v>
      </c>
      <c r="C127" s="45" t="s">
        <v>75</v>
      </c>
      <c r="D127" s="45">
        <v>5</v>
      </c>
      <c r="E127" s="46">
        <v>5</v>
      </c>
      <c r="F127" s="130">
        <f t="shared" si="2"/>
        <v>1</v>
      </c>
      <c r="G127" s="43">
        <v>-0.21</v>
      </c>
    </row>
    <row r="128" spans="1:7" x14ac:dyDescent="0.25">
      <c r="A128" s="119">
        <v>43709</v>
      </c>
      <c r="B128" s="117" t="str">
        <f t="shared" si="3"/>
        <v>Sunday</v>
      </c>
      <c r="C128" s="45" t="s">
        <v>76</v>
      </c>
      <c r="D128" s="45">
        <v>5</v>
      </c>
      <c r="E128" s="46">
        <v>5</v>
      </c>
      <c r="F128" s="130">
        <f t="shared" si="2"/>
        <v>1</v>
      </c>
      <c r="G128" s="43">
        <v>0.53200000000000003</v>
      </c>
    </row>
    <row r="129" spans="1:7" x14ac:dyDescent="0.25">
      <c r="A129" s="119">
        <v>43709</v>
      </c>
      <c r="B129" s="117" t="str">
        <f t="shared" si="3"/>
        <v>Sunday</v>
      </c>
      <c r="C129" s="45" t="s">
        <v>77</v>
      </c>
      <c r="D129" s="45">
        <v>6</v>
      </c>
      <c r="E129" s="46">
        <v>5</v>
      </c>
      <c r="F129" s="130">
        <f t="shared" si="2"/>
        <v>0.83333333333333337</v>
      </c>
      <c r="G129" s="43">
        <v>0.19600000000000001</v>
      </c>
    </row>
    <row r="130" spans="1:7" x14ac:dyDescent="0.25">
      <c r="A130" s="119">
        <v>43709</v>
      </c>
      <c r="B130" s="117" t="str">
        <f t="shared" si="3"/>
        <v>Sunday</v>
      </c>
      <c r="C130" s="45" t="s">
        <v>78</v>
      </c>
      <c r="D130" s="45">
        <v>4</v>
      </c>
      <c r="E130" s="46">
        <v>2</v>
      </c>
      <c r="F130" s="130">
        <f t="shared" ref="F130:F193" si="4">E130/D130</f>
        <v>0.5</v>
      </c>
      <c r="G130" s="43">
        <v>8.8999999999999996E-2</v>
      </c>
    </row>
    <row r="131" spans="1:7" x14ac:dyDescent="0.25">
      <c r="A131" s="119">
        <v>43709</v>
      </c>
      <c r="B131" s="117" t="str">
        <f t="shared" ref="B131:B194" si="5">TEXT(A131,"DDDD")</f>
        <v>Sunday</v>
      </c>
      <c r="C131" s="45" t="s">
        <v>79</v>
      </c>
      <c r="D131" s="45">
        <v>9</v>
      </c>
      <c r="E131" s="46">
        <v>8</v>
      </c>
      <c r="F131" s="130">
        <f t="shared" si="4"/>
        <v>0.88888888888888884</v>
      </c>
      <c r="G131" s="43">
        <v>-0.16300000000000001</v>
      </c>
    </row>
    <row r="132" spans="1:7" x14ac:dyDescent="0.25">
      <c r="A132" s="119">
        <v>43709</v>
      </c>
      <c r="B132" s="117" t="str">
        <f t="shared" si="5"/>
        <v>Sunday</v>
      </c>
      <c r="C132" s="45" t="s">
        <v>80</v>
      </c>
      <c r="D132" s="45">
        <v>4</v>
      </c>
      <c r="E132" s="46">
        <v>4</v>
      </c>
      <c r="F132" s="130">
        <f t="shared" si="4"/>
        <v>1</v>
      </c>
      <c r="G132" s="43">
        <v>2.1000000000000001E-2</v>
      </c>
    </row>
    <row r="133" spans="1:7" x14ac:dyDescent="0.25">
      <c r="A133" s="119">
        <v>43709</v>
      </c>
      <c r="B133" s="117" t="str">
        <f t="shared" si="5"/>
        <v>Sunday</v>
      </c>
      <c r="C133" s="45" t="s">
        <v>81</v>
      </c>
      <c r="D133" s="45">
        <v>3</v>
      </c>
      <c r="E133" s="46">
        <v>3</v>
      </c>
      <c r="F133" s="130">
        <f t="shared" si="4"/>
        <v>1</v>
      </c>
      <c r="G133" s="43">
        <v>-0.36099999999999999</v>
      </c>
    </row>
    <row r="134" spans="1:7" x14ac:dyDescent="0.25">
      <c r="A134" s="119">
        <v>43709</v>
      </c>
      <c r="B134" s="117" t="str">
        <f t="shared" si="5"/>
        <v>Sunday</v>
      </c>
      <c r="C134" s="45" t="s">
        <v>82</v>
      </c>
      <c r="D134" s="45">
        <v>3</v>
      </c>
      <c r="E134" s="46">
        <v>3</v>
      </c>
      <c r="F134" s="130">
        <f t="shared" si="4"/>
        <v>1</v>
      </c>
      <c r="G134" s="43">
        <v>-0.189</v>
      </c>
    </row>
    <row r="135" spans="1:7" x14ac:dyDescent="0.25">
      <c r="A135" s="119">
        <v>43709</v>
      </c>
      <c r="B135" s="117" t="str">
        <f t="shared" si="5"/>
        <v>Sunday</v>
      </c>
      <c r="C135" s="45" t="s">
        <v>83</v>
      </c>
      <c r="D135" s="45">
        <v>9</v>
      </c>
      <c r="E135" s="46">
        <v>9</v>
      </c>
      <c r="F135" s="130">
        <f t="shared" si="4"/>
        <v>1</v>
      </c>
      <c r="G135" s="43">
        <v>-5.1999999999999998E-2</v>
      </c>
    </row>
    <row r="136" spans="1:7" x14ac:dyDescent="0.25">
      <c r="A136" s="119">
        <v>43709</v>
      </c>
      <c r="B136" s="117" t="str">
        <f t="shared" si="5"/>
        <v>Sunday</v>
      </c>
      <c r="C136" s="45" t="s">
        <v>84</v>
      </c>
      <c r="D136" s="45">
        <v>4</v>
      </c>
      <c r="E136" s="46">
        <v>3</v>
      </c>
      <c r="F136" s="130">
        <f t="shared" si="4"/>
        <v>0.75</v>
      </c>
      <c r="G136" s="43">
        <v>-0.33100000000000002</v>
      </c>
    </row>
    <row r="137" spans="1:7" x14ac:dyDescent="0.25">
      <c r="A137" s="119">
        <v>43709</v>
      </c>
      <c r="B137" s="117" t="str">
        <f t="shared" si="5"/>
        <v>Sunday</v>
      </c>
      <c r="C137" s="45" t="s">
        <v>85</v>
      </c>
      <c r="D137" s="45">
        <v>10</v>
      </c>
      <c r="E137" s="46">
        <v>10</v>
      </c>
      <c r="F137" s="130">
        <f t="shared" si="4"/>
        <v>1</v>
      </c>
      <c r="G137" s="43">
        <v>0.109</v>
      </c>
    </row>
    <row r="138" spans="1:7" x14ac:dyDescent="0.25">
      <c r="A138" s="119">
        <v>43709</v>
      </c>
      <c r="B138" s="117" t="str">
        <f t="shared" si="5"/>
        <v>Sunday</v>
      </c>
      <c r="C138" s="45" t="s">
        <v>86</v>
      </c>
      <c r="D138" s="45">
        <v>4</v>
      </c>
      <c r="E138" s="46">
        <v>3</v>
      </c>
      <c r="F138" s="130">
        <f t="shared" si="4"/>
        <v>0.75</v>
      </c>
      <c r="G138" s="43">
        <v>-0.41499999999999998</v>
      </c>
    </row>
    <row r="139" spans="1:7" x14ac:dyDescent="0.25">
      <c r="A139" s="119">
        <v>43709</v>
      </c>
      <c r="B139" s="117" t="str">
        <f t="shared" si="5"/>
        <v>Sunday</v>
      </c>
      <c r="C139" s="45" t="s">
        <v>87</v>
      </c>
      <c r="D139" s="45">
        <v>19</v>
      </c>
      <c r="E139" s="46">
        <v>18</v>
      </c>
      <c r="F139" s="130">
        <f t="shared" si="4"/>
        <v>0.94736842105263153</v>
      </c>
      <c r="G139" s="43">
        <v>9.7000000000000003E-2</v>
      </c>
    </row>
    <row r="140" spans="1:7" x14ac:dyDescent="0.25">
      <c r="A140" s="119">
        <v>43709</v>
      </c>
      <c r="B140" s="117" t="str">
        <f t="shared" si="5"/>
        <v>Sunday</v>
      </c>
      <c r="C140" s="45" t="s">
        <v>88</v>
      </c>
      <c r="D140" s="45">
        <v>7</v>
      </c>
      <c r="E140" s="46">
        <v>7</v>
      </c>
      <c r="F140" s="130">
        <f t="shared" si="4"/>
        <v>1</v>
      </c>
      <c r="G140" s="43">
        <v>0.24199999999999999</v>
      </c>
    </row>
    <row r="141" spans="1:7" x14ac:dyDescent="0.25">
      <c r="A141" s="119">
        <v>43709</v>
      </c>
      <c r="B141" s="117" t="str">
        <f t="shared" si="5"/>
        <v>Sunday</v>
      </c>
      <c r="C141" s="45" t="s">
        <v>89</v>
      </c>
      <c r="D141" s="45">
        <v>7</v>
      </c>
      <c r="E141" s="46">
        <v>7</v>
      </c>
      <c r="F141" s="130">
        <f t="shared" si="4"/>
        <v>1</v>
      </c>
      <c r="G141" s="43">
        <v>5.0999999999999997E-2</v>
      </c>
    </row>
    <row r="142" spans="1:7" x14ac:dyDescent="0.25">
      <c r="A142" s="119">
        <v>43709</v>
      </c>
      <c r="B142" s="117" t="str">
        <f t="shared" si="5"/>
        <v>Sunday</v>
      </c>
      <c r="C142" s="45" t="s">
        <v>90</v>
      </c>
      <c r="D142" s="45">
        <v>2</v>
      </c>
      <c r="E142" s="46">
        <v>2</v>
      </c>
      <c r="F142" s="130">
        <f t="shared" si="4"/>
        <v>1</v>
      </c>
      <c r="G142" s="43">
        <v>-0.22900000000000001</v>
      </c>
    </row>
    <row r="143" spans="1:7" x14ac:dyDescent="0.25">
      <c r="A143" s="119">
        <v>43709</v>
      </c>
      <c r="B143" s="117" t="str">
        <f t="shared" si="5"/>
        <v>Sunday</v>
      </c>
      <c r="C143" s="45" t="s">
        <v>91</v>
      </c>
      <c r="D143" s="45">
        <v>8</v>
      </c>
      <c r="E143" s="46">
        <v>8</v>
      </c>
      <c r="F143" s="130">
        <f t="shared" si="4"/>
        <v>1</v>
      </c>
      <c r="G143" s="43">
        <v>-0.11600000000000001</v>
      </c>
    </row>
    <row r="144" spans="1:7" x14ac:dyDescent="0.25">
      <c r="A144" s="119">
        <v>43709</v>
      </c>
      <c r="B144" s="117" t="str">
        <f t="shared" si="5"/>
        <v>Sunday</v>
      </c>
      <c r="C144" s="45" t="s">
        <v>92</v>
      </c>
      <c r="D144" s="45">
        <v>66</v>
      </c>
      <c r="E144" s="46">
        <v>65</v>
      </c>
      <c r="F144" s="130">
        <f t="shared" si="4"/>
        <v>0.98484848484848486</v>
      </c>
      <c r="G144" s="43">
        <v>1.347</v>
      </c>
    </row>
    <row r="145" spans="1:7" x14ac:dyDescent="0.25">
      <c r="A145" s="119">
        <v>43709</v>
      </c>
      <c r="B145" s="117" t="str">
        <f t="shared" si="5"/>
        <v>Sunday</v>
      </c>
      <c r="C145" s="45" t="s">
        <v>93</v>
      </c>
      <c r="D145" s="45">
        <v>14</v>
      </c>
      <c r="E145" s="46">
        <v>13</v>
      </c>
      <c r="F145" s="130">
        <f t="shared" si="4"/>
        <v>0.9285714285714286</v>
      </c>
      <c r="G145" s="43">
        <v>-0.158</v>
      </c>
    </row>
    <row r="146" spans="1:7" x14ac:dyDescent="0.25">
      <c r="A146" s="119">
        <v>43710</v>
      </c>
      <c r="B146" s="117" t="str">
        <f t="shared" si="5"/>
        <v>Monday</v>
      </c>
      <c r="C146" s="45" t="s">
        <v>22</v>
      </c>
      <c r="D146" s="45">
        <v>7</v>
      </c>
      <c r="E146" s="46">
        <v>7</v>
      </c>
      <c r="F146" s="130">
        <f t="shared" si="4"/>
        <v>1</v>
      </c>
      <c r="G146" s="43">
        <v>0.41799999999999998</v>
      </c>
    </row>
    <row r="147" spans="1:7" x14ac:dyDescent="0.25">
      <c r="A147" s="119">
        <v>43710</v>
      </c>
      <c r="B147" s="117" t="str">
        <f t="shared" si="5"/>
        <v>Monday</v>
      </c>
      <c r="C147" s="45" t="s">
        <v>23</v>
      </c>
      <c r="D147" s="45">
        <v>13</v>
      </c>
      <c r="E147" s="46">
        <v>13</v>
      </c>
      <c r="F147" s="130">
        <f t="shared" si="4"/>
        <v>1</v>
      </c>
      <c r="G147" s="43">
        <v>0.61899999999999999</v>
      </c>
    </row>
    <row r="148" spans="1:7" x14ac:dyDescent="0.25">
      <c r="A148" s="119">
        <v>43710</v>
      </c>
      <c r="B148" s="117" t="str">
        <f t="shared" si="5"/>
        <v>Monday</v>
      </c>
      <c r="C148" s="45" t="s">
        <v>24</v>
      </c>
      <c r="D148" s="45">
        <v>11</v>
      </c>
      <c r="E148" s="46">
        <v>10</v>
      </c>
      <c r="F148" s="130">
        <f t="shared" si="4"/>
        <v>0.90909090909090906</v>
      </c>
      <c r="G148" s="43">
        <v>0.53400000000000003</v>
      </c>
    </row>
    <row r="149" spans="1:7" x14ac:dyDescent="0.25">
      <c r="A149" s="119">
        <v>43710</v>
      </c>
      <c r="B149" s="117" t="str">
        <f t="shared" si="5"/>
        <v>Monday</v>
      </c>
      <c r="C149" s="45" t="s">
        <v>25</v>
      </c>
      <c r="D149" s="45">
        <v>11</v>
      </c>
      <c r="E149" s="46">
        <v>10</v>
      </c>
      <c r="F149" s="130">
        <f t="shared" si="4"/>
        <v>0.90909090909090906</v>
      </c>
      <c r="G149" s="43">
        <v>-0.25700000000000001</v>
      </c>
    </row>
    <row r="150" spans="1:7" x14ac:dyDescent="0.25">
      <c r="A150" s="119">
        <v>43710</v>
      </c>
      <c r="B150" s="117" t="str">
        <f t="shared" si="5"/>
        <v>Monday</v>
      </c>
      <c r="C150" s="45" t="s">
        <v>26</v>
      </c>
      <c r="D150" s="45">
        <v>12</v>
      </c>
      <c r="E150" s="46">
        <v>12</v>
      </c>
      <c r="F150" s="130">
        <f t="shared" si="4"/>
        <v>1</v>
      </c>
      <c r="G150" s="43">
        <v>0.61599999999999999</v>
      </c>
    </row>
    <row r="151" spans="1:7" x14ac:dyDescent="0.25">
      <c r="A151" s="119">
        <v>43710</v>
      </c>
      <c r="B151" s="117" t="str">
        <f t="shared" si="5"/>
        <v>Monday</v>
      </c>
      <c r="C151" s="45" t="s">
        <v>27</v>
      </c>
      <c r="D151" s="45">
        <v>13</v>
      </c>
      <c r="E151" s="46">
        <v>13</v>
      </c>
      <c r="F151" s="130">
        <f t="shared" si="4"/>
        <v>1</v>
      </c>
      <c r="G151" s="43">
        <v>0.28499999999999998</v>
      </c>
    </row>
    <row r="152" spans="1:7" x14ac:dyDescent="0.25">
      <c r="A152" s="119">
        <v>43710</v>
      </c>
      <c r="B152" s="117" t="str">
        <f t="shared" si="5"/>
        <v>Monday</v>
      </c>
      <c r="C152" s="45" t="s">
        <v>28</v>
      </c>
      <c r="D152" s="45">
        <v>19</v>
      </c>
      <c r="E152" s="46">
        <v>14</v>
      </c>
      <c r="F152" s="130">
        <f t="shared" si="4"/>
        <v>0.73684210526315785</v>
      </c>
      <c r="G152" s="43">
        <v>0.34499999999999997</v>
      </c>
    </row>
    <row r="153" spans="1:7" x14ac:dyDescent="0.25">
      <c r="A153" s="119">
        <v>43710</v>
      </c>
      <c r="B153" s="117" t="str">
        <f t="shared" si="5"/>
        <v>Monday</v>
      </c>
      <c r="C153" s="45" t="s">
        <v>29</v>
      </c>
      <c r="D153" s="45">
        <v>7</v>
      </c>
      <c r="E153" s="46">
        <v>7</v>
      </c>
      <c r="F153" s="130">
        <f t="shared" si="4"/>
        <v>1</v>
      </c>
      <c r="G153" s="43">
        <v>6.5000000000000002E-2</v>
      </c>
    </row>
    <row r="154" spans="1:7" x14ac:dyDescent="0.25">
      <c r="A154" s="119">
        <v>43710</v>
      </c>
      <c r="B154" s="117" t="str">
        <f t="shared" si="5"/>
        <v>Monday</v>
      </c>
      <c r="C154" s="45" t="s">
        <v>30</v>
      </c>
      <c r="D154" s="45">
        <v>2</v>
      </c>
      <c r="E154" s="46">
        <v>1</v>
      </c>
      <c r="F154" s="130">
        <f t="shared" si="4"/>
        <v>0.5</v>
      </c>
      <c r="G154" s="43">
        <v>0.57699999999999996</v>
      </c>
    </row>
    <row r="155" spans="1:7" x14ac:dyDescent="0.25">
      <c r="A155" s="119">
        <v>43710</v>
      </c>
      <c r="B155" s="117" t="str">
        <f t="shared" si="5"/>
        <v>Monday</v>
      </c>
      <c r="C155" s="45" t="s">
        <v>31</v>
      </c>
      <c r="D155" s="45">
        <v>18</v>
      </c>
      <c r="E155" s="46">
        <v>18</v>
      </c>
      <c r="F155" s="130">
        <f t="shared" si="4"/>
        <v>1</v>
      </c>
      <c r="G155" s="43">
        <v>0.26</v>
      </c>
    </row>
    <row r="156" spans="1:7" x14ac:dyDescent="0.25">
      <c r="A156" s="119">
        <v>43710</v>
      </c>
      <c r="B156" s="117" t="str">
        <f t="shared" si="5"/>
        <v>Monday</v>
      </c>
      <c r="C156" s="45" t="s">
        <v>32</v>
      </c>
      <c r="D156" s="45">
        <v>41</v>
      </c>
      <c r="E156" s="46">
        <v>41</v>
      </c>
      <c r="F156" s="130">
        <f t="shared" si="4"/>
        <v>1</v>
      </c>
      <c r="G156" s="43">
        <v>1.7999999999999999E-2</v>
      </c>
    </row>
    <row r="157" spans="1:7" x14ac:dyDescent="0.25">
      <c r="A157" s="119">
        <v>43710</v>
      </c>
      <c r="B157" s="117" t="str">
        <f t="shared" si="5"/>
        <v>Monday</v>
      </c>
      <c r="C157" s="45" t="s">
        <v>33</v>
      </c>
      <c r="D157" s="45">
        <v>1</v>
      </c>
      <c r="E157" s="46">
        <v>1</v>
      </c>
      <c r="F157" s="130">
        <f t="shared" si="4"/>
        <v>1</v>
      </c>
      <c r="G157" s="43">
        <v>-3.5999999999999997E-2</v>
      </c>
    </row>
    <row r="158" spans="1:7" x14ac:dyDescent="0.25">
      <c r="A158" s="119">
        <v>43710</v>
      </c>
      <c r="B158" s="117" t="str">
        <f t="shared" si="5"/>
        <v>Monday</v>
      </c>
      <c r="C158" s="45" t="s">
        <v>34</v>
      </c>
      <c r="D158" s="45">
        <v>26</v>
      </c>
      <c r="E158" s="46">
        <v>26</v>
      </c>
      <c r="F158" s="130">
        <f t="shared" si="4"/>
        <v>1</v>
      </c>
      <c r="G158" s="43">
        <v>-3.0000000000000001E-3</v>
      </c>
    </row>
    <row r="159" spans="1:7" x14ac:dyDescent="0.25">
      <c r="A159" s="119">
        <v>43710</v>
      </c>
      <c r="B159" s="117" t="str">
        <f t="shared" si="5"/>
        <v>Monday</v>
      </c>
      <c r="C159" s="45" t="s">
        <v>35</v>
      </c>
      <c r="D159" s="45">
        <v>10</v>
      </c>
      <c r="E159" s="46">
        <v>10</v>
      </c>
      <c r="F159" s="130">
        <f t="shared" si="4"/>
        <v>1</v>
      </c>
      <c r="G159" s="43">
        <v>-0.189</v>
      </c>
    </row>
    <row r="160" spans="1:7" x14ac:dyDescent="0.25">
      <c r="A160" s="119">
        <v>43710</v>
      </c>
      <c r="B160" s="117" t="str">
        <f t="shared" si="5"/>
        <v>Monday</v>
      </c>
      <c r="C160" s="45" t="s">
        <v>36</v>
      </c>
      <c r="D160" s="45">
        <v>12</v>
      </c>
      <c r="E160" s="46">
        <v>11</v>
      </c>
      <c r="F160" s="130">
        <f t="shared" si="4"/>
        <v>0.91666666666666663</v>
      </c>
      <c r="G160" s="43">
        <v>-4.2999999999999997E-2</v>
      </c>
    </row>
    <row r="161" spans="1:7" x14ac:dyDescent="0.25">
      <c r="A161" s="119">
        <v>43710</v>
      </c>
      <c r="B161" s="117" t="str">
        <f t="shared" si="5"/>
        <v>Monday</v>
      </c>
      <c r="C161" s="45" t="s">
        <v>37</v>
      </c>
      <c r="D161" s="45">
        <v>10</v>
      </c>
      <c r="E161" s="46">
        <v>8</v>
      </c>
      <c r="F161" s="130">
        <f t="shared" si="4"/>
        <v>0.8</v>
      </c>
      <c r="G161" s="43">
        <v>-0.12</v>
      </c>
    </row>
    <row r="162" spans="1:7" x14ac:dyDescent="0.25">
      <c r="A162" s="119">
        <v>43710</v>
      </c>
      <c r="B162" s="117" t="str">
        <f t="shared" si="5"/>
        <v>Monday</v>
      </c>
      <c r="C162" s="45" t="s">
        <v>38</v>
      </c>
      <c r="D162" s="45">
        <v>37</v>
      </c>
      <c r="E162" s="46">
        <v>37</v>
      </c>
      <c r="F162" s="130">
        <f t="shared" si="4"/>
        <v>1</v>
      </c>
      <c r="G162" s="43">
        <v>-5.2999999999999999E-2</v>
      </c>
    </row>
    <row r="163" spans="1:7" x14ac:dyDescent="0.25">
      <c r="A163" s="119">
        <v>43710</v>
      </c>
      <c r="B163" s="117" t="str">
        <f t="shared" si="5"/>
        <v>Monday</v>
      </c>
      <c r="C163" s="45" t="s">
        <v>39</v>
      </c>
      <c r="D163" s="45">
        <v>6</v>
      </c>
      <c r="E163" s="46">
        <v>3</v>
      </c>
      <c r="F163" s="130">
        <f t="shared" si="4"/>
        <v>0.5</v>
      </c>
      <c r="G163" s="43">
        <v>-0.19700000000000001</v>
      </c>
    </row>
    <row r="164" spans="1:7" x14ac:dyDescent="0.25">
      <c r="A164" s="119">
        <v>43710</v>
      </c>
      <c r="B164" s="117" t="str">
        <f t="shared" si="5"/>
        <v>Monday</v>
      </c>
      <c r="C164" s="45" t="s">
        <v>40</v>
      </c>
      <c r="D164" s="45">
        <v>7</v>
      </c>
      <c r="E164" s="46">
        <v>4</v>
      </c>
      <c r="F164" s="130">
        <f t="shared" si="4"/>
        <v>0.5714285714285714</v>
      </c>
      <c r="G164" s="43">
        <v>0.30399999999999999</v>
      </c>
    </row>
    <row r="165" spans="1:7" x14ac:dyDescent="0.25">
      <c r="A165" s="119">
        <v>43710</v>
      </c>
      <c r="B165" s="117" t="str">
        <f t="shared" si="5"/>
        <v>Monday</v>
      </c>
      <c r="C165" s="45" t="s">
        <v>41</v>
      </c>
      <c r="D165" s="45">
        <v>29</v>
      </c>
      <c r="E165" s="46">
        <v>28</v>
      </c>
      <c r="F165" s="130">
        <f t="shared" si="4"/>
        <v>0.96551724137931039</v>
      </c>
      <c r="G165" s="43">
        <v>-0.189</v>
      </c>
    </row>
    <row r="166" spans="1:7" x14ac:dyDescent="0.25">
      <c r="A166" s="119">
        <v>43710</v>
      </c>
      <c r="B166" s="117" t="str">
        <f t="shared" si="5"/>
        <v>Monday</v>
      </c>
      <c r="C166" s="45" t="s">
        <v>42</v>
      </c>
      <c r="D166" s="45">
        <v>25</v>
      </c>
      <c r="E166" s="46">
        <v>21</v>
      </c>
      <c r="F166" s="130">
        <f t="shared" si="4"/>
        <v>0.84</v>
      </c>
      <c r="G166" s="43">
        <v>-0.39900000000000002</v>
      </c>
    </row>
    <row r="167" spans="1:7" x14ac:dyDescent="0.25">
      <c r="A167" s="119">
        <v>43710</v>
      </c>
      <c r="B167" s="117" t="str">
        <f t="shared" si="5"/>
        <v>Monday</v>
      </c>
      <c r="C167" s="45" t="s">
        <v>43</v>
      </c>
      <c r="D167" s="45">
        <v>19</v>
      </c>
      <c r="E167" s="46">
        <v>19</v>
      </c>
      <c r="F167" s="130">
        <f t="shared" si="4"/>
        <v>1</v>
      </c>
      <c r="G167" s="43">
        <v>0.16</v>
      </c>
    </row>
    <row r="168" spans="1:7" x14ac:dyDescent="0.25">
      <c r="A168" s="119">
        <v>43710</v>
      </c>
      <c r="B168" s="117" t="str">
        <f t="shared" si="5"/>
        <v>Monday</v>
      </c>
      <c r="C168" s="45" t="s">
        <v>44</v>
      </c>
      <c r="D168" s="45">
        <v>12</v>
      </c>
      <c r="E168" s="46">
        <v>6</v>
      </c>
      <c r="F168" s="130">
        <f t="shared" si="4"/>
        <v>0.5</v>
      </c>
      <c r="G168" s="43">
        <v>7.0999999999999994E-2</v>
      </c>
    </row>
    <row r="169" spans="1:7" x14ac:dyDescent="0.25">
      <c r="A169" s="119">
        <v>43710</v>
      </c>
      <c r="B169" s="117" t="str">
        <f t="shared" si="5"/>
        <v>Monday</v>
      </c>
      <c r="C169" s="45" t="s">
        <v>45</v>
      </c>
      <c r="D169" s="45">
        <v>6</v>
      </c>
      <c r="E169" s="46">
        <v>5</v>
      </c>
      <c r="F169" s="130">
        <f t="shared" si="4"/>
        <v>0.83333333333333337</v>
      </c>
      <c r="G169" s="43">
        <v>-0.374</v>
      </c>
    </row>
    <row r="170" spans="1:7" x14ac:dyDescent="0.25">
      <c r="A170" s="119">
        <v>43710</v>
      </c>
      <c r="B170" s="117" t="str">
        <f t="shared" si="5"/>
        <v>Monday</v>
      </c>
      <c r="C170" s="45" t="s">
        <v>46</v>
      </c>
      <c r="D170" s="45">
        <v>8</v>
      </c>
      <c r="E170" s="46">
        <v>8</v>
      </c>
      <c r="F170" s="130">
        <f t="shared" si="4"/>
        <v>1</v>
      </c>
      <c r="G170" s="43">
        <v>-0.151</v>
      </c>
    </row>
    <row r="171" spans="1:7" x14ac:dyDescent="0.25">
      <c r="A171" s="119">
        <v>43710</v>
      </c>
      <c r="B171" s="117" t="str">
        <f t="shared" si="5"/>
        <v>Monday</v>
      </c>
      <c r="C171" s="45" t="s">
        <v>47</v>
      </c>
      <c r="D171" s="45">
        <v>8</v>
      </c>
      <c r="E171" s="46">
        <v>8</v>
      </c>
      <c r="F171" s="130">
        <f t="shared" si="4"/>
        <v>1</v>
      </c>
      <c r="G171" s="43">
        <v>-0.89500000000000002</v>
      </c>
    </row>
    <row r="172" spans="1:7" x14ac:dyDescent="0.25">
      <c r="A172" s="119">
        <v>43710</v>
      </c>
      <c r="B172" s="117" t="str">
        <f t="shared" si="5"/>
        <v>Monday</v>
      </c>
      <c r="C172" s="45" t="s">
        <v>48</v>
      </c>
      <c r="D172" s="45">
        <v>4</v>
      </c>
      <c r="E172" s="46">
        <v>4</v>
      </c>
      <c r="F172" s="130">
        <f t="shared" si="4"/>
        <v>1</v>
      </c>
      <c r="G172" s="43">
        <v>-3.1E-2</v>
      </c>
    </row>
    <row r="173" spans="1:7" x14ac:dyDescent="0.25">
      <c r="A173" s="119">
        <v>43710</v>
      </c>
      <c r="B173" s="117" t="str">
        <f t="shared" si="5"/>
        <v>Monday</v>
      </c>
      <c r="C173" s="45" t="s">
        <v>49</v>
      </c>
      <c r="D173" s="45">
        <v>4</v>
      </c>
      <c r="E173" s="46">
        <v>4</v>
      </c>
      <c r="F173" s="130">
        <f t="shared" si="4"/>
        <v>1</v>
      </c>
      <c r="G173" s="43">
        <v>5.8000000000000003E-2</v>
      </c>
    </row>
    <row r="174" spans="1:7" x14ac:dyDescent="0.25">
      <c r="A174" s="119">
        <v>43710</v>
      </c>
      <c r="B174" s="117" t="str">
        <f t="shared" si="5"/>
        <v>Monday</v>
      </c>
      <c r="C174" s="45" t="s">
        <v>50</v>
      </c>
      <c r="D174" s="45">
        <v>18</v>
      </c>
      <c r="E174" s="46">
        <v>18</v>
      </c>
      <c r="F174" s="130">
        <f t="shared" si="4"/>
        <v>1</v>
      </c>
      <c r="G174" s="43">
        <v>0.192</v>
      </c>
    </row>
    <row r="175" spans="1:7" x14ac:dyDescent="0.25">
      <c r="A175" s="119">
        <v>43710</v>
      </c>
      <c r="B175" s="117" t="str">
        <f t="shared" si="5"/>
        <v>Monday</v>
      </c>
      <c r="C175" s="45" t="s">
        <v>51</v>
      </c>
      <c r="D175" s="45">
        <v>24</v>
      </c>
      <c r="E175" s="46">
        <v>24</v>
      </c>
      <c r="F175" s="130">
        <f t="shared" si="4"/>
        <v>1</v>
      </c>
      <c r="G175" s="43">
        <v>7.1999999999999995E-2</v>
      </c>
    </row>
    <row r="176" spans="1:7" x14ac:dyDescent="0.25">
      <c r="A176" s="119">
        <v>43710</v>
      </c>
      <c r="B176" s="117" t="str">
        <f t="shared" si="5"/>
        <v>Monday</v>
      </c>
      <c r="C176" s="45" t="s">
        <v>52</v>
      </c>
      <c r="D176" s="45">
        <v>17</v>
      </c>
      <c r="E176" s="46">
        <v>17</v>
      </c>
      <c r="F176" s="130">
        <f t="shared" si="4"/>
        <v>1</v>
      </c>
      <c r="G176" s="43">
        <v>-0.16</v>
      </c>
    </row>
    <row r="177" spans="1:7" x14ac:dyDescent="0.25">
      <c r="A177" s="119">
        <v>43710</v>
      </c>
      <c r="B177" s="117" t="str">
        <f t="shared" si="5"/>
        <v>Monday</v>
      </c>
      <c r="C177" s="45" t="s">
        <v>53</v>
      </c>
      <c r="D177" s="45">
        <v>13</v>
      </c>
      <c r="E177" s="46">
        <v>13</v>
      </c>
      <c r="F177" s="130">
        <f t="shared" si="4"/>
        <v>1</v>
      </c>
      <c r="G177" s="43">
        <v>-0.27900000000000003</v>
      </c>
    </row>
    <row r="178" spans="1:7" x14ac:dyDescent="0.25">
      <c r="A178" s="119">
        <v>43710</v>
      </c>
      <c r="B178" s="117" t="str">
        <f t="shared" si="5"/>
        <v>Monday</v>
      </c>
      <c r="C178" s="45" t="s">
        <v>54</v>
      </c>
      <c r="D178" s="45">
        <v>2</v>
      </c>
      <c r="E178" s="46">
        <v>2</v>
      </c>
      <c r="F178" s="130">
        <f t="shared" si="4"/>
        <v>1</v>
      </c>
      <c r="G178" s="43">
        <v>1.4E-2</v>
      </c>
    </row>
    <row r="179" spans="1:7" x14ac:dyDescent="0.25">
      <c r="A179" s="119">
        <v>43710</v>
      </c>
      <c r="B179" s="117" t="str">
        <f t="shared" si="5"/>
        <v>Monday</v>
      </c>
      <c r="C179" s="45" t="s">
        <v>55</v>
      </c>
      <c r="D179" s="45">
        <v>27</v>
      </c>
      <c r="E179" s="46">
        <v>27</v>
      </c>
      <c r="F179" s="130">
        <f t="shared" si="4"/>
        <v>1</v>
      </c>
      <c r="G179" s="43">
        <v>-0.17599999999999999</v>
      </c>
    </row>
    <row r="180" spans="1:7" x14ac:dyDescent="0.25">
      <c r="A180" s="119">
        <v>43710</v>
      </c>
      <c r="B180" s="117" t="str">
        <f t="shared" si="5"/>
        <v>Monday</v>
      </c>
      <c r="C180" s="45" t="s">
        <v>56</v>
      </c>
      <c r="D180" s="45">
        <v>9</v>
      </c>
      <c r="E180" s="46">
        <v>7</v>
      </c>
      <c r="F180" s="130">
        <f t="shared" si="4"/>
        <v>0.77777777777777779</v>
      </c>
      <c r="G180" s="43">
        <v>3.4000000000000002E-2</v>
      </c>
    </row>
    <row r="181" spans="1:7" x14ac:dyDescent="0.25">
      <c r="A181" s="119">
        <v>43710</v>
      </c>
      <c r="B181" s="117" t="str">
        <f t="shared" si="5"/>
        <v>Monday</v>
      </c>
      <c r="C181" s="45" t="s">
        <v>57</v>
      </c>
      <c r="D181" s="45">
        <v>26</v>
      </c>
      <c r="E181" s="46">
        <v>26</v>
      </c>
      <c r="F181" s="130">
        <f t="shared" si="4"/>
        <v>1</v>
      </c>
      <c r="G181" s="43">
        <v>0.46500000000000002</v>
      </c>
    </row>
    <row r="182" spans="1:7" x14ac:dyDescent="0.25">
      <c r="A182" s="119">
        <v>43710</v>
      </c>
      <c r="B182" s="117" t="str">
        <f t="shared" si="5"/>
        <v>Monday</v>
      </c>
      <c r="C182" s="45" t="s">
        <v>58</v>
      </c>
      <c r="D182" s="45">
        <v>9</v>
      </c>
      <c r="E182" s="46">
        <v>8</v>
      </c>
      <c r="F182" s="130">
        <f t="shared" si="4"/>
        <v>0.88888888888888884</v>
      </c>
      <c r="G182" s="43">
        <v>-0.156</v>
      </c>
    </row>
    <row r="183" spans="1:7" x14ac:dyDescent="0.25">
      <c r="A183" s="119">
        <v>43710</v>
      </c>
      <c r="B183" s="117" t="str">
        <f t="shared" si="5"/>
        <v>Monday</v>
      </c>
      <c r="C183" s="45" t="s">
        <v>59</v>
      </c>
      <c r="D183" s="45">
        <v>4</v>
      </c>
      <c r="E183" s="46">
        <v>4</v>
      </c>
      <c r="F183" s="130">
        <f t="shared" si="4"/>
        <v>1</v>
      </c>
      <c r="G183" s="43">
        <v>3.9E-2</v>
      </c>
    </row>
    <row r="184" spans="1:7" x14ac:dyDescent="0.25">
      <c r="A184" s="119">
        <v>43710</v>
      </c>
      <c r="B184" s="117" t="str">
        <f t="shared" si="5"/>
        <v>Monday</v>
      </c>
      <c r="C184" s="45" t="s">
        <v>60</v>
      </c>
      <c r="D184" s="45">
        <v>4</v>
      </c>
      <c r="E184" s="46">
        <v>3</v>
      </c>
      <c r="F184" s="130">
        <f t="shared" si="4"/>
        <v>0.75</v>
      </c>
      <c r="G184" s="43">
        <v>-0.13100000000000001</v>
      </c>
    </row>
    <row r="185" spans="1:7" x14ac:dyDescent="0.25">
      <c r="A185" s="119">
        <v>43710</v>
      </c>
      <c r="B185" s="117" t="str">
        <f t="shared" si="5"/>
        <v>Monday</v>
      </c>
      <c r="C185" s="45" t="s">
        <v>61</v>
      </c>
      <c r="D185" s="45">
        <v>18</v>
      </c>
      <c r="E185" s="46">
        <v>15</v>
      </c>
      <c r="F185" s="130">
        <f t="shared" si="4"/>
        <v>0.83333333333333337</v>
      </c>
      <c r="G185" s="43">
        <v>-8.5000000000000006E-2</v>
      </c>
    </row>
    <row r="186" spans="1:7" x14ac:dyDescent="0.25">
      <c r="A186" s="119">
        <v>43710</v>
      </c>
      <c r="B186" s="117" t="str">
        <f t="shared" si="5"/>
        <v>Monday</v>
      </c>
      <c r="C186" s="45" t="s">
        <v>62</v>
      </c>
      <c r="D186" s="45">
        <v>6</v>
      </c>
      <c r="E186" s="46">
        <v>6</v>
      </c>
      <c r="F186" s="130">
        <f t="shared" si="4"/>
        <v>1</v>
      </c>
      <c r="G186" s="43">
        <v>-8.9999999999999993E-3</v>
      </c>
    </row>
    <row r="187" spans="1:7" x14ac:dyDescent="0.25">
      <c r="A187" s="119">
        <v>43710</v>
      </c>
      <c r="B187" s="117" t="str">
        <f t="shared" si="5"/>
        <v>Monday</v>
      </c>
      <c r="C187" s="45" t="s">
        <v>63</v>
      </c>
      <c r="D187" s="45">
        <v>16</v>
      </c>
      <c r="E187" s="46">
        <v>16</v>
      </c>
      <c r="F187" s="130">
        <f t="shared" si="4"/>
        <v>1</v>
      </c>
      <c r="G187" s="43">
        <v>-7.5999999999999998E-2</v>
      </c>
    </row>
    <row r="188" spans="1:7" x14ac:dyDescent="0.25">
      <c r="A188" s="119">
        <v>43710</v>
      </c>
      <c r="B188" s="117" t="str">
        <f t="shared" si="5"/>
        <v>Monday</v>
      </c>
      <c r="C188" s="45" t="s">
        <v>64</v>
      </c>
      <c r="D188" s="45">
        <v>4</v>
      </c>
      <c r="E188" s="46">
        <v>3</v>
      </c>
      <c r="F188" s="130">
        <f t="shared" si="4"/>
        <v>0.75</v>
      </c>
      <c r="G188" s="43">
        <v>5.0000000000000001E-3</v>
      </c>
    </row>
    <row r="189" spans="1:7" x14ac:dyDescent="0.25">
      <c r="A189" s="119">
        <v>43710</v>
      </c>
      <c r="B189" s="117" t="str">
        <f t="shared" si="5"/>
        <v>Monday</v>
      </c>
      <c r="C189" s="45" t="s">
        <v>65</v>
      </c>
      <c r="D189" s="45">
        <v>28</v>
      </c>
      <c r="E189" s="46">
        <v>28</v>
      </c>
      <c r="F189" s="130">
        <f t="shared" si="4"/>
        <v>1</v>
      </c>
      <c r="G189" s="43">
        <v>0.154</v>
      </c>
    </row>
    <row r="190" spans="1:7" x14ac:dyDescent="0.25">
      <c r="A190" s="119">
        <v>43710</v>
      </c>
      <c r="B190" s="117" t="str">
        <f t="shared" si="5"/>
        <v>Monday</v>
      </c>
      <c r="C190" s="45" t="s">
        <v>66</v>
      </c>
      <c r="D190" s="45">
        <v>16</v>
      </c>
      <c r="E190" s="46">
        <v>13</v>
      </c>
      <c r="F190" s="130">
        <f t="shared" si="4"/>
        <v>0.8125</v>
      </c>
      <c r="G190" s="43">
        <v>5.2999999999999999E-2</v>
      </c>
    </row>
    <row r="191" spans="1:7" x14ac:dyDescent="0.25">
      <c r="A191" s="119">
        <v>43710</v>
      </c>
      <c r="B191" s="117" t="str">
        <f t="shared" si="5"/>
        <v>Monday</v>
      </c>
      <c r="C191" s="45" t="s">
        <v>67</v>
      </c>
      <c r="D191" s="45">
        <v>15</v>
      </c>
      <c r="E191" s="46">
        <v>14</v>
      </c>
      <c r="F191" s="130">
        <f t="shared" si="4"/>
        <v>0.93333333333333335</v>
      </c>
      <c r="G191" s="43">
        <v>0.13800000000000001</v>
      </c>
    </row>
    <row r="192" spans="1:7" x14ac:dyDescent="0.25">
      <c r="A192" s="119">
        <v>43710</v>
      </c>
      <c r="B192" s="117" t="str">
        <f t="shared" si="5"/>
        <v>Monday</v>
      </c>
      <c r="C192" s="45" t="s">
        <v>68</v>
      </c>
      <c r="D192" s="45">
        <v>39</v>
      </c>
      <c r="E192" s="46">
        <v>35</v>
      </c>
      <c r="F192" s="130">
        <f t="shared" si="4"/>
        <v>0.89743589743589747</v>
      </c>
      <c r="G192" s="43">
        <v>8.9999999999999993E-3</v>
      </c>
    </row>
    <row r="193" spans="1:7" x14ac:dyDescent="0.25">
      <c r="A193" s="119">
        <v>43710</v>
      </c>
      <c r="B193" s="117" t="str">
        <f t="shared" si="5"/>
        <v>Monday</v>
      </c>
      <c r="C193" s="45" t="s">
        <v>69</v>
      </c>
      <c r="D193" s="45">
        <v>3</v>
      </c>
      <c r="E193" s="46">
        <v>3</v>
      </c>
      <c r="F193" s="130">
        <f t="shared" si="4"/>
        <v>1</v>
      </c>
      <c r="G193" s="43">
        <v>0.23200000000000001</v>
      </c>
    </row>
    <row r="194" spans="1:7" x14ac:dyDescent="0.25">
      <c r="A194" s="119">
        <v>43710</v>
      </c>
      <c r="B194" s="117" t="str">
        <f t="shared" si="5"/>
        <v>Monday</v>
      </c>
      <c r="C194" s="45" t="s">
        <v>70</v>
      </c>
      <c r="D194" s="45">
        <v>2</v>
      </c>
      <c r="E194" s="46">
        <v>2</v>
      </c>
      <c r="F194" s="130">
        <f t="shared" ref="F194:F257" si="6">E194/D194</f>
        <v>1</v>
      </c>
      <c r="G194" s="43">
        <v>0.13</v>
      </c>
    </row>
    <row r="195" spans="1:7" x14ac:dyDescent="0.25">
      <c r="A195" s="119">
        <v>43710</v>
      </c>
      <c r="B195" s="117" t="str">
        <f t="shared" ref="B195:B258" si="7">TEXT(A195,"DDDD")</f>
        <v>Monday</v>
      </c>
      <c r="C195" s="45" t="s">
        <v>71</v>
      </c>
      <c r="D195" s="45">
        <v>6</v>
      </c>
      <c r="E195" s="46">
        <v>5</v>
      </c>
      <c r="F195" s="130">
        <f t="shared" si="6"/>
        <v>0.83333333333333337</v>
      </c>
      <c r="G195" s="43">
        <v>-0.29499999999999998</v>
      </c>
    </row>
    <row r="196" spans="1:7" x14ac:dyDescent="0.25">
      <c r="A196" s="119">
        <v>43710</v>
      </c>
      <c r="B196" s="117" t="str">
        <f t="shared" si="7"/>
        <v>Monday</v>
      </c>
      <c r="C196" s="45" t="s">
        <v>72</v>
      </c>
      <c r="D196" s="45">
        <v>2</v>
      </c>
      <c r="E196" s="46">
        <v>2</v>
      </c>
      <c r="F196" s="130">
        <f t="shared" si="6"/>
        <v>1</v>
      </c>
      <c r="G196" s="43">
        <v>8.6999999999999994E-2</v>
      </c>
    </row>
    <row r="197" spans="1:7" x14ac:dyDescent="0.25">
      <c r="A197" s="119">
        <v>43710</v>
      </c>
      <c r="B197" s="117" t="str">
        <f t="shared" si="7"/>
        <v>Monday</v>
      </c>
      <c r="C197" s="45" t="s">
        <v>73</v>
      </c>
      <c r="D197" s="45">
        <v>20</v>
      </c>
      <c r="E197" s="46">
        <v>19</v>
      </c>
      <c r="F197" s="130">
        <f t="shared" si="6"/>
        <v>0.95</v>
      </c>
      <c r="G197" s="43">
        <v>-8.1000000000000003E-2</v>
      </c>
    </row>
    <row r="198" spans="1:7" x14ac:dyDescent="0.25">
      <c r="A198" s="119">
        <v>43710</v>
      </c>
      <c r="B198" s="117" t="str">
        <f t="shared" si="7"/>
        <v>Monday</v>
      </c>
      <c r="C198" s="45" t="s">
        <v>74</v>
      </c>
      <c r="D198" s="45">
        <v>5</v>
      </c>
      <c r="E198" s="46">
        <v>3</v>
      </c>
      <c r="F198" s="130">
        <f t="shared" si="6"/>
        <v>0.6</v>
      </c>
      <c r="G198" s="43">
        <v>-0.03</v>
      </c>
    </row>
    <row r="199" spans="1:7" x14ac:dyDescent="0.25">
      <c r="A199" s="119">
        <v>43710</v>
      </c>
      <c r="B199" s="117" t="str">
        <f t="shared" si="7"/>
        <v>Monday</v>
      </c>
      <c r="C199" s="45" t="s">
        <v>75</v>
      </c>
      <c r="D199" s="45">
        <v>5</v>
      </c>
      <c r="E199" s="46">
        <v>2</v>
      </c>
      <c r="F199" s="130">
        <f t="shared" si="6"/>
        <v>0.4</v>
      </c>
      <c r="G199" s="43">
        <v>0.13700000000000001</v>
      </c>
    </row>
    <row r="200" spans="1:7" x14ac:dyDescent="0.25">
      <c r="A200" s="119">
        <v>43710</v>
      </c>
      <c r="B200" s="117" t="str">
        <f t="shared" si="7"/>
        <v>Monday</v>
      </c>
      <c r="C200" s="45" t="s">
        <v>76</v>
      </c>
      <c r="D200" s="45">
        <v>6</v>
      </c>
      <c r="E200" s="46">
        <v>5</v>
      </c>
      <c r="F200" s="130">
        <f t="shared" si="6"/>
        <v>0.83333333333333337</v>
      </c>
      <c r="G200" s="43">
        <v>0.496</v>
      </c>
    </row>
    <row r="201" spans="1:7" x14ac:dyDescent="0.25">
      <c r="A201" s="119">
        <v>43710</v>
      </c>
      <c r="B201" s="117" t="str">
        <f t="shared" si="7"/>
        <v>Monday</v>
      </c>
      <c r="C201" s="45" t="s">
        <v>77</v>
      </c>
      <c r="D201" s="45">
        <v>6</v>
      </c>
      <c r="E201" s="46">
        <v>6</v>
      </c>
      <c r="F201" s="130">
        <f t="shared" si="6"/>
        <v>1</v>
      </c>
      <c r="G201" s="43">
        <v>0.30499999999999999</v>
      </c>
    </row>
    <row r="202" spans="1:7" x14ac:dyDescent="0.25">
      <c r="A202" s="119">
        <v>43710</v>
      </c>
      <c r="B202" s="117" t="str">
        <f t="shared" si="7"/>
        <v>Monday</v>
      </c>
      <c r="C202" s="45" t="s">
        <v>78</v>
      </c>
      <c r="D202" s="45">
        <v>5</v>
      </c>
      <c r="E202" s="46">
        <v>5</v>
      </c>
      <c r="F202" s="130">
        <f t="shared" si="6"/>
        <v>1</v>
      </c>
      <c r="G202" s="43">
        <v>-0.35799999999999998</v>
      </c>
    </row>
    <row r="203" spans="1:7" x14ac:dyDescent="0.25">
      <c r="A203" s="119">
        <v>43710</v>
      </c>
      <c r="B203" s="117" t="str">
        <f t="shared" si="7"/>
        <v>Monday</v>
      </c>
      <c r="C203" s="45" t="s">
        <v>79</v>
      </c>
      <c r="D203" s="45">
        <v>11</v>
      </c>
      <c r="E203" s="46">
        <v>10</v>
      </c>
      <c r="F203" s="130">
        <f t="shared" si="6"/>
        <v>0.90909090909090906</v>
      </c>
      <c r="G203" s="43">
        <v>0.86699999999999999</v>
      </c>
    </row>
    <row r="204" spans="1:7" x14ac:dyDescent="0.25">
      <c r="A204" s="119">
        <v>43710</v>
      </c>
      <c r="B204" s="117" t="str">
        <f t="shared" si="7"/>
        <v>Monday</v>
      </c>
      <c r="C204" s="45" t="s">
        <v>80</v>
      </c>
      <c r="D204" s="45">
        <v>5</v>
      </c>
      <c r="E204" s="46">
        <v>5</v>
      </c>
      <c r="F204" s="130">
        <f t="shared" si="6"/>
        <v>1</v>
      </c>
      <c r="G204" s="43">
        <v>-0.38</v>
      </c>
    </row>
    <row r="205" spans="1:7" x14ac:dyDescent="0.25">
      <c r="A205" s="119">
        <v>43710</v>
      </c>
      <c r="B205" s="117" t="str">
        <f t="shared" si="7"/>
        <v>Monday</v>
      </c>
      <c r="C205" s="45" t="s">
        <v>81</v>
      </c>
      <c r="D205" s="45">
        <v>4</v>
      </c>
      <c r="E205" s="46">
        <v>4</v>
      </c>
      <c r="F205" s="130">
        <f t="shared" si="6"/>
        <v>1</v>
      </c>
      <c r="G205" s="43">
        <v>0.98899999999999999</v>
      </c>
    </row>
    <row r="206" spans="1:7" x14ac:dyDescent="0.25">
      <c r="A206" s="119">
        <v>43710</v>
      </c>
      <c r="B206" s="117" t="str">
        <f t="shared" si="7"/>
        <v>Monday</v>
      </c>
      <c r="C206" s="45" t="s">
        <v>82</v>
      </c>
      <c r="D206" s="45">
        <v>4</v>
      </c>
      <c r="E206" s="46">
        <v>4</v>
      </c>
      <c r="F206" s="130">
        <f t="shared" si="6"/>
        <v>1</v>
      </c>
      <c r="G206" s="43">
        <v>-0.377</v>
      </c>
    </row>
    <row r="207" spans="1:7" x14ac:dyDescent="0.25">
      <c r="A207" s="119">
        <v>43710</v>
      </c>
      <c r="B207" s="117" t="str">
        <f t="shared" si="7"/>
        <v>Monday</v>
      </c>
      <c r="C207" s="45" t="s">
        <v>83</v>
      </c>
      <c r="D207" s="45">
        <v>11</v>
      </c>
      <c r="E207" s="46">
        <v>11</v>
      </c>
      <c r="F207" s="130">
        <f t="shared" si="6"/>
        <v>1</v>
      </c>
      <c r="G207" s="43">
        <v>-0.41299999999999998</v>
      </c>
    </row>
    <row r="208" spans="1:7" x14ac:dyDescent="0.25">
      <c r="A208" s="119">
        <v>43710</v>
      </c>
      <c r="B208" s="117" t="str">
        <f t="shared" si="7"/>
        <v>Monday</v>
      </c>
      <c r="C208" s="45" t="s">
        <v>84</v>
      </c>
      <c r="D208" s="45">
        <v>5</v>
      </c>
      <c r="E208" s="46">
        <v>5</v>
      </c>
      <c r="F208" s="130">
        <f t="shared" si="6"/>
        <v>1</v>
      </c>
      <c r="G208" s="43">
        <v>-0.15</v>
      </c>
    </row>
    <row r="209" spans="1:7" x14ac:dyDescent="0.25">
      <c r="A209" s="119">
        <v>43710</v>
      </c>
      <c r="B209" s="117" t="str">
        <f t="shared" si="7"/>
        <v>Monday</v>
      </c>
      <c r="C209" s="45" t="s">
        <v>85</v>
      </c>
      <c r="D209" s="45">
        <v>11</v>
      </c>
      <c r="E209" s="46">
        <v>11</v>
      </c>
      <c r="F209" s="130">
        <f t="shared" si="6"/>
        <v>1</v>
      </c>
      <c r="G209" s="43">
        <v>-0.25</v>
      </c>
    </row>
    <row r="210" spans="1:7" x14ac:dyDescent="0.25">
      <c r="A210" s="119">
        <v>43710</v>
      </c>
      <c r="B210" s="117" t="str">
        <f t="shared" si="7"/>
        <v>Monday</v>
      </c>
      <c r="C210" s="45" t="s">
        <v>86</v>
      </c>
      <c r="D210" s="45">
        <v>5</v>
      </c>
      <c r="E210" s="46">
        <v>5</v>
      </c>
      <c r="F210" s="130">
        <f t="shared" si="6"/>
        <v>1</v>
      </c>
      <c r="G210" s="43">
        <v>-0.123</v>
      </c>
    </row>
    <row r="211" spans="1:7" x14ac:dyDescent="0.25">
      <c r="A211" s="119">
        <v>43710</v>
      </c>
      <c r="B211" s="117" t="str">
        <f t="shared" si="7"/>
        <v>Monday</v>
      </c>
      <c r="C211" s="45" t="s">
        <v>87</v>
      </c>
      <c r="D211" s="45">
        <v>23</v>
      </c>
      <c r="E211" s="46">
        <v>23</v>
      </c>
      <c r="F211" s="130">
        <f t="shared" si="6"/>
        <v>1</v>
      </c>
      <c r="G211" s="43">
        <v>-0.17299999999999999</v>
      </c>
    </row>
    <row r="212" spans="1:7" x14ac:dyDescent="0.25">
      <c r="A212" s="119">
        <v>43710</v>
      </c>
      <c r="B212" s="117" t="str">
        <f t="shared" si="7"/>
        <v>Monday</v>
      </c>
      <c r="C212" s="45" t="s">
        <v>88</v>
      </c>
      <c r="D212" s="45">
        <v>6</v>
      </c>
      <c r="E212" s="46">
        <v>6</v>
      </c>
      <c r="F212" s="130">
        <f t="shared" si="6"/>
        <v>1</v>
      </c>
      <c r="G212" s="43">
        <v>1.046</v>
      </c>
    </row>
    <row r="213" spans="1:7" x14ac:dyDescent="0.25">
      <c r="A213" s="119">
        <v>43710</v>
      </c>
      <c r="B213" s="117" t="str">
        <f t="shared" si="7"/>
        <v>Monday</v>
      </c>
      <c r="C213" s="45" t="s">
        <v>89</v>
      </c>
      <c r="D213" s="45">
        <v>6</v>
      </c>
      <c r="E213" s="46">
        <v>6</v>
      </c>
      <c r="F213" s="130">
        <f t="shared" si="6"/>
        <v>1</v>
      </c>
      <c r="G213" s="43">
        <v>-9.7000000000000003E-2</v>
      </c>
    </row>
    <row r="214" spans="1:7" x14ac:dyDescent="0.25">
      <c r="A214" s="119">
        <v>43710</v>
      </c>
      <c r="B214" s="117" t="str">
        <f t="shared" si="7"/>
        <v>Monday</v>
      </c>
      <c r="C214" s="45" t="s">
        <v>90</v>
      </c>
      <c r="D214" s="45">
        <v>2</v>
      </c>
      <c r="E214" s="46">
        <v>1</v>
      </c>
      <c r="F214" s="130">
        <f t="shared" si="6"/>
        <v>0.5</v>
      </c>
      <c r="G214" s="43">
        <v>0.254</v>
      </c>
    </row>
    <row r="215" spans="1:7" x14ac:dyDescent="0.25">
      <c r="A215" s="119">
        <v>43710</v>
      </c>
      <c r="B215" s="117" t="str">
        <f t="shared" si="7"/>
        <v>Monday</v>
      </c>
      <c r="C215" s="45" t="s">
        <v>91</v>
      </c>
      <c r="D215" s="45">
        <v>8</v>
      </c>
      <c r="E215" s="46">
        <v>6</v>
      </c>
      <c r="F215" s="130">
        <f t="shared" si="6"/>
        <v>0.75</v>
      </c>
      <c r="G215" s="43">
        <v>0.20899999999999999</v>
      </c>
    </row>
    <row r="216" spans="1:7" x14ac:dyDescent="0.25">
      <c r="A216" s="119">
        <v>43710</v>
      </c>
      <c r="B216" s="117" t="str">
        <f t="shared" si="7"/>
        <v>Monday</v>
      </c>
      <c r="C216" s="45" t="s">
        <v>92</v>
      </c>
      <c r="D216" s="45">
        <v>47</v>
      </c>
      <c r="E216" s="46">
        <v>45</v>
      </c>
      <c r="F216" s="130">
        <f t="shared" si="6"/>
        <v>0.95744680851063835</v>
      </c>
      <c r="G216" s="43">
        <v>7.8E-2</v>
      </c>
    </row>
    <row r="217" spans="1:7" x14ac:dyDescent="0.25">
      <c r="A217" s="119">
        <v>43710</v>
      </c>
      <c r="B217" s="117" t="str">
        <f t="shared" si="7"/>
        <v>Monday</v>
      </c>
      <c r="C217" s="45" t="s">
        <v>93</v>
      </c>
      <c r="D217" s="45">
        <v>15</v>
      </c>
      <c r="E217" s="46">
        <v>15</v>
      </c>
      <c r="F217" s="130">
        <f t="shared" si="6"/>
        <v>1</v>
      </c>
      <c r="G217" s="43">
        <v>0.442</v>
      </c>
    </row>
    <row r="218" spans="1:7" x14ac:dyDescent="0.25">
      <c r="A218" s="119">
        <v>43711</v>
      </c>
      <c r="B218" s="117" t="str">
        <f t="shared" si="7"/>
        <v>Tuesday</v>
      </c>
      <c r="C218" s="45" t="s">
        <v>22</v>
      </c>
      <c r="D218" s="45">
        <v>7</v>
      </c>
      <c r="E218" s="46">
        <v>7</v>
      </c>
      <c r="F218" s="130">
        <f t="shared" si="6"/>
        <v>1</v>
      </c>
      <c r="G218" s="43">
        <v>7.9000000000000001E-2</v>
      </c>
    </row>
    <row r="219" spans="1:7" x14ac:dyDescent="0.25">
      <c r="A219" s="119">
        <v>43711</v>
      </c>
      <c r="B219" s="117" t="str">
        <f t="shared" si="7"/>
        <v>Tuesday</v>
      </c>
      <c r="C219" s="45" t="s">
        <v>23</v>
      </c>
      <c r="D219" s="45">
        <v>10</v>
      </c>
      <c r="E219" s="46">
        <v>3</v>
      </c>
      <c r="F219" s="130">
        <f t="shared" si="6"/>
        <v>0.3</v>
      </c>
      <c r="G219" s="43">
        <v>-0.06</v>
      </c>
    </row>
    <row r="220" spans="1:7" x14ac:dyDescent="0.25">
      <c r="A220" s="119">
        <v>43711</v>
      </c>
      <c r="B220" s="117" t="str">
        <f t="shared" si="7"/>
        <v>Tuesday</v>
      </c>
      <c r="C220" s="45" t="s">
        <v>24</v>
      </c>
      <c r="D220" s="45">
        <v>9</v>
      </c>
      <c r="E220" s="46">
        <v>9</v>
      </c>
      <c r="F220" s="130">
        <f t="shared" si="6"/>
        <v>1</v>
      </c>
      <c r="G220" s="43">
        <v>-8.3000000000000004E-2</v>
      </c>
    </row>
    <row r="221" spans="1:7" x14ac:dyDescent="0.25">
      <c r="A221" s="119">
        <v>43711</v>
      </c>
      <c r="B221" s="117" t="str">
        <f t="shared" si="7"/>
        <v>Tuesday</v>
      </c>
      <c r="C221" s="45" t="s">
        <v>25</v>
      </c>
      <c r="D221" s="45">
        <v>9</v>
      </c>
      <c r="E221" s="46">
        <v>8</v>
      </c>
      <c r="F221" s="130">
        <f t="shared" si="6"/>
        <v>0.88888888888888884</v>
      </c>
      <c r="G221" s="43">
        <v>1E-3</v>
      </c>
    </row>
    <row r="222" spans="1:7" x14ac:dyDescent="0.25">
      <c r="A222" s="119">
        <v>43711</v>
      </c>
      <c r="B222" s="117" t="str">
        <f t="shared" si="7"/>
        <v>Tuesday</v>
      </c>
      <c r="C222" s="45" t="s">
        <v>26</v>
      </c>
      <c r="D222" s="45">
        <v>10</v>
      </c>
      <c r="E222" s="46">
        <v>10</v>
      </c>
      <c r="F222" s="130">
        <f t="shared" si="6"/>
        <v>1</v>
      </c>
      <c r="G222" s="43">
        <v>-1.4999999999999999E-2</v>
      </c>
    </row>
    <row r="223" spans="1:7" x14ac:dyDescent="0.25">
      <c r="A223" s="119">
        <v>43711</v>
      </c>
      <c r="B223" s="117" t="str">
        <f t="shared" si="7"/>
        <v>Tuesday</v>
      </c>
      <c r="C223" s="45" t="s">
        <v>27</v>
      </c>
      <c r="D223" s="45">
        <v>11</v>
      </c>
      <c r="E223" s="46">
        <v>8</v>
      </c>
      <c r="F223" s="130">
        <f t="shared" si="6"/>
        <v>0.72727272727272729</v>
      </c>
      <c r="G223" s="43">
        <v>0.124</v>
      </c>
    </row>
    <row r="224" spans="1:7" x14ac:dyDescent="0.25">
      <c r="A224" s="119">
        <v>43711</v>
      </c>
      <c r="B224" s="117" t="str">
        <f t="shared" si="7"/>
        <v>Tuesday</v>
      </c>
      <c r="C224" s="45" t="s">
        <v>28</v>
      </c>
      <c r="D224" s="45">
        <v>16</v>
      </c>
      <c r="E224" s="46">
        <v>12</v>
      </c>
      <c r="F224" s="130">
        <f t="shared" si="6"/>
        <v>0.75</v>
      </c>
      <c r="G224" s="43">
        <v>0.25700000000000001</v>
      </c>
    </row>
    <row r="225" spans="1:7" x14ac:dyDescent="0.25">
      <c r="A225" s="119">
        <v>43711</v>
      </c>
      <c r="B225" s="117" t="str">
        <f t="shared" si="7"/>
        <v>Tuesday</v>
      </c>
      <c r="C225" s="45" t="s">
        <v>29</v>
      </c>
      <c r="D225" s="45">
        <v>7</v>
      </c>
      <c r="E225" s="46">
        <v>7</v>
      </c>
      <c r="F225" s="130">
        <f t="shared" si="6"/>
        <v>1</v>
      </c>
      <c r="G225" s="43">
        <v>-0.39100000000000001</v>
      </c>
    </row>
    <row r="226" spans="1:7" x14ac:dyDescent="0.25">
      <c r="A226" s="119">
        <v>43711</v>
      </c>
      <c r="B226" s="117" t="str">
        <f t="shared" si="7"/>
        <v>Tuesday</v>
      </c>
      <c r="C226" s="45" t="s">
        <v>30</v>
      </c>
      <c r="D226" s="45">
        <v>3</v>
      </c>
      <c r="E226" s="46">
        <v>3</v>
      </c>
      <c r="F226" s="130">
        <f t="shared" si="6"/>
        <v>1</v>
      </c>
      <c r="G226" s="43">
        <v>8.5999999999999993E-2</v>
      </c>
    </row>
    <row r="227" spans="1:7" x14ac:dyDescent="0.25">
      <c r="A227" s="119">
        <v>43711</v>
      </c>
      <c r="B227" s="117" t="str">
        <f t="shared" si="7"/>
        <v>Tuesday</v>
      </c>
      <c r="C227" s="45" t="s">
        <v>31</v>
      </c>
      <c r="D227" s="45">
        <v>15</v>
      </c>
      <c r="E227" s="46">
        <v>15</v>
      </c>
      <c r="F227" s="130">
        <f t="shared" si="6"/>
        <v>1</v>
      </c>
      <c r="G227" s="43">
        <v>-0.193</v>
      </c>
    </row>
    <row r="228" spans="1:7" x14ac:dyDescent="0.25">
      <c r="A228" s="119">
        <v>43711</v>
      </c>
      <c r="B228" s="117" t="str">
        <f t="shared" si="7"/>
        <v>Tuesday</v>
      </c>
      <c r="C228" s="45" t="s">
        <v>32</v>
      </c>
      <c r="D228" s="45">
        <v>43</v>
      </c>
      <c r="E228" s="46">
        <v>42</v>
      </c>
      <c r="F228" s="130">
        <f t="shared" si="6"/>
        <v>0.97674418604651159</v>
      </c>
      <c r="G228" s="43">
        <v>-7.2999999999999995E-2</v>
      </c>
    </row>
    <row r="229" spans="1:7" x14ac:dyDescent="0.25">
      <c r="A229" s="119">
        <v>43711</v>
      </c>
      <c r="B229" s="117" t="str">
        <f t="shared" si="7"/>
        <v>Tuesday</v>
      </c>
      <c r="C229" s="45" t="s">
        <v>33</v>
      </c>
      <c r="D229" s="45">
        <v>3</v>
      </c>
      <c r="E229" s="46">
        <v>3</v>
      </c>
      <c r="F229" s="130">
        <f t="shared" si="6"/>
        <v>1</v>
      </c>
      <c r="G229" s="43">
        <v>0.32500000000000001</v>
      </c>
    </row>
    <row r="230" spans="1:7" x14ac:dyDescent="0.25">
      <c r="A230" s="119">
        <v>43711</v>
      </c>
      <c r="B230" s="117" t="str">
        <f t="shared" si="7"/>
        <v>Tuesday</v>
      </c>
      <c r="C230" s="45" t="s">
        <v>34</v>
      </c>
      <c r="D230" s="45">
        <v>19</v>
      </c>
      <c r="E230" s="46">
        <v>16</v>
      </c>
      <c r="F230" s="130">
        <f t="shared" si="6"/>
        <v>0.84210526315789469</v>
      </c>
      <c r="G230" s="43">
        <v>0</v>
      </c>
    </row>
    <row r="231" spans="1:7" x14ac:dyDescent="0.25">
      <c r="A231" s="119">
        <v>43711</v>
      </c>
      <c r="B231" s="117" t="str">
        <f t="shared" si="7"/>
        <v>Tuesday</v>
      </c>
      <c r="C231" s="45" t="s">
        <v>35</v>
      </c>
      <c r="D231" s="45">
        <v>8</v>
      </c>
      <c r="E231" s="46">
        <v>8</v>
      </c>
      <c r="F231" s="130">
        <f t="shared" si="6"/>
        <v>1</v>
      </c>
      <c r="G231" s="43">
        <v>2.1999999999999999E-2</v>
      </c>
    </row>
    <row r="232" spans="1:7" x14ac:dyDescent="0.25">
      <c r="A232" s="119">
        <v>43711</v>
      </c>
      <c r="B232" s="117" t="str">
        <f t="shared" si="7"/>
        <v>Tuesday</v>
      </c>
      <c r="C232" s="45" t="s">
        <v>36</v>
      </c>
      <c r="D232" s="45">
        <v>10</v>
      </c>
      <c r="E232" s="46">
        <v>8</v>
      </c>
      <c r="F232" s="130">
        <f t="shared" si="6"/>
        <v>0.8</v>
      </c>
      <c r="G232" s="43">
        <v>-3.7999999999999999E-2</v>
      </c>
    </row>
    <row r="233" spans="1:7" x14ac:dyDescent="0.25">
      <c r="A233" s="119">
        <v>43711</v>
      </c>
      <c r="B233" s="117" t="str">
        <f t="shared" si="7"/>
        <v>Tuesday</v>
      </c>
      <c r="C233" s="45" t="s">
        <v>37</v>
      </c>
      <c r="D233" s="45">
        <v>8</v>
      </c>
      <c r="E233" s="46">
        <v>8</v>
      </c>
      <c r="F233" s="130">
        <f t="shared" si="6"/>
        <v>1</v>
      </c>
      <c r="G233" s="43">
        <v>9.5000000000000001E-2</v>
      </c>
    </row>
    <row r="234" spans="1:7" x14ac:dyDescent="0.25">
      <c r="A234" s="119">
        <v>43711</v>
      </c>
      <c r="B234" s="117" t="str">
        <f t="shared" si="7"/>
        <v>Tuesday</v>
      </c>
      <c r="C234" s="45" t="s">
        <v>38</v>
      </c>
      <c r="D234" s="45">
        <v>25</v>
      </c>
      <c r="E234" s="46">
        <v>25</v>
      </c>
      <c r="F234" s="130">
        <f t="shared" si="6"/>
        <v>1</v>
      </c>
      <c r="G234" s="43">
        <v>-0.21299999999999999</v>
      </c>
    </row>
    <row r="235" spans="1:7" x14ac:dyDescent="0.25">
      <c r="A235" s="119">
        <v>43711</v>
      </c>
      <c r="B235" s="117" t="str">
        <f t="shared" si="7"/>
        <v>Tuesday</v>
      </c>
      <c r="C235" s="45" t="s">
        <v>39</v>
      </c>
      <c r="D235" s="45">
        <v>5</v>
      </c>
      <c r="E235" s="46">
        <v>5</v>
      </c>
      <c r="F235" s="130">
        <f t="shared" si="6"/>
        <v>1</v>
      </c>
      <c r="G235" s="43">
        <v>0.14299999999999999</v>
      </c>
    </row>
    <row r="236" spans="1:7" x14ac:dyDescent="0.25">
      <c r="A236" s="119">
        <v>43711</v>
      </c>
      <c r="B236" s="117" t="str">
        <f t="shared" si="7"/>
        <v>Tuesday</v>
      </c>
      <c r="C236" s="45" t="s">
        <v>40</v>
      </c>
      <c r="D236" s="45">
        <v>7</v>
      </c>
      <c r="E236" s="46">
        <v>6</v>
      </c>
      <c r="F236" s="130">
        <f t="shared" si="6"/>
        <v>0.8571428571428571</v>
      </c>
      <c r="G236" s="43">
        <v>0.27100000000000002</v>
      </c>
    </row>
    <row r="237" spans="1:7" x14ac:dyDescent="0.25">
      <c r="A237" s="119">
        <v>43711</v>
      </c>
      <c r="B237" s="117" t="str">
        <f t="shared" si="7"/>
        <v>Tuesday</v>
      </c>
      <c r="C237" s="45" t="s">
        <v>41</v>
      </c>
      <c r="D237" s="45">
        <v>24</v>
      </c>
      <c r="E237" s="46">
        <v>24</v>
      </c>
      <c r="F237" s="130">
        <f t="shared" si="6"/>
        <v>1</v>
      </c>
      <c r="G237" s="43">
        <v>-2E-3</v>
      </c>
    </row>
    <row r="238" spans="1:7" x14ac:dyDescent="0.25">
      <c r="A238" s="119">
        <v>43711</v>
      </c>
      <c r="B238" s="117" t="str">
        <f t="shared" si="7"/>
        <v>Tuesday</v>
      </c>
      <c r="C238" s="45" t="s">
        <v>42</v>
      </c>
      <c r="D238" s="45">
        <v>18</v>
      </c>
      <c r="E238" s="46">
        <v>18</v>
      </c>
      <c r="F238" s="130">
        <f t="shared" si="6"/>
        <v>1</v>
      </c>
      <c r="G238" s="43">
        <v>0.14299999999999999</v>
      </c>
    </row>
    <row r="239" spans="1:7" x14ac:dyDescent="0.25">
      <c r="A239" s="119">
        <v>43711</v>
      </c>
      <c r="B239" s="117" t="str">
        <f t="shared" si="7"/>
        <v>Tuesday</v>
      </c>
      <c r="C239" s="45" t="s">
        <v>43</v>
      </c>
      <c r="D239" s="45">
        <v>17</v>
      </c>
      <c r="E239" s="46">
        <v>17</v>
      </c>
      <c r="F239" s="130">
        <f t="shared" si="6"/>
        <v>1</v>
      </c>
      <c r="G239" s="43">
        <v>-0.22700000000000001</v>
      </c>
    </row>
    <row r="240" spans="1:7" x14ac:dyDescent="0.25">
      <c r="A240" s="119">
        <v>43711</v>
      </c>
      <c r="B240" s="117" t="str">
        <f t="shared" si="7"/>
        <v>Tuesday</v>
      </c>
      <c r="C240" s="45" t="s">
        <v>44</v>
      </c>
      <c r="D240" s="45">
        <v>10</v>
      </c>
      <c r="E240" s="46">
        <v>10</v>
      </c>
      <c r="F240" s="130">
        <f t="shared" si="6"/>
        <v>1</v>
      </c>
      <c r="G240" s="43">
        <v>0.14099999999999999</v>
      </c>
    </row>
    <row r="241" spans="1:7" x14ac:dyDescent="0.25">
      <c r="A241" s="119">
        <v>43711</v>
      </c>
      <c r="B241" s="117" t="str">
        <f t="shared" si="7"/>
        <v>Tuesday</v>
      </c>
      <c r="C241" s="45" t="s">
        <v>45</v>
      </c>
      <c r="D241" s="45">
        <v>6</v>
      </c>
      <c r="E241" s="46">
        <v>6</v>
      </c>
      <c r="F241" s="130">
        <f t="shared" si="6"/>
        <v>1</v>
      </c>
      <c r="G241" s="43">
        <v>0.184</v>
      </c>
    </row>
    <row r="242" spans="1:7" x14ac:dyDescent="0.25">
      <c r="A242" s="119">
        <v>43711</v>
      </c>
      <c r="B242" s="117" t="str">
        <f t="shared" si="7"/>
        <v>Tuesday</v>
      </c>
      <c r="C242" s="45" t="s">
        <v>46</v>
      </c>
      <c r="D242" s="45">
        <v>7</v>
      </c>
      <c r="E242" s="46">
        <v>7</v>
      </c>
      <c r="F242" s="130">
        <f t="shared" si="6"/>
        <v>1</v>
      </c>
      <c r="G242" s="43">
        <v>-7.2999999999999995E-2</v>
      </c>
    </row>
    <row r="243" spans="1:7" x14ac:dyDescent="0.25">
      <c r="A243" s="119">
        <v>43711</v>
      </c>
      <c r="B243" s="117" t="str">
        <f t="shared" si="7"/>
        <v>Tuesday</v>
      </c>
      <c r="C243" s="45" t="s">
        <v>47</v>
      </c>
      <c r="D243" s="45">
        <v>7</v>
      </c>
      <c r="E243" s="46">
        <v>7</v>
      </c>
      <c r="F243" s="130">
        <f t="shared" si="6"/>
        <v>1</v>
      </c>
      <c r="G243" s="43">
        <v>0.08</v>
      </c>
    </row>
    <row r="244" spans="1:7" x14ac:dyDescent="0.25">
      <c r="A244" s="119">
        <v>43711</v>
      </c>
      <c r="B244" s="117" t="str">
        <f t="shared" si="7"/>
        <v>Tuesday</v>
      </c>
      <c r="C244" s="45" t="s">
        <v>48</v>
      </c>
      <c r="D244" s="45">
        <v>4</v>
      </c>
      <c r="E244" s="46">
        <v>3</v>
      </c>
      <c r="F244" s="130">
        <f t="shared" si="6"/>
        <v>0.75</v>
      </c>
      <c r="G244" s="43">
        <v>1.4E-2</v>
      </c>
    </row>
    <row r="245" spans="1:7" x14ac:dyDescent="0.25">
      <c r="A245" s="119">
        <v>43711</v>
      </c>
      <c r="B245" s="117" t="str">
        <f t="shared" si="7"/>
        <v>Tuesday</v>
      </c>
      <c r="C245" s="45" t="s">
        <v>49</v>
      </c>
      <c r="D245" s="45">
        <v>4</v>
      </c>
      <c r="E245" s="46">
        <v>4</v>
      </c>
      <c r="F245" s="130">
        <f t="shared" si="6"/>
        <v>1</v>
      </c>
      <c r="G245" s="43">
        <v>0.314</v>
      </c>
    </row>
    <row r="246" spans="1:7" x14ac:dyDescent="0.25">
      <c r="A246" s="119">
        <v>43711</v>
      </c>
      <c r="B246" s="117" t="str">
        <f t="shared" si="7"/>
        <v>Tuesday</v>
      </c>
      <c r="C246" s="45" t="s">
        <v>50</v>
      </c>
      <c r="D246" s="45">
        <v>13</v>
      </c>
      <c r="E246" s="46">
        <v>13</v>
      </c>
      <c r="F246" s="130">
        <f t="shared" si="6"/>
        <v>1</v>
      </c>
      <c r="G246" s="43">
        <v>-0.13600000000000001</v>
      </c>
    </row>
    <row r="247" spans="1:7" x14ac:dyDescent="0.25">
      <c r="A247" s="119">
        <v>43711</v>
      </c>
      <c r="B247" s="117" t="str">
        <f t="shared" si="7"/>
        <v>Tuesday</v>
      </c>
      <c r="C247" s="45" t="s">
        <v>51</v>
      </c>
      <c r="D247" s="45">
        <v>18</v>
      </c>
      <c r="E247" s="46">
        <v>18</v>
      </c>
      <c r="F247" s="130">
        <f t="shared" si="6"/>
        <v>1</v>
      </c>
      <c r="G247" s="43">
        <v>4.9000000000000002E-2</v>
      </c>
    </row>
    <row r="248" spans="1:7" x14ac:dyDescent="0.25">
      <c r="A248" s="119">
        <v>43711</v>
      </c>
      <c r="B248" s="117" t="str">
        <f t="shared" si="7"/>
        <v>Tuesday</v>
      </c>
      <c r="C248" s="45" t="s">
        <v>52</v>
      </c>
      <c r="D248" s="45">
        <v>12</v>
      </c>
      <c r="E248" s="46">
        <v>10</v>
      </c>
      <c r="F248" s="130">
        <f t="shared" si="6"/>
        <v>0.83333333333333337</v>
      </c>
      <c r="G248" s="43">
        <v>-0.127</v>
      </c>
    </row>
    <row r="249" spans="1:7" x14ac:dyDescent="0.25">
      <c r="A249" s="119">
        <v>43711</v>
      </c>
      <c r="B249" s="117" t="str">
        <f t="shared" si="7"/>
        <v>Tuesday</v>
      </c>
      <c r="C249" s="45" t="s">
        <v>53</v>
      </c>
      <c r="D249" s="45">
        <v>11</v>
      </c>
      <c r="E249" s="46">
        <v>11</v>
      </c>
      <c r="F249" s="130">
        <f t="shared" si="6"/>
        <v>1</v>
      </c>
      <c r="G249" s="43">
        <v>-0.188</v>
      </c>
    </row>
    <row r="250" spans="1:7" x14ac:dyDescent="0.25">
      <c r="A250" s="119">
        <v>43711</v>
      </c>
      <c r="B250" s="117" t="str">
        <f t="shared" si="7"/>
        <v>Tuesday</v>
      </c>
      <c r="C250" s="45" t="s">
        <v>54</v>
      </c>
      <c r="D250" s="45">
        <v>3</v>
      </c>
      <c r="E250" s="46">
        <v>3</v>
      </c>
      <c r="F250" s="130">
        <f t="shared" si="6"/>
        <v>1</v>
      </c>
      <c r="G250" s="43">
        <v>-0.39200000000000002</v>
      </c>
    </row>
    <row r="251" spans="1:7" x14ac:dyDescent="0.25">
      <c r="A251" s="119">
        <v>43711</v>
      </c>
      <c r="B251" s="117" t="str">
        <f t="shared" si="7"/>
        <v>Tuesday</v>
      </c>
      <c r="C251" s="45" t="s">
        <v>55</v>
      </c>
      <c r="D251" s="45">
        <v>19</v>
      </c>
      <c r="E251" s="46">
        <v>16</v>
      </c>
      <c r="F251" s="130">
        <f t="shared" si="6"/>
        <v>0.84210526315789469</v>
      </c>
      <c r="G251" s="43">
        <v>0.28000000000000003</v>
      </c>
    </row>
    <row r="252" spans="1:7" x14ac:dyDescent="0.25">
      <c r="A252" s="119">
        <v>43711</v>
      </c>
      <c r="B252" s="117" t="str">
        <f t="shared" si="7"/>
        <v>Tuesday</v>
      </c>
      <c r="C252" s="45" t="s">
        <v>56</v>
      </c>
      <c r="D252" s="45">
        <v>8</v>
      </c>
      <c r="E252" s="46">
        <v>8</v>
      </c>
      <c r="F252" s="130">
        <f t="shared" si="6"/>
        <v>1</v>
      </c>
      <c r="G252" s="43">
        <v>-0.65200000000000002</v>
      </c>
    </row>
    <row r="253" spans="1:7" x14ac:dyDescent="0.25">
      <c r="A253" s="119">
        <v>43711</v>
      </c>
      <c r="B253" s="117" t="str">
        <f t="shared" si="7"/>
        <v>Tuesday</v>
      </c>
      <c r="C253" s="45" t="s">
        <v>57</v>
      </c>
      <c r="D253" s="45">
        <v>18</v>
      </c>
      <c r="E253" s="46">
        <v>17</v>
      </c>
      <c r="F253" s="130">
        <f t="shared" si="6"/>
        <v>0.94444444444444442</v>
      </c>
      <c r="G253" s="43">
        <v>-0.185</v>
      </c>
    </row>
    <row r="254" spans="1:7" x14ac:dyDescent="0.25">
      <c r="A254" s="119">
        <v>43711</v>
      </c>
      <c r="B254" s="117" t="str">
        <f t="shared" si="7"/>
        <v>Tuesday</v>
      </c>
      <c r="C254" s="45" t="s">
        <v>58</v>
      </c>
      <c r="D254" s="45">
        <v>8</v>
      </c>
      <c r="E254" s="46">
        <v>7</v>
      </c>
      <c r="F254" s="130">
        <f t="shared" si="6"/>
        <v>0.875</v>
      </c>
      <c r="G254" s="43">
        <v>-8.5999999999999993E-2</v>
      </c>
    </row>
    <row r="255" spans="1:7" x14ac:dyDescent="0.25">
      <c r="A255" s="119">
        <v>43711</v>
      </c>
      <c r="B255" s="117" t="str">
        <f t="shared" si="7"/>
        <v>Tuesday</v>
      </c>
      <c r="C255" s="45" t="s">
        <v>59</v>
      </c>
      <c r="D255" s="45">
        <v>4</v>
      </c>
      <c r="E255" s="46">
        <v>4</v>
      </c>
      <c r="F255" s="130">
        <f t="shared" si="6"/>
        <v>1</v>
      </c>
      <c r="G255" s="43">
        <v>-9.5000000000000001E-2</v>
      </c>
    </row>
    <row r="256" spans="1:7" x14ac:dyDescent="0.25">
      <c r="A256" s="119">
        <v>43711</v>
      </c>
      <c r="B256" s="117" t="str">
        <f t="shared" si="7"/>
        <v>Tuesday</v>
      </c>
      <c r="C256" s="45" t="s">
        <v>60</v>
      </c>
      <c r="D256" s="45">
        <v>4</v>
      </c>
      <c r="E256" s="46">
        <v>4</v>
      </c>
      <c r="F256" s="130">
        <f t="shared" si="6"/>
        <v>1</v>
      </c>
      <c r="G256" s="43">
        <v>0.60299999999999998</v>
      </c>
    </row>
    <row r="257" spans="1:7" x14ac:dyDescent="0.25">
      <c r="A257" s="119">
        <v>43711</v>
      </c>
      <c r="B257" s="117" t="str">
        <f t="shared" si="7"/>
        <v>Tuesday</v>
      </c>
      <c r="C257" s="45" t="s">
        <v>61</v>
      </c>
      <c r="D257" s="45">
        <v>13</v>
      </c>
      <c r="E257" s="46">
        <v>7</v>
      </c>
      <c r="F257" s="130">
        <f t="shared" si="6"/>
        <v>0.53846153846153844</v>
      </c>
      <c r="G257" s="43">
        <v>5.1999999999999998E-2</v>
      </c>
    </row>
    <row r="258" spans="1:7" x14ac:dyDescent="0.25">
      <c r="A258" s="119">
        <v>43711</v>
      </c>
      <c r="B258" s="117" t="str">
        <f t="shared" si="7"/>
        <v>Tuesday</v>
      </c>
      <c r="C258" s="45" t="s">
        <v>62</v>
      </c>
      <c r="D258" s="45">
        <v>5</v>
      </c>
      <c r="E258" s="46">
        <v>4</v>
      </c>
      <c r="F258" s="130">
        <f t="shared" ref="F258:F321" si="8">E258/D258</f>
        <v>0.8</v>
      </c>
      <c r="G258" s="43">
        <v>0.29899999999999999</v>
      </c>
    </row>
    <row r="259" spans="1:7" x14ac:dyDescent="0.25">
      <c r="A259" s="119">
        <v>43711</v>
      </c>
      <c r="B259" s="117" t="str">
        <f t="shared" ref="B259:B322" si="9">TEXT(A259,"DDDD")</f>
        <v>Tuesday</v>
      </c>
      <c r="C259" s="45" t="s">
        <v>63</v>
      </c>
      <c r="D259" s="45">
        <v>12</v>
      </c>
      <c r="E259" s="46">
        <v>11</v>
      </c>
      <c r="F259" s="130">
        <f t="shared" si="8"/>
        <v>0.91666666666666663</v>
      </c>
      <c r="G259" s="43">
        <v>0.53800000000000003</v>
      </c>
    </row>
    <row r="260" spans="1:7" x14ac:dyDescent="0.25">
      <c r="A260" s="119">
        <v>43711</v>
      </c>
      <c r="B260" s="117" t="str">
        <f t="shared" si="9"/>
        <v>Tuesday</v>
      </c>
      <c r="C260" s="45" t="s">
        <v>64</v>
      </c>
      <c r="D260" s="45">
        <v>4</v>
      </c>
      <c r="E260" s="46">
        <v>4</v>
      </c>
      <c r="F260" s="130">
        <f t="shared" si="8"/>
        <v>1</v>
      </c>
      <c r="G260" s="43">
        <v>-0.44900000000000001</v>
      </c>
    </row>
    <row r="261" spans="1:7" x14ac:dyDescent="0.25">
      <c r="A261" s="119">
        <v>43711</v>
      </c>
      <c r="B261" s="117" t="str">
        <f t="shared" si="9"/>
        <v>Tuesday</v>
      </c>
      <c r="C261" s="45" t="s">
        <v>65</v>
      </c>
      <c r="D261" s="45">
        <v>22</v>
      </c>
      <c r="E261" s="46">
        <v>22</v>
      </c>
      <c r="F261" s="130">
        <f t="shared" si="8"/>
        <v>1</v>
      </c>
      <c r="G261" s="43">
        <v>-0.219</v>
      </c>
    </row>
    <row r="262" spans="1:7" x14ac:dyDescent="0.25">
      <c r="A262" s="119">
        <v>43711</v>
      </c>
      <c r="B262" s="117" t="str">
        <f t="shared" si="9"/>
        <v>Tuesday</v>
      </c>
      <c r="C262" s="45" t="s">
        <v>66</v>
      </c>
      <c r="D262" s="45">
        <v>12</v>
      </c>
      <c r="E262" s="46">
        <v>11</v>
      </c>
      <c r="F262" s="130">
        <f t="shared" si="8"/>
        <v>0.91666666666666663</v>
      </c>
      <c r="G262" s="43">
        <v>-5.2999999999999999E-2</v>
      </c>
    </row>
    <row r="263" spans="1:7" x14ac:dyDescent="0.25">
      <c r="A263" s="119">
        <v>43711</v>
      </c>
      <c r="B263" s="117" t="str">
        <f t="shared" si="9"/>
        <v>Tuesday</v>
      </c>
      <c r="C263" s="45" t="s">
        <v>67</v>
      </c>
      <c r="D263" s="45">
        <v>12</v>
      </c>
      <c r="E263" s="46">
        <v>10</v>
      </c>
      <c r="F263" s="130">
        <f t="shared" si="8"/>
        <v>0.83333333333333337</v>
      </c>
      <c r="G263" s="43">
        <v>0.18099999999999999</v>
      </c>
    </row>
    <row r="264" spans="1:7" x14ac:dyDescent="0.25">
      <c r="A264" s="119">
        <v>43711</v>
      </c>
      <c r="B264" s="117" t="str">
        <f t="shared" si="9"/>
        <v>Tuesday</v>
      </c>
      <c r="C264" s="45" t="s">
        <v>68</v>
      </c>
      <c r="D264" s="45">
        <v>30</v>
      </c>
      <c r="E264" s="46">
        <v>30</v>
      </c>
      <c r="F264" s="130">
        <f t="shared" si="8"/>
        <v>1</v>
      </c>
      <c r="G264" s="43">
        <v>-0.34</v>
      </c>
    </row>
    <row r="265" spans="1:7" x14ac:dyDescent="0.25">
      <c r="A265" s="119">
        <v>43711</v>
      </c>
      <c r="B265" s="117" t="str">
        <f t="shared" si="9"/>
        <v>Tuesday</v>
      </c>
      <c r="C265" s="45" t="s">
        <v>69</v>
      </c>
      <c r="D265" s="45">
        <v>3</v>
      </c>
      <c r="E265" s="46">
        <v>3</v>
      </c>
      <c r="F265" s="130">
        <f t="shared" si="8"/>
        <v>1</v>
      </c>
      <c r="G265" s="43">
        <v>8.9999999999999993E-3</v>
      </c>
    </row>
    <row r="266" spans="1:7" x14ac:dyDescent="0.25">
      <c r="A266" s="119">
        <v>43711</v>
      </c>
      <c r="B266" s="117" t="str">
        <f t="shared" si="9"/>
        <v>Tuesday</v>
      </c>
      <c r="C266" s="45" t="s">
        <v>70</v>
      </c>
      <c r="D266" s="45">
        <v>3</v>
      </c>
      <c r="E266" s="46">
        <v>3</v>
      </c>
      <c r="F266" s="130">
        <f t="shared" si="8"/>
        <v>1</v>
      </c>
      <c r="G266" s="43">
        <v>-0.501</v>
      </c>
    </row>
    <row r="267" spans="1:7" x14ac:dyDescent="0.25">
      <c r="A267" s="119">
        <v>43711</v>
      </c>
      <c r="B267" s="117" t="str">
        <f t="shared" si="9"/>
        <v>Tuesday</v>
      </c>
      <c r="C267" s="45" t="s">
        <v>71</v>
      </c>
      <c r="D267" s="45">
        <v>6</v>
      </c>
      <c r="E267" s="46">
        <v>6</v>
      </c>
      <c r="F267" s="130">
        <f t="shared" si="8"/>
        <v>1</v>
      </c>
      <c r="G267" s="43">
        <v>-0.215</v>
      </c>
    </row>
    <row r="268" spans="1:7" x14ac:dyDescent="0.25">
      <c r="A268" s="119">
        <v>43711</v>
      </c>
      <c r="B268" s="117" t="str">
        <f t="shared" si="9"/>
        <v>Tuesday</v>
      </c>
      <c r="C268" s="45" t="s">
        <v>72</v>
      </c>
      <c r="D268" s="45">
        <v>3</v>
      </c>
      <c r="E268" s="46">
        <v>3</v>
      </c>
      <c r="F268" s="130">
        <f t="shared" si="8"/>
        <v>1</v>
      </c>
      <c r="G268" s="43">
        <v>0.59699999999999998</v>
      </c>
    </row>
    <row r="269" spans="1:7" x14ac:dyDescent="0.25">
      <c r="A269" s="119">
        <v>43711</v>
      </c>
      <c r="B269" s="117" t="str">
        <f t="shared" si="9"/>
        <v>Tuesday</v>
      </c>
      <c r="C269" s="45" t="s">
        <v>73</v>
      </c>
      <c r="D269" s="45">
        <v>17</v>
      </c>
      <c r="E269" s="46">
        <v>16</v>
      </c>
      <c r="F269" s="130">
        <f t="shared" si="8"/>
        <v>0.94117647058823528</v>
      </c>
      <c r="G269" s="43">
        <v>6.6000000000000003E-2</v>
      </c>
    </row>
    <row r="270" spans="1:7" x14ac:dyDescent="0.25">
      <c r="A270" s="119">
        <v>43711</v>
      </c>
      <c r="B270" s="117" t="str">
        <f t="shared" si="9"/>
        <v>Tuesday</v>
      </c>
      <c r="C270" s="45" t="s">
        <v>74</v>
      </c>
      <c r="D270" s="45">
        <v>5</v>
      </c>
      <c r="E270" s="46">
        <v>5</v>
      </c>
      <c r="F270" s="130">
        <f t="shared" si="8"/>
        <v>1</v>
      </c>
      <c r="G270" s="43">
        <v>0.29299999999999998</v>
      </c>
    </row>
    <row r="271" spans="1:7" x14ac:dyDescent="0.25">
      <c r="A271" s="119">
        <v>43711</v>
      </c>
      <c r="B271" s="117" t="str">
        <f t="shared" si="9"/>
        <v>Tuesday</v>
      </c>
      <c r="C271" s="45" t="s">
        <v>75</v>
      </c>
      <c r="D271" s="45">
        <v>5</v>
      </c>
      <c r="E271" s="46">
        <v>5</v>
      </c>
      <c r="F271" s="130">
        <f t="shared" si="8"/>
        <v>1</v>
      </c>
      <c r="G271" s="43">
        <v>1.2390000000000001</v>
      </c>
    </row>
    <row r="272" spans="1:7" x14ac:dyDescent="0.25">
      <c r="A272" s="119">
        <v>43711</v>
      </c>
      <c r="B272" s="117" t="str">
        <f t="shared" si="9"/>
        <v>Tuesday</v>
      </c>
      <c r="C272" s="45" t="s">
        <v>76</v>
      </c>
      <c r="D272" s="45">
        <v>5</v>
      </c>
      <c r="E272" s="46">
        <v>5</v>
      </c>
      <c r="F272" s="130">
        <f t="shared" si="8"/>
        <v>1</v>
      </c>
      <c r="G272" s="43">
        <v>-8.1000000000000003E-2</v>
      </c>
    </row>
    <row r="273" spans="1:7" x14ac:dyDescent="0.25">
      <c r="A273" s="119">
        <v>43711</v>
      </c>
      <c r="B273" s="117" t="str">
        <f t="shared" si="9"/>
        <v>Tuesday</v>
      </c>
      <c r="C273" s="45" t="s">
        <v>77</v>
      </c>
      <c r="D273" s="45">
        <v>6</v>
      </c>
      <c r="E273" s="46">
        <v>6</v>
      </c>
      <c r="F273" s="130">
        <f t="shared" si="8"/>
        <v>1</v>
      </c>
      <c r="G273" s="43">
        <v>-1.7000000000000001E-2</v>
      </c>
    </row>
    <row r="274" spans="1:7" x14ac:dyDescent="0.25">
      <c r="A274" s="119">
        <v>43711</v>
      </c>
      <c r="B274" s="117" t="str">
        <f t="shared" si="9"/>
        <v>Tuesday</v>
      </c>
      <c r="C274" s="45" t="s">
        <v>78</v>
      </c>
      <c r="D274" s="45">
        <v>5</v>
      </c>
      <c r="E274" s="46">
        <v>5</v>
      </c>
      <c r="F274" s="130">
        <f t="shared" si="8"/>
        <v>1</v>
      </c>
      <c r="G274" s="43">
        <v>0.20899999999999999</v>
      </c>
    </row>
    <row r="275" spans="1:7" x14ac:dyDescent="0.25">
      <c r="A275" s="119">
        <v>43711</v>
      </c>
      <c r="B275" s="117" t="str">
        <f t="shared" si="9"/>
        <v>Tuesday</v>
      </c>
      <c r="C275" s="45" t="s">
        <v>79</v>
      </c>
      <c r="D275" s="45">
        <v>9</v>
      </c>
      <c r="E275" s="46">
        <v>9</v>
      </c>
      <c r="F275" s="130">
        <f t="shared" si="8"/>
        <v>1</v>
      </c>
      <c r="G275" s="43">
        <v>-0.249</v>
      </c>
    </row>
    <row r="276" spans="1:7" x14ac:dyDescent="0.25">
      <c r="A276" s="119">
        <v>43711</v>
      </c>
      <c r="B276" s="117" t="str">
        <f t="shared" si="9"/>
        <v>Tuesday</v>
      </c>
      <c r="C276" s="45" t="s">
        <v>80</v>
      </c>
      <c r="D276" s="45">
        <v>5</v>
      </c>
      <c r="E276" s="46">
        <v>5</v>
      </c>
      <c r="F276" s="130">
        <f t="shared" si="8"/>
        <v>1</v>
      </c>
      <c r="G276" s="43">
        <v>6.6000000000000003E-2</v>
      </c>
    </row>
    <row r="277" spans="1:7" x14ac:dyDescent="0.25">
      <c r="A277" s="119">
        <v>43711</v>
      </c>
      <c r="B277" s="117" t="str">
        <f t="shared" si="9"/>
        <v>Tuesday</v>
      </c>
      <c r="C277" s="45" t="s">
        <v>81</v>
      </c>
      <c r="D277" s="45">
        <v>4</v>
      </c>
      <c r="E277" s="46">
        <v>4</v>
      </c>
      <c r="F277" s="130">
        <f t="shared" si="8"/>
        <v>1</v>
      </c>
      <c r="G277" s="43">
        <v>-0.29599999999999999</v>
      </c>
    </row>
    <row r="278" spans="1:7" x14ac:dyDescent="0.25">
      <c r="A278" s="119">
        <v>43711</v>
      </c>
      <c r="B278" s="117" t="str">
        <f t="shared" si="9"/>
        <v>Tuesday</v>
      </c>
      <c r="C278" s="45" t="s">
        <v>82</v>
      </c>
      <c r="D278" s="45">
        <v>4</v>
      </c>
      <c r="E278" s="46">
        <v>4</v>
      </c>
      <c r="F278" s="130">
        <f t="shared" si="8"/>
        <v>1</v>
      </c>
      <c r="G278" s="43">
        <v>-0.54600000000000004</v>
      </c>
    </row>
    <row r="279" spans="1:7" x14ac:dyDescent="0.25">
      <c r="A279" s="119">
        <v>43711</v>
      </c>
      <c r="B279" s="117" t="str">
        <f t="shared" si="9"/>
        <v>Tuesday</v>
      </c>
      <c r="C279" s="45" t="s">
        <v>83</v>
      </c>
      <c r="D279" s="45">
        <v>9</v>
      </c>
      <c r="E279" s="46">
        <v>9</v>
      </c>
      <c r="F279" s="130">
        <f t="shared" si="8"/>
        <v>1</v>
      </c>
      <c r="G279" s="43">
        <v>-4.8000000000000001E-2</v>
      </c>
    </row>
    <row r="280" spans="1:7" x14ac:dyDescent="0.25">
      <c r="A280" s="119">
        <v>43711</v>
      </c>
      <c r="B280" s="117" t="str">
        <f t="shared" si="9"/>
        <v>Tuesday</v>
      </c>
      <c r="C280" s="45" t="s">
        <v>84</v>
      </c>
      <c r="D280" s="45">
        <v>5</v>
      </c>
      <c r="E280" s="46">
        <v>4</v>
      </c>
      <c r="F280" s="130">
        <f t="shared" si="8"/>
        <v>0.8</v>
      </c>
      <c r="G280" s="43">
        <v>0.20300000000000001</v>
      </c>
    </row>
    <row r="281" spans="1:7" x14ac:dyDescent="0.25">
      <c r="A281" s="119">
        <v>43711</v>
      </c>
      <c r="B281" s="117" t="str">
        <f t="shared" si="9"/>
        <v>Tuesday</v>
      </c>
      <c r="C281" s="45" t="s">
        <v>85</v>
      </c>
      <c r="D281" s="45">
        <v>9</v>
      </c>
      <c r="E281" s="46">
        <v>9</v>
      </c>
      <c r="F281" s="130">
        <f t="shared" si="8"/>
        <v>1</v>
      </c>
      <c r="G281" s="43">
        <v>-0.12</v>
      </c>
    </row>
    <row r="282" spans="1:7" x14ac:dyDescent="0.25">
      <c r="A282" s="119">
        <v>43711</v>
      </c>
      <c r="B282" s="117" t="str">
        <f t="shared" si="9"/>
        <v>Tuesday</v>
      </c>
      <c r="C282" s="45" t="s">
        <v>86</v>
      </c>
      <c r="D282" s="45">
        <v>5</v>
      </c>
      <c r="E282" s="46">
        <v>5</v>
      </c>
      <c r="F282" s="130">
        <f t="shared" si="8"/>
        <v>1</v>
      </c>
      <c r="G282" s="43">
        <v>0.13800000000000001</v>
      </c>
    </row>
    <row r="283" spans="1:7" x14ac:dyDescent="0.25">
      <c r="A283" s="119">
        <v>43711</v>
      </c>
      <c r="B283" s="117" t="str">
        <f t="shared" si="9"/>
        <v>Tuesday</v>
      </c>
      <c r="C283" s="45" t="s">
        <v>87</v>
      </c>
      <c r="D283" s="45">
        <v>17</v>
      </c>
      <c r="E283" s="46">
        <v>17</v>
      </c>
      <c r="F283" s="130">
        <f t="shared" si="8"/>
        <v>1</v>
      </c>
      <c r="G283" s="43">
        <v>-0.16</v>
      </c>
    </row>
    <row r="284" spans="1:7" x14ac:dyDescent="0.25">
      <c r="A284" s="119">
        <v>43711</v>
      </c>
      <c r="B284" s="117" t="str">
        <f t="shared" si="9"/>
        <v>Tuesday</v>
      </c>
      <c r="C284" s="45" t="s">
        <v>88</v>
      </c>
      <c r="D284" s="45">
        <v>7</v>
      </c>
      <c r="E284" s="46">
        <v>7</v>
      </c>
      <c r="F284" s="130">
        <f t="shared" si="8"/>
        <v>1</v>
      </c>
      <c r="G284" s="43">
        <v>-0.22</v>
      </c>
    </row>
    <row r="285" spans="1:7" x14ac:dyDescent="0.25">
      <c r="A285" s="119">
        <v>43711</v>
      </c>
      <c r="B285" s="117" t="str">
        <f t="shared" si="9"/>
        <v>Tuesday</v>
      </c>
      <c r="C285" s="45" t="s">
        <v>89</v>
      </c>
      <c r="D285" s="45">
        <v>7</v>
      </c>
      <c r="E285" s="46">
        <v>7</v>
      </c>
      <c r="F285" s="130">
        <f t="shared" si="8"/>
        <v>1</v>
      </c>
      <c r="G285" s="43">
        <v>-8.6999999999999994E-2</v>
      </c>
    </row>
    <row r="286" spans="1:7" x14ac:dyDescent="0.25">
      <c r="A286" s="119">
        <v>43711</v>
      </c>
      <c r="B286" s="117" t="str">
        <f t="shared" si="9"/>
        <v>Tuesday</v>
      </c>
      <c r="C286" s="45" t="s">
        <v>90</v>
      </c>
      <c r="D286" s="45">
        <v>3</v>
      </c>
      <c r="E286" s="46">
        <v>3</v>
      </c>
      <c r="F286" s="130">
        <f t="shared" si="8"/>
        <v>1</v>
      </c>
      <c r="G286" s="43">
        <v>-0.44</v>
      </c>
    </row>
    <row r="287" spans="1:7" x14ac:dyDescent="0.25">
      <c r="A287" s="119">
        <v>43711</v>
      </c>
      <c r="B287" s="117" t="str">
        <f t="shared" si="9"/>
        <v>Tuesday</v>
      </c>
      <c r="C287" s="45" t="s">
        <v>91</v>
      </c>
      <c r="D287" s="45">
        <v>7</v>
      </c>
      <c r="E287" s="46">
        <v>7</v>
      </c>
      <c r="F287" s="130">
        <f t="shared" si="8"/>
        <v>1</v>
      </c>
      <c r="G287" s="43">
        <v>-3.5000000000000003E-2</v>
      </c>
    </row>
    <row r="288" spans="1:7" x14ac:dyDescent="0.25">
      <c r="A288" s="119">
        <v>43711</v>
      </c>
      <c r="B288" s="117" t="str">
        <f t="shared" si="9"/>
        <v>Tuesday</v>
      </c>
      <c r="C288" s="45" t="s">
        <v>92</v>
      </c>
      <c r="D288" s="45">
        <v>43</v>
      </c>
      <c r="E288" s="46">
        <v>42</v>
      </c>
      <c r="F288" s="130">
        <f t="shared" si="8"/>
        <v>0.97674418604651159</v>
      </c>
      <c r="G288" s="43">
        <v>5.7000000000000002E-2</v>
      </c>
    </row>
    <row r="289" spans="1:7" x14ac:dyDescent="0.25">
      <c r="A289" s="119">
        <v>43711</v>
      </c>
      <c r="B289" s="117" t="str">
        <f t="shared" si="9"/>
        <v>Tuesday</v>
      </c>
      <c r="C289" s="45" t="s">
        <v>93</v>
      </c>
      <c r="D289" s="45">
        <v>11</v>
      </c>
      <c r="E289" s="46">
        <v>11</v>
      </c>
      <c r="F289" s="130">
        <f t="shared" si="8"/>
        <v>1</v>
      </c>
      <c r="G289" s="43">
        <v>5.6000000000000001E-2</v>
      </c>
    </row>
    <row r="290" spans="1:7" x14ac:dyDescent="0.25">
      <c r="A290" s="119">
        <v>43712</v>
      </c>
      <c r="B290" s="117" t="str">
        <f t="shared" si="9"/>
        <v>Wednesday</v>
      </c>
      <c r="C290" s="45" t="s">
        <v>22</v>
      </c>
      <c r="D290" s="45">
        <v>8</v>
      </c>
      <c r="E290" s="46">
        <v>8</v>
      </c>
      <c r="F290" s="130">
        <f t="shared" si="8"/>
        <v>1</v>
      </c>
      <c r="G290" s="43">
        <v>0.55300000000000005</v>
      </c>
    </row>
    <row r="291" spans="1:7" x14ac:dyDescent="0.25">
      <c r="A291" s="119">
        <v>43712</v>
      </c>
      <c r="B291" s="117" t="str">
        <f t="shared" si="9"/>
        <v>Wednesday</v>
      </c>
      <c r="C291" s="45" t="s">
        <v>23</v>
      </c>
      <c r="D291" s="45">
        <v>14</v>
      </c>
      <c r="E291" s="46">
        <v>14</v>
      </c>
      <c r="F291" s="130">
        <f t="shared" si="8"/>
        <v>1</v>
      </c>
      <c r="G291" s="43">
        <v>-0.14199999999999999</v>
      </c>
    </row>
    <row r="292" spans="1:7" x14ac:dyDescent="0.25">
      <c r="A292" s="119">
        <v>43712</v>
      </c>
      <c r="B292" s="117" t="str">
        <f t="shared" si="9"/>
        <v>Wednesday</v>
      </c>
      <c r="C292" s="45" t="s">
        <v>24</v>
      </c>
      <c r="D292" s="45">
        <v>11</v>
      </c>
      <c r="E292" s="46">
        <v>11</v>
      </c>
      <c r="F292" s="130">
        <f t="shared" si="8"/>
        <v>1</v>
      </c>
      <c r="G292" s="43">
        <v>-0.36299999999999999</v>
      </c>
    </row>
    <row r="293" spans="1:7" x14ac:dyDescent="0.25">
      <c r="A293" s="119">
        <v>43712</v>
      </c>
      <c r="B293" s="117" t="str">
        <f t="shared" si="9"/>
        <v>Wednesday</v>
      </c>
      <c r="C293" s="45" t="s">
        <v>25</v>
      </c>
      <c r="D293" s="45">
        <v>11</v>
      </c>
      <c r="E293" s="46">
        <v>11</v>
      </c>
      <c r="F293" s="130">
        <f t="shared" si="8"/>
        <v>1</v>
      </c>
      <c r="G293" s="43">
        <v>5.6000000000000001E-2</v>
      </c>
    </row>
    <row r="294" spans="1:7" x14ac:dyDescent="0.25">
      <c r="A294" s="119">
        <v>43712</v>
      </c>
      <c r="B294" s="117" t="str">
        <f t="shared" si="9"/>
        <v>Wednesday</v>
      </c>
      <c r="C294" s="45" t="s">
        <v>26</v>
      </c>
      <c r="D294" s="45">
        <v>13</v>
      </c>
      <c r="E294" s="46">
        <v>13</v>
      </c>
      <c r="F294" s="130">
        <f t="shared" si="8"/>
        <v>1</v>
      </c>
      <c r="G294" s="43">
        <v>-0.48399999999999999</v>
      </c>
    </row>
    <row r="295" spans="1:7" x14ac:dyDescent="0.25">
      <c r="A295" s="119">
        <v>43712</v>
      </c>
      <c r="B295" s="117" t="str">
        <f t="shared" si="9"/>
        <v>Wednesday</v>
      </c>
      <c r="C295" s="45" t="s">
        <v>27</v>
      </c>
      <c r="D295" s="45">
        <v>14</v>
      </c>
      <c r="E295" s="46">
        <v>14</v>
      </c>
      <c r="F295" s="130">
        <f t="shared" si="8"/>
        <v>1</v>
      </c>
      <c r="G295" s="43">
        <v>-0.25900000000000001</v>
      </c>
    </row>
    <row r="296" spans="1:7" x14ac:dyDescent="0.25">
      <c r="A296" s="119">
        <v>43712</v>
      </c>
      <c r="B296" s="117" t="str">
        <f t="shared" si="9"/>
        <v>Wednesday</v>
      </c>
      <c r="C296" s="45" t="s">
        <v>28</v>
      </c>
      <c r="D296" s="45">
        <v>20</v>
      </c>
      <c r="E296" s="46">
        <v>20</v>
      </c>
      <c r="F296" s="130">
        <f t="shared" si="8"/>
        <v>1</v>
      </c>
      <c r="G296" s="43">
        <v>1.2999999999999999E-2</v>
      </c>
    </row>
    <row r="297" spans="1:7" x14ac:dyDescent="0.25">
      <c r="A297" s="119">
        <v>43712</v>
      </c>
      <c r="B297" s="117" t="str">
        <f t="shared" si="9"/>
        <v>Wednesday</v>
      </c>
      <c r="C297" s="45" t="s">
        <v>29</v>
      </c>
      <c r="D297" s="45">
        <v>8</v>
      </c>
      <c r="E297" s="46">
        <v>8</v>
      </c>
      <c r="F297" s="130">
        <f t="shared" si="8"/>
        <v>1</v>
      </c>
      <c r="G297" s="43">
        <v>0.105</v>
      </c>
    </row>
    <row r="298" spans="1:7" x14ac:dyDescent="0.25">
      <c r="A298" s="119">
        <v>43712</v>
      </c>
      <c r="B298" s="117" t="str">
        <f t="shared" si="9"/>
        <v>Wednesday</v>
      </c>
      <c r="C298" s="45" t="s">
        <v>30</v>
      </c>
      <c r="D298" s="45">
        <v>4</v>
      </c>
      <c r="E298" s="46">
        <v>4</v>
      </c>
      <c r="F298" s="130">
        <f t="shared" si="8"/>
        <v>1</v>
      </c>
      <c r="G298" s="43">
        <v>-0.29299999999999998</v>
      </c>
    </row>
    <row r="299" spans="1:7" x14ac:dyDescent="0.25">
      <c r="A299" s="119">
        <v>43712</v>
      </c>
      <c r="B299" s="117" t="str">
        <f t="shared" si="9"/>
        <v>Wednesday</v>
      </c>
      <c r="C299" s="45" t="s">
        <v>31</v>
      </c>
      <c r="D299" s="45">
        <v>20</v>
      </c>
      <c r="E299" s="46">
        <v>19</v>
      </c>
      <c r="F299" s="130">
        <f t="shared" si="8"/>
        <v>0.95</v>
      </c>
      <c r="G299" s="43">
        <v>-0.121</v>
      </c>
    </row>
    <row r="300" spans="1:7" x14ac:dyDescent="0.25">
      <c r="A300" s="119">
        <v>43712</v>
      </c>
      <c r="B300" s="117" t="str">
        <f t="shared" si="9"/>
        <v>Wednesday</v>
      </c>
      <c r="C300" s="45" t="s">
        <v>32</v>
      </c>
      <c r="D300" s="45">
        <v>46</v>
      </c>
      <c r="E300" s="46">
        <v>38</v>
      </c>
      <c r="F300" s="130">
        <f t="shared" si="8"/>
        <v>0.82608695652173914</v>
      </c>
      <c r="G300" s="43">
        <v>-0.14399999999999999</v>
      </c>
    </row>
    <row r="301" spans="1:7" x14ac:dyDescent="0.25">
      <c r="A301" s="119">
        <v>43712</v>
      </c>
      <c r="B301" s="117" t="str">
        <f t="shared" si="9"/>
        <v>Wednesday</v>
      </c>
      <c r="C301" s="45" t="s">
        <v>33</v>
      </c>
      <c r="D301" s="45">
        <v>3</v>
      </c>
      <c r="E301" s="46">
        <v>3</v>
      </c>
      <c r="F301" s="130">
        <f t="shared" si="8"/>
        <v>1</v>
      </c>
      <c r="G301" s="43">
        <v>-0.38600000000000001</v>
      </c>
    </row>
    <row r="302" spans="1:7" x14ac:dyDescent="0.25">
      <c r="A302" s="119">
        <v>43712</v>
      </c>
      <c r="B302" s="117" t="str">
        <f t="shared" si="9"/>
        <v>Wednesday</v>
      </c>
      <c r="C302" s="45" t="s">
        <v>34</v>
      </c>
      <c r="D302" s="45">
        <v>23</v>
      </c>
      <c r="E302" s="46">
        <v>23</v>
      </c>
      <c r="F302" s="130">
        <f t="shared" si="8"/>
        <v>1</v>
      </c>
      <c r="G302" s="43">
        <v>0.34</v>
      </c>
    </row>
    <row r="303" spans="1:7" x14ac:dyDescent="0.25">
      <c r="A303" s="119">
        <v>43712</v>
      </c>
      <c r="B303" s="117" t="str">
        <f t="shared" si="9"/>
        <v>Wednesday</v>
      </c>
      <c r="C303" s="45" t="s">
        <v>35</v>
      </c>
      <c r="D303" s="45">
        <v>10</v>
      </c>
      <c r="E303" s="46">
        <v>10</v>
      </c>
      <c r="F303" s="130">
        <f t="shared" si="8"/>
        <v>1</v>
      </c>
      <c r="G303" s="43">
        <v>-0.17599999999999999</v>
      </c>
    </row>
    <row r="304" spans="1:7" x14ac:dyDescent="0.25">
      <c r="A304" s="119">
        <v>43712</v>
      </c>
      <c r="B304" s="117" t="str">
        <f t="shared" si="9"/>
        <v>Wednesday</v>
      </c>
      <c r="C304" s="45" t="s">
        <v>36</v>
      </c>
      <c r="D304" s="45">
        <v>12</v>
      </c>
      <c r="E304" s="46">
        <v>11</v>
      </c>
      <c r="F304" s="130">
        <f t="shared" si="8"/>
        <v>0.91666666666666663</v>
      </c>
      <c r="G304" s="43">
        <v>-0.155</v>
      </c>
    </row>
    <row r="305" spans="1:7" x14ac:dyDescent="0.25">
      <c r="A305" s="119">
        <v>43712</v>
      </c>
      <c r="B305" s="117" t="str">
        <f t="shared" si="9"/>
        <v>Wednesday</v>
      </c>
      <c r="C305" s="45" t="s">
        <v>37</v>
      </c>
      <c r="D305" s="45">
        <v>10</v>
      </c>
      <c r="E305" s="46">
        <v>10</v>
      </c>
      <c r="F305" s="130">
        <f t="shared" si="8"/>
        <v>1</v>
      </c>
      <c r="G305" s="43">
        <v>-0.01</v>
      </c>
    </row>
    <row r="306" spans="1:7" x14ac:dyDescent="0.25">
      <c r="A306" s="119">
        <v>43712</v>
      </c>
      <c r="B306" s="117" t="str">
        <f t="shared" si="9"/>
        <v>Wednesday</v>
      </c>
      <c r="C306" s="45" t="s">
        <v>38</v>
      </c>
      <c r="D306" s="45">
        <v>34</v>
      </c>
      <c r="E306" s="46">
        <v>34</v>
      </c>
      <c r="F306" s="130">
        <f t="shared" si="8"/>
        <v>1</v>
      </c>
      <c r="G306" s="43">
        <v>3.9E-2</v>
      </c>
    </row>
    <row r="307" spans="1:7" x14ac:dyDescent="0.25">
      <c r="A307" s="119">
        <v>43712</v>
      </c>
      <c r="B307" s="117" t="str">
        <f t="shared" si="9"/>
        <v>Wednesday</v>
      </c>
      <c r="C307" s="45" t="s">
        <v>39</v>
      </c>
      <c r="D307" s="45">
        <v>6</v>
      </c>
      <c r="E307" s="46">
        <v>6</v>
      </c>
      <c r="F307" s="130">
        <f t="shared" si="8"/>
        <v>1</v>
      </c>
      <c r="G307" s="43">
        <v>4.2999999999999997E-2</v>
      </c>
    </row>
    <row r="308" spans="1:7" x14ac:dyDescent="0.25">
      <c r="A308" s="119">
        <v>43712</v>
      </c>
      <c r="B308" s="117" t="str">
        <f t="shared" si="9"/>
        <v>Wednesday</v>
      </c>
      <c r="C308" s="45" t="s">
        <v>40</v>
      </c>
      <c r="D308" s="45">
        <v>8</v>
      </c>
      <c r="E308" s="46">
        <v>8</v>
      </c>
      <c r="F308" s="130">
        <f t="shared" si="8"/>
        <v>1</v>
      </c>
      <c r="G308" s="43">
        <v>-0.34899999999999998</v>
      </c>
    </row>
    <row r="309" spans="1:7" x14ac:dyDescent="0.25">
      <c r="A309" s="119">
        <v>43712</v>
      </c>
      <c r="B309" s="117" t="str">
        <f t="shared" si="9"/>
        <v>Wednesday</v>
      </c>
      <c r="C309" s="45" t="s">
        <v>41</v>
      </c>
      <c r="D309" s="45">
        <v>32</v>
      </c>
      <c r="E309" s="46">
        <v>32</v>
      </c>
      <c r="F309" s="130">
        <f t="shared" si="8"/>
        <v>1</v>
      </c>
      <c r="G309" s="43">
        <v>0.60499999999999998</v>
      </c>
    </row>
    <row r="310" spans="1:7" x14ac:dyDescent="0.25">
      <c r="A310" s="119">
        <v>43712</v>
      </c>
      <c r="B310" s="117" t="str">
        <f t="shared" si="9"/>
        <v>Wednesday</v>
      </c>
      <c r="C310" s="45" t="s">
        <v>42</v>
      </c>
      <c r="D310" s="45">
        <v>23</v>
      </c>
      <c r="E310" s="46">
        <v>23</v>
      </c>
      <c r="F310" s="130">
        <f t="shared" si="8"/>
        <v>1</v>
      </c>
      <c r="G310" s="43">
        <v>-8.0000000000000002E-3</v>
      </c>
    </row>
    <row r="311" spans="1:7" x14ac:dyDescent="0.25">
      <c r="A311" s="119">
        <v>43712</v>
      </c>
      <c r="B311" s="117" t="str">
        <f t="shared" si="9"/>
        <v>Wednesday</v>
      </c>
      <c r="C311" s="45" t="s">
        <v>43</v>
      </c>
      <c r="D311" s="45">
        <v>21</v>
      </c>
      <c r="E311" s="46">
        <v>18</v>
      </c>
      <c r="F311" s="130">
        <f t="shared" si="8"/>
        <v>0.8571428571428571</v>
      </c>
      <c r="G311" s="43">
        <v>5.0999999999999997E-2</v>
      </c>
    </row>
    <row r="312" spans="1:7" x14ac:dyDescent="0.25">
      <c r="A312" s="119">
        <v>43712</v>
      </c>
      <c r="B312" s="117" t="str">
        <f t="shared" si="9"/>
        <v>Wednesday</v>
      </c>
      <c r="C312" s="45" t="s">
        <v>44</v>
      </c>
      <c r="D312" s="45">
        <v>13</v>
      </c>
      <c r="E312" s="46">
        <v>13</v>
      </c>
      <c r="F312" s="130">
        <f t="shared" si="8"/>
        <v>1</v>
      </c>
      <c r="G312" s="43">
        <v>1.9E-2</v>
      </c>
    </row>
    <row r="313" spans="1:7" x14ac:dyDescent="0.25">
      <c r="A313" s="119">
        <v>43712</v>
      </c>
      <c r="B313" s="117" t="str">
        <f t="shared" si="9"/>
        <v>Wednesday</v>
      </c>
      <c r="C313" s="45" t="s">
        <v>45</v>
      </c>
      <c r="D313" s="45">
        <v>6</v>
      </c>
      <c r="E313" s="46">
        <v>6</v>
      </c>
      <c r="F313" s="130">
        <f t="shared" si="8"/>
        <v>1</v>
      </c>
      <c r="G313" s="43">
        <v>-4.5999999999999999E-2</v>
      </c>
    </row>
    <row r="314" spans="1:7" x14ac:dyDescent="0.25">
      <c r="A314" s="119">
        <v>43712</v>
      </c>
      <c r="B314" s="117" t="str">
        <f t="shared" si="9"/>
        <v>Wednesday</v>
      </c>
      <c r="C314" s="45" t="s">
        <v>46</v>
      </c>
      <c r="D314" s="45">
        <v>10</v>
      </c>
      <c r="E314" s="46">
        <v>10</v>
      </c>
      <c r="F314" s="130">
        <f t="shared" si="8"/>
        <v>1</v>
      </c>
      <c r="G314" s="43">
        <v>-0.13900000000000001</v>
      </c>
    </row>
    <row r="315" spans="1:7" x14ac:dyDescent="0.25">
      <c r="A315" s="119">
        <v>43712</v>
      </c>
      <c r="B315" s="117" t="str">
        <f t="shared" si="9"/>
        <v>Wednesday</v>
      </c>
      <c r="C315" s="45" t="s">
        <v>47</v>
      </c>
      <c r="D315" s="45">
        <v>10</v>
      </c>
      <c r="E315" s="46">
        <v>10</v>
      </c>
      <c r="F315" s="130">
        <f t="shared" si="8"/>
        <v>1</v>
      </c>
      <c r="G315" s="43">
        <v>-0.34300000000000003</v>
      </c>
    </row>
    <row r="316" spans="1:7" x14ac:dyDescent="0.25">
      <c r="A316" s="119">
        <v>43712</v>
      </c>
      <c r="B316" s="117" t="str">
        <f t="shared" si="9"/>
        <v>Wednesday</v>
      </c>
      <c r="C316" s="45" t="s">
        <v>48</v>
      </c>
      <c r="D316" s="45">
        <v>5</v>
      </c>
      <c r="E316" s="46">
        <v>5</v>
      </c>
      <c r="F316" s="130">
        <f t="shared" si="8"/>
        <v>1</v>
      </c>
      <c r="G316" s="43">
        <v>-0.27900000000000003</v>
      </c>
    </row>
    <row r="317" spans="1:7" x14ac:dyDescent="0.25">
      <c r="A317" s="119">
        <v>43712</v>
      </c>
      <c r="B317" s="117" t="str">
        <f t="shared" si="9"/>
        <v>Wednesday</v>
      </c>
      <c r="C317" s="45" t="s">
        <v>49</v>
      </c>
      <c r="D317" s="45">
        <v>5</v>
      </c>
      <c r="E317" s="46">
        <v>3</v>
      </c>
      <c r="F317" s="130">
        <f t="shared" si="8"/>
        <v>0.6</v>
      </c>
      <c r="G317" s="43">
        <v>8.2000000000000003E-2</v>
      </c>
    </row>
    <row r="318" spans="1:7" x14ac:dyDescent="0.25">
      <c r="A318" s="119">
        <v>43712</v>
      </c>
      <c r="B318" s="117" t="str">
        <f t="shared" si="9"/>
        <v>Wednesday</v>
      </c>
      <c r="C318" s="45" t="s">
        <v>50</v>
      </c>
      <c r="D318" s="45">
        <v>20</v>
      </c>
      <c r="E318" s="46">
        <v>20</v>
      </c>
      <c r="F318" s="130">
        <f t="shared" si="8"/>
        <v>1</v>
      </c>
      <c r="G318" s="43">
        <v>0.42699999999999999</v>
      </c>
    </row>
    <row r="319" spans="1:7" x14ac:dyDescent="0.25">
      <c r="A319" s="119">
        <v>43712</v>
      </c>
      <c r="B319" s="117" t="str">
        <f t="shared" si="9"/>
        <v>Wednesday</v>
      </c>
      <c r="C319" s="45" t="s">
        <v>51</v>
      </c>
      <c r="D319" s="45">
        <v>22</v>
      </c>
      <c r="E319" s="46">
        <v>20</v>
      </c>
      <c r="F319" s="130">
        <f t="shared" si="8"/>
        <v>0.90909090909090906</v>
      </c>
      <c r="G319" s="43">
        <v>-0.115</v>
      </c>
    </row>
    <row r="320" spans="1:7" x14ac:dyDescent="0.25">
      <c r="A320" s="119">
        <v>43712</v>
      </c>
      <c r="B320" s="117" t="str">
        <f t="shared" si="9"/>
        <v>Wednesday</v>
      </c>
      <c r="C320" s="45" t="s">
        <v>52</v>
      </c>
      <c r="D320" s="45">
        <v>17</v>
      </c>
      <c r="E320" s="46">
        <v>15</v>
      </c>
      <c r="F320" s="130">
        <f t="shared" si="8"/>
        <v>0.88235294117647056</v>
      </c>
      <c r="G320" s="43">
        <v>0.152</v>
      </c>
    </row>
    <row r="321" spans="1:7" x14ac:dyDescent="0.25">
      <c r="A321" s="119">
        <v>43712</v>
      </c>
      <c r="B321" s="117" t="str">
        <f t="shared" si="9"/>
        <v>Wednesday</v>
      </c>
      <c r="C321" s="45" t="s">
        <v>53</v>
      </c>
      <c r="D321" s="45">
        <v>14</v>
      </c>
      <c r="E321" s="46">
        <v>14</v>
      </c>
      <c r="F321" s="130">
        <f t="shared" si="8"/>
        <v>1</v>
      </c>
      <c r="G321" s="43">
        <v>-0.10100000000000001</v>
      </c>
    </row>
    <row r="322" spans="1:7" x14ac:dyDescent="0.25">
      <c r="A322" s="119">
        <v>43712</v>
      </c>
      <c r="B322" s="117" t="str">
        <f t="shared" si="9"/>
        <v>Wednesday</v>
      </c>
      <c r="C322" s="45" t="s">
        <v>54</v>
      </c>
      <c r="D322" s="45">
        <v>4</v>
      </c>
      <c r="E322" s="46">
        <v>4</v>
      </c>
      <c r="F322" s="130">
        <f t="shared" ref="F322:F385" si="10">E322/D322</f>
        <v>1</v>
      </c>
      <c r="G322" s="43">
        <v>-0.23200000000000001</v>
      </c>
    </row>
    <row r="323" spans="1:7" x14ac:dyDescent="0.25">
      <c r="A323" s="119">
        <v>43712</v>
      </c>
      <c r="B323" s="117" t="str">
        <f t="shared" ref="B323:B386" si="11">TEXT(A323,"DDDD")</f>
        <v>Wednesday</v>
      </c>
      <c r="C323" s="45" t="s">
        <v>55</v>
      </c>
      <c r="D323" s="45">
        <v>24</v>
      </c>
      <c r="E323" s="46">
        <v>24</v>
      </c>
      <c r="F323" s="130">
        <f t="shared" si="10"/>
        <v>1</v>
      </c>
      <c r="G323" s="43">
        <v>-4.5999999999999999E-2</v>
      </c>
    </row>
    <row r="324" spans="1:7" x14ac:dyDescent="0.25">
      <c r="A324" s="119">
        <v>43712</v>
      </c>
      <c r="B324" s="117" t="str">
        <f t="shared" si="11"/>
        <v>Wednesday</v>
      </c>
      <c r="C324" s="45" t="s">
        <v>56</v>
      </c>
      <c r="D324" s="45">
        <v>10</v>
      </c>
      <c r="E324" s="46">
        <v>10</v>
      </c>
      <c r="F324" s="130">
        <f t="shared" si="10"/>
        <v>1</v>
      </c>
      <c r="G324" s="43">
        <v>-0.17799999999999999</v>
      </c>
    </row>
    <row r="325" spans="1:7" x14ac:dyDescent="0.25">
      <c r="A325" s="119">
        <v>43712</v>
      </c>
      <c r="B325" s="117" t="str">
        <f t="shared" si="11"/>
        <v>Wednesday</v>
      </c>
      <c r="C325" s="45" t="s">
        <v>57</v>
      </c>
      <c r="D325" s="45">
        <v>23</v>
      </c>
      <c r="E325" s="46">
        <v>23</v>
      </c>
      <c r="F325" s="130">
        <f t="shared" si="10"/>
        <v>1</v>
      </c>
      <c r="G325" s="43">
        <v>0.373</v>
      </c>
    </row>
    <row r="326" spans="1:7" x14ac:dyDescent="0.25">
      <c r="A326" s="119">
        <v>43712</v>
      </c>
      <c r="B326" s="117" t="str">
        <f t="shared" si="11"/>
        <v>Wednesday</v>
      </c>
      <c r="C326" s="45" t="s">
        <v>58</v>
      </c>
      <c r="D326" s="45">
        <v>10</v>
      </c>
      <c r="E326" s="46">
        <v>10</v>
      </c>
      <c r="F326" s="130">
        <f t="shared" si="10"/>
        <v>1</v>
      </c>
      <c r="G326" s="43">
        <v>8.1000000000000003E-2</v>
      </c>
    </row>
    <row r="327" spans="1:7" x14ac:dyDescent="0.25">
      <c r="A327" s="119">
        <v>43712</v>
      </c>
      <c r="B327" s="117" t="str">
        <f t="shared" si="11"/>
        <v>Wednesday</v>
      </c>
      <c r="C327" s="45" t="s">
        <v>59</v>
      </c>
      <c r="D327" s="45">
        <v>5</v>
      </c>
      <c r="E327" s="46">
        <v>4</v>
      </c>
      <c r="F327" s="130">
        <f t="shared" si="10"/>
        <v>0.8</v>
      </c>
      <c r="G327" s="43">
        <v>0.48799999999999999</v>
      </c>
    </row>
    <row r="328" spans="1:7" x14ac:dyDescent="0.25">
      <c r="A328" s="119">
        <v>43712</v>
      </c>
      <c r="B328" s="117" t="str">
        <f t="shared" si="11"/>
        <v>Wednesday</v>
      </c>
      <c r="C328" s="45" t="s">
        <v>60</v>
      </c>
      <c r="D328" s="45">
        <v>5</v>
      </c>
      <c r="E328" s="46">
        <v>5</v>
      </c>
      <c r="F328" s="130">
        <f t="shared" si="10"/>
        <v>1</v>
      </c>
      <c r="G328" s="43">
        <v>-0.16200000000000001</v>
      </c>
    </row>
    <row r="329" spans="1:7" x14ac:dyDescent="0.25">
      <c r="A329" s="119">
        <v>43712</v>
      </c>
      <c r="B329" s="117" t="str">
        <f t="shared" si="11"/>
        <v>Wednesday</v>
      </c>
      <c r="C329" s="45" t="s">
        <v>61</v>
      </c>
      <c r="D329" s="45">
        <v>17</v>
      </c>
      <c r="E329" s="46">
        <v>15</v>
      </c>
      <c r="F329" s="130">
        <f t="shared" si="10"/>
        <v>0.88235294117647056</v>
      </c>
      <c r="G329" s="43">
        <v>-0.495</v>
      </c>
    </row>
    <row r="330" spans="1:7" x14ac:dyDescent="0.25">
      <c r="A330" s="119">
        <v>43712</v>
      </c>
      <c r="B330" s="117" t="str">
        <f t="shared" si="11"/>
        <v>Wednesday</v>
      </c>
      <c r="C330" s="45" t="s">
        <v>62</v>
      </c>
      <c r="D330" s="45">
        <v>6</v>
      </c>
      <c r="E330" s="46">
        <v>5</v>
      </c>
      <c r="F330" s="130">
        <f t="shared" si="10"/>
        <v>0.83333333333333337</v>
      </c>
      <c r="G330" s="43">
        <v>0.311</v>
      </c>
    </row>
    <row r="331" spans="1:7" x14ac:dyDescent="0.25">
      <c r="A331" s="119">
        <v>43712</v>
      </c>
      <c r="B331" s="117" t="str">
        <f t="shared" si="11"/>
        <v>Wednesday</v>
      </c>
      <c r="C331" s="45" t="s">
        <v>63</v>
      </c>
      <c r="D331" s="45">
        <v>17</v>
      </c>
      <c r="E331" s="46">
        <v>17</v>
      </c>
      <c r="F331" s="130">
        <f t="shared" si="10"/>
        <v>1</v>
      </c>
      <c r="G331" s="43">
        <v>-0.34599999999999997</v>
      </c>
    </row>
    <row r="332" spans="1:7" x14ac:dyDescent="0.25">
      <c r="A332" s="119">
        <v>43712</v>
      </c>
      <c r="B332" s="117" t="str">
        <f t="shared" si="11"/>
        <v>Wednesday</v>
      </c>
      <c r="C332" s="45" t="s">
        <v>64</v>
      </c>
      <c r="D332" s="45">
        <v>5</v>
      </c>
      <c r="E332" s="46">
        <v>5</v>
      </c>
      <c r="F332" s="130">
        <f t="shared" si="10"/>
        <v>1</v>
      </c>
      <c r="G332" s="43">
        <v>-0.14299999999999999</v>
      </c>
    </row>
    <row r="333" spans="1:7" x14ac:dyDescent="0.25">
      <c r="A333" s="119">
        <v>43712</v>
      </c>
      <c r="B333" s="117" t="str">
        <f t="shared" si="11"/>
        <v>Wednesday</v>
      </c>
      <c r="C333" s="45" t="s">
        <v>65</v>
      </c>
      <c r="D333" s="45">
        <v>24</v>
      </c>
      <c r="E333" s="46">
        <v>24</v>
      </c>
      <c r="F333" s="130">
        <f t="shared" si="10"/>
        <v>1</v>
      </c>
      <c r="G333" s="43">
        <v>1.7000000000000001E-2</v>
      </c>
    </row>
    <row r="334" spans="1:7" x14ac:dyDescent="0.25">
      <c r="A334" s="119">
        <v>43712</v>
      </c>
      <c r="B334" s="117" t="str">
        <f t="shared" si="11"/>
        <v>Wednesday</v>
      </c>
      <c r="C334" s="45" t="s">
        <v>66</v>
      </c>
      <c r="D334" s="45">
        <v>16</v>
      </c>
      <c r="E334" s="46">
        <v>10</v>
      </c>
      <c r="F334" s="130">
        <f t="shared" si="10"/>
        <v>0.625</v>
      </c>
      <c r="G334" s="43">
        <v>0.35299999999999998</v>
      </c>
    </row>
    <row r="335" spans="1:7" x14ac:dyDescent="0.25">
      <c r="A335" s="119">
        <v>43712</v>
      </c>
      <c r="B335" s="117" t="str">
        <f t="shared" si="11"/>
        <v>Wednesday</v>
      </c>
      <c r="C335" s="45" t="s">
        <v>67</v>
      </c>
      <c r="D335" s="45">
        <v>15</v>
      </c>
      <c r="E335" s="46">
        <v>15</v>
      </c>
      <c r="F335" s="130">
        <f t="shared" si="10"/>
        <v>1</v>
      </c>
      <c r="G335" s="43">
        <v>-0.48499999999999999</v>
      </c>
    </row>
    <row r="336" spans="1:7" x14ac:dyDescent="0.25">
      <c r="A336" s="119">
        <v>43712</v>
      </c>
      <c r="B336" s="117" t="str">
        <f t="shared" si="11"/>
        <v>Wednesday</v>
      </c>
      <c r="C336" s="45" t="s">
        <v>68</v>
      </c>
      <c r="D336" s="45">
        <v>39</v>
      </c>
      <c r="E336" s="46">
        <v>29</v>
      </c>
      <c r="F336" s="130">
        <f t="shared" si="10"/>
        <v>0.74358974358974361</v>
      </c>
      <c r="G336" s="43">
        <v>0.28999999999999998</v>
      </c>
    </row>
    <row r="337" spans="1:7" x14ac:dyDescent="0.25">
      <c r="A337" s="119">
        <v>43712</v>
      </c>
      <c r="B337" s="117" t="str">
        <f t="shared" si="11"/>
        <v>Wednesday</v>
      </c>
      <c r="C337" s="45" t="s">
        <v>69</v>
      </c>
      <c r="D337" s="45">
        <v>4</v>
      </c>
      <c r="E337" s="46">
        <v>4</v>
      </c>
      <c r="F337" s="130">
        <f t="shared" si="10"/>
        <v>1</v>
      </c>
      <c r="G337" s="43">
        <v>0.24399999999999999</v>
      </c>
    </row>
    <row r="338" spans="1:7" x14ac:dyDescent="0.25">
      <c r="A338" s="119">
        <v>43712</v>
      </c>
      <c r="B338" s="117" t="str">
        <f t="shared" si="11"/>
        <v>Wednesday</v>
      </c>
      <c r="C338" s="45" t="s">
        <v>70</v>
      </c>
      <c r="D338" s="45">
        <v>4</v>
      </c>
      <c r="E338" s="46">
        <v>4</v>
      </c>
      <c r="F338" s="130">
        <f t="shared" si="10"/>
        <v>1</v>
      </c>
      <c r="G338" s="43">
        <v>-0.36</v>
      </c>
    </row>
    <row r="339" spans="1:7" x14ac:dyDescent="0.25">
      <c r="A339" s="119">
        <v>43712</v>
      </c>
      <c r="B339" s="117" t="str">
        <f t="shared" si="11"/>
        <v>Wednesday</v>
      </c>
      <c r="C339" s="45" t="s">
        <v>71</v>
      </c>
      <c r="D339" s="45">
        <v>7</v>
      </c>
      <c r="E339" s="46">
        <v>7</v>
      </c>
      <c r="F339" s="130">
        <f t="shared" si="10"/>
        <v>1</v>
      </c>
      <c r="G339" s="43">
        <v>-0.56299999999999994</v>
      </c>
    </row>
    <row r="340" spans="1:7" x14ac:dyDescent="0.25">
      <c r="A340" s="119">
        <v>43712</v>
      </c>
      <c r="B340" s="117" t="str">
        <f t="shared" si="11"/>
        <v>Wednesday</v>
      </c>
      <c r="C340" s="45" t="s">
        <v>72</v>
      </c>
      <c r="D340" s="45">
        <v>4</v>
      </c>
      <c r="E340" s="46">
        <v>4</v>
      </c>
      <c r="F340" s="130">
        <f t="shared" si="10"/>
        <v>1</v>
      </c>
      <c r="G340" s="43">
        <v>-0.18099999999999999</v>
      </c>
    </row>
    <row r="341" spans="1:7" x14ac:dyDescent="0.25">
      <c r="A341" s="119">
        <v>43712</v>
      </c>
      <c r="B341" s="117" t="str">
        <f t="shared" si="11"/>
        <v>Wednesday</v>
      </c>
      <c r="C341" s="45" t="s">
        <v>73</v>
      </c>
      <c r="D341" s="45">
        <v>21</v>
      </c>
      <c r="E341" s="46">
        <v>21</v>
      </c>
      <c r="F341" s="130">
        <f t="shared" si="10"/>
        <v>1</v>
      </c>
      <c r="G341" s="43">
        <v>-0.45400000000000001</v>
      </c>
    </row>
    <row r="342" spans="1:7" x14ac:dyDescent="0.25">
      <c r="A342" s="119">
        <v>43712</v>
      </c>
      <c r="B342" s="117" t="str">
        <f t="shared" si="11"/>
        <v>Wednesday</v>
      </c>
      <c r="C342" s="45" t="s">
        <v>74</v>
      </c>
      <c r="D342" s="45">
        <v>6</v>
      </c>
      <c r="E342" s="46">
        <v>6</v>
      </c>
      <c r="F342" s="130">
        <f t="shared" si="10"/>
        <v>1</v>
      </c>
      <c r="G342" s="43">
        <v>0</v>
      </c>
    </row>
    <row r="343" spans="1:7" x14ac:dyDescent="0.25">
      <c r="A343" s="119">
        <v>43712</v>
      </c>
      <c r="B343" s="117" t="str">
        <f t="shared" si="11"/>
        <v>Wednesday</v>
      </c>
      <c r="C343" s="45" t="s">
        <v>75</v>
      </c>
      <c r="D343" s="45">
        <v>6</v>
      </c>
      <c r="E343" s="46">
        <v>5</v>
      </c>
      <c r="F343" s="130">
        <f t="shared" si="10"/>
        <v>0.83333333333333337</v>
      </c>
      <c r="G343" s="43">
        <v>-0.16200000000000001</v>
      </c>
    </row>
    <row r="344" spans="1:7" x14ac:dyDescent="0.25">
      <c r="A344" s="119">
        <v>43712</v>
      </c>
      <c r="B344" s="117" t="str">
        <f t="shared" si="11"/>
        <v>Wednesday</v>
      </c>
      <c r="C344" s="45" t="s">
        <v>76</v>
      </c>
      <c r="D344" s="45">
        <v>6</v>
      </c>
      <c r="E344" s="46">
        <v>6</v>
      </c>
      <c r="F344" s="130">
        <f t="shared" si="10"/>
        <v>1</v>
      </c>
      <c r="G344" s="43">
        <v>-0.13</v>
      </c>
    </row>
    <row r="345" spans="1:7" x14ac:dyDescent="0.25">
      <c r="A345" s="119">
        <v>43712</v>
      </c>
      <c r="B345" s="117" t="str">
        <f t="shared" si="11"/>
        <v>Wednesday</v>
      </c>
      <c r="C345" s="45" t="s">
        <v>77</v>
      </c>
      <c r="D345" s="45">
        <v>6</v>
      </c>
      <c r="E345" s="46">
        <v>6</v>
      </c>
      <c r="F345" s="130">
        <f t="shared" si="10"/>
        <v>1</v>
      </c>
      <c r="G345" s="43">
        <v>-0.13400000000000001</v>
      </c>
    </row>
    <row r="346" spans="1:7" x14ac:dyDescent="0.25">
      <c r="A346" s="119">
        <v>43712</v>
      </c>
      <c r="B346" s="117" t="str">
        <f t="shared" si="11"/>
        <v>Wednesday</v>
      </c>
      <c r="C346" s="45" t="s">
        <v>78</v>
      </c>
      <c r="D346" s="45">
        <v>5</v>
      </c>
      <c r="E346" s="46">
        <v>5</v>
      </c>
      <c r="F346" s="130">
        <f t="shared" si="10"/>
        <v>1</v>
      </c>
      <c r="G346" s="43">
        <v>-4.4999999999999998E-2</v>
      </c>
    </row>
    <row r="347" spans="1:7" x14ac:dyDescent="0.25">
      <c r="A347" s="119">
        <v>43712</v>
      </c>
      <c r="B347" s="117" t="str">
        <f t="shared" si="11"/>
        <v>Wednesday</v>
      </c>
      <c r="C347" s="45" t="s">
        <v>79</v>
      </c>
      <c r="D347" s="45">
        <v>11</v>
      </c>
      <c r="E347" s="46">
        <v>11</v>
      </c>
      <c r="F347" s="130">
        <f t="shared" si="10"/>
        <v>1</v>
      </c>
      <c r="G347" s="43">
        <v>-0.193</v>
      </c>
    </row>
    <row r="348" spans="1:7" x14ac:dyDescent="0.25">
      <c r="A348" s="119">
        <v>43712</v>
      </c>
      <c r="B348" s="117" t="str">
        <f t="shared" si="11"/>
        <v>Wednesday</v>
      </c>
      <c r="C348" s="45" t="s">
        <v>80</v>
      </c>
      <c r="D348" s="45">
        <v>5</v>
      </c>
      <c r="E348" s="46">
        <v>5</v>
      </c>
      <c r="F348" s="130">
        <f t="shared" si="10"/>
        <v>1</v>
      </c>
      <c r="G348" s="43">
        <v>-1.7000000000000001E-2</v>
      </c>
    </row>
    <row r="349" spans="1:7" x14ac:dyDescent="0.25">
      <c r="A349" s="119">
        <v>43712</v>
      </c>
      <c r="B349" s="117" t="str">
        <f t="shared" si="11"/>
        <v>Wednesday</v>
      </c>
      <c r="C349" s="45" t="s">
        <v>81</v>
      </c>
      <c r="D349" s="45">
        <v>5</v>
      </c>
      <c r="E349" s="46">
        <v>5</v>
      </c>
      <c r="F349" s="130">
        <f t="shared" si="10"/>
        <v>1</v>
      </c>
      <c r="G349" s="43">
        <v>-2.3E-2</v>
      </c>
    </row>
    <row r="350" spans="1:7" x14ac:dyDescent="0.25">
      <c r="A350" s="119">
        <v>43712</v>
      </c>
      <c r="B350" s="117" t="str">
        <f t="shared" si="11"/>
        <v>Wednesday</v>
      </c>
      <c r="C350" s="45" t="s">
        <v>82</v>
      </c>
      <c r="D350" s="45">
        <v>5</v>
      </c>
      <c r="E350" s="46">
        <v>5</v>
      </c>
      <c r="F350" s="130">
        <f t="shared" si="10"/>
        <v>1</v>
      </c>
      <c r="G350" s="43">
        <v>-0.48499999999999999</v>
      </c>
    </row>
    <row r="351" spans="1:7" x14ac:dyDescent="0.25">
      <c r="A351" s="119">
        <v>43712</v>
      </c>
      <c r="B351" s="117" t="str">
        <f t="shared" si="11"/>
        <v>Wednesday</v>
      </c>
      <c r="C351" s="45" t="s">
        <v>83</v>
      </c>
      <c r="D351" s="45">
        <v>11</v>
      </c>
      <c r="E351" s="46">
        <v>11</v>
      </c>
      <c r="F351" s="130">
        <f t="shared" si="10"/>
        <v>1</v>
      </c>
      <c r="G351" s="43">
        <v>-0.29499999999999998</v>
      </c>
    </row>
    <row r="352" spans="1:7" x14ac:dyDescent="0.25">
      <c r="A352" s="119">
        <v>43712</v>
      </c>
      <c r="B352" s="117" t="str">
        <f t="shared" si="11"/>
        <v>Wednesday</v>
      </c>
      <c r="C352" s="45" t="s">
        <v>84</v>
      </c>
      <c r="D352" s="45">
        <v>5</v>
      </c>
      <c r="E352" s="46">
        <v>4</v>
      </c>
      <c r="F352" s="130">
        <f t="shared" si="10"/>
        <v>0.8</v>
      </c>
      <c r="G352" s="43">
        <v>-0.16800000000000001</v>
      </c>
    </row>
    <row r="353" spans="1:7" x14ac:dyDescent="0.25">
      <c r="A353" s="119">
        <v>43712</v>
      </c>
      <c r="B353" s="117" t="str">
        <f t="shared" si="11"/>
        <v>Wednesday</v>
      </c>
      <c r="C353" s="45" t="s">
        <v>85</v>
      </c>
      <c r="D353" s="45">
        <v>12</v>
      </c>
      <c r="E353" s="46">
        <v>10</v>
      </c>
      <c r="F353" s="130">
        <f t="shared" si="10"/>
        <v>0.83333333333333337</v>
      </c>
      <c r="G353" s="43">
        <v>-5.2999999999999999E-2</v>
      </c>
    </row>
    <row r="354" spans="1:7" x14ac:dyDescent="0.25">
      <c r="A354" s="119">
        <v>43712</v>
      </c>
      <c r="B354" s="117" t="str">
        <f t="shared" si="11"/>
        <v>Wednesday</v>
      </c>
      <c r="C354" s="45" t="s">
        <v>86</v>
      </c>
      <c r="D354" s="45">
        <v>5</v>
      </c>
      <c r="E354" s="46">
        <v>5</v>
      </c>
      <c r="F354" s="130">
        <f t="shared" si="10"/>
        <v>1</v>
      </c>
      <c r="G354" s="43">
        <v>-0.2</v>
      </c>
    </row>
    <row r="355" spans="1:7" x14ac:dyDescent="0.25">
      <c r="A355" s="119">
        <v>43712</v>
      </c>
      <c r="B355" s="117" t="str">
        <f t="shared" si="11"/>
        <v>Wednesday</v>
      </c>
      <c r="C355" s="45" t="s">
        <v>87</v>
      </c>
      <c r="D355" s="45">
        <v>21</v>
      </c>
      <c r="E355" s="46">
        <v>21</v>
      </c>
      <c r="F355" s="130">
        <f t="shared" si="10"/>
        <v>1</v>
      </c>
      <c r="G355" s="43">
        <v>-0.36199999999999999</v>
      </c>
    </row>
    <row r="356" spans="1:7" x14ac:dyDescent="0.25">
      <c r="A356" s="119">
        <v>43712</v>
      </c>
      <c r="B356" s="117" t="str">
        <f t="shared" si="11"/>
        <v>Wednesday</v>
      </c>
      <c r="C356" s="45" t="s">
        <v>88</v>
      </c>
      <c r="D356" s="45">
        <v>7</v>
      </c>
      <c r="E356" s="46">
        <v>7</v>
      </c>
      <c r="F356" s="130">
        <f t="shared" si="10"/>
        <v>1</v>
      </c>
      <c r="G356" s="43">
        <v>0.2</v>
      </c>
    </row>
    <row r="357" spans="1:7" x14ac:dyDescent="0.25">
      <c r="A357" s="119">
        <v>43712</v>
      </c>
      <c r="B357" s="117" t="str">
        <f t="shared" si="11"/>
        <v>Wednesday</v>
      </c>
      <c r="C357" s="45" t="s">
        <v>89</v>
      </c>
      <c r="D357" s="45">
        <v>7</v>
      </c>
      <c r="E357" s="46">
        <v>7</v>
      </c>
      <c r="F357" s="130">
        <f t="shared" si="10"/>
        <v>1</v>
      </c>
      <c r="G357" s="43">
        <v>-0.307</v>
      </c>
    </row>
    <row r="358" spans="1:7" x14ac:dyDescent="0.25">
      <c r="A358" s="119">
        <v>43712</v>
      </c>
      <c r="B358" s="117" t="str">
        <f t="shared" si="11"/>
        <v>Wednesday</v>
      </c>
      <c r="C358" s="45" t="s">
        <v>90</v>
      </c>
      <c r="D358" s="45">
        <v>4</v>
      </c>
      <c r="E358" s="46">
        <v>3</v>
      </c>
      <c r="F358" s="130">
        <f t="shared" si="10"/>
        <v>0.75</v>
      </c>
      <c r="G358" s="43">
        <v>3.4000000000000002E-2</v>
      </c>
    </row>
    <row r="359" spans="1:7" x14ac:dyDescent="0.25">
      <c r="A359" s="119">
        <v>43712</v>
      </c>
      <c r="B359" s="117" t="str">
        <f t="shared" si="11"/>
        <v>Wednesday</v>
      </c>
      <c r="C359" s="45" t="s">
        <v>91</v>
      </c>
      <c r="D359" s="45">
        <v>9</v>
      </c>
      <c r="E359" s="46">
        <v>9</v>
      </c>
      <c r="F359" s="130">
        <f t="shared" si="10"/>
        <v>1</v>
      </c>
      <c r="G359" s="43">
        <v>0.95</v>
      </c>
    </row>
    <row r="360" spans="1:7" x14ac:dyDescent="0.25">
      <c r="A360" s="119">
        <v>43712</v>
      </c>
      <c r="B360" s="117" t="str">
        <f t="shared" si="11"/>
        <v>Wednesday</v>
      </c>
      <c r="C360" s="45" t="s">
        <v>92</v>
      </c>
      <c r="D360" s="45">
        <v>49</v>
      </c>
      <c r="E360" s="46">
        <v>46</v>
      </c>
      <c r="F360" s="130">
        <f t="shared" si="10"/>
        <v>0.93877551020408168</v>
      </c>
      <c r="G360" s="43">
        <v>0.66800000000000004</v>
      </c>
    </row>
    <row r="361" spans="1:7" x14ac:dyDescent="0.25">
      <c r="A361" s="119">
        <v>43712</v>
      </c>
      <c r="B361" s="117" t="str">
        <f t="shared" si="11"/>
        <v>Wednesday</v>
      </c>
      <c r="C361" s="45" t="s">
        <v>93</v>
      </c>
      <c r="D361" s="45">
        <v>15</v>
      </c>
      <c r="E361" s="46">
        <v>15</v>
      </c>
      <c r="F361" s="130">
        <f t="shared" si="10"/>
        <v>1</v>
      </c>
      <c r="G361" s="43">
        <v>0.32400000000000001</v>
      </c>
    </row>
    <row r="362" spans="1:7" x14ac:dyDescent="0.25">
      <c r="A362" s="119">
        <v>43713</v>
      </c>
      <c r="B362" s="117" t="str">
        <f t="shared" si="11"/>
        <v>Thursday</v>
      </c>
      <c r="C362" s="45" t="s">
        <v>22</v>
      </c>
      <c r="D362" s="45">
        <v>7</v>
      </c>
      <c r="E362" s="46">
        <v>4</v>
      </c>
      <c r="F362" s="130">
        <f t="shared" si="10"/>
        <v>0.5714285714285714</v>
      </c>
      <c r="G362" s="43">
        <v>-0.10100000000000001</v>
      </c>
    </row>
    <row r="363" spans="1:7" x14ac:dyDescent="0.25">
      <c r="A363" s="119">
        <v>43713</v>
      </c>
      <c r="B363" s="117" t="str">
        <f t="shared" si="11"/>
        <v>Thursday</v>
      </c>
      <c r="C363" s="45" t="s">
        <v>23</v>
      </c>
      <c r="D363" s="45">
        <v>12</v>
      </c>
      <c r="E363" s="46">
        <v>10</v>
      </c>
      <c r="F363" s="130">
        <f t="shared" si="10"/>
        <v>0.83333333333333337</v>
      </c>
      <c r="G363" s="43">
        <v>9.5000000000000001E-2</v>
      </c>
    </row>
    <row r="364" spans="1:7" x14ac:dyDescent="0.25">
      <c r="A364" s="119">
        <v>43713</v>
      </c>
      <c r="B364" s="117" t="str">
        <f t="shared" si="11"/>
        <v>Thursday</v>
      </c>
      <c r="C364" s="45" t="s">
        <v>24</v>
      </c>
      <c r="D364" s="45">
        <v>10</v>
      </c>
      <c r="E364" s="46">
        <v>10</v>
      </c>
      <c r="F364" s="130">
        <f t="shared" si="10"/>
        <v>1</v>
      </c>
      <c r="G364" s="43">
        <v>1.847</v>
      </c>
    </row>
    <row r="365" spans="1:7" x14ac:dyDescent="0.25">
      <c r="A365" s="119">
        <v>43713</v>
      </c>
      <c r="B365" s="117" t="str">
        <f t="shared" si="11"/>
        <v>Thursday</v>
      </c>
      <c r="C365" s="45" t="s">
        <v>25</v>
      </c>
      <c r="D365" s="45">
        <v>9</v>
      </c>
      <c r="E365" s="46">
        <v>9</v>
      </c>
      <c r="F365" s="130">
        <f t="shared" si="10"/>
        <v>1</v>
      </c>
      <c r="G365" s="43">
        <v>0.41</v>
      </c>
    </row>
    <row r="366" spans="1:7" x14ac:dyDescent="0.25">
      <c r="A366" s="119">
        <v>43713</v>
      </c>
      <c r="B366" s="117" t="str">
        <f t="shared" si="11"/>
        <v>Thursday</v>
      </c>
      <c r="C366" s="45" t="s">
        <v>26</v>
      </c>
      <c r="D366" s="45">
        <v>11</v>
      </c>
      <c r="E366" s="46">
        <v>9</v>
      </c>
      <c r="F366" s="130">
        <f t="shared" si="10"/>
        <v>0.81818181818181823</v>
      </c>
      <c r="G366" s="43">
        <v>-0.505</v>
      </c>
    </row>
    <row r="367" spans="1:7" x14ac:dyDescent="0.25">
      <c r="A367" s="119">
        <v>43713</v>
      </c>
      <c r="B367" s="117" t="str">
        <f t="shared" si="11"/>
        <v>Thursday</v>
      </c>
      <c r="C367" s="45" t="s">
        <v>27</v>
      </c>
      <c r="D367" s="45">
        <v>12</v>
      </c>
      <c r="E367" s="46">
        <v>11</v>
      </c>
      <c r="F367" s="130">
        <f t="shared" si="10"/>
        <v>0.91666666666666663</v>
      </c>
      <c r="G367" s="43">
        <v>-2.9000000000000001E-2</v>
      </c>
    </row>
    <row r="368" spans="1:7" x14ac:dyDescent="0.25">
      <c r="A368" s="119">
        <v>43713</v>
      </c>
      <c r="B368" s="117" t="str">
        <f t="shared" si="11"/>
        <v>Thursday</v>
      </c>
      <c r="C368" s="45" t="s">
        <v>28</v>
      </c>
      <c r="D368" s="45">
        <v>17</v>
      </c>
      <c r="E368" s="46">
        <v>17</v>
      </c>
      <c r="F368" s="130">
        <f t="shared" si="10"/>
        <v>1</v>
      </c>
      <c r="G368" s="43">
        <v>0.40100000000000002</v>
      </c>
    </row>
    <row r="369" spans="1:7" x14ac:dyDescent="0.25">
      <c r="A369" s="119">
        <v>43713</v>
      </c>
      <c r="B369" s="117" t="str">
        <f t="shared" si="11"/>
        <v>Thursday</v>
      </c>
      <c r="C369" s="45" t="s">
        <v>29</v>
      </c>
      <c r="D369" s="45">
        <v>7</v>
      </c>
      <c r="E369" s="46">
        <v>7</v>
      </c>
      <c r="F369" s="130">
        <f t="shared" si="10"/>
        <v>1</v>
      </c>
      <c r="G369" s="43">
        <v>0.24199999999999999</v>
      </c>
    </row>
    <row r="370" spans="1:7" x14ac:dyDescent="0.25">
      <c r="A370" s="119">
        <v>43713</v>
      </c>
      <c r="B370" s="117" t="str">
        <f t="shared" si="11"/>
        <v>Thursday</v>
      </c>
      <c r="C370" s="45" t="s">
        <v>30</v>
      </c>
      <c r="D370" s="45">
        <v>3</v>
      </c>
      <c r="E370" s="46">
        <v>2</v>
      </c>
      <c r="F370" s="130">
        <f t="shared" si="10"/>
        <v>0.66666666666666663</v>
      </c>
      <c r="G370" s="43">
        <v>-1.9E-2</v>
      </c>
    </row>
    <row r="371" spans="1:7" x14ac:dyDescent="0.25">
      <c r="A371" s="119">
        <v>43713</v>
      </c>
      <c r="B371" s="117" t="str">
        <f t="shared" si="11"/>
        <v>Thursday</v>
      </c>
      <c r="C371" s="45" t="s">
        <v>31</v>
      </c>
      <c r="D371" s="45">
        <v>15</v>
      </c>
      <c r="E371" s="46">
        <v>14</v>
      </c>
      <c r="F371" s="130">
        <f t="shared" si="10"/>
        <v>0.93333333333333335</v>
      </c>
      <c r="G371" s="43">
        <v>-0.28399999999999997</v>
      </c>
    </row>
    <row r="372" spans="1:7" x14ac:dyDescent="0.25">
      <c r="A372" s="119">
        <v>43713</v>
      </c>
      <c r="B372" s="117" t="str">
        <f t="shared" si="11"/>
        <v>Thursday</v>
      </c>
      <c r="C372" s="45" t="s">
        <v>32</v>
      </c>
      <c r="D372" s="45">
        <v>41</v>
      </c>
      <c r="E372" s="46">
        <v>41</v>
      </c>
      <c r="F372" s="130">
        <f t="shared" si="10"/>
        <v>1</v>
      </c>
      <c r="G372" s="43">
        <v>-9.8000000000000004E-2</v>
      </c>
    </row>
    <row r="373" spans="1:7" x14ac:dyDescent="0.25">
      <c r="A373" s="119">
        <v>43713</v>
      </c>
      <c r="B373" s="117" t="str">
        <f t="shared" si="11"/>
        <v>Thursday</v>
      </c>
      <c r="C373" s="45" t="s">
        <v>33</v>
      </c>
      <c r="D373" s="45">
        <v>3</v>
      </c>
      <c r="E373" s="46">
        <v>2</v>
      </c>
      <c r="F373" s="130">
        <f t="shared" si="10"/>
        <v>0.66666666666666663</v>
      </c>
      <c r="G373" s="43">
        <v>0.26100000000000001</v>
      </c>
    </row>
    <row r="374" spans="1:7" x14ac:dyDescent="0.25">
      <c r="A374" s="119">
        <v>43713</v>
      </c>
      <c r="B374" s="117" t="str">
        <f t="shared" si="11"/>
        <v>Thursday</v>
      </c>
      <c r="C374" s="45" t="s">
        <v>34</v>
      </c>
      <c r="D374" s="45">
        <v>22</v>
      </c>
      <c r="E374" s="46">
        <v>22</v>
      </c>
      <c r="F374" s="130">
        <f t="shared" si="10"/>
        <v>1</v>
      </c>
      <c r="G374" s="43">
        <v>0.54900000000000004</v>
      </c>
    </row>
    <row r="375" spans="1:7" x14ac:dyDescent="0.25">
      <c r="A375" s="119">
        <v>43713</v>
      </c>
      <c r="B375" s="117" t="str">
        <f t="shared" si="11"/>
        <v>Thursday</v>
      </c>
      <c r="C375" s="45" t="s">
        <v>35</v>
      </c>
      <c r="D375" s="45">
        <v>9</v>
      </c>
      <c r="E375" s="46">
        <v>8</v>
      </c>
      <c r="F375" s="130">
        <f t="shared" si="10"/>
        <v>0.88888888888888884</v>
      </c>
      <c r="G375" s="43">
        <v>0.44</v>
      </c>
    </row>
    <row r="376" spans="1:7" x14ac:dyDescent="0.25">
      <c r="A376" s="119">
        <v>43713</v>
      </c>
      <c r="B376" s="117" t="str">
        <f t="shared" si="11"/>
        <v>Thursday</v>
      </c>
      <c r="C376" s="45" t="s">
        <v>36</v>
      </c>
      <c r="D376" s="45">
        <v>11</v>
      </c>
      <c r="E376" s="46">
        <v>11</v>
      </c>
      <c r="F376" s="130">
        <f t="shared" si="10"/>
        <v>1</v>
      </c>
      <c r="G376" s="43">
        <v>-0.216</v>
      </c>
    </row>
    <row r="377" spans="1:7" x14ac:dyDescent="0.25">
      <c r="A377" s="119">
        <v>43713</v>
      </c>
      <c r="B377" s="117" t="str">
        <f t="shared" si="11"/>
        <v>Thursday</v>
      </c>
      <c r="C377" s="45" t="s">
        <v>37</v>
      </c>
      <c r="D377" s="45">
        <v>8</v>
      </c>
      <c r="E377" s="46">
        <v>7</v>
      </c>
      <c r="F377" s="130">
        <f t="shared" si="10"/>
        <v>0.875</v>
      </c>
      <c r="G377" s="43">
        <v>6.6000000000000003E-2</v>
      </c>
    </row>
    <row r="378" spans="1:7" x14ac:dyDescent="0.25">
      <c r="A378" s="119">
        <v>43713</v>
      </c>
      <c r="B378" s="117" t="str">
        <f t="shared" si="11"/>
        <v>Thursday</v>
      </c>
      <c r="C378" s="45" t="s">
        <v>38</v>
      </c>
      <c r="D378" s="45">
        <v>28</v>
      </c>
      <c r="E378" s="46">
        <v>28</v>
      </c>
      <c r="F378" s="130">
        <f t="shared" si="10"/>
        <v>1</v>
      </c>
      <c r="G378" s="43">
        <v>1.2749999999999999</v>
      </c>
    </row>
    <row r="379" spans="1:7" x14ac:dyDescent="0.25">
      <c r="A379" s="119">
        <v>43713</v>
      </c>
      <c r="B379" s="117" t="str">
        <f t="shared" si="11"/>
        <v>Thursday</v>
      </c>
      <c r="C379" s="45" t="s">
        <v>39</v>
      </c>
      <c r="D379" s="45">
        <v>6</v>
      </c>
      <c r="E379" s="46">
        <v>6</v>
      </c>
      <c r="F379" s="130">
        <f t="shared" si="10"/>
        <v>1</v>
      </c>
      <c r="G379" s="43">
        <v>-8.7999999999999995E-2</v>
      </c>
    </row>
    <row r="380" spans="1:7" x14ac:dyDescent="0.25">
      <c r="A380" s="119">
        <v>43713</v>
      </c>
      <c r="B380" s="117" t="str">
        <f t="shared" si="11"/>
        <v>Thursday</v>
      </c>
      <c r="C380" s="45" t="s">
        <v>40</v>
      </c>
      <c r="D380" s="45">
        <v>7</v>
      </c>
      <c r="E380" s="46">
        <v>7</v>
      </c>
      <c r="F380" s="130">
        <f t="shared" si="10"/>
        <v>1</v>
      </c>
      <c r="G380" s="43">
        <v>4.9000000000000002E-2</v>
      </c>
    </row>
    <row r="381" spans="1:7" x14ac:dyDescent="0.25">
      <c r="A381" s="119">
        <v>43713</v>
      </c>
      <c r="B381" s="117" t="str">
        <f t="shared" si="11"/>
        <v>Thursday</v>
      </c>
      <c r="C381" s="45" t="s">
        <v>41</v>
      </c>
      <c r="D381" s="45">
        <v>27</v>
      </c>
      <c r="E381" s="46">
        <v>27</v>
      </c>
      <c r="F381" s="130">
        <f t="shared" si="10"/>
        <v>1</v>
      </c>
      <c r="G381" s="43">
        <v>-0.32100000000000001</v>
      </c>
    </row>
    <row r="382" spans="1:7" x14ac:dyDescent="0.25">
      <c r="A382" s="119">
        <v>43713</v>
      </c>
      <c r="B382" s="117" t="str">
        <f t="shared" si="11"/>
        <v>Thursday</v>
      </c>
      <c r="C382" s="45" t="s">
        <v>42</v>
      </c>
      <c r="D382" s="45">
        <v>21</v>
      </c>
      <c r="E382" s="46">
        <v>21</v>
      </c>
      <c r="F382" s="130">
        <f t="shared" si="10"/>
        <v>1</v>
      </c>
      <c r="G382" s="43">
        <v>-0.14699999999999999</v>
      </c>
    </row>
    <row r="383" spans="1:7" x14ac:dyDescent="0.25">
      <c r="A383" s="119">
        <v>43713</v>
      </c>
      <c r="B383" s="117" t="str">
        <f t="shared" si="11"/>
        <v>Thursday</v>
      </c>
      <c r="C383" s="45" t="s">
        <v>43</v>
      </c>
      <c r="D383" s="45">
        <v>17</v>
      </c>
      <c r="E383" s="46">
        <v>17</v>
      </c>
      <c r="F383" s="130">
        <f t="shared" si="10"/>
        <v>1</v>
      </c>
      <c r="G383" s="43">
        <v>-0.186</v>
      </c>
    </row>
    <row r="384" spans="1:7" x14ac:dyDescent="0.25">
      <c r="A384" s="119">
        <v>43713</v>
      </c>
      <c r="B384" s="117" t="str">
        <f t="shared" si="11"/>
        <v>Thursday</v>
      </c>
      <c r="C384" s="45" t="s">
        <v>44</v>
      </c>
      <c r="D384" s="45">
        <v>11</v>
      </c>
      <c r="E384" s="46">
        <v>10</v>
      </c>
      <c r="F384" s="130">
        <f t="shared" si="10"/>
        <v>0.90909090909090906</v>
      </c>
      <c r="G384" s="43">
        <v>0.16500000000000001</v>
      </c>
    </row>
    <row r="385" spans="1:7" x14ac:dyDescent="0.25">
      <c r="A385" s="119">
        <v>43713</v>
      </c>
      <c r="B385" s="117" t="str">
        <f t="shared" si="11"/>
        <v>Thursday</v>
      </c>
      <c r="C385" s="45" t="s">
        <v>45</v>
      </c>
      <c r="D385" s="45">
        <v>6</v>
      </c>
      <c r="E385" s="46">
        <v>6</v>
      </c>
      <c r="F385" s="130">
        <f t="shared" si="10"/>
        <v>1</v>
      </c>
      <c r="G385" s="43">
        <v>8.8999999999999996E-2</v>
      </c>
    </row>
    <row r="386" spans="1:7" x14ac:dyDescent="0.25">
      <c r="A386" s="119">
        <v>43713</v>
      </c>
      <c r="B386" s="117" t="str">
        <f t="shared" si="11"/>
        <v>Thursday</v>
      </c>
      <c r="C386" s="45" t="s">
        <v>46</v>
      </c>
      <c r="D386" s="45">
        <v>8</v>
      </c>
      <c r="E386" s="46">
        <v>8</v>
      </c>
      <c r="F386" s="130">
        <f t="shared" ref="F386:F449" si="12">E386/D386</f>
        <v>1</v>
      </c>
      <c r="G386" s="43">
        <v>5.0999999999999997E-2</v>
      </c>
    </row>
    <row r="387" spans="1:7" x14ac:dyDescent="0.25">
      <c r="A387" s="119">
        <v>43713</v>
      </c>
      <c r="B387" s="117" t="str">
        <f t="shared" ref="B387:B450" si="13">TEXT(A387,"DDDD")</f>
        <v>Thursday</v>
      </c>
      <c r="C387" s="45" t="s">
        <v>47</v>
      </c>
      <c r="D387" s="45">
        <v>7</v>
      </c>
      <c r="E387" s="46">
        <v>7</v>
      </c>
      <c r="F387" s="130">
        <f t="shared" si="12"/>
        <v>1</v>
      </c>
      <c r="G387" s="43">
        <v>0.38700000000000001</v>
      </c>
    </row>
    <row r="388" spans="1:7" x14ac:dyDescent="0.25">
      <c r="A388" s="119">
        <v>43713</v>
      </c>
      <c r="B388" s="117" t="str">
        <f t="shared" si="13"/>
        <v>Thursday</v>
      </c>
      <c r="C388" s="45" t="s">
        <v>48</v>
      </c>
      <c r="D388" s="45">
        <v>5</v>
      </c>
      <c r="E388" s="46">
        <v>5</v>
      </c>
      <c r="F388" s="130">
        <f t="shared" si="12"/>
        <v>1</v>
      </c>
      <c r="G388" s="43">
        <v>4.0000000000000001E-3</v>
      </c>
    </row>
    <row r="389" spans="1:7" x14ac:dyDescent="0.25">
      <c r="A389" s="119">
        <v>43713</v>
      </c>
      <c r="B389" s="117" t="str">
        <f t="shared" si="13"/>
        <v>Thursday</v>
      </c>
      <c r="C389" s="45" t="s">
        <v>49</v>
      </c>
      <c r="D389" s="45">
        <v>4</v>
      </c>
      <c r="E389" s="46">
        <v>4</v>
      </c>
      <c r="F389" s="130">
        <f t="shared" si="12"/>
        <v>1</v>
      </c>
      <c r="G389" s="43">
        <v>0.50900000000000001</v>
      </c>
    </row>
    <row r="390" spans="1:7" x14ac:dyDescent="0.25">
      <c r="A390" s="119">
        <v>43713</v>
      </c>
      <c r="B390" s="117" t="str">
        <f t="shared" si="13"/>
        <v>Thursday</v>
      </c>
      <c r="C390" s="45" t="s">
        <v>50</v>
      </c>
      <c r="D390" s="45">
        <v>15</v>
      </c>
      <c r="E390" s="46">
        <v>15</v>
      </c>
      <c r="F390" s="130">
        <f t="shared" si="12"/>
        <v>1</v>
      </c>
      <c r="G390" s="43">
        <v>-0.11700000000000001</v>
      </c>
    </row>
    <row r="391" spans="1:7" x14ac:dyDescent="0.25">
      <c r="A391" s="119">
        <v>43713</v>
      </c>
      <c r="B391" s="117" t="str">
        <f t="shared" si="13"/>
        <v>Thursday</v>
      </c>
      <c r="C391" s="45" t="s">
        <v>51</v>
      </c>
      <c r="D391" s="45">
        <v>20</v>
      </c>
      <c r="E391" s="46">
        <v>20</v>
      </c>
      <c r="F391" s="130">
        <f t="shared" si="12"/>
        <v>1</v>
      </c>
      <c r="G391" s="43">
        <v>-0.122</v>
      </c>
    </row>
    <row r="392" spans="1:7" x14ac:dyDescent="0.25">
      <c r="A392" s="119">
        <v>43713</v>
      </c>
      <c r="B392" s="117" t="str">
        <f t="shared" si="13"/>
        <v>Thursday</v>
      </c>
      <c r="C392" s="45" t="s">
        <v>52</v>
      </c>
      <c r="D392" s="45">
        <v>13</v>
      </c>
      <c r="E392" s="46">
        <v>13</v>
      </c>
      <c r="F392" s="130">
        <f t="shared" si="12"/>
        <v>1</v>
      </c>
      <c r="G392" s="43">
        <v>5.2999999999999999E-2</v>
      </c>
    </row>
    <row r="393" spans="1:7" x14ac:dyDescent="0.25">
      <c r="A393" s="119">
        <v>43713</v>
      </c>
      <c r="B393" s="117" t="str">
        <f t="shared" si="13"/>
        <v>Thursday</v>
      </c>
      <c r="C393" s="45" t="s">
        <v>53</v>
      </c>
      <c r="D393" s="45">
        <v>12</v>
      </c>
      <c r="E393" s="46">
        <v>12</v>
      </c>
      <c r="F393" s="130">
        <f t="shared" si="12"/>
        <v>1</v>
      </c>
      <c r="G393" s="43">
        <v>0.64200000000000002</v>
      </c>
    </row>
    <row r="394" spans="1:7" x14ac:dyDescent="0.25">
      <c r="A394" s="119">
        <v>43713</v>
      </c>
      <c r="B394" s="117" t="str">
        <f t="shared" si="13"/>
        <v>Thursday</v>
      </c>
      <c r="C394" s="45" t="s">
        <v>54</v>
      </c>
      <c r="D394" s="45">
        <v>3</v>
      </c>
      <c r="E394" s="46">
        <v>3</v>
      </c>
      <c r="F394" s="130">
        <f t="shared" si="12"/>
        <v>1</v>
      </c>
      <c r="G394" s="43">
        <v>0.10299999999999999</v>
      </c>
    </row>
    <row r="395" spans="1:7" x14ac:dyDescent="0.25">
      <c r="A395" s="119">
        <v>43713</v>
      </c>
      <c r="B395" s="117" t="str">
        <f t="shared" si="13"/>
        <v>Thursday</v>
      </c>
      <c r="C395" s="45" t="s">
        <v>55</v>
      </c>
      <c r="D395" s="45">
        <v>25</v>
      </c>
      <c r="E395" s="46">
        <v>25</v>
      </c>
      <c r="F395" s="130">
        <f t="shared" si="12"/>
        <v>1</v>
      </c>
      <c r="G395" s="43">
        <v>-0.31</v>
      </c>
    </row>
    <row r="396" spans="1:7" x14ac:dyDescent="0.25">
      <c r="A396" s="119">
        <v>43713</v>
      </c>
      <c r="B396" s="117" t="str">
        <f t="shared" si="13"/>
        <v>Thursday</v>
      </c>
      <c r="C396" s="45" t="s">
        <v>56</v>
      </c>
      <c r="D396" s="45">
        <v>8</v>
      </c>
      <c r="E396" s="46">
        <v>8</v>
      </c>
      <c r="F396" s="130">
        <f t="shared" si="12"/>
        <v>1</v>
      </c>
      <c r="G396" s="43">
        <v>-0.22500000000000001</v>
      </c>
    </row>
    <row r="397" spans="1:7" x14ac:dyDescent="0.25">
      <c r="A397" s="119">
        <v>43713</v>
      </c>
      <c r="B397" s="117" t="str">
        <f t="shared" si="13"/>
        <v>Thursday</v>
      </c>
      <c r="C397" s="45" t="s">
        <v>57</v>
      </c>
      <c r="D397" s="45">
        <v>21</v>
      </c>
      <c r="E397" s="46">
        <v>21</v>
      </c>
      <c r="F397" s="130">
        <f t="shared" si="12"/>
        <v>1</v>
      </c>
      <c r="G397" s="43">
        <v>-0.38400000000000001</v>
      </c>
    </row>
    <row r="398" spans="1:7" x14ac:dyDescent="0.25">
      <c r="A398" s="119">
        <v>43713</v>
      </c>
      <c r="B398" s="117" t="str">
        <f t="shared" si="13"/>
        <v>Thursday</v>
      </c>
      <c r="C398" s="45" t="s">
        <v>58</v>
      </c>
      <c r="D398" s="45">
        <v>8</v>
      </c>
      <c r="E398" s="46">
        <v>8</v>
      </c>
      <c r="F398" s="130">
        <f t="shared" si="12"/>
        <v>1</v>
      </c>
      <c r="G398" s="43">
        <v>-0.126</v>
      </c>
    </row>
    <row r="399" spans="1:7" x14ac:dyDescent="0.25">
      <c r="A399" s="119">
        <v>43713</v>
      </c>
      <c r="B399" s="117" t="str">
        <f t="shared" si="13"/>
        <v>Thursday</v>
      </c>
      <c r="C399" s="45" t="s">
        <v>59</v>
      </c>
      <c r="D399" s="45">
        <v>5</v>
      </c>
      <c r="E399" s="46">
        <v>5</v>
      </c>
      <c r="F399" s="130">
        <f t="shared" si="12"/>
        <v>1</v>
      </c>
      <c r="G399" s="43">
        <v>0.186</v>
      </c>
    </row>
    <row r="400" spans="1:7" x14ac:dyDescent="0.25">
      <c r="A400" s="119">
        <v>43713</v>
      </c>
      <c r="B400" s="117" t="str">
        <f t="shared" si="13"/>
        <v>Thursday</v>
      </c>
      <c r="C400" s="45" t="s">
        <v>60</v>
      </c>
      <c r="D400" s="45">
        <v>5</v>
      </c>
      <c r="E400" s="46">
        <v>4</v>
      </c>
      <c r="F400" s="130">
        <f t="shared" si="12"/>
        <v>0.8</v>
      </c>
      <c r="G400" s="43">
        <v>4.1000000000000002E-2</v>
      </c>
    </row>
    <row r="401" spans="1:7" x14ac:dyDescent="0.25">
      <c r="A401" s="119">
        <v>43713</v>
      </c>
      <c r="B401" s="117" t="str">
        <f t="shared" si="13"/>
        <v>Thursday</v>
      </c>
      <c r="C401" s="45" t="s">
        <v>61</v>
      </c>
      <c r="D401" s="45">
        <v>13</v>
      </c>
      <c r="E401" s="46">
        <v>13</v>
      </c>
      <c r="F401" s="130">
        <f t="shared" si="12"/>
        <v>1</v>
      </c>
      <c r="G401" s="43">
        <v>-0.10100000000000001</v>
      </c>
    </row>
    <row r="402" spans="1:7" x14ac:dyDescent="0.25">
      <c r="A402" s="119">
        <v>43713</v>
      </c>
      <c r="B402" s="117" t="str">
        <f t="shared" si="13"/>
        <v>Thursday</v>
      </c>
      <c r="C402" s="45" t="s">
        <v>62</v>
      </c>
      <c r="D402" s="45">
        <v>6</v>
      </c>
      <c r="E402" s="46">
        <v>6</v>
      </c>
      <c r="F402" s="130">
        <f t="shared" si="12"/>
        <v>1</v>
      </c>
      <c r="G402" s="43">
        <v>-0.20100000000000001</v>
      </c>
    </row>
    <row r="403" spans="1:7" x14ac:dyDescent="0.25">
      <c r="A403" s="119">
        <v>43713</v>
      </c>
      <c r="B403" s="117" t="str">
        <f t="shared" si="13"/>
        <v>Thursday</v>
      </c>
      <c r="C403" s="45" t="s">
        <v>63</v>
      </c>
      <c r="D403" s="45">
        <v>13</v>
      </c>
      <c r="E403" s="46">
        <v>12</v>
      </c>
      <c r="F403" s="130">
        <f t="shared" si="12"/>
        <v>0.92307692307692313</v>
      </c>
      <c r="G403" s="43">
        <v>-0.151</v>
      </c>
    </row>
    <row r="404" spans="1:7" x14ac:dyDescent="0.25">
      <c r="A404" s="119">
        <v>43713</v>
      </c>
      <c r="B404" s="117" t="str">
        <f t="shared" si="13"/>
        <v>Thursday</v>
      </c>
      <c r="C404" s="45" t="s">
        <v>64</v>
      </c>
      <c r="D404" s="45">
        <v>5</v>
      </c>
      <c r="E404" s="46">
        <v>5</v>
      </c>
      <c r="F404" s="130">
        <f t="shared" si="12"/>
        <v>1</v>
      </c>
      <c r="G404" s="43">
        <v>-0.44900000000000001</v>
      </c>
    </row>
    <row r="405" spans="1:7" x14ac:dyDescent="0.25">
      <c r="A405" s="119">
        <v>43713</v>
      </c>
      <c r="B405" s="117" t="str">
        <f t="shared" si="13"/>
        <v>Thursday</v>
      </c>
      <c r="C405" s="45" t="s">
        <v>65</v>
      </c>
      <c r="D405" s="45">
        <v>25</v>
      </c>
      <c r="E405" s="46">
        <v>24</v>
      </c>
      <c r="F405" s="130">
        <f t="shared" si="12"/>
        <v>0.96</v>
      </c>
      <c r="G405" s="43">
        <v>0.16</v>
      </c>
    </row>
    <row r="406" spans="1:7" x14ac:dyDescent="0.25">
      <c r="A406" s="119">
        <v>43713</v>
      </c>
      <c r="B406" s="117" t="str">
        <f t="shared" si="13"/>
        <v>Thursday</v>
      </c>
      <c r="C406" s="45" t="s">
        <v>66</v>
      </c>
      <c r="D406" s="45">
        <v>12</v>
      </c>
      <c r="E406" s="46">
        <v>12</v>
      </c>
      <c r="F406" s="130">
        <f t="shared" si="12"/>
        <v>1</v>
      </c>
      <c r="G406" s="43">
        <v>8.5000000000000006E-2</v>
      </c>
    </row>
    <row r="407" spans="1:7" x14ac:dyDescent="0.25">
      <c r="A407" s="119">
        <v>43713</v>
      </c>
      <c r="B407" s="117" t="str">
        <f t="shared" si="13"/>
        <v>Thursday</v>
      </c>
      <c r="C407" s="45" t="s">
        <v>67</v>
      </c>
      <c r="D407" s="45">
        <v>12</v>
      </c>
      <c r="E407" s="46">
        <v>12</v>
      </c>
      <c r="F407" s="130">
        <f t="shared" si="12"/>
        <v>1</v>
      </c>
      <c r="G407" s="43">
        <v>-5.2999999999999999E-2</v>
      </c>
    </row>
    <row r="408" spans="1:7" x14ac:dyDescent="0.25">
      <c r="A408" s="119">
        <v>43713</v>
      </c>
      <c r="B408" s="117" t="str">
        <f t="shared" si="13"/>
        <v>Thursday</v>
      </c>
      <c r="C408" s="45" t="s">
        <v>68</v>
      </c>
      <c r="D408" s="45">
        <v>30</v>
      </c>
      <c r="E408" s="46">
        <v>30</v>
      </c>
      <c r="F408" s="130">
        <f t="shared" si="12"/>
        <v>1</v>
      </c>
      <c r="G408" s="43">
        <v>-0.41499999999999998</v>
      </c>
    </row>
    <row r="409" spans="1:7" x14ac:dyDescent="0.25">
      <c r="A409" s="119">
        <v>43713</v>
      </c>
      <c r="B409" s="117" t="str">
        <f t="shared" si="13"/>
        <v>Thursday</v>
      </c>
      <c r="C409" s="45" t="s">
        <v>69</v>
      </c>
      <c r="D409" s="45">
        <v>4</v>
      </c>
      <c r="E409" s="46">
        <v>4</v>
      </c>
      <c r="F409" s="130">
        <f t="shared" si="12"/>
        <v>1</v>
      </c>
      <c r="G409" s="43">
        <v>-1.6E-2</v>
      </c>
    </row>
    <row r="410" spans="1:7" x14ac:dyDescent="0.25">
      <c r="A410" s="119">
        <v>43713</v>
      </c>
      <c r="B410" s="117" t="str">
        <f t="shared" si="13"/>
        <v>Thursday</v>
      </c>
      <c r="C410" s="45" t="s">
        <v>70</v>
      </c>
      <c r="D410" s="45">
        <v>4</v>
      </c>
      <c r="E410" s="46">
        <v>4</v>
      </c>
      <c r="F410" s="130">
        <f t="shared" si="12"/>
        <v>1</v>
      </c>
      <c r="G410" s="43">
        <v>0.29499999999999998</v>
      </c>
    </row>
    <row r="411" spans="1:7" x14ac:dyDescent="0.25">
      <c r="A411" s="119">
        <v>43713</v>
      </c>
      <c r="B411" s="117" t="str">
        <f t="shared" si="13"/>
        <v>Thursday</v>
      </c>
      <c r="C411" s="45" t="s">
        <v>71</v>
      </c>
      <c r="D411" s="45">
        <v>6</v>
      </c>
      <c r="E411" s="46">
        <v>6</v>
      </c>
      <c r="F411" s="130">
        <f t="shared" si="12"/>
        <v>1</v>
      </c>
      <c r="G411" s="43">
        <v>0.23200000000000001</v>
      </c>
    </row>
    <row r="412" spans="1:7" x14ac:dyDescent="0.25">
      <c r="A412" s="119">
        <v>43713</v>
      </c>
      <c r="B412" s="117" t="str">
        <f t="shared" si="13"/>
        <v>Thursday</v>
      </c>
      <c r="C412" s="45" t="s">
        <v>72</v>
      </c>
      <c r="D412" s="45">
        <v>4</v>
      </c>
      <c r="E412" s="46">
        <v>4</v>
      </c>
      <c r="F412" s="130">
        <f t="shared" si="12"/>
        <v>1</v>
      </c>
      <c r="G412" s="43">
        <v>-0.222</v>
      </c>
    </row>
    <row r="413" spans="1:7" x14ac:dyDescent="0.25">
      <c r="A413" s="119">
        <v>43713</v>
      </c>
      <c r="B413" s="117" t="str">
        <f t="shared" si="13"/>
        <v>Thursday</v>
      </c>
      <c r="C413" s="45" t="s">
        <v>73</v>
      </c>
      <c r="D413" s="45">
        <v>18</v>
      </c>
      <c r="E413" s="46">
        <v>18</v>
      </c>
      <c r="F413" s="130">
        <f t="shared" si="12"/>
        <v>1</v>
      </c>
      <c r="G413" s="43">
        <v>-0.14399999999999999</v>
      </c>
    </row>
    <row r="414" spans="1:7" x14ac:dyDescent="0.25">
      <c r="A414" s="119">
        <v>43713</v>
      </c>
      <c r="B414" s="117" t="str">
        <f t="shared" si="13"/>
        <v>Thursday</v>
      </c>
      <c r="C414" s="45" t="s">
        <v>74</v>
      </c>
      <c r="D414" s="45">
        <v>6</v>
      </c>
      <c r="E414" s="46">
        <v>6</v>
      </c>
      <c r="F414" s="130">
        <f t="shared" si="12"/>
        <v>1</v>
      </c>
      <c r="G414" s="43">
        <v>5.7000000000000002E-2</v>
      </c>
    </row>
    <row r="415" spans="1:7" x14ac:dyDescent="0.25">
      <c r="A415" s="119">
        <v>43713</v>
      </c>
      <c r="B415" s="117" t="str">
        <f t="shared" si="13"/>
        <v>Thursday</v>
      </c>
      <c r="C415" s="45" t="s">
        <v>75</v>
      </c>
      <c r="D415" s="45">
        <v>6</v>
      </c>
      <c r="E415" s="46">
        <v>6</v>
      </c>
      <c r="F415" s="130">
        <f t="shared" si="12"/>
        <v>1</v>
      </c>
      <c r="G415" s="43">
        <v>-0.40300000000000002</v>
      </c>
    </row>
    <row r="416" spans="1:7" x14ac:dyDescent="0.25">
      <c r="A416" s="119">
        <v>43713</v>
      </c>
      <c r="B416" s="117" t="str">
        <f t="shared" si="13"/>
        <v>Thursday</v>
      </c>
      <c r="C416" s="45" t="s">
        <v>76</v>
      </c>
      <c r="D416" s="45">
        <v>6</v>
      </c>
      <c r="E416" s="46">
        <v>6</v>
      </c>
      <c r="F416" s="130">
        <f t="shared" si="12"/>
        <v>1</v>
      </c>
      <c r="G416" s="43">
        <v>-0.89700000000000002</v>
      </c>
    </row>
    <row r="417" spans="1:7" x14ac:dyDescent="0.25">
      <c r="A417" s="119">
        <v>43713</v>
      </c>
      <c r="B417" s="117" t="str">
        <f t="shared" si="13"/>
        <v>Thursday</v>
      </c>
      <c r="C417" s="45" t="s">
        <v>77</v>
      </c>
      <c r="D417" s="45">
        <v>6</v>
      </c>
      <c r="E417" s="46">
        <v>6</v>
      </c>
      <c r="F417" s="130">
        <f t="shared" si="12"/>
        <v>1</v>
      </c>
      <c r="G417" s="43">
        <v>-0.128</v>
      </c>
    </row>
    <row r="418" spans="1:7" x14ac:dyDescent="0.25">
      <c r="A418" s="119">
        <v>43713</v>
      </c>
      <c r="B418" s="117" t="str">
        <f t="shared" si="13"/>
        <v>Thursday</v>
      </c>
      <c r="C418" s="45" t="s">
        <v>78</v>
      </c>
      <c r="D418" s="45">
        <v>6</v>
      </c>
      <c r="E418" s="46">
        <v>6</v>
      </c>
      <c r="F418" s="130">
        <f t="shared" si="12"/>
        <v>1</v>
      </c>
      <c r="G418" s="43">
        <v>0.113</v>
      </c>
    </row>
    <row r="419" spans="1:7" x14ac:dyDescent="0.25">
      <c r="A419" s="119">
        <v>43713</v>
      </c>
      <c r="B419" s="117" t="str">
        <f t="shared" si="13"/>
        <v>Thursday</v>
      </c>
      <c r="C419" s="45" t="s">
        <v>79</v>
      </c>
      <c r="D419" s="45">
        <v>9</v>
      </c>
      <c r="E419" s="46">
        <v>9</v>
      </c>
      <c r="F419" s="130">
        <f t="shared" si="12"/>
        <v>1</v>
      </c>
      <c r="G419" s="43">
        <v>0.17399999999999999</v>
      </c>
    </row>
    <row r="420" spans="1:7" x14ac:dyDescent="0.25">
      <c r="A420" s="119">
        <v>43713</v>
      </c>
      <c r="B420" s="117" t="str">
        <f t="shared" si="13"/>
        <v>Thursday</v>
      </c>
      <c r="C420" s="45" t="s">
        <v>80</v>
      </c>
      <c r="D420" s="45">
        <v>5</v>
      </c>
      <c r="E420" s="46">
        <v>4</v>
      </c>
      <c r="F420" s="130">
        <f t="shared" si="12"/>
        <v>0.8</v>
      </c>
      <c r="G420" s="43">
        <v>-7.0000000000000001E-3</v>
      </c>
    </row>
    <row r="421" spans="1:7" x14ac:dyDescent="0.25">
      <c r="A421" s="119">
        <v>43713</v>
      </c>
      <c r="B421" s="117" t="str">
        <f t="shared" si="13"/>
        <v>Thursday</v>
      </c>
      <c r="C421" s="45" t="s">
        <v>81</v>
      </c>
      <c r="D421" s="45">
        <v>4</v>
      </c>
      <c r="E421" s="46">
        <v>4</v>
      </c>
      <c r="F421" s="130">
        <f t="shared" si="12"/>
        <v>1</v>
      </c>
      <c r="G421" s="43">
        <v>-0.58899999999999997</v>
      </c>
    </row>
    <row r="422" spans="1:7" x14ac:dyDescent="0.25">
      <c r="A422" s="119">
        <v>43713</v>
      </c>
      <c r="B422" s="117" t="str">
        <f t="shared" si="13"/>
        <v>Thursday</v>
      </c>
      <c r="C422" s="45" t="s">
        <v>82</v>
      </c>
      <c r="D422" s="45">
        <v>5</v>
      </c>
      <c r="E422" s="46">
        <v>5</v>
      </c>
      <c r="F422" s="130">
        <f t="shared" si="12"/>
        <v>1</v>
      </c>
      <c r="G422" s="43">
        <v>-2.8000000000000001E-2</v>
      </c>
    </row>
    <row r="423" spans="1:7" x14ac:dyDescent="0.25">
      <c r="A423" s="119">
        <v>43713</v>
      </c>
      <c r="B423" s="117" t="str">
        <f t="shared" si="13"/>
        <v>Thursday</v>
      </c>
      <c r="C423" s="45" t="s">
        <v>83</v>
      </c>
      <c r="D423" s="45">
        <v>9</v>
      </c>
      <c r="E423" s="46">
        <v>9</v>
      </c>
      <c r="F423" s="130">
        <f t="shared" si="12"/>
        <v>1</v>
      </c>
      <c r="G423" s="43">
        <v>-0.18</v>
      </c>
    </row>
    <row r="424" spans="1:7" x14ac:dyDescent="0.25">
      <c r="A424" s="119">
        <v>43713</v>
      </c>
      <c r="B424" s="117" t="str">
        <f t="shared" si="13"/>
        <v>Thursday</v>
      </c>
      <c r="C424" s="45" t="s">
        <v>84</v>
      </c>
      <c r="D424" s="45">
        <v>5</v>
      </c>
      <c r="E424" s="46">
        <v>5</v>
      </c>
      <c r="F424" s="130">
        <f t="shared" si="12"/>
        <v>1</v>
      </c>
      <c r="G424" s="43">
        <v>-4.8000000000000001E-2</v>
      </c>
    </row>
    <row r="425" spans="1:7" x14ac:dyDescent="0.25">
      <c r="A425" s="119">
        <v>43713</v>
      </c>
      <c r="B425" s="117" t="str">
        <f t="shared" si="13"/>
        <v>Thursday</v>
      </c>
      <c r="C425" s="45" t="s">
        <v>85</v>
      </c>
      <c r="D425" s="45">
        <v>10</v>
      </c>
      <c r="E425" s="46">
        <v>10</v>
      </c>
      <c r="F425" s="130">
        <f t="shared" si="12"/>
        <v>1</v>
      </c>
      <c r="G425" s="43">
        <v>0.28399999999999997</v>
      </c>
    </row>
    <row r="426" spans="1:7" x14ac:dyDescent="0.25">
      <c r="A426" s="119">
        <v>43713</v>
      </c>
      <c r="B426" s="117" t="str">
        <f t="shared" si="13"/>
        <v>Thursday</v>
      </c>
      <c r="C426" s="45" t="s">
        <v>86</v>
      </c>
      <c r="D426" s="45">
        <v>5</v>
      </c>
      <c r="E426" s="46">
        <v>5</v>
      </c>
      <c r="F426" s="130">
        <f t="shared" si="12"/>
        <v>1</v>
      </c>
      <c r="G426" s="43">
        <v>-0.17100000000000001</v>
      </c>
    </row>
    <row r="427" spans="1:7" x14ac:dyDescent="0.25">
      <c r="A427" s="119">
        <v>43713</v>
      </c>
      <c r="B427" s="117" t="str">
        <f t="shared" si="13"/>
        <v>Thursday</v>
      </c>
      <c r="C427" s="45" t="s">
        <v>87</v>
      </c>
      <c r="D427" s="45">
        <v>19</v>
      </c>
      <c r="E427" s="46">
        <v>19</v>
      </c>
      <c r="F427" s="130">
        <f t="shared" si="12"/>
        <v>1</v>
      </c>
      <c r="G427" s="43">
        <v>0.34200000000000003</v>
      </c>
    </row>
    <row r="428" spans="1:7" x14ac:dyDescent="0.25">
      <c r="A428" s="119">
        <v>43713</v>
      </c>
      <c r="B428" s="117" t="str">
        <f t="shared" si="13"/>
        <v>Thursday</v>
      </c>
      <c r="C428" s="45" t="s">
        <v>88</v>
      </c>
      <c r="D428" s="45">
        <v>7</v>
      </c>
      <c r="E428" s="46">
        <v>7</v>
      </c>
      <c r="F428" s="130">
        <f t="shared" si="12"/>
        <v>1</v>
      </c>
      <c r="G428" s="43">
        <v>-0.156</v>
      </c>
    </row>
    <row r="429" spans="1:7" x14ac:dyDescent="0.25">
      <c r="A429" s="119">
        <v>43713</v>
      </c>
      <c r="B429" s="117" t="str">
        <f t="shared" si="13"/>
        <v>Thursday</v>
      </c>
      <c r="C429" s="45" t="s">
        <v>89</v>
      </c>
      <c r="D429" s="45">
        <v>7</v>
      </c>
      <c r="E429" s="46">
        <v>6</v>
      </c>
      <c r="F429" s="130">
        <f t="shared" si="12"/>
        <v>0.8571428571428571</v>
      </c>
      <c r="G429" s="43">
        <v>-0.107</v>
      </c>
    </row>
    <row r="430" spans="1:7" x14ac:dyDescent="0.25">
      <c r="A430" s="119">
        <v>43713</v>
      </c>
      <c r="B430" s="117" t="str">
        <f t="shared" si="13"/>
        <v>Thursday</v>
      </c>
      <c r="C430" s="45" t="s">
        <v>90</v>
      </c>
      <c r="D430" s="45">
        <v>4</v>
      </c>
      <c r="E430" s="46">
        <v>4</v>
      </c>
      <c r="F430" s="130">
        <f t="shared" si="12"/>
        <v>1</v>
      </c>
      <c r="G430" s="43">
        <v>-3.1E-2</v>
      </c>
    </row>
    <row r="431" spans="1:7" x14ac:dyDescent="0.25">
      <c r="A431" s="119">
        <v>43713</v>
      </c>
      <c r="B431" s="117" t="str">
        <f t="shared" si="13"/>
        <v>Thursday</v>
      </c>
      <c r="C431" s="45" t="s">
        <v>91</v>
      </c>
      <c r="D431" s="45">
        <v>7</v>
      </c>
      <c r="E431" s="46">
        <v>7</v>
      </c>
      <c r="F431" s="130">
        <f t="shared" si="12"/>
        <v>1</v>
      </c>
      <c r="G431" s="43">
        <v>-0.56100000000000005</v>
      </c>
    </row>
    <row r="432" spans="1:7" x14ac:dyDescent="0.25">
      <c r="A432" s="119">
        <v>43713</v>
      </c>
      <c r="B432" s="117" t="str">
        <f t="shared" si="13"/>
        <v>Thursday</v>
      </c>
      <c r="C432" s="45" t="s">
        <v>92</v>
      </c>
      <c r="D432" s="45">
        <v>52</v>
      </c>
      <c r="E432" s="46">
        <v>50</v>
      </c>
      <c r="F432" s="130">
        <f t="shared" si="12"/>
        <v>0.96153846153846156</v>
      </c>
      <c r="G432" s="43">
        <v>0.30399999999999999</v>
      </c>
    </row>
    <row r="433" spans="1:7" x14ac:dyDescent="0.25">
      <c r="A433" s="119">
        <v>43713</v>
      </c>
      <c r="B433" s="117" t="str">
        <f t="shared" si="13"/>
        <v>Thursday</v>
      </c>
      <c r="C433" s="45" t="s">
        <v>93</v>
      </c>
      <c r="D433" s="45">
        <v>12</v>
      </c>
      <c r="E433" s="46">
        <v>9</v>
      </c>
      <c r="F433" s="130">
        <f t="shared" si="12"/>
        <v>0.75</v>
      </c>
      <c r="G433" s="43">
        <v>-0.42599999999999999</v>
      </c>
    </row>
    <row r="434" spans="1:7" x14ac:dyDescent="0.25">
      <c r="A434" s="119">
        <v>43714</v>
      </c>
      <c r="B434" s="117" t="str">
        <f t="shared" si="13"/>
        <v>Friday</v>
      </c>
      <c r="C434" s="45" t="s">
        <v>22</v>
      </c>
      <c r="D434" s="45">
        <v>10</v>
      </c>
      <c r="E434" s="46">
        <v>10</v>
      </c>
      <c r="F434" s="130">
        <f t="shared" si="12"/>
        <v>1</v>
      </c>
      <c r="G434" s="43">
        <v>-0.29899999999999999</v>
      </c>
    </row>
    <row r="435" spans="1:7" x14ac:dyDescent="0.25">
      <c r="A435" s="119">
        <v>43714</v>
      </c>
      <c r="B435" s="117" t="str">
        <f t="shared" si="13"/>
        <v>Friday</v>
      </c>
      <c r="C435" s="45" t="s">
        <v>23</v>
      </c>
      <c r="D435" s="45">
        <v>15</v>
      </c>
      <c r="E435" s="46">
        <v>15</v>
      </c>
      <c r="F435" s="130">
        <f t="shared" si="12"/>
        <v>1</v>
      </c>
      <c r="G435" s="43">
        <v>2.5000000000000001E-2</v>
      </c>
    </row>
    <row r="436" spans="1:7" x14ac:dyDescent="0.25">
      <c r="A436" s="119">
        <v>43714</v>
      </c>
      <c r="B436" s="117" t="str">
        <f t="shared" si="13"/>
        <v>Friday</v>
      </c>
      <c r="C436" s="45" t="s">
        <v>24</v>
      </c>
      <c r="D436" s="45">
        <v>14</v>
      </c>
      <c r="E436" s="46">
        <v>13</v>
      </c>
      <c r="F436" s="130">
        <f t="shared" si="12"/>
        <v>0.9285714285714286</v>
      </c>
      <c r="G436" s="43">
        <v>-0.2</v>
      </c>
    </row>
    <row r="437" spans="1:7" x14ac:dyDescent="0.25">
      <c r="A437" s="119">
        <v>43714</v>
      </c>
      <c r="B437" s="117" t="str">
        <f t="shared" si="13"/>
        <v>Friday</v>
      </c>
      <c r="C437" s="45" t="s">
        <v>25</v>
      </c>
      <c r="D437" s="45">
        <v>14</v>
      </c>
      <c r="E437" s="46">
        <v>14</v>
      </c>
      <c r="F437" s="130">
        <f t="shared" si="12"/>
        <v>1</v>
      </c>
      <c r="G437" s="43">
        <v>-5.7000000000000002E-2</v>
      </c>
    </row>
    <row r="438" spans="1:7" x14ac:dyDescent="0.25">
      <c r="A438" s="119">
        <v>43714</v>
      </c>
      <c r="B438" s="117" t="str">
        <f t="shared" si="13"/>
        <v>Friday</v>
      </c>
      <c r="C438" s="45" t="s">
        <v>26</v>
      </c>
      <c r="D438" s="45">
        <v>15</v>
      </c>
      <c r="E438" s="46">
        <v>15</v>
      </c>
      <c r="F438" s="130">
        <f t="shared" si="12"/>
        <v>1</v>
      </c>
      <c r="G438" s="43">
        <v>-5.6000000000000001E-2</v>
      </c>
    </row>
    <row r="439" spans="1:7" x14ac:dyDescent="0.25">
      <c r="A439" s="119">
        <v>43714</v>
      </c>
      <c r="B439" s="117" t="str">
        <f t="shared" si="13"/>
        <v>Friday</v>
      </c>
      <c r="C439" s="45" t="s">
        <v>27</v>
      </c>
      <c r="D439" s="45">
        <v>15</v>
      </c>
      <c r="E439" s="46">
        <v>15</v>
      </c>
      <c r="F439" s="130">
        <f t="shared" si="12"/>
        <v>1</v>
      </c>
      <c r="G439" s="43">
        <v>-0.216</v>
      </c>
    </row>
    <row r="440" spans="1:7" x14ac:dyDescent="0.25">
      <c r="A440" s="119">
        <v>43714</v>
      </c>
      <c r="B440" s="117" t="str">
        <f t="shared" si="13"/>
        <v>Friday</v>
      </c>
      <c r="C440" s="45" t="s">
        <v>28</v>
      </c>
      <c r="D440" s="45">
        <v>22</v>
      </c>
      <c r="E440" s="46">
        <v>22</v>
      </c>
      <c r="F440" s="130">
        <f t="shared" si="12"/>
        <v>1</v>
      </c>
      <c r="G440" s="43">
        <v>-9.4E-2</v>
      </c>
    </row>
    <row r="441" spans="1:7" x14ac:dyDescent="0.25">
      <c r="A441" s="119">
        <v>43714</v>
      </c>
      <c r="B441" s="117" t="str">
        <f t="shared" si="13"/>
        <v>Friday</v>
      </c>
      <c r="C441" s="45" t="s">
        <v>29</v>
      </c>
      <c r="D441" s="45">
        <v>10</v>
      </c>
      <c r="E441" s="46">
        <v>10</v>
      </c>
      <c r="F441" s="130">
        <f t="shared" si="12"/>
        <v>1</v>
      </c>
      <c r="G441" s="43">
        <v>0.115</v>
      </c>
    </row>
    <row r="442" spans="1:7" x14ac:dyDescent="0.25">
      <c r="A442" s="119">
        <v>43714</v>
      </c>
      <c r="B442" s="117" t="str">
        <f t="shared" si="13"/>
        <v>Friday</v>
      </c>
      <c r="C442" s="45" t="s">
        <v>30</v>
      </c>
      <c r="D442" s="45">
        <v>4</v>
      </c>
      <c r="E442" s="46">
        <v>4</v>
      </c>
      <c r="F442" s="130">
        <f t="shared" si="12"/>
        <v>1</v>
      </c>
      <c r="G442" s="43">
        <v>-0.20100000000000001</v>
      </c>
    </row>
    <row r="443" spans="1:7" x14ac:dyDescent="0.25">
      <c r="A443" s="119">
        <v>43714</v>
      </c>
      <c r="B443" s="117" t="str">
        <f t="shared" si="13"/>
        <v>Friday</v>
      </c>
      <c r="C443" s="45" t="s">
        <v>31</v>
      </c>
      <c r="D443" s="45">
        <v>20</v>
      </c>
      <c r="E443" s="46">
        <v>20</v>
      </c>
      <c r="F443" s="130">
        <f t="shared" si="12"/>
        <v>1</v>
      </c>
      <c r="G443" s="43">
        <v>4.4999999999999998E-2</v>
      </c>
    </row>
    <row r="444" spans="1:7" x14ac:dyDescent="0.25">
      <c r="A444" s="119">
        <v>43714</v>
      </c>
      <c r="B444" s="117" t="str">
        <f t="shared" si="13"/>
        <v>Friday</v>
      </c>
      <c r="C444" s="45" t="s">
        <v>32</v>
      </c>
      <c r="D444" s="45">
        <v>49</v>
      </c>
      <c r="E444" s="46">
        <v>48</v>
      </c>
      <c r="F444" s="130">
        <f t="shared" si="12"/>
        <v>0.97959183673469385</v>
      </c>
      <c r="G444" s="43">
        <v>0.15</v>
      </c>
    </row>
    <row r="445" spans="1:7" x14ac:dyDescent="0.25">
      <c r="A445" s="119">
        <v>43714</v>
      </c>
      <c r="B445" s="117" t="str">
        <f t="shared" si="13"/>
        <v>Friday</v>
      </c>
      <c r="C445" s="45" t="s">
        <v>33</v>
      </c>
      <c r="D445" s="45">
        <v>4</v>
      </c>
      <c r="E445" s="46">
        <v>4</v>
      </c>
      <c r="F445" s="130">
        <f t="shared" si="12"/>
        <v>1</v>
      </c>
      <c r="G445" s="43">
        <v>-0.109</v>
      </c>
    </row>
    <row r="446" spans="1:7" x14ac:dyDescent="0.25">
      <c r="A446" s="119">
        <v>43714</v>
      </c>
      <c r="B446" s="117" t="str">
        <f t="shared" si="13"/>
        <v>Friday</v>
      </c>
      <c r="C446" s="45" t="s">
        <v>34</v>
      </c>
      <c r="D446" s="45">
        <v>28</v>
      </c>
      <c r="E446" s="46">
        <v>28</v>
      </c>
      <c r="F446" s="130">
        <f t="shared" si="12"/>
        <v>1</v>
      </c>
      <c r="G446" s="43">
        <v>0.28499999999999998</v>
      </c>
    </row>
    <row r="447" spans="1:7" x14ac:dyDescent="0.25">
      <c r="A447" s="119">
        <v>43714</v>
      </c>
      <c r="B447" s="117" t="str">
        <f t="shared" si="13"/>
        <v>Friday</v>
      </c>
      <c r="C447" s="45" t="s">
        <v>35</v>
      </c>
      <c r="D447" s="45">
        <v>12</v>
      </c>
      <c r="E447" s="46">
        <v>12</v>
      </c>
      <c r="F447" s="130">
        <f t="shared" si="12"/>
        <v>1</v>
      </c>
      <c r="G447" s="43">
        <v>-0.191</v>
      </c>
    </row>
    <row r="448" spans="1:7" x14ac:dyDescent="0.25">
      <c r="A448" s="119">
        <v>43714</v>
      </c>
      <c r="B448" s="117" t="str">
        <f t="shared" si="13"/>
        <v>Friday</v>
      </c>
      <c r="C448" s="45" t="s">
        <v>36</v>
      </c>
      <c r="D448" s="45">
        <v>14</v>
      </c>
      <c r="E448" s="46">
        <v>14</v>
      </c>
      <c r="F448" s="130">
        <f t="shared" si="12"/>
        <v>1</v>
      </c>
      <c r="G448" s="43">
        <v>-0.34599999999999997</v>
      </c>
    </row>
    <row r="449" spans="1:7" x14ac:dyDescent="0.25">
      <c r="A449" s="119">
        <v>43714</v>
      </c>
      <c r="B449" s="117" t="str">
        <f t="shared" si="13"/>
        <v>Friday</v>
      </c>
      <c r="C449" s="45" t="s">
        <v>37</v>
      </c>
      <c r="D449" s="45">
        <v>12</v>
      </c>
      <c r="E449" s="46">
        <v>12</v>
      </c>
      <c r="F449" s="130">
        <f t="shared" si="12"/>
        <v>1</v>
      </c>
      <c r="G449" s="43">
        <v>-0.189</v>
      </c>
    </row>
    <row r="450" spans="1:7" x14ac:dyDescent="0.25">
      <c r="A450" s="119">
        <v>43714</v>
      </c>
      <c r="B450" s="117" t="str">
        <f t="shared" si="13"/>
        <v>Friday</v>
      </c>
      <c r="C450" s="45" t="s">
        <v>38</v>
      </c>
      <c r="D450" s="45">
        <v>36</v>
      </c>
      <c r="E450" s="46">
        <v>36</v>
      </c>
      <c r="F450" s="130">
        <f t="shared" ref="F450:F505" si="14">E450/D450</f>
        <v>1</v>
      </c>
      <c r="G450" s="43">
        <v>-1.7000000000000001E-2</v>
      </c>
    </row>
    <row r="451" spans="1:7" x14ac:dyDescent="0.25">
      <c r="A451" s="119">
        <v>43714</v>
      </c>
      <c r="B451" s="117" t="str">
        <f t="shared" ref="B451:B505" si="15">TEXT(A451,"DDDD")</f>
        <v>Friday</v>
      </c>
      <c r="C451" s="45" t="s">
        <v>39</v>
      </c>
      <c r="D451" s="45">
        <v>8</v>
      </c>
      <c r="E451" s="46">
        <v>7</v>
      </c>
      <c r="F451" s="130">
        <f t="shared" si="14"/>
        <v>0.875</v>
      </c>
      <c r="G451" s="43">
        <v>0.36</v>
      </c>
    </row>
    <row r="452" spans="1:7" x14ac:dyDescent="0.25">
      <c r="A452" s="119">
        <v>43714</v>
      </c>
      <c r="B452" s="117" t="str">
        <f t="shared" si="15"/>
        <v>Friday</v>
      </c>
      <c r="C452" s="45" t="s">
        <v>40</v>
      </c>
      <c r="D452" s="45">
        <v>10</v>
      </c>
      <c r="E452" s="46">
        <v>9</v>
      </c>
      <c r="F452" s="130">
        <f t="shared" si="14"/>
        <v>0.9</v>
      </c>
      <c r="G452" s="43">
        <v>6.8000000000000005E-2</v>
      </c>
    </row>
    <row r="453" spans="1:7" x14ac:dyDescent="0.25">
      <c r="A453" s="119">
        <v>43714</v>
      </c>
      <c r="B453" s="117" t="str">
        <f t="shared" si="15"/>
        <v>Friday</v>
      </c>
      <c r="C453" s="45" t="s">
        <v>41</v>
      </c>
      <c r="D453" s="45">
        <v>31</v>
      </c>
      <c r="E453" s="46">
        <v>31</v>
      </c>
      <c r="F453" s="130">
        <f t="shared" si="14"/>
        <v>1</v>
      </c>
      <c r="G453" s="43">
        <v>-0.161</v>
      </c>
    </row>
    <row r="454" spans="1:7" x14ac:dyDescent="0.25">
      <c r="A454" s="119">
        <v>43714</v>
      </c>
      <c r="B454" s="117" t="str">
        <f t="shared" si="15"/>
        <v>Friday</v>
      </c>
      <c r="C454" s="45" t="s">
        <v>42</v>
      </c>
      <c r="D454" s="45">
        <v>27</v>
      </c>
      <c r="E454" s="46">
        <v>27</v>
      </c>
      <c r="F454" s="130">
        <f t="shared" si="14"/>
        <v>1</v>
      </c>
      <c r="G454" s="43">
        <v>-0.36499999999999999</v>
      </c>
    </row>
    <row r="455" spans="1:7" x14ac:dyDescent="0.25">
      <c r="A455" s="119">
        <v>43714</v>
      </c>
      <c r="B455" s="117" t="str">
        <f t="shared" si="15"/>
        <v>Friday</v>
      </c>
      <c r="C455" s="45" t="s">
        <v>43</v>
      </c>
      <c r="D455" s="45">
        <v>23</v>
      </c>
      <c r="E455" s="46">
        <v>23</v>
      </c>
      <c r="F455" s="130">
        <f t="shared" si="14"/>
        <v>1</v>
      </c>
      <c r="G455" s="43">
        <v>-2.1000000000000001E-2</v>
      </c>
    </row>
    <row r="456" spans="1:7" x14ac:dyDescent="0.25">
      <c r="A456" s="119">
        <v>43714</v>
      </c>
      <c r="B456" s="117" t="str">
        <f t="shared" si="15"/>
        <v>Friday</v>
      </c>
      <c r="C456" s="45" t="s">
        <v>44</v>
      </c>
      <c r="D456" s="45">
        <v>14</v>
      </c>
      <c r="E456" s="46">
        <v>14</v>
      </c>
      <c r="F456" s="130">
        <f t="shared" si="14"/>
        <v>1</v>
      </c>
      <c r="G456" s="43">
        <v>1.21</v>
      </c>
    </row>
    <row r="457" spans="1:7" x14ac:dyDescent="0.25">
      <c r="A457" s="119">
        <v>43714</v>
      </c>
      <c r="B457" s="117" t="str">
        <f t="shared" si="15"/>
        <v>Friday</v>
      </c>
      <c r="C457" s="45" t="s">
        <v>45</v>
      </c>
      <c r="D457" s="45">
        <v>9</v>
      </c>
      <c r="E457" s="46">
        <v>8</v>
      </c>
      <c r="F457" s="130">
        <f t="shared" si="14"/>
        <v>0.88888888888888884</v>
      </c>
      <c r="G457" s="43">
        <v>2.1000000000000001E-2</v>
      </c>
    </row>
    <row r="458" spans="1:7" x14ac:dyDescent="0.25">
      <c r="A458" s="119">
        <v>43714</v>
      </c>
      <c r="B458" s="117" t="str">
        <f t="shared" si="15"/>
        <v>Friday</v>
      </c>
      <c r="C458" s="45" t="s">
        <v>46</v>
      </c>
      <c r="D458" s="45">
        <v>11</v>
      </c>
      <c r="E458" s="46">
        <v>11</v>
      </c>
      <c r="F458" s="130">
        <f t="shared" si="14"/>
        <v>1</v>
      </c>
      <c r="G458" s="43">
        <v>-0.312</v>
      </c>
    </row>
    <row r="459" spans="1:7" x14ac:dyDescent="0.25">
      <c r="A459" s="119">
        <v>43714</v>
      </c>
      <c r="B459" s="117" t="str">
        <f t="shared" si="15"/>
        <v>Friday</v>
      </c>
      <c r="C459" s="45" t="s">
        <v>47</v>
      </c>
      <c r="D459" s="45">
        <v>11</v>
      </c>
      <c r="E459" s="46">
        <v>11</v>
      </c>
      <c r="F459" s="130">
        <f t="shared" si="14"/>
        <v>1</v>
      </c>
      <c r="G459" s="43">
        <v>0.497</v>
      </c>
    </row>
    <row r="460" spans="1:7" x14ac:dyDescent="0.25">
      <c r="A460" s="119">
        <v>43714</v>
      </c>
      <c r="B460" s="117" t="str">
        <f t="shared" si="15"/>
        <v>Friday</v>
      </c>
      <c r="C460" s="45" t="s">
        <v>48</v>
      </c>
      <c r="D460" s="45">
        <v>5</v>
      </c>
      <c r="E460" s="46">
        <v>5</v>
      </c>
      <c r="F460" s="130">
        <f t="shared" si="14"/>
        <v>1</v>
      </c>
      <c r="G460" s="43">
        <v>0.17499999999999999</v>
      </c>
    </row>
    <row r="461" spans="1:7" x14ac:dyDescent="0.25">
      <c r="A461" s="119">
        <v>43714</v>
      </c>
      <c r="B461" s="117" t="str">
        <f t="shared" si="15"/>
        <v>Friday</v>
      </c>
      <c r="C461" s="45" t="s">
        <v>49</v>
      </c>
      <c r="D461" s="45">
        <v>5</v>
      </c>
      <c r="E461" s="46">
        <v>5</v>
      </c>
      <c r="F461" s="130">
        <f t="shared" si="14"/>
        <v>1</v>
      </c>
      <c r="G461" s="43">
        <v>3.5999999999999997E-2</v>
      </c>
    </row>
    <row r="462" spans="1:7" x14ac:dyDescent="0.25">
      <c r="A462" s="119">
        <v>43714</v>
      </c>
      <c r="B462" s="117" t="str">
        <f t="shared" si="15"/>
        <v>Friday</v>
      </c>
      <c r="C462" s="45" t="s">
        <v>50</v>
      </c>
      <c r="D462" s="45">
        <v>19</v>
      </c>
      <c r="E462" s="46">
        <v>19</v>
      </c>
      <c r="F462" s="130">
        <f t="shared" si="14"/>
        <v>1</v>
      </c>
      <c r="G462" s="43">
        <v>-0.46600000000000003</v>
      </c>
    </row>
    <row r="463" spans="1:7" x14ac:dyDescent="0.25">
      <c r="A463" s="119">
        <v>43714</v>
      </c>
      <c r="B463" s="117" t="str">
        <f t="shared" si="15"/>
        <v>Friday</v>
      </c>
      <c r="C463" s="45" t="s">
        <v>51</v>
      </c>
      <c r="D463" s="45">
        <v>26</v>
      </c>
      <c r="E463" s="46">
        <v>26</v>
      </c>
      <c r="F463" s="130">
        <f t="shared" si="14"/>
        <v>1</v>
      </c>
      <c r="G463" s="43">
        <v>3.2000000000000001E-2</v>
      </c>
    </row>
    <row r="464" spans="1:7" x14ac:dyDescent="0.25">
      <c r="A464" s="119">
        <v>43714</v>
      </c>
      <c r="B464" s="117" t="str">
        <f t="shared" si="15"/>
        <v>Friday</v>
      </c>
      <c r="C464" s="45" t="s">
        <v>52</v>
      </c>
      <c r="D464" s="45">
        <v>17</v>
      </c>
      <c r="E464" s="46">
        <v>17</v>
      </c>
      <c r="F464" s="130">
        <f t="shared" si="14"/>
        <v>1</v>
      </c>
      <c r="G464" s="43">
        <v>0.19</v>
      </c>
    </row>
    <row r="465" spans="1:7" x14ac:dyDescent="0.25">
      <c r="A465" s="119">
        <v>43714</v>
      </c>
      <c r="B465" s="117" t="str">
        <f t="shared" si="15"/>
        <v>Friday</v>
      </c>
      <c r="C465" s="45" t="s">
        <v>53</v>
      </c>
      <c r="D465" s="45">
        <v>16</v>
      </c>
      <c r="E465" s="46">
        <v>16</v>
      </c>
      <c r="F465" s="130">
        <f t="shared" si="14"/>
        <v>1</v>
      </c>
      <c r="G465" s="43">
        <v>-0.182</v>
      </c>
    </row>
    <row r="466" spans="1:7" x14ac:dyDescent="0.25">
      <c r="A466" s="119">
        <v>43714</v>
      </c>
      <c r="B466" s="117" t="str">
        <f t="shared" si="15"/>
        <v>Friday</v>
      </c>
      <c r="C466" s="45" t="s">
        <v>54</v>
      </c>
      <c r="D466" s="45">
        <v>4</v>
      </c>
      <c r="E466" s="46">
        <v>4</v>
      </c>
      <c r="F466" s="130">
        <f t="shared" si="14"/>
        <v>1</v>
      </c>
      <c r="G466" s="43">
        <v>0.13300000000000001</v>
      </c>
    </row>
    <row r="467" spans="1:7" x14ac:dyDescent="0.25">
      <c r="A467" s="119">
        <v>43714</v>
      </c>
      <c r="B467" s="117" t="str">
        <f t="shared" si="15"/>
        <v>Friday</v>
      </c>
      <c r="C467" s="45" t="s">
        <v>55</v>
      </c>
      <c r="D467" s="45">
        <v>29</v>
      </c>
      <c r="E467" s="46">
        <v>29</v>
      </c>
      <c r="F467" s="130">
        <f t="shared" si="14"/>
        <v>1</v>
      </c>
      <c r="G467" s="43">
        <v>0.16600000000000001</v>
      </c>
    </row>
    <row r="468" spans="1:7" x14ac:dyDescent="0.25">
      <c r="A468" s="119">
        <v>43714</v>
      </c>
      <c r="B468" s="117" t="str">
        <f t="shared" si="15"/>
        <v>Friday</v>
      </c>
      <c r="C468" s="45" t="s">
        <v>56</v>
      </c>
      <c r="D468" s="45">
        <v>11</v>
      </c>
      <c r="E468" s="46">
        <v>10</v>
      </c>
      <c r="F468" s="130">
        <f t="shared" si="14"/>
        <v>0.90909090909090906</v>
      </c>
      <c r="G468" s="43">
        <v>-6.0999999999999999E-2</v>
      </c>
    </row>
    <row r="469" spans="1:7" x14ac:dyDescent="0.25">
      <c r="A469" s="119">
        <v>43714</v>
      </c>
      <c r="B469" s="117" t="str">
        <f t="shared" si="15"/>
        <v>Friday</v>
      </c>
      <c r="C469" s="45" t="s">
        <v>57</v>
      </c>
      <c r="D469" s="45">
        <v>27</v>
      </c>
      <c r="E469" s="46">
        <v>26</v>
      </c>
      <c r="F469" s="130">
        <f t="shared" si="14"/>
        <v>0.96296296296296291</v>
      </c>
      <c r="G469" s="43">
        <v>3.1E-2</v>
      </c>
    </row>
    <row r="470" spans="1:7" x14ac:dyDescent="0.25">
      <c r="A470" s="119">
        <v>43714</v>
      </c>
      <c r="B470" s="117" t="str">
        <f t="shared" si="15"/>
        <v>Friday</v>
      </c>
      <c r="C470" s="45" t="s">
        <v>58</v>
      </c>
      <c r="D470" s="45">
        <v>11</v>
      </c>
      <c r="E470" s="46">
        <v>11</v>
      </c>
      <c r="F470" s="130">
        <f t="shared" si="14"/>
        <v>1</v>
      </c>
      <c r="G470" s="43">
        <v>-9.5000000000000001E-2</v>
      </c>
    </row>
    <row r="471" spans="1:7" x14ac:dyDescent="0.25">
      <c r="A471" s="119">
        <v>43714</v>
      </c>
      <c r="B471" s="117" t="str">
        <f t="shared" si="15"/>
        <v>Friday</v>
      </c>
      <c r="C471" s="45" t="s">
        <v>59</v>
      </c>
      <c r="D471" s="45">
        <v>6</v>
      </c>
      <c r="E471" s="46">
        <v>6</v>
      </c>
      <c r="F471" s="130">
        <f t="shared" si="14"/>
        <v>1</v>
      </c>
      <c r="G471" s="43">
        <v>0.20799999999999999</v>
      </c>
    </row>
    <row r="472" spans="1:7" x14ac:dyDescent="0.25">
      <c r="A472" s="119">
        <v>43714</v>
      </c>
      <c r="B472" s="117" t="str">
        <f t="shared" si="15"/>
        <v>Friday</v>
      </c>
      <c r="C472" s="45" t="s">
        <v>60</v>
      </c>
      <c r="D472" s="45">
        <v>5</v>
      </c>
      <c r="E472" s="46">
        <v>5</v>
      </c>
      <c r="F472" s="130">
        <f t="shared" si="14"/>
        <v>1</v>
      </c>
      <c r="G472" s="43">
        <v>-0.17100000000000001</v>
      </c>
    </row>
    <row r="473" spans="1:7" x14ac:dyDescent="0.25">
      <c r="A473" s="119">
        <v>43714</v>
      </c>
      <c r="B473" s="117" t="str">
        <f t="shared" si="15"/>
        <v>Friday</v>
      </c>
      <c r="C473" s="45" t="s">
        <v>61</v>
      </c>
      <c r="D473" s="45">
        <v>18</v>
      </c>
      <c r="E473" s="46">
        <v>18</v>
      </c>
      <c r="F473" s="130">
        <f t="shared" si="14"/>
        <v>1</v>
      </c>
      <c r="G473" s="43">
        <v>0.14599999999999999</v>
      </c>
    </row>
    <row r="474" spans="1:7" x14ac:dyDescent="0.25">
      <c r="A474" s="119">
        <v>43714</v>
      </c>
      <c r="B474" s="117" t="str">
        <f t="shared" si="15"/>
        <v>Friday</v>
      </c>
      <c r="C474" s="45" t="s">
        <v>62</v>
      </c>
      <c r="D474" s="45">
        <v>9</v>
      </c>
      <c r="E474" s="46">
        <v>8</v>
      </c>
      <c r="F474" s="130">
        <f t="shared" si="14"/>
        <v>0.88888888888888884</v>
      </c>
      <c r="G474" s="43">
        <v>-0.27</v>
      </c>
    </row>
    <row r="475" spans="1:7" x14ac:dyDescent="0.25">
      <c r="A475" s="119">
        <v>43714</v>
      </c>
      <c r="B475" s="117" t="str">
        <f t="shared" si="15"/>
        <v>Friday</v>
      </c>
      <c r="C475" s="45" t="s">
        <v>63</v>
      </c>
      <c r="D475" s="45">
        <v>17</v>
      </c>
      <c r="E475" s="46">
        <v>17</v>
      </c>
      <c r="F475" s="130">
        <f t="shared" si="14"/>
        <v>1</v>
      </c>
      <c r="G475" s="43">
        <v>-0.23699999999999999</v>
      </c>
    </row>
    <row r="476" spans="1:7" x14ac:dyDescent="0.25">
      <c r="A476" s="119">
        <v>43714</v>
      </c>
      <c r="B476" s="117" t="str">
        <f t="shared" si="15"/>
        <v>Friday</v>
      </c>
      <c r="C476" s="45" t="s">
        <v>64</v>
      </c>
      <c r="D476" s="45">
        <v>6</v>
      </c>
      <c r="E476" s="46">
        <v>6</v>
      </c>
      <c r="F476" s="130">
        <f t="shared" si="14"/>
        <v>1</v>
      </c>
      <c r="G476" s="43">
        <v>0.26</v>
      </c>
    </row>
    <row r="477" spans="1:7" x14ac:dyDescent="0.25">
      <c r="A477" s="119">
        <v>43714</v>
      </c>
      <c r="B477" s="117" t="str">
        <f t="shared" si="15"/>
        <v>Friday</v>
      </c>
      <c r="C477" s="45" t="s">
        <v>65</v>
      </c>
      <c r="D477" s="45">
        <v>30</v>
      </c>
      <c r="E477" s="46">
        <v>30</v>
      </c>
      <c r="F477" s="130">
        <f t="shared" si="14"/>
        <v>1</v>
      </c>
      <c r="G477" s="43">
        <v>-0.54200000000000004</v>
      </c>
    </row>
    <row r="478" spans="1:7" x14ac:dyDescent="0.25">
      <c r="A478" s="119">
        <v>43714</v>
      </c>
      <c r="B478" s="117" t="str">
        <f t="shared" si="15"/>
        <v>Friday</v>
      </c>
      <c r="C478" s="45" t="s">
        <v>66</v>
      </c>
      <c r="D478" s="45">
        <v>17</v>
      </c>
      <c r="E478" s="46">
        <v>9</v>
      </c>
      <c r="F478" s="130">
        <f t="shared" si="14"/>
        <v>0.52941176470588236</v>
      </c>
      <c r="G478" s="43">
        <v>-0.17499999999999999</v>
      </c>
    </row>
    <row r="479" spans="1:7" x14ac:dyDescent="0.25">
      <c r="A479" s="119">
        <v>43714</v>
      </c>
      <c r="B479" s="117" t="str">
        <f t="shared" si="15"/>
        <v>Friday</v>
      </c>
      <c r="C479" s="45" t="s">
        <v>67</v>
      </c>
      <c r="D479" s="45">
        <v>17</v>
      </c>
      <c r="E479" s="46">
        <v>16</v>
      </c>
      <c r="F479" s="130">
        <f t="shared" si="14"/>
        <v>0.94117647058823528</v>
      </c>
      <c r="G479" s="43">
        <v>-0.04</v>
      </c>
    </row>
    <row r="480" spans="1:7" x14ac:dyDescent="0.25">
      <c r="A480" s="119">
        <v>43714</v>
      </c>
      <c r="B480" s="117" t="str">
        <f t="shared" si="15"/>
        <v>Friday</v>
      </c>
      <c r="C480" s="45" t="s">
        <v>68</v>
      </c>
      <c r="D480" s="45">
        <v>44</v>
      </c>
      <c r="E480" s="46">
        <v>42</v>
      </c>
      <c r="F480" s="130">
        <f t="shared" si="14"/>
        <v>0.95454545454545459</v>
      </c>
      <c r="G480" s="43">
        <v>-0.35099999999999998</v>
      </c>
    </row>
    <row r="481" spans="1:7" x14ac:dyDescent="0.25">
      <c r="A481" s="119">
        <v>43714</v>
      </c>
      <c r="B481" s="117" t="str">
        <f t="shared" si="15"/>
        <v>Friday</v>
      </c>
      <c r="C481" s="45" t="s">
        <v>69</v>
      </c>
      <c r="D481" s="45">
        <v>5</v>
      </c>
      <c r="E481" s="46">
        <v>5</v>
      </c>
      <c r="F481" s="130">
        <f t="shared" si="14"/>
        <v>1</v>
      </c>
      <c r="G481" s="43">
        <v>-0.214</v>
      </c>
    </row>
    <row r="482" spans="1:7" x14ac:dyDescent="0.25">
      <c r="A482" s="119">
        <v>43714</v>
      </c>
      <c r="B482" s="117" t="str">
        <f t="shared" si="15"/>
        <v>Friday</v>
      </c>
      <c r="C482" s="45" t="s">
        <v>70</v>
      </c>
      <c r="D482" s="45">
        <v>4</v>
      </c>
      <c r="E482" s="46">
        <v>4</v>
      </c>
      <c r="F482" s="130">
        <f t="shared" si="14"/>
        <v>1</v>
      </c>
      <c r="G482" s="43">
        <v>-0.10299999999999999</v>
      </c>
    </row>
    <row r="483" spans="1:7" x14ac:dyDescent="0.25">
      <c r="A483" s="119">
        <v>43714</v>
      </c>
      <c r="B483" s="117" t="str">
        <f t="shared" si="15"/>
        <v>Friday</v>
      </c>
      <c r="C483" s="45" t="s">
        <v>71</v>
      </c>
      <c r="D483" s="45">
        <v>10</v>
      </c>
      <c r="E483" s="46">
        <v>10</v>
      </c>
      <c r="F483" s="130">
        <f t="shared" si="14"/>
        <v>1</v>
      </c>
      <c r="G483" s="43">
        <v>-0.33100000000000002</v>
      </c>
    </row>
    <row r="484" spans="1:7" x14ac:dyDescent="0.25">
      <c r="A484" s="119">
        <v>43714</v>
      </c>
      <c r="B484" s="117" t="str">
        <f t="shared" si="15"/>
        <v>Friday</v>
      </c>
      <c r="C484" s="45" t="s">
        <v>72</v>
      </c>
      <c r="D484" s="45">
        <v>5</v>
      </c>
      <c r="E484" s="46">
        <v>5</v>
      </c>
      <c r="F484" s="130">
        <f t="shared" si="14"/>
        <v>1</v>
      </c>
      <c r="G484" s="43">
        <v>7.5999999999999998E-2</v>
      </c>
    </row>
    <row r="485" spans="1:7" x14ac:dyDescent="0.25">
      <c r="A485" s="119">
        <v>43714</v>
      </c>
      <c r="B485" s="117" t="str">
        <f t="shared" si="15"/>
        <v>Friday</v>
      </c>
      <c r="C485" s="45" t="s">
        <v>73</v>
      </c>
      <c r="D485" s="45">
        <v>24</v>
      </c>
      <c r="E485" s="46">
        <v>24</v>
      </c>
      <c r="F485" s="130">
        <f t="shared" si="14"/>
        <v>1</v>
      </c>
      <c r="G485" s="43">
        <v>3.5999999999999997E-2</v>
      </c>
    </row>
    <row r="486" spans="1:7" x14ac:dyDescent="0.25">
      <c r="A486" s="119">
        <v>43714</v>
      </c>
      <c r="B486" s="117" t="str">
        <f t="shared" si="15"/>
        <v>Friday</v>
      </c>
      <c r="C486" s="45" t="s">
        <v>74</v>
      </c>
      <c r="D486" s="45">
        <v>8</v>
      </c>
      <c r="E486" s="46">
        <v>8</v>
      </c>
      <c r="F486" s="130">
        <f t="shared" si="14"/>
        <v>1</v>
      </c>
      <c r="G486" s="43">
        <v>1.4E-2</v>
      </c>
    </row>
    <row r="487" spans="1:7" x14ac:dyDescent="0.25">
      <c r="A487" s="119">
        <v>43714</v>
      </c>
      <c r="B487" s="117" t="str">
        <f t="shared" si="15"/>
        <v>Friday</v>
      </c>
      <c r="C487" s="45" t="s">
        <v>75</v>
      </c>
      <c r="D487" s="45">
        <v>8</v>
      </c>
      <c r="E487" s="46">
        <v>7</v>
      </c>
      <c r="F487" s="130">
        <f t="shared" si="14"/>
        <v>0.875</v>
      </c>
      <c r="G487" s="43">
        <v>7.3999999999999996E-2</v>
      </c>
    </row>
    <row r="488" spans="1:7" x14ac:dyDescent="0.25">
      <c r="A488" s="119">
        <v>43714</v>
      </c>
      <c r="B488" s="117" t="str">
        <f t="shared" si="15"/>
        <v>Friday</v>
      </c>
      <c r="C488" s="45" t="s">
        <v>76</v>
      </c>
      <c r="D488" s="45">
        <v>8</v>
      </c>
      <c r="E488" s="46">
        <v>8</v>
      </c>
      <c r="F488" s="130">
        <f t="shared" si="14"/>
        <v>1</v>
      </c>
      <c r="G488" s="43">
        <v>-0.42699999999999999</v>
      </c>
    </row>
    <row r="489" spans="1:7" x14ac:dyDescent="0.25">
      <c r="A489" s="119">
        <v>43714</v>
      </c>
      <c r="B489" s="117" t="str">
        <f t="shared" si="15"/>
        <v>Friday</v>
      </c>
      <c r="C489" s="45" t="s">
        <v>77</v>
      </c>
      <c r="D489" s="45">
        <v>9</v>
      </c>
      <c r="E489" s="46">
        <v>9</v>
      </c>
      <c r="F489" s="130">
        <f t="shared" si="14"/>
        <v>1</v>
      </c>
      <c r="G489" s="43">
        <v>-3.6999999999999998E-2</v>
      </c>
    </row>
    <row r="490" spans="1:7" x14ac:dyDescent="0.25">
      <c r="A490" s="119">
        <v>43714</v>
      </c>
      <c r="B490" s="117" t="str">
        <f t="shared" si="15"/>
        <v>Friday</v>
      </c>
      <c r="C490" s="45" t="s">
        <v>78</v>
      </c>
      <c r="D490" s="45">
        <v>8</v>
      </c>
      <c r="E490" s="46">
        <v>6</v>
      </c>
      <c r="F490" s="130">
        <f t="shared" si="14"/>
        <v>0.75</v>
      </c>
      <c r="G490" s="43">
        <v>-0.48299999999999998</v>
      </c>
    </row>
    <row r="491" spans="1:7" x14ac:dyDescent="0.25">
      <c r="A491" s="119">
        <v>43714</v>
      </c>
      <c r="B491" s="117" t="str">
        <f t="shared" si="15"/>
        <v>Friday</v>
      </c>
      <c r="C491" s="45" t="s">
        <v>79</v>
      </c>
      <c r="D491" s="45">
        <v>14</v>
      </c>
      <c r="E491" s="46">
        <v>11</v>
      </c>
      <c r="F491" s="130">
        <f t="shared" si="14"/>
        <v>0.7857142857142857</v>
      </c>
      <c r="G491" s="43">
        <v>-0.26500000000000001</v>
      </c>
    </row>
    <row r="492" spans="1:7" x14ac:dyDescent="0.25">
      <c r="A492" s="119">
        <v>43714</v>
      </c>
      <c r="B492" s="117" t="str">
        <f t="shared" si="15"/>
        <v>Friday</v>
      </c>
      <c r="C492" s="45" t="s">
        <v>80</v>
      </c>
      <c r="D492" s="45">
        <v>7</v>
      </c>
      <c r="E492" s="46">
        <v>6</v>
      </c>
      <c r="F492" s="130">
        <f t="shared" si="14"/>
        <v>0.8571428571428571</v>
      </c>
      <c r="G492" s="43">
        <v>-0.501</v>
      </c>
    </row>
    <row r="493" spans="1:7" x14ac:dyDescent="0.25">
      <c r="A493" s="119">
        <v>43714</v>
      </c>
      <c r="B493" s="117" t="str">
        <f t="shared" si="15"/>
        <v>Friday</v>
      </c>
      <c r="C493" s="45" t="s">
        <v>81</v>
      </c>
      <c r="D493" s="45">
        <v>5</v>
      </c>
      <c r="E493" s="46">
        <v>5</v>
      </c>
      <c r="F493" s="130">
        <f t="shared" si="14"/>
        <v>1</v>
      </c>
      <c r="G493" s="43">
        <v>0</v>
      </c>
    </row>
    <row r="494" spans="1:7" x14ac:dyDescent="0.25">
      <c r="A494" s="119">
        <v>43714</v>
      </c>
      <c r="B494" s="117" t="str">
        <f t="shared" si="15"/>
        <v>Friday</v>
      </c>
      <c r="C494" s="45" t="s">
        <v>82</v>
      </c>
      <c r="D494" s="45">
        <v>5</v>
      </c>
      <c r="E494" s="46">
        <v>5</v>
      </c>
      <c r="F494" s="130">
        <f t="shared" si="14"/>
        <v>1</v>
      </c>
      <c r="G494" s="43">
        <v>-0.70399999999999996</v>
      </c>
    </row>
    <row r="495" spans="1:7" x14ac:dyDescent="0.25">
      <c r="A495" s="119">
        <v>43714</v>
      </c>
      <c r="B495" s="117" t="str">
        <f t="shared" si="15"/>
        <v>Friday</v>
      </c>
      <c r="C495" s="45" t="s">
        <v>83</v>
      </c>
      <c r="D495" s="45">
        <v>13</v>
      </c>
      <c r="E495" s="46">
        <v>12</v>
      </c>
      <c r="F495" s="130">
        <f t="shared" si="14"/>
        <v>0.92307692307692313</v>
      </c>
      <c r="G495" s="43">
        <v>-0.373</v>
      </c>
    </row>
    <row r="496" spans="1:7" x14ac:dyDescent="0.25">
      <c r="A496" s="119">
        <v>43714</v>
      </c>
      <c r="B496" s="117" t="str">
        <f t="shared" si="15"/>
        <v>Friday</v>
      </c>
      <c r="C496" s="45" t="s">
        <v>84</v>
      </c>
      <c r="D496" s="45">
        <v>7</v>
      </c>
      <c r="E496" s="46">
        <v>6</v>
      </c>
      <c r="F496" s="130">
        <f t="shared" si="14"/>
        <v>0.8571428571428571</v>
      </c>
      <c r="G496" s="43">
        <v>0.20899999999999999</v>
      </c>
    </row>
    <row r="497" spans="1:7" x14ac:dyDescent="0.25">
      <c r="A497" s="119">
        <v>43714</v>
      </c>
      <c r="B497" s="117" t="str">
        <f t="shared" si="15"/>
        <v>Friday</v>
      </c>
      <c r="C497" s="45" t="s">
        <v>85</v>
      </c>
      <c r="D497" s="45">
        <v>14</v>
      </c>
      <c r="E497" s="46">
        <v>14</v>
      </c>
      <c r="F497" s="130">
        <f t="shared" si="14"/>
        <v>1</v>
      </c>
      <c r="G497" s="43">
        <v>-0.82799999999999996</v>
      </c>
    </row>
    <row r="498" spans="1:7" x14ac:dyDescent="0.25">
      <c r="A498" s="119">
        <v>43714</v>
      </c>
      <c r="B498" s="117" t="str">
        <f t="shared" si="15"/>
        <v>Friday</v>
      </c>
      <c r="C498" s="45" t="s">
        <v>86</v>
      </c>
      <c r="D498" s="45">
        <v>8</v>
      </c>
      <c r="E498" s="46">
        <v>8</v>
      </c>
      <c r="F498" s="130">
        <f t="shared" si="14"/>
        <v>1</v>
      </c>
      <c r="G498" s="43">
        <v>-0.17299999999999999</v>
      </c>
    </row>
    <row r="499" spans="1:7" x14ac:dyDescent="0.25">
      <c r="A499" s="119">
        <v>43714</v>
      </c>
      <c r="B499" s="117" t="str">
        <f t="shared" si="15"/>
        <v>Friday</v>
      </c>
      <c r="C499" s="45" t="s">
        <v>87</v>
      </c>
      <c r="D499" s="45">
        <v>25</v>
      </c>
      <c r="E499" s="46">
        <v>23</v>
      </c>
      <c r="F499" s="130">
        <f t="shared" si="14"/>
        <v>0.92</v>
      </c>
      <c r="G499" s="43">
        <v>3.7999999999999999E-2</v>
      </c>
    </row>
    <row r="500" spans="1:7" x14ac:dyDescent="0.25">
      <c r="A500" s="119">
        <v>43714</v>
      </c>
      <c r="B500" s="117" t="str">
        <f t="shared" si="15"/>
        <v>Friday</v>
      </c>
      <c r="C500" s="45" t="s">
        <v>88</v>
      </c>
      <c r="D500" s="45">
        <v>10</v>
      </c>
      <c r="E500" s="46">
        <v>9</v>
      </c>
      <c r="F500" s="130">
        <f t="shared" si="14"/>
        <v>0.9</v>
      </c>
      <c r="G500" s="43">
        <v>5.5E-2</v>
      </c>
    </row>
    <row r="501" spans="1:7" x14ac:dyDescent="0.25">
      <c r="A501" s="119">
        <v>43714</v>
      </c>
      <c r="B501" s="117" t="str">
        <f t="shared" si="15"/>
        <v>Friday</v>
      </c>
      <c r="C501" s="45" t="s">
        <v>89</v>
      </c>
      <c r="D501" s="45">
        <v>10</v>
      </c>
      <c r="E501" s="46">
        <v>10</v>
      </c>
      <c r="F501" s="130">
        <f t="shared" si="14"/>
        <v>1</v>
      </c>
      <c r="G501" s="43">
        <v>-0.23799999999999999</v>
      </c>
    </row>
    <row r="502" spans="1:7" x14ac:dyDescent="0.25">
      <c r="A502" s="119">
        <v>43714</v>
      </c>
      <c r="B502" s="117" t="str">
        <f t="shared" si="15"/>
        <v>Friday</v>
      </c>
      <c r="C502" s="45" t="s">
        <v>90</v>
      </c>
      <c r="D502" s="45">
        <v>4</v>
      </c>
      <c r="E502" s="46">
        <v>4</v>
      </c>
      <c r="F502" s="130">
        <f t="shared" si="14"/>
        <v>1</v>
      </c>
      <c r="G502" s="43">
        <v>-0.219</v>
      </c>
    </row>
    <row r="503" spans="1:7" x14ac:dyDescent="0.25">
      <c r="A503" s="119">
        <v>43714</v>
      </c>
      <c r="B503" s="117" t="str">
        <f t="shared" si="15"/>
        <v>Friday</v>
      </c>
      <c r="C503" s="45" t="s">
        <v>91</v>
      </c>
      <c r="D503" s="45">
        <v>11</v>
      </c>
      <c r="E503" s="46">
        <v>10</v>
      </c>
      <c r="F503" s="130">
        <f t="shared" si="14"/>
        <v>0.90909090909090906</v>
      </c>
      <c r="G503" s="43">
        <v>-0.17699999999999999</v>
      </c>
    </row>
    <row r="504" spans="1:7" x14ac:dyDescent="0.25">
      <c r="A504" s="119">
        <v>43714</v>
      </c>
      <c r="B504" s="117" t="str">
        <f t="shared" si="15"/>
        <v>Friday</v>
      </c>
      <c r="C504" s="45" t="s">
        <v>92</v>
      </c>
      <c r="D504" s="45">
        <v>58</v>
      </c>
      <c r="E504" s="46">
        <v>58</v>
      </c>
      <c r="F504" s="130">
        <f t="shared" si="14"/>
        <v>1</v>
      </c>
      <c r="G504" s="43">
        <v>0.126</v>
      </c>
    </row>
    <row r="505" spans="1:7" x14ac:dyDescent="0.25">
      <c r="A505" s="120">
        <v>43714</v>
      </c>
      <c r="B505" s="117" t="str">
        <f t="shared" si="15"/>
        <v>Friday</v>
      </c>
      <c r="C505" s="48" t="s">
        <v>93</v>
      </c>
      <c r="D505" s="48">
        <v>16</v>
      </c>
      <c r="E505" s="49">
        <v>16</v>
      </c>
      <c r="F505" s="131">
        <f t="shared" si="14"/>
        <v>1</v>
      </c>
      <c r="G505" s="43">
        <v>-0.161</v>
      </c>
    </row>
    <row r="506" spans="1:7" x14ac:dyDescent="0.25">
      <c r="A506" s="120"/>
      <c r="B506" s="126"/>
      <c r="C506" s="48"/>
      <c r="D506" s="48"/>
      <c r="E506" s="49"/>
      <c r="F506" s="128"/>
      <c r="G506" s="127"/>
    </row>
  </sheetData>
  <mergeCells count="6">
    <mergeCell ref="I35:M37"/>
    <mergeCell ref="I18:M22"/>
    <mergeCell ref="I12:M15"/>
    <mergeCell ref="I26:M32"/>
    <mergeCell ref="I34:K34"/>
    <mergeCell ref="I24:L24"/>
  </mergeCells>
  <pageMargins left="0.7" right="0.7" top="0.75" bottom="0.75" header="0.3" footer="0.3"/>
  <pageSetup orientation="portrait" horizontalDpi="4294967295" verticalDpi="4294967295"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showGridLines="0" tabSelected="1" workbookViewId="0">
      <selection activeCell="B21" sqref="B21"/>
    </sheetView>
  </sheetViews>
  <sheetFormatPr defaultColWidth="14.44140625" defaultRowHeight="15" customHeight="1" x14ac:dyDescent="0.25"/>
  <cols>
    <col min="1" max="1" width="3" customWidth="1"/>
    <col min="2" max="2" width="16.33203125" customWidth="1"/>
    <col min="3" max="4" width="9.44140625" customWidth="1"/>
    <col min="5" max="5" width="11" customWidth="1"/>
    <col min="6" max="6" width="13.6640625" customWidth="1"/>
    <col min="7" max="7" width="3" customWidth="1"/>
    <col min="8" max="8" width="13.6640625" customWidth="1"/>
    <col min="9" max="10" width="10.44140625" customWidth="1"/>
    <col min="11" max="12" width="13.6640625" customWidth="1"/>
    <col min="13" max="13" width="7.44140625" customWidth="1"/>
    <col min="14" max="17" width="14.44140625" customWidth="1"/>
  </cols>
  <sheetData>
    <row r="1" spans="1:17" ht="54.75" customHeight="1" x14ac:dyDescent="0.25">
      <c r="A1" s="1"/>
      <c r="B1" s="1"/>
      <c r="C1" s="1"/>
      <c r="D1" s="53" t="s">
        <v>0</v>
      </c>
      <c r="F1" s="1"/>
      <c r="G1" s="1"/>
      <c r="H1" s="1"/>
      <c r="I1" s="1"/>
      <c r="J1" s="1"/>
      <c r="K1" s="1"/>
      <c r="L1" s="1"/>
      <c r="M1" s="1"/>
      <c r="N1" s="1"/>
      <c r="O1" s="1"/>
      <c r="P1" s="1"/>
      <c r="Q1" s="1"/>
    </row>
    <row r="2" spans="1:17" ht="15" customHeight="1" x14ac:dyDescent="0.25">
      <c r="A2" s="3"/>
      <c r="B2" s="3"/>
      <c r="C2" s="3"/>
      <c r="D2" s="3"/>
      <c r="E2" s="3"/>
      <c r="F2" s="3"/>
      <c r="G2" s="54"/>
      <c r="H2" s="3"/>
      <c r="I2" s="3"/>
      <c r="J2" s="3"/>
      <c r="K2" s="3"/>
      <c r="L2" s="3"/>
      <c r="M2" s="3"/>
      <c r="N2" s="3"/>
      <c r="O2" s="3"/>
      <c r="P2" s="3"/>
      <c r="Q2" s="3"/>
    </row>
    <row r="3" spans="1:17" ht="30" customHeight="1" x14ac:dyDescent="0.3">
      <c r="A3" s="1"/>
      <c r="B3" s="172" t="s">
        <v>100</v>
      </c>
      <c r="C3" s="173"/>
      <c r="D3" s="173"/>
      <c r="E3" s="173"/>
      <c r="F3" s="173"/>
      <c r="G3" s="173"/>
      <c r="H3" s="173"/>
      <c r="I3" s="173"/>
      <c r="J3" s="173"/>
      <c r="K3" s="173"/>
      <c r="L3" s="173"/>
      <c r="M3" s="173"/>
      <c r="N3" s="173"/>
      <c r="O3" s="173"/>
      <c r="P3" s="174"/>
      <c r="Q3" s="1"/>
    </row>
    <row r="4" spans="1:17" ht="15.75" customHeight="1" x14ac:dyDescent="0.25">
      <c r="A4" s="55"/>
      <c r="B4" s="56"/>
      <c r="C4" s="56"/>
      <c r="D4" s="56"/>
      <c r="E4" s="56"/>
      <c r="F4" s="56"/>
      <c r="G4" s="56"/>
      <c r="H4" s="56"/>
      <c r="I4" s="57"/>
      <c r="J4" s="57"/>
      <c r="K4" s="57"/>
      <c r="L4" s="57"/>
      <c r="M4" s="1"/>
      <c r="N4" s="1"/>
      <c r="O4" s="1"/>
      <c r="P4" s="1"/>
      <c r="Q4" s="1"/>
    </row>
    <row r="5" spans="1:17" ht="25.5" customHeight="1" x14ac:dyDescent="0.25">
      <c r="A5" s="10"/>
      <c r="B5" s="145" t="s">
        <v>147</v>
      </c>
      <c r="C5" s="146"/>
      <c r="D5" s="146"/>
      <c r="E5" s="146"/>
      <c r="F5" s="146"/>
      <c r="G5" s="146"/>
      <c r="H5" s="146"/>
      <c r="I5" s="146"/>
      <c r="J5" s="146"/>
      <c r="K5" s="147"/>
      <c r="L5" s="58"/>
      <c r="M5" s="18"/>
      <c r="N5" s="1"/>
      <c r="O5" s="1"/>
      <c r="P5" s="1"/>
      <c r="Q5" s="1"/>
    </row>
    <row r="6" spans="1:17" ht="13.2" x14ac:dyDescent="0.25">
      <c r="A6" s="10"/>
      <c r="B6" s="148"/>
      <c r="C6" s="149"/>
      <c r="D6" s="149"/>
      <c r="E6" s="149"/>
      <c r="F6" s="149"/>
      <c r="G6" s="149"/>
      <c r="H6" s="149"/>
      <c r="I6" s="149"/>
      <c r="J6" s="149"/>
      <c r="K6" s="150"/>
      <c r="L6" s="58"/>
      <c r="M6" s="18"/>
      <c r="N6" s="1"/>
      <c r="O6" s="1"/>
      <c r="P6" s="1"/>
      <c r="Q6" s="1"/>
    </row>
    <row r="7" spans="1:17" ht="13.2" x14ac:dyDescent="0.25">
      <c r="A7" s="10"/>
      <c r="B7" s="148"/>
      <c r="C7" s="149"/>
      <c r="D7" s="149"/>
      <c r="E7" s="149"/>
      <c r="F7" s="149"/>
      <c r="G7" s="149"/>
      <c r="H7" s="149"/>
      <c r="I7" s="149"/>
      <c r="J7" s="149"/>
      <c r="K7" s="150"/>
      <c r="L7" s="59"/>
      <c r="M7" s="60"/>
      <c r="N7" s="61"/>
      <c r="O7" s="62"/>
      <c r="P7" s="63"/>
      <c r="Q7" s="1"/>
    </row>
    <row r="8" spans="1:17" ht="15.75" customHeight="1" x14ac:dyDescent="0.25">
      <c r="A8" s="10"/>
      <c r="B8" s="148"/>
      <c r="C8" s="149"/>
      <c r="D8" s="149"/>
      <c r="E8" s="149"/>
      <c r="F8" s="149"/>
      <c r="G8" s="149"/>
      <c r="H8" s="149"/>
      <c r="I8" s="149"/>
      <c r="J8" s="149"/>
      <c r="K8" s="150"/>
      <c r="L8" s="64"/>
      <c r="M8" s="18"/>
      <c r="N8" s="65"/>
      <c r="O8" s="66"/>
      <c r="P8" s="67"/>
      <c r="Q8" s="1"/>
    </row>
    <row r="9" spans="1:17" ht="15.75" customHeight="1" x14ac:dyDescent="0.25">
      <c r="A9" s="10"/>
      <c r="B9" s="148"/>
      <c r="C9" s="149"/>
      <c r="D9" s="149"/>
      <c r="E9" s="149"/>
      <c r="F9" s="149"/>
      <c r="G9" s="149"/>
      <c r="H9" s="149"/>
      <c r="I9" s="149"/>
      <c r="J9" s="149"/>
      <c r="K9" s="150"/>
      <c r="L9" s="64"/>
      <c r="M9" s="18"/>
      <c r="N9" s="65"/>
      <c r="O9" s="66"/>
      <c r="P9" s="67"/>
      <c r="Q9" s="1"/>
    </row>
    <row r="10" spans="1:17" ht="15.75" customHeight="1" x14ac:dyDescent="0.25">
      <c r="A10" s="10"/>
      <c r="B10" s="148"/>
      <c r="C10" s="149"/>
      <c r="D10" s="149"/>
      <c r="E10" s="149"/>
      <c r="F10" s="149"/>
      <c r="G10" s="149"/>
      <c r="H10" s="149"/>
      <c r="I10" s="149"/>
      <c r="J10" s="149"/>
      <c r="K10" s="150"/>
      <c r="L10" s="64"/>
      <c r="M10" s="18"/>
      <c r="N10" s="65"/>
      <c r="O10" s="66"/>
      <c r="P10" s="67"/>
      <c r="Q10" s="1"/>
    </row>
    <row r="11" spans="1:17" ht="15.75" customHeight="1" x14ac:dyDescent="0.25">
      <c r="A11" s="10"/>
      <c r="B11" s="148"/>
      <c r="C11" s="149"/>
      <c r="D11" s="149"/>
      <c r="E11" s="149"/>
      <c r="F11" s="149"/>
      <c r="G11" s="149"/>
      <c r="H11" s="149"/>
      <c r="I11" s="149"/>
      <c r="J11" s="149"/>
      <c r="K11" s="150"/>
      <c r="L11" s="64"/>
      <c r="M11" s="18"/>
      <c r="N11" s="65"/>
      <c r="O11" s="66"/>
      <c r="P11" s="67"/>
      <c r="Q11" s="1"/>
    </row>
    <row r="12" spans="1:17" ht="15.75" customHeight="1" x14ac:dyDescent="0.25">
      <c r="A12" s="10"/>
      <c r="B12" s="148"/>
      <c r="C12" s="149"/>
      <c r="D12" s="149"/>
      <c r="E12" s="149"/>
      <c r="F12" s="149"/>
      <c r="G12" s="149"/>
      <c r="H12" s="149"/>
      <c r="I12" s="149"/>
      <c r="J12" s="149"/>
      <c r="K12" s="150"/>
      <c r="L12" s="64"/>
      <c r="M12" s="18"/>
      <c r="N12" s="65"/>
      <c r="O12" s="66"/>
      <c r="P12" s="67"/>
      <c r="Q12" s="1"/>
    </row>
    <row r="13" spans="1:17" ht="15.75" customHeight="1" x14ac:dyDescent="0.25">
      <c r="A13" s="10"/>
      <c r="B13" s="148"/>
      <c r="C13" s="149"/>
      <c r="D13" s="149"/>
      <c r="E13" s="149"/>
      <c r="F13" s="149"/>
      <c r="G13" s="149"/>
      <c r="H13" s="149"/>
      <c r="I13" s="149"/>
      <c r="J13" s="149"/>
      <c r="K13" s="150"/>
      <c r="L13" s="64"/>
      <c r="M13" s="18"/>
      <c r="N13" s="65"/>
      <c r="O13" s="66"/>
      <c r="P13" s="67"/>
      <c r="Q13" s="1"/>
    </row>
    <row r="14" spans="1:17" ht="15.75" customHeight="1" x14ac:dyDescent="0.25">
      <c r="A14" s="10"/>
      <c r="B14" s="148"/>
      <c r="C14" s="149"/>
      <c r="D14" s="149"/>
      <c r="E14" s="149"/>
      <c r="F14" s="149"/>
      <c r="G14" s="149"/>
      <c r="H14" s="149"/>
      <c r="I14" s="149"/>
      <c r="J14" s="149"/>
      <c r="K14" s="150"/>
      <c r="L14" s="64"/>
      <c r="M14" s="18"/>
      <c r="N14" s="65"/>
      <c r="O14" s="66"/>
      <c r="P14" s="67"/>
      <c r="Q14" s="1"/>
    </row>
    <row r="15" spans="1:17" ht="15.75" customHeight="1" x14ac:dyDescent="0.25">
      <c r="A15" s="10"/>
      <c r="B15" s="148"/>
      <c r="C15" s="149"/>
      <c r="D15" s="149"/>
      <c r="E15" s="149"/>
      <c r="F15" s="149"/>
      <c r="G15" s="149"/>
      <c r="H15" s="149"/>
      <c r="I15" s="149"/>
      <c r="J15" s="149"/>
      <c r="K15" s="150"/>
      <c r="L15" s="64"/>
      <c r="M15" s="18"/>
      <c r="N15" s="65"/>
      <c r="O15" s="66"/>
      <c r="P15" s="67"/>
      <c r="Q15" s="1"/>
    </row>
    <row r="16" spans="1:17" ht="15.75" customHeight="1" x14ac:dyDescent="0.25">
      <c r="A16" s="1"/>
      <c r="B16" s="148"/>
      <c r="C16" s="149"/>
      <c r="D16" s="149"/>
      <c r="E16" s="149"/>
      <c r="F16" s="149"/>
      <c r="G16" s="149"/>
      <c r="H16" s="149"/>
      <c r="I16" s="149"/>
      <c r="J16" s="149"/>
      <c r="K16" s="150"/>
      <c r="L16" s="68"/>
      <c r="M16" s="1"/>
      <c r="N16" s="65"/>
      <c r="O16" s="66"/>
      <c r="P16" s="67"/>
      <c r="Q16" s="1"/>
    </row>
    <row r="17" spans="1:17" ht="15.75" customHeight="1" x14ac:dyDescent="0.25">
      <c r="A17" s="10"/>
      <c r="B17" s="148"/>
      <c r="C17" s="149"/>
      <c r="D17" s="149"/>
      <c r="E17" s="149"/>
      <c r="F17" s="149"/>
      <c r="G17" s="149"/>
      <c r="H17" s="149"/>
      <c r="I17" s="149"/>
      <c r="J17" s="149"/>
      <c r="K17" s="150"/>
      <c r="L17" s="69"/>
      <c r="M17" s="18"/>
      <c r="N17" s="65"/>
      <c r="O17" s="66"/>
      <c r="P17" s="67"/>
      <c r="Q17" s="1"/>
    </row>
    <row r="18" spans="1:17" ht="15.75" customHeight="1" x14ac:dyDescent="0.25">
      <c r="A18" s="10"/>
      <c r="B18" s="148"/>
      <c r="C18" s="149"/>
      <c r="D18" s="149"/>
      <c r="E18" s="149"/>
      <c r="F18" s="149"/>
      <c r="G18" s="149"/>
      <c r="H18" s="149"/>
      <c r="I18" s="149"/>
      <c r="J18" s="149"/>
      <c r="K18" s="150"/>
      <c r="L18" s="69"/>
      <c r="M18" s="18"/>
      <c r="N18" s="65"/>
      <c r="O18" s="66"/>
      <c r="P18" s="67"/>
      <c r="Q18" s="1"/>
    </row>
    <row r="19" spans="1:17" ht="15.75" customHeight="1" x14ac:dyDescent="0.25">
      <c r="A19" s="10"/>
      <c r="B19" s="148"/>
      <c r="C19" s="149"/>
      <c r="D19" s="149"/>
      <c r="E19" s="149"/>
      <c r="F19" s="149"/>
      <c r="G19" s="149"/>
      <c r="H19" s="149"/>
      <c r="I19" s="149"/>
      <c r="J19" s="149"/>
      <c r="K19" s="150"/>
      <c r="L19" s="69"/>
      <c r="M19" s="18"/>
      <c r="N19" s="65"/>
      <c r="O19" s="66"/>
      <c r="P19" s="67"/>
      <c r="Q19" s="1"/>
    </row>
    <row r="20" spans="1:17" ht="15.75" customHeight="1" x14ac:dyDescent="0.25">
      <c r="A20" s="10"/>
      <c r="B20" s="151"/>
      <c r="C20" s="152"/>
      <c r="D20" s="152"/>
      <c r="E20" s="152"/>
      <c r="F20" s="152"/>
      <c r="G20" s="152"/>
      <c r="H20" s="152"/>
      <c r="I20" s="152"/>
      <c r="J20" s="152"/>
      <c r="K20" s="153"/>
      <c r="L20" s="69"/>
      <c r="M20" s="18"/>
      <c r="N20" s="65"/>
      <c r="O20" s="66"/>
      <c r="P20" s="67"/>
      <c r="Q20" s="1"/>
    </row>
    <row r="21" spans="1:17" ht="15.75" customHeight="1" x14ac:dyDescent="0.25">
      <c r="A21" s="10"/>
      <c r="B21" s="92" t="s">
        <v>148</v>
      </c>
      <c r="C21" s="135">
        <f>1.5 + 3.5</f>
        <v>5</v>
      </c>
      <c r="D21" s="136">
        <f>5/0.25</f>
        <v>20</v>
      </c>
      <c r="E21" s="71"/>
      <c r="F21" s="71"/>
      <c r="G21" s="71"/>
      <c r="H21" s="70"/>
      <c r="I21" s="71"/>
      <c r="J21" s="71"/>
      <c r="K21" s="69"/>
      <c r="L21" s="69"/>
      <c r="M21" s="18"/>
      <c r="N21" s="65"/>
      <c r="O21" s="66"/>
      <c r="P21" s="67"/>
      <c r="Q21" s="1"/>
    </row>
    <row r="22" spans="1:17" ht="15.75" customHeight="1" x14ac:dyDescent="0.25">
      <c r="A22" s="10"/>
      <c r="B22" s="70"/>
      <c r="C22" s="71"/>
      <c r="D22" s="71"/>
      <c r="E22" s="71"/>
      <c r="F22" s="71"/>
      <c r="G22" s="71"/>
      <c r="H22" s="70"/>
      <c r="I22" s="71"/>
      <c r="J22" s="71"/>
      <c r="K22" s="69"/>
      <c r="L22" s="69"/>
      <c r="M22" s="18"/>
      <c r="N22" s="65"/>
      <c r="O22" s="66"/>
      <c r="P22" s="67"/>
      <c r="Q22" s="1"/>
    </row>
    <row r="23" spans="1:17" ht="15.75" customHeight="1" x14ac:dyDescent="0.25">
      <c r="A23" s="10"/>
      <c r="B23" s="70"/>
      <c r="C23" s="71"/>
      <c r="D23" s="71"/>
      <c r="E23" s="71"/>
      <c r="F23" s="71"/>
      <c r="G23" s="71"/>
      <c r="H23" s="70"/>
      <c r="I23" s="71"/>
      <c r="J23" s="71"/>
      <c r="K23" s="69"/>
      <c r="L23" s="69"/>
      <c r="M23" s="18"/>
      <c r="N23" s="65"/>
      <c r="O23" s="66"/>
      <c r="P23" s="67"/>
      <c r="Q23" s="1"/>
    </row>
  </sheetData>
  <mergeCells count="2">
    <mergeCell ref="B3:P3"/>
    <mergeCell ref="B5:K20"/>
  </mergeCells>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Reasoning</vt:lpstr>
      <vt:lpstr>Couriers</vt:lpstr>
      <vt:lpstr>Couriers Solution</vt:lpstr>
      <vt:lpstr>Restaurants</vt:lpstr>
      <vt:lpstr>Restaurants Solution</vt:lpstr>
      <vt:lpstr>Unit economics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Daisy Waithera</dc:creator>
  <cp:lastModifiedBy>Daisy Waithera</cp:lastModifiedBy>
  <dcterms:created xsi:type="dcterms:W3CDTF">2021-11-09T07:15:27Z</dcterms:created>
  <dcterms:modified xsi:type="dcterms:W3CDTF">2021-11-11T13:50:30Z</dcterms:modified>
</cp:coreProperties>
</file>