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young5dl_cmich_edu/Documents/BIS 323/"/>
    </mc:Choice>
  </mc:AlternateContent>
  <xr:revisionPtr revIDLastSave="164" documentId="13_ncr:1_{EFC1C435-E62C-4441-A286-470BD94A7795}" xr6:coauthVersionLast="47" xr6:coauthVersionMax="47" xr10:uidLastSave="{694ECF18-F3DC-403C-84EC-9034B5ECA385}"/>
  <bookViews>
    <workbookView xWindow="-110" yWindow="-110" windowWidth="19420" windowHeight="10420" xr2:uid="{10770375-642B-41DD-9697-AABE654F6ED4}"/>
  </bookViews>
  <sheets>
    <sheet name="Financial Functions" sheetId="1" r:id="rId1"/>
    <sheet name="String Search" sheetId="3" r:id="rId2"/>
    <sheet name="Discount" sheetId="4" r:id="rId3"/>
    <sheet name="Profit vs. Market Cap" sheetId="5" r:id="rId4"/>
    <sheet name="Credit Scor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D7" i="3"/>
  <c r="D8" i="3"/>
  <c r="D6" i="3"/>
  <c r="H7" i="1" l="1"/>
  <c r="H8" i="1" l="1"/>
  <c r="D7" i="1"/>
</calcChain>
</file>

<file path=xl/sharedStrings.xml><?xml version="1.0" encoding="utf-8"?>
<sst xmlns="http://schemas.openxmlformats.org/spreadsheetml/2006/main" count="96" uniqueCount="80">
  <si>
    <t>Problems</t>
  </si>
  <si>
    <t>House Price</t>
  </si>
  <si>
    <t>Loan Term</t>
  </si>
  <si>
    <t xml:space="preserve">1. Create a payment calculator that returns the monthly payment given the house's price, </t>
  </si>
  <si>
    <t>Down Payment (%)</t>
  </si>
  <si>
    <t xml:space="preserve">loan term (in years), down payment percentage, and credit score entered in cells G2:G5.  You </t>
  </si>
  <si>
    <t>Credit Score</t>
  </si>
  <si>
    <t>will need to use the credit score to return the customer's credit rating and the interest rate.</t>
  </si>
  <si>
    <t>Interest Rate</t>
  </si>
  <si>
    <t>Credit Rating</t>
  </si>
  <si>
    <t>Monthly Payment</t>
  </si>
  <si>
    <t>Very Poor</t>
  </si>
  <si>
    <t>Poor</t>
  </si>
  <si>
    <t>Fair</t>
  </si>
  <si>
    <t>Good</t>
  </si>
  <si>
    <t>Very Good</t>
  </si>
  <si>
    <t>Excellent</t>
  </si>
  <si>
    <t>contains 2, 7, or both.  The result should be 2, 7, or Both.</t>
  </si>
  <si>
    <t>6,7,10,4,5,6</t>
  </si>
  <si>
    <t>9,3,5,2,8,6,13</t>
  </si>
  <si>
    <t>9,6,2,1,6,7,1,5</t>
  </si>
  <si>
    <t>Order ID</t>
  </si>
  <si>
    <t>Order Date</t>
  </si>
  <si>
    <t>Product ID</t>
  </si>
  <si>
    <t>Units Ordered</t>
  </si>
  <si>
    <t>Unit Price</t>
  </si>
  <si>
    <t>Discount ($)</t>
  </si>
  <si>
    <t>B400</t>
  </si>
  <si>
    <t>B50</t>
  </si>
  <si>
    <t>A300</t>
  </si>
  <si>
    <t xml:space="preserve">order is for 50, or more, "B" products, the order receives a 3% discount.  All other orders </t>
  </si>
  <si>
    <t>A1100</t>
  </si>
  <si>
    <t>receive no discount.</t>
  </si>
  <si>
    <t>B200</t>
  </si>
  <si>
    <r>
      <t xml:space="preserve">3.  Use a </t>
    </r>
    <r>
      <rPr>
        <b/>
        <sz val="11"/>
        <color theme="1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formula to indicate whether each of the following strings </t>
    </r>
  </si>
  <si>
    <r>
      <t xml:space="preserve">4. Use a </t>
    </r>
    <r>
      <rPr>
        <b/>
        <sz val="11"/>
        <color theme="1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formula to populate F2:F16 with the discount amount (in currency).  When an </t>
    </r>
  </si>
  <si>
    <t>Company</t>
  </si>
  <si>
    <t>Profits (millions)</t>
  </si>
  <si>
    <t>Market Cap (millions)</t>
  </si>
  <si>
    <t>Alliant Techsystems</t>
  </si>
  <si>
    <t>Amazon.com</t>
  </si>
  <si>
    <t>AmerisourceBergen</t>
  </si>
  <si>
    <t>Avis Budget Group</t>
  </si>
  <si>
    <t>companies.  You are interested to see if there is any relatonship between these variables.</t>
  </si>
  <si>
    <t>Boeing</t>
  </si>
  <si>
    <t xml:space="preserve">Use the data to produce an appropriate chart.  What does the chart indicate about the </t>
  </si>
  <si>
    <t>Cardinal Health</t>
  </si>
  <si>
    <t>relationship between profit and market capitalization?</t>
  </si>
  <si>
    <t>Cisco Systems</t>
  </si>
  <si>
    <t>Coca-Cola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</si>
  <si>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Make sure your chart is properly titled and the axes are labeled. </t>
    </r>
  </si>
  <si>
    <t>ConocoPhillips</t>
  </si>
  <si>
    <t>Costco Wholesale</t>
  </si>
  <si>
    <t>CVS Caremark</t>
  </si>
  <si>
    <t>Delta Air Lines</t>
  </si>
  <si>
    <t>Fidelity National Financial</t>
  </si>
  <si>
    <t>FMC Technologies</t>
  </si>
  <si>
    <t>Foot Locker</t>
  </si>
  <si>
    <t>General Motors</t>
  </si>
  <si>
    <t>Harley-Davidson</t>
  </si>
  <si>
    <t>HCA Holdings</t>
  </si>
  <si>
    <t>Kraft Foods</t>
  </si>
  <si>
    <t>Kroger</t>
  </si>
  <si>
    <t>Lockheed Martin</t>
  </si>
  <si>
    <t>Medco Health Solutions</t>
  </si>
  <si>
    <t>Owens Corning</t>
  </si>
  <si>
    <t>Pitney Bowes</t>
  </si>
  <si>
    <t>Procter &amp; Gamble</t>
  </si>
  <si>
    <t>Ralph Lauren</t>
  </si>
  <si>
    <t>Rockwell Automation</t>
  </si>
  <si>
    <t>Rockwell Collins</t>
  </si>
  <si>
    <t>United Stationers</t>
  </si>
  <si>
    <t>United Technologies</t>
  </si>
  <si>
    <t>UnitedHealth Group</t>
  </si>
  <si>
    <t xml:space="preserve">6. You have been given profit and market capitalization data for a sample of Fortune 500 </t>
  </si>
  <si>
    <t>down on the car and finance it for 5 years, what interest rate would you need for a monthly</t>
  </si>
  <si>
    <t>payment of $500.00?</t>
  </si>
  <si>
    <t xml:space="preserve">2. You have decided to purchase a new car that costs $30,000.00.  Assuming that you put 10% </t>
  </si>
  <si>
    <t>5. Use conditional formatting to highlight the orders without a discount in red.</t>
  </si>
  <si>
    <t>The chart shows a postive correlation between profit and 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</si>
</sst>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</cellStyleXfs>
  <cellXfs count="47">
    <xf numFmtId="0" fontId="0" fillId="0" borderId="0" xfId="0"/>
    <xf numFmtId="0" fontId="0" fillId="2" borderId="1" xfId="0" applyFill="1" applyBorder="1"/>
    <xf numFmtId="0" fontId="2" fillId="2" borderId="2" xfId="0" applyFont="1" applyFill="1" applyBorder="1" applyAlignment="1"/>
    <xf numFmtId="0" fontId="0" fillId="2" borderId="3" xfId="0" applyFill="1" applyBorder="1"/>
    <xf numFmtId="0" fontId="2" fillId="0" borderId="0" xfId="0" applyFont="1"/>
    <xf numFmtId="0" fontId="0" fillId="2" borderId="4" xfId="0" applyFill="1" applyBorder="1"/>
    <xf numFmtId="14" fontId="0" fillId="2" borderId="0" xfId="0" applyNumberFormat="1" applyFill="1" applyBorder="1"/>
    <xf numFmtId="0" fontId="0" fillId="2" borderId="5" xfId="0" applyFill="1" applyBorder="1"/>
    <xf numFmtId="9" fontId="0" fillId="0" borderId="0" xfId="1" applyFont="1"/>
    <xf numFmtId="0" fontId="0" fillId="2" borderId="6" xfId="0" applyFill="1" applyBorder="1"/>
    <xf numFmtId="14" fontId="0" fillId="2" borderId="7" xfId="0" applyNumberFormat="1" applyFill="1" applyBorder="1"/>
    <xf numFmtId="0" fontId="0" fillId="2" borderId="8" xfId="0" applyFill="1" applyBorder="1"/>
    <xf numFmtId="8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1" applyNumberFormat="1" applyFont="1"/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2" fillId="2" borderId="2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7" xfId="0" applyNumberFormat="1" applyFill="1" applyBorder="1"/>
    <xf numFmtId="0" fontId="0" fillId="2" borderId="8" xfId="0" applyFill="1" applyBorder="1"/>
    <xf numFmtId="10" fontId="0" fillId="0" borderId="9" xfId="0" applyNumberFormat="1" applyFill="1" applyBorder="1"/>
    <xf numFmtId="0" fontId="2" fillId="0" borderId="0" xfId="0" applyFont="1"/>
    <xf numFmtId="14" fontId="0" fillId="0" borderId="0" xfId="0" applyNumberFormat="1"/>
    <xf numFmtId="0" fontId="0" fillId="2" borderId="0" xfId="0" applyFill="1" applyBorder="1"/>
    <xf numFmtId="0" fontId="2" fillId="0" borderId="0" xfId="2" applyFont="1" applyBorder="1" applyAlignment="1">
      <alignment horizontal="center" vertical="center" wrapText="1"/>
    </xf>
    <xf numFmtId="0" fontId="0" fillId="0" borderId="0" xfId="0" applyBorder="1"/>
    <xf numFmtId="0" fontId="1" fillId="0" borderId="0" xfId="3" applyFont="1" applyBorder="1"/>
    <xf numFmtId="164" fontId="1" fillId="0" borderId="0" xfId="2" applyNumberFormat="1" applyFont="1" applyBorder="1" applyAlignment="1">
      <alignment vertical="center" wrapText="1"/>
    </xf>
    <xf numFmtId="164" fontId="1" fillId="0" borderId="0" xfId="3" applyNumberFormat="1" applyFont="1" applyBorder="1"/>
    <xf numFmtId="0" fontId="2" fillId="2" borderId="2" xfId="0" applyFont="1" applyFill="1" applyBorder="1"/>
    <xf numFmtId="14" fontId="0" fillId="2" borderId="0" xfId="0" applyNumberFormat="1" applyFill="1"/>
    <xf numFmtId="0" fontId="1" fillId="0" borderId="0" xfId="0" applyFont="1" applyBorder="1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6" fontId="0" fillId="0" borderId="0" xfId="0" applyNumberFormat="1"/>
    <xf numFmtId="0" fontId="0" fillId="0" borderId="9" xfId="0" applyFill="1" applyBorder="1" applyAlignment="1">
      <alignment horizontal="right"/>
    </xf>
    <xf numFmtId="0" fontId="4" fillId="3" borderId="0" xfId="0" applyFont="1" applyFill="1" applyBorder="1"/>
  </cellXfs>
  <cellStyles count="4">
    <cellStyle name="Normal" xfId="0" builtinId="0"/>
    <cellStyle name="Normal 2" xfId="2" xr:uid="{C24E8314-7B2E-46C0-AA73-F6C638EAC837}"/>
    <cellStyle name="Normal 3" xfId="3" xr:uid="{50C4D5D8-80F2-4CA3-A9FC-3DC9EEB27B68}"/>
    <cellStyle name="Percent" xfId="1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vs Market Cap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'Profit vs. Market Cap'!$B$2:$B$32</c:f>
              <c:numCache>
                <c:formatCode>"$"#,##0.00</c:formatCode>
                <c:ptCount val="31"/>
                <c:pt idx="0">
                  <c:v>11797</c:v>
                </c:pt>
                <c:pt idx="1">
                  <c:v>8572</c:v>
                </c:pt>
                <c:pt idx="2">
                  <c:v>6490</c:v>
                </c:pt>
                <c:pt idx="3">
                  <c:v>12436</c:v>
                </c:pt>
                <c:pt idx="4">
                  <c:v>631</c:v>
                </c:pt>
                <c:pt idx="5">
                  <c:v>4979</c:v>
                </c:pt>
                <c:pt idx="6">
                  <c:v>3527</c:v>
                </c:pt>
                <c:pt idx="7">
                  <c:v>4018</c:v>
                </c:pt>
                <c:pt idx="8">
                  <c:v>3461</c:v>
                </c:pt>
                <c:pt idx="9">
                  <c:v>5142</c:v>
                </c:pt>
                <c:pt idx="10">
                  <c:v>1462</c:v>
                </c:pt>
                <c:pt idx="11">
                  <c:v>9190</c:v>
                </c:pt>
                <c:pt idx="12">
                  <c:v>2655</c:v>
                </c:pt>
                <c:pt idx="13">
                  <c:v>1455.7</c:v>
                </c:pt>
                <c:pt idx="14">
                  <c:v>959</c:v>
                </c:pt>
                <c:pt idx="15">
                  <c:v>602</c:v>
                </c:pt>
                <c:pt idx="16">
                  <c:v>567.6</c:v>
                </c:pt>
                <c:pt idx="17">
                  <c:v>399.8</c:v>
                </c:pt>
                <c:pt idx="18">
                  <c:v>697.8</c:v>
                </c:pt>
                <c:pt idx="19">
                  <c:v>706.6</c:v>
                </c:pt>
                <c:pt idx="20">
                  <c:v>2465</c:v>
                </c:pt>
                <c:pt idx="21">
                  <c:v>599.1</c:v>
                </c:pt>
                <c:pt idx="22">
                  <c:v>634</c:v>
                </c:pt>
                <c:pt idx="23">
                  <c:v>854</c:v>
                </c:pt>
                <c:pt idx="24">
                  <c:v>617.5</c:v>
                </c:pt>
                <c:pt idx="25">
                  <c:v>278</c:v>
                </c:pt>
                <c:pt idx="26">
                  <c:v>369.5</c:v>
                </c:pt>
                <c:pt idx="27">
                  <c:v>276</c:v>
                </c:pt>
                <c:pt idx="28">
                  <c:v>313.2</c:v>
                </c:pt>
                <c:pt idx="29">
                  <c:v>109</c:v>
                </c:pt>
                <c:pt idx="30">
                  <c:v>-29</c:v>
                </c:pt>
              </c:numCache>
            </c:numRef>
          </c:xVal>
          <c:yVal>
            <c:numRef>
              <c:f>'Profit vs. Market Cap'!$C$2:$C$32</c:f>
              <c:numCache>
                <c:formatCode>"$"#,##0.00</c:formatCode>
                <c:ptCount val="31"/>
                <c:pt idx="0">
                  <c:v>182109.9</c:v>
                </c:pt>
                <c:pt idx="1">
                  <c:v>157130.5</c:v>
                </c:pt>
                <c:pt idx="2">
                  <c:v>97376.2</c:v>
                </c:pt>
                <c:pt idx="3">
                  <c:v>95251.9</c:v>
                </c:pt>
                <c:pt idx="4">
                  <c:v>81458.600000000006</c:v>
                </c:pt>
                <c:pt idx="5">
                  <c:v>66606.5</c:v>
                </c:pt>
                <c:pt idx="6">
                  <c:v>65917.399999999994</c:v>
                </c:pt>
                <c:pt idx="7">
                  <c:v>55188.800000000003</c:v>
                </c:pt>
                <c:pt idx="8">
                  <c:v>53575.7</c:v>
                </c:pt>
                <c:pt idx="9">
                  <c:v>53469.4</c:v>
                </c:pt>
                <c:pt idx="10">
                  <c:v>36461.199999999997</c:v>
                </c:pt>
                <c:pt idx="11">
                  <c:v>32382.400000000001</c:v>
                </c:pt>
                <c:pt idx="12">
                  <c:v>26651.1</c:v>
                </c:pt>
                <c:pt idx="13">
                  <c:v>21865.9</c:v>
                </c:pt>
                <c:pt idx="14">
                  <c:v>14115.2</c:v>
                </c:pt>
                <c:pt idx="15">
                  <c:v>13819.5</c:v>
                </c:pt>
                <c:pt idx="16">
                  <c:v>12522.8</c:v>
                </c:pt>
                <c:pt idx="17">
                  <c:v>12520.3</c:v>
                </c:pt>
                <c:pt idx="18">
                  <c:v>10514.8</c:v>
                </c:pt>
                <c:pt idx="19">
                  <c:v>10087.6</c:v>
                </c:pt>
                <c:pt idx="20">
                  <c:v>9550.2000000000007</c:v>
                </c:pt>
                <c:pt idx="21">
                  <c:v>8925.2999999999993</c:v>
                </c:pt>
                <c:pt idx="22">
                  <c:v>8560.5</c:v>
                </c:pt>
                <c:pt idx="23">
                  <c:v>7082.1</c:v>
                </c:pt>
                <c:pt idx="24">
                  <c:v>3681.2</c:v>
                </c:pt>
                <c:pt idx="25">
                  <c:v>3547.6</c:v>
                </c:pt>
                <c:pt idx="26">
                  <c:v>3461.4</c:v>
                </c:pt>
                <c:pt idx="27">
                  <c:v>3417.8</c:v>
                </c:pt>
                <c:pt idx="28">
                  <c:v>1891.9</c:v>
                </c:pt>
                <c:pt idx="29">
                  <c:v>1381.6</c:v>
                </c:pt>
                <c:pt idx="30">
                  <c:v>1175.8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E27-A6C6-02587D85E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12128"/>
        <c:axId val="618221280"/>
      </c:scatterChart>
      <c:valAx>
        <c:axId val="6182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Profits(Millions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44544146603134599"/>
              <c:y val="0.93342700032730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1280"/>
        <c:crosses val="autoZero"/>
        <c:crossBetween val="midCat"/>
      </c:valAx>
      <c:valAx>
        <c:axId val="6182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Market</a:t>
                </a:r>
                <a:r>
                  <a:rPr lang="en-US" sz="1200" baseline="0"/>
                  <a:t> Cap(Millions)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7.8096399243551308E-3"/>
              <c:y val="0.35260469774790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517921</xdr:colOff>
      <xdr:row>11</xdr:row>
      <xdr:rowOff>59532</xdr:rowOff>
    </xdr:from>
    <xdr:to>
      <xdr:col>13</xdr:col>
      <xdr:colOff>404812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41FD7-D1BE-44D1-A688-9A87F61C2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5649-DE46-4655-ACEF-F332AC268694}">
  <dimension ref="B1:I10"/>
  <sheetViews>
    <sheetView tabSelected="1" zoomScale="88" workbookViewId="0">
      <selection activeCell="H8" sqref="H8"/>
    </sheetView>
  </sheetViews>
  <sheetFormatPr defaultRowHeight="14.5" x14ac:dyDescent="0.35"/>
  <cols>
    <col min="2" max="2" width="3.7265625" customWidth="1"/>
    <col min="3" max="3" width="83.1796875" bestFit="1" customWidth="1"/>
    <col min="4" max="4" width="11.81640625" style="17" customWidth="1"/>
    <col min="5" max="5" width="3.7265625" customWidth="1"/>
    <col min="7" max="7" width="18.1796875" bestFit="1" customWidth="1"/>
    <col min="8" max="8" width="18.7265625" bestFit="1" customWidth="1"/>
    <col min="10" max="10" width="10.26953125" bestFit="1" customWidth="1"/>
  </cols>
  <sheetData>
    <row r="1" spans="2:9" ht="15" thickBot="1" x14ac:dyDescent="0.4"/>
    <row r="2" spans="2:9" ht="15" thickBot="1" x14ac:dyDescent="0.4">
      <c r="B2" s="1"/>
      <c r="C2" s="2" t="s">
        <v>0</v>
      </c>
      <c r="D2" s="20"/>
      <c r="E2" s="3"/>
      <c r="G2" s="4" t="s">
        <v>1</v>
      </c>
      <c r="H2" s="40">
        <v>20000</v>
      </c>
    </row>
    <row r="3" spans="2:9" ht="15" thickTop="1" x14ac:dyDescent="0.35">
      <c r="B3" s="5"/>
      <c r="C3" s="6"/>
      <c r="D3" s="23"/>
      <c r="E3" s="7"/>
      <c r="G3" s="4" t="s">
        <v>2</v>
      </c>
      <c r="H3">
        <v>10</v>
      </c>
      <c r="I3" s="8"/>
    </row>
    <row r="4" spans="2:9" x14ac:dyDescent="0.35">
      <c r="B4" s="5"/>
      <c r="C4" s="6" t="s">
        <v>3</v>
      </c>
      <c r="D4" s="23"/>
      <c r="E4" s="7"/>
      <c r="G4" s="4" t="s">
        <v>4</v>
      </c>
      <c r="H4" s="41">
        <v>0.2</v>
      </c>
    </row>
    <row r="5" spans="2:9" x14ac:dyDescent="0.35">
      <c r="B5" s="5"/>
      <c r="C5" s="6" t="s">
        <v>5</v>
      </c>
      <c r="D5" s="23"/>
      <c r="E5" s="7"/>
      <c r="G5" s="4" t="s">
        <v>6</v>
      </c>
      <c r="H5">
        <v>650</v>
      </c>
      <c r="I5" s="8"/>
    </row>
    <row r="6" spans="2:9" x14ac:dyDescent="0.35">
      <c r="B6" s="5"/>
      <c r="C6" s="6" t="s">
        <v>7</v>
      </c>
      <c r="D6" s="23"/>
      <c r="E6" s="24"/>
      <c r="G6" s="4"/>
    </row>
    <row r="7" spans="2:9" x14ac:dyDescent="0.35">
      <c r="B7" s="22"/>
      <c r="C7" s="23" t="s">
        <v>77</v>
      </c>
      <c r="D7" s="28">
        <f>RATE(5*12,-500,30000*(1-0.1))*12</f>
        <v>4.2256303191345768E-2</v>
      </c>
      <c r="E7" s="24"/>
      <c r="G7" s="4" t="s">
        <v>8</v>
      </c>
      <c r="H7" s="43">
        <f>VLOOKUP(H5,'Credit Score'!A2:C7,3,1)</f>
        <v>0.04</v>
      </c>
      <c r="I7" s="12"/>
    </row>
    <row r="8" spans="2:9" x14ac:dyDescent="0.35">
      <c r="B8" s="22"/>
      <c r="C8" s="23" t="s">
        <v>75</v>
      </c>
      <c r="D8" s="23"/>
      <c r="E8" s="24"/>
      <c r="G8" s="4" t="s">
        <v>9</v>
      </c>
      <c r="H8" s="42" t="str">
        <f>VLOOKUP(H5,'Credit Score'!A2:C7,2,1)</f>
        <v>Fair</v>
      </c>
    </row>
    <row r="9" spans="2:9" x14ac:dyDescent="0.35">
      <c r="B9" s="22"/>
      <c r="C9" s="23" t="s">
        <v>76</v>
      </c>
      <c r="D9" s="23"/>
      <c r="E9" s="24"/>
      <c r="G9" s="4" t="s">
        <v>10</v>
      </c>
      <c r="H9" s="44">
        <f>PMT(H7/12,H3*12,-H2*(1-H4))</f>
        <v>161.9922210638104</v>
      </c>
    </row>
    <row r="10" spans="2:9" ht="15" thickBot="1" x14ac:dyDescent="0.4">
      <c r="B10" s="9"/>
      <c r="C10" s="10"/>
      <c r="D10" s="26"/>
      <c r="E10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17C6-E41C-45B0-A0F5-96498BCE9159}">
  <dimension ref="B1:E9"/>
  <sheetViews>
    <sheetView zoomScale="85" workbookViewId="0">
      <selection activeCell="D12" sqref="D12"/>
    </sheetView>
  </sheetViews>
  <sheetFormatPr defaultColWidth="9.1796875" defaultRowHeight="14.5" x14ac:dyDescent="0.35"/>
  <cols>
    <col min="1" max="1" width="9.1796875" style="17"/>
    <col min="2" max="2" width="3.7265625" style="17" customWidth="1"/>
    <col min="3" max="3" width="67" style="17" bestFit="1" customWidth="1"/>
    <col min="4" max="4" width="10.7265625" style="17" customWidth="1"/>
    <col min="5" max="5" width="3.7265625" style="17" customWidth="1"/>
    <col min="6" max="16384" width="9.1796875" style="17"/>
  </cols>
  <sheetData>
    <row r="1" spans="2:5" ht="15" thickBot="1" x14ac:dyDescent="0.4"/>
    <row r="2" spans="2:5" ht="15" thickBot="1" x14ac:dyDescent="0.4">
      <c r="B2" s="19"/>
      <c r="C2" s="20" t="s">
        <v>0</v>
      </c>
      <c r="D2" s="20"/>
      <c r="E2" s="21"/>
    </row>
    <row r="3" spans="2:5" ht="15" thickTop="1" x14ac:dyDescent="0.35">
      <c r="B3" s="22"/>
      <c r="C3" s="23"/>
      <c r="D3" s="23"/>
      <c r="E3" s="24"/>
    </row>
    <row r="4" spans="2:5" x14ac:dyDescent="0.35">
      <c r="B4" s="22"/>
      <c r="C4" s="23" t="s">
        <v>34</v>
      </c>
      <c r="D4" s="23"/>
      <c r="E4" s="24"/>
    </row>
    <row r="5" spans="2:5" x14ac:dyDescent="0.35">
      <c r="B5" s="22"/>
      <c r="C5" s="23" t="s">
        <v>17</v>
      </c>
      <c r="D5" s="23"/>
      <c r="E5" s="24"/>
    </row>
    <row r="6" spans="2:5" x14ac:dyDescent="0.35">
      <c r="B6" s="22"/>
      <c r="C6" s="31" t="s">
        <v>18</v>
      </c>
      <c r="D6" s="45" t="str">
        <f>IF(AND(COUNTIF($C6,"*2*")&gt;0,COUNTIF($C6,"*7*")&gt;0),"Both",IF(COUNTIF($C6,"*2*"),"2","7"))</f>
        <v>7</v>
      </c>
      <c r="E6" s="24"/>
    </row>
    <row r="7" spans="2:5" x14ac:dyDescent="0.35">
      <c r="B7" s="22"/>
      <c r="C7" s="31" t="s">
        <v>19</v>
      </c>
      <c r="D7" s="45" t="str">
        <f t="shared" ref="D7:D8" si="0">IF(AND(COUNTIF($C7,"*2*")&gt;0,COUNTIF($C7,"*7*")&gt;0),"Both",IF(COUNTIF($C7,"*2*"),"2","7"))</f>
        <v>2</v>
      </c>
      <c r="E7" s="24"/>
    </row>
    <row r="8" spans="2:5" x14ac:dyDescent="0.35">
      <c r="B8" s="22"/>
      <c r="C8" s="31" t="s">
        <v>20</v>
      </c>
      <c r="D8" s="45" t="str">
        <f t="shared" si="0"/>
        <v>Both</v>
      </c>
      <c r="E8" s="24"/>
    </row>
    <row r="9" spans="2:5" ht="15" thickBot="1" x14ac:dyDescent="0.4">
      <c r="B9" s="25"/>
      <c r="C9" s="26"/>
      <c r="D9" s="26"/>
      <c r="E9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A584-54FA-42B7-96E6-76FC265A7BAA}">
  <dimension ref="A1:J16"/>
  <sheetViews>
    <sheetView workbookViewId="0">
      <selection activeCell="F6" sqref="F6"/>
    </sheetView>
  </sheetViews>
  <sheetFormatPr defaultColWidth="9.1796875" defaultRowHeight="14.5" x14ac:dyDescent="0.35"/>
  <cols>
    <col min="1" max="1" width="8.453125" style="17" bestFit="1" customWidth="1"/>
    <col min="2" max="2" width="10.7265625" style="17" bestFit="1" customWidth="1"/>
    <col min="3" max="3" width="10.1796875" style="17" bestFit="1" customWidth="1"/>
    <col min="4" max="4" width="13.7265625" style="17" bestFit="1" customWidth="1"/>
    <col min="5" max="5" width="9.7265625" style="17" bestFit="1" customWidth="1"/>
    <col min="6" max="6" width="11.54296875" style="17" bestFit="1" customWidth="1"/>
    <col min="7" max="7" width="9.1796875" style="17"/>
    <col min="8" max="8" width="3.7265625" style="17" customWidth="1"/>
    <col min="9" max="9" width="85.26953125" style="17" bestFit="1" customWidth="1"/>
    <col min="10" max="10" width="3.7265625" style="17" customWidth="1"/>
    <col min="11" max="16384" width="9.1796875" style="17"/>
  </cols>
  <sheetData>
    <row r="1" spans="1:10" ht="15" thickBot="1" x14ac:dyDescent="0.4">
      <c r="A1" s="29" t="s">
        <v>21</v>
      </c>
      <c r="B1" s="29" t="s">
        <v>22</v>
      </c>
      <c r="C1" s="29" t="s">
        <v>23</v>
      </c>
      <c r="D1" s="29" t="s">
        <v>24</v>
      </c>
      <c r="E1" s="29" t="s">
        <v>25</v>
      </c>
      <c r="F1" s="29" t="s">
        <v>26</v>
      </c>
    </row>
    <row r="2" spans="1:10" ht="15" thickBot="1" x14ac:dyDescent="0.4">
      <c r="A2" s="17">
        <v>847</v>
      </c>
      <c r="B2" s="30">
        <v>75028</v>
      </c>
      <c r="C2" s="17" t="s">
        <v>27</v>
      </c>
      <c r="D2" s="17">
        <v>28</v>
      </c>
      <c r="E2" s="18">
        <v>3.99</v>
      </c>
      <c r="F2" s="18">
        <f>IF(AND(COUNTIF(C2,"*B*")&gt;0,COUNTIF(D2,"&gt;=50")&gt;0),(D2*E2)-((D2*E2)*0.03),D2*E2)</f>
        <v>111.72</v>
      </c>
      <c r="G2" s="18"/>
      <c r="H2" s="19"/>
      <c r="I2" s="20" t="s">
        <v>0</v>
      </c>
      <c r="J2" s="21"/>
    </row>
    <row r="3" spans="1:10" ht="15" thickTop="1" x14ac:dyDescent="0.35">
      <c r="A3" s="17">
        <v>848</v>
      </c>
      <c r="B3" s="30">
        <v>75029</v>
      </c>
      <c r="C3" s="17" t="s">
        <v>28</v>
      </c>
      <c r="D3" s="17">
        <v>52</v>
      </c>
      <c r="E3" s="18">
        <v>3.49</v>
      </c>
      <c r="F3" s="18">
        <f t="shared" ref="F3:F16" si="0">IF(AND(COUNTIF(C3,"*B*")&gt;0,COUNTIF(D3,"&gt;=50")&gt;0),(D3*E3)-((D3*E3)*0.03),D3*E3)</f>
        <v>176.03560000000002</v>
      </c>
      <c r="H3" s="22"/>
      <c r="I3" s="23"/>
      <c r="J3" s="24"/>
    </row>
    <row r="4" spans="1:10" x14ac:dyDescent="0.35">
      <c r="A4" s="17">
        <v>849</v>
      </c>
      <c r="B4" s="30">
        <v>75029</v>
      </c>
      <c r="C4" s="17" t="s">
        <v>29</v>
      </c>
      <c r="D4" s="17">
        <v>94</v>
      </c>
      <c r="E4" s="18">
        <v>2.4900000000000002</v>
      </c>
      <c r="F4" s="18">
        <f t="shared" si="0"/>
        <v>234.06000000000003</v>
      </c>
      <c r="H4" s="22"/>
      <c r="I4" s="23" t="s">
        <v>35</v>
      </c>
      <c r="J4" s="24"/>
    </row>
    <row r="5" spans="1:10" x14ac:dyDescent="0.35">
      <c r="A5" s="17">
        <v>850</v>
      </c>
      <c r="B5" s="30">
        <v>75029</v>
      </c>
      <c r="C5" s="17" t="s">
        <v>27</v>
      </c>
      <c r="D5" s="17">
        <v>50</v>
      </c>
      <c r="E5" s="18">
        <v>3.99</v>
      </c>
      <c r="F5" s="18">
        <f t="shared" si="0"/>
        <v>193.51499999999999</v>
      </c>
      <c r="H5" s="22"/>
      <c r="I5" s="23" t="s">
        <v>30</v>
      </c>
      <c r="J5" s="24"/>
    </row>
    <row r="6" spans="1:10" x14ac:dyDescent="0.35">
      <c r="A6" s="17">
        <v>851</v>
      </c>
      <c r="B6" s="30">
        <v>75029</v>
      </c>
      <c r="C6" s="17" t="s">
        <v>31</v>
      </c>
      <c r="D6" s="17">
        <v>44</v>
      </c>
      <c r="E6" s="18">
        <v>1.99</v>
      </c>
      <c r="F6" s="18">
        <f t="shared" si="0"/>
        <v>87.56</v>
      </c>
      <c r="H6" s="22"/>
      <c r="I6" s="23" t="s">
        <v>32</v>
      </c>
      <c r="J6" s="24"/>
    </row>
    <row r="7" spans="1:10" x14ac:dyDescent="0.35">
      <c r="A7" s="17">
        <v>852</v>
      </c>
      <c r="B7" s="30">
        <v>75029</v>
      </c>
      <c r="C7" s="17" t="s">
        <v>31</v>
      </c>
      <c r="D7" s="17">
        <v>56</v>
      </c>
      <c r="E7" s="18">
        <v>1.99</v>
      </c>
      <c r="F7" s="18">
        <f t="shared" si="0"/>
        <v>111.44</v>
      </c>
      <c r="H7" s="22"/>
      <c r="I7" s="38" t="s">
        <v>78</v>
      </c>
      <c r="J7" s="24"/>
    </row>
    <row r="8" spans="1:10" ht="15" thickBot="1" x14ac:dyDescent="0.4">
      <c r="A8" s="17">
        <v>853</v>
      </c>
      <c r="B8" s="30">
        <v>75029</v>
      </c>
      <c r="C8" s="17" t="s">
        <v>29</v>
      </c>
      <c r="D8" s="17">
        <v>50</v>
      </c>
      <c r="E8" s="18">
        <v>2.4900000000000002</v>
      </c>
      <c r="F8" s="18">
        <f t="shared" si="0"/>
        <v>124.50000000000001</v>
      </c>
      <c r="H8" s="25"/>
      <c r="I8" s="26"/>
      <c r="J8" s="27"/>
    </row>
    <row r="9" spans="1:10" x14ac:dyDescent="0.35">
      <c r="A9" s="17">
        <v>854</v>
      </c>
      <c r="B9" s="30">
        <v>75029</v>
      </c>
      <c r="C9" s="17" t="s">
        <v>28</v>
      </c>
      <c r="D9" s="17">
        <v>25</v>
      </c>
      <c r="E9" s="18">
        <v>3.49</v>
      </c>
      <c r="F9" s="18">
        <f t="shared" si="0"/>
        <v>87.25</v>
      </c>
    </row>
    <row r="10" spans="1:10" x14ac:dyDescent="0.35">
      <c r="A10" s="17">
        <v>855</v>
      </c>
      <c r="B10" s="30">
        <v>75030</v>
      </c>
      <c r="C10" s="17" t="s">
        <v>33</v>
      </c>
      <c r="D10" s="17">
        <v>5</v>
      </c>
      <c r="E10" s="18">
        <v>3.79</v>
      </c>
      <c r="F10" s="18">
        <f t="shared" si="0"/>
        <v>18.95</v>
      </c>
    </row>
    <row r="11" spans="1:10" x14ac:dyDescent="0.35">
      <c r="A11" s="17">
        <v>856</v>
      </c>
      <c r="B11" s="30">
        <v>75031</v>
      </c>
      <c r="C11" s="17" t="s">
        <v>27</v>
      </c>
      <c r="D11" s="17">
        <v>80</v>
      </c>
      <c r="E11" s="18">
        <v>3.99</v>
      </c>
      <c r="F11" s="18">
        <f t="shared" si="0"/>
        <v>309.62400000000002</v>
      </c>
    </row>
    <row r="12" spans="1:10" x14ac:dyDescent="0.35">
      <c r="A12" s="17">
        <v>857</v>
      </c>
      <c r="B12" s="30">
        <v>75031</v>
      </c>
      <c r="C12" s="17" t="s">
        <v>28</v>
      </c>
      <c r="D12" s="17">
        <v>48</v>
      </c>
      <c r="E12" s="18">
        <v>3.49</v>
      </c>
      <c r="F12" s="18">
        <f t="shared" si="0"/>
        <v>167.52</v>
      </c>
    </row>
    <row r="13" spans="1:10" x14ac:dyDescent="0.35">
      <c r="A13" s="17">
        <v>858</v>
      </c>
      <c r="B13" s="30">
        <v>75031</v>
      </c>
      <c r="C13" s="17" t="s">
        <v>33</v>
      </c>
      <c r="D13" s="17">
        <v>9</v>
      </c>
      <c r="E13" s="18">
        <v>3.79</v>
      </c>
      <c r="F13" s="18">
        <f t="shared" si="0"/>
        <v>34.11</v>
      </c>
    </row>
    <row r="14" spans="1:10" x14ac:dyDescent="0.35">
      <c r="A14" s="17">
        <v>860</v>
      </c>
      <c r="B14" s="30">
        <v>75032</v>
      </c>
      <c r="C14" s="17" t="s">
        <v>29</v>
      </c>
      <c r="D14" s="17">
        <v>61</v>
      </c>
      <c r="E14" s="18">
        <v>2.4900000000000002</v>
      </c>
      <c r="F14" s="18">
        <f t="shared" si="0"/>
        <v>151.89000000000001</v>
      </c>
    </row>
    <row r="15" spans="1:10" x14ac:dyDescent="0.35">
      <c r="A15" s="17">
        <v>861</v>
      </c>
      <c r="B15" s="30">
        <v>75032</v>
      </c>
      <c r="C15" s="17" t="s">
        <v>31</v>
      </c>
      <c r="D15" s="17">
        <v>85</v>
      </c>
      <c r="E15" s="18">
        <v>1.99</v>
      </c>
      <c r="F15" s="18">
        <f t="shared" si="0"/>
        <v>169.15</v>
      </c>
    </row>
    <row r="16" spans="1:10" x14ac:dyDescent="0.35">
      <c r="A16" s="17">
        <v>862</v>
      </c>
      <c r="B16" s="30">
        <v>75032</v>
      </c>
      <c r="C16" s="17" t="s">
        <v>28</v>
      </c>
      <c r="D16" s="17">
        <v>65</v>
      </c>
      <c r="E16" s="18">
        <v>3.49</v>
      </c>
      <c r="F16" s="18">
        <f t="shared" si="0"/>
        <v>220.04450000000003</v>
      </c>
    </row>
  </sheetData>
  <conditionalFormatting sqref="A2:F16">
    <cfRule type="expression" dxfId="1" priority="1">
      <formula>$F2=$D2*$E2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244C-816B-41B8-A531-84191622384B}">
  <dimension ref="A1:K32"/>
  <sheetViews>
    <sheetView topLeftCell="A4" zoomScale="55" zoomScaleNormal="60" workbookViewId="0">
      <selection activeCell="K7" sqref="K7"/>
    </sheetView>
  </sheetViews>
  <sheetFormatPr defaultColWidth="8.81640625" defaultRowHeight="14.5" x14ac:dyDescent="0.35"/>
  <cols>
    <col min="1" max="1" width="22.1796875" style="39" bestFit="1" customWidth="1"/>
    <col min="2" max="2" width="14.7265625" style="39" bestFit="1" customWidth="1"/>
    <col min="3" max="3" width="19.26953125" style="39" bestFit="1" customWidth="1"/>
    <col min="4" max="4" width="8.81640625" style="33"/>
    <col min="5" max="5" width="3.7265625" style="17" customWidth="1"/>
    <col min="6" max="6" width="78" style="17" bestFit="1" customWidth="1"/>
    <col min="7" max="7" width="3.7265625" style="17" customWidth="1"/>
    <col min="8" max="10" width="8.81640625" style="33"/>
    <col min="11" max="11" width="100.7265625" style="33" bestFit="1" customWidth="1"/>
    <col min="12" max="16384" width="8.81640625" style="33"/>
  </cols>
  <sheetData>
    <row r="1" spans="1:11" ht="15" thickBot="1" x14ac:dyDescent="0.4">
      <c r="A1" s="32" t="s">
        <v>36</v>
      </c>
      <c r="B1" s="32" t="s">
        <v>37</v>
      </c>
      <c r="C1" s="32" t="s">
        <v>38</v>
      </c>
    </row>
    <row r="2" spans="1:11" ht="15" thickBot="1" x14ac:dyDescent="0.4">
      <c r="A2" s="34" t="s">
        <v>67</v>
      </c>
      <c r="B2" s="35">
        <v>11797</v>
      </c>
      <c r="C2" s="36">
        <v>182109.9</v>
      </c>
      <c r="E2" s="19"/>
      <c r="F2" s="37" t="s">
        <v>0</v>
      </c>
      <c r="G2" s="21"/>
    </row>
    <row r="3" spans="1:11" ht="24" thickTop="1" x14ac:dyDescent="0.55000000000000004">
      <c r="A3" s="34" t="s">
        <v>49</v>
      </c>
      <c r="B3" s="35">
        <v>8572</v>
      </c>
      <c r="C3" s="36">
        <v>157130.5</v>
      </c>
      <c r="E3" s="22"/>
      <c r="F3" s="38"/>
      <c r="G3" s="24"/>
      <c r="K3" s="46" t="s">
        <v>79</v>
      </c>
    </row>
    <row r="4" spans="1:11" x14ac:dyDescent="0.35">
      <c r="A4" s="34" t="s">
        <v>48</v>
      </c>
      <c r="B4" s="35">
        <v>6490</v>
      </c>
      <c r="C4" s="36">
        <v>97376.2</v>
      </c>
      <c r="E4" s="22"/>
      <c r="F4" s="38" t="s">
        <v>74</v>
      </c>
      <c r="G4" s="24"/>
    </row>
    <row r="5" spans="1:11" x14ac:dyDescent="0.35">
      <c r="A5" s="34" t="s">
        <v>51</v>
      </c>
      <c r="B5" s="35">
        <v>12436</v>
      </c>
      <c r="C5" s="36">
        <v>95251.9</v>
      </c>
      <c r="E5" s="22"/>
      <c r="F5" s="38" t="s">
        <v>43</v>
      </c>
      <c r="G5" s="24"/>
    </row>
    <row r="6" spans="1:11" x14ac:dyDescent="0.35">
      <c r="A6" s="34" t="s">
        <v>40</v>
      </c>
      <c r="B6" s="35">
        <v>631</v>
      </c>
      <c r="C6" s="36">
        <v>81458.600000000006</v>
      </c>
      <c r="E6" s="22"/>
      <c r="F6" s="38" t="s">
        <v>45</v>
      </c>
      <c r="G6" s="24"/>
    </row>
    <row r="7" spans="1:11" x14ac:dyDescent="0.35">
      <c r="A7" s="34" t="s">
        <v>72</v>
      </c>
      <c r="B7" s="35">
        <v>4979</v>
      </c>
      <c r="C7" s="36">
        <v>66606.5</v>
      </c>
      <c r="E7" s="22"/>
      <c r="F7" s="38" t="s">
        <v>47</v>
      </c>
      <c r="G7" s="24"/>
    </row>
    <row r="8" spans="1:11" x14ac:dyDescent="0.35">
      <c r="A8" s="34" t="s">
        <v>61</v>
      </c>
      <c r="B8" s="35">
        <v>3527</v>
      </c>
      <c r="C8" s="36">
        <v>65917.399999999994</v>
      </c>
      <c r="E8" s="22"/>
      <c r="F8" s="38"/>
      <c r="G8" s="24"/>
    </row>
    <row r="9" spans="1:11" x14ac:dyDescent="0.35">
      <c r="A9" s="34" t="s">
        <v>44</v>
      </c>
      <c r="B9" s="35">
        <v>4018</v>
      </c>
      <c r="C9" s="36">
        <v>55188.800000000003</v>
      </c>
      <c r="E9" s="22"/>
      <c r="F9" s="38" t="s">
        <v>50</v>
      </c>
      <c r="G9" s="24"/>
    </row>
    <row r="10" spans="1:11" ht="15" thickBot="1" x14ac:dyDescent="0.4">
      <c r="A10" s="34" t="s">
        <v>53</v>
      </c>
      <c r="B10" s="35">
        <v>3461</v>
      </c>
      <c r="C10" s="36">
        <v>53575.7</v>
      </c>
      <c r="E10" s="25"/>
      <c r="F10" s="26"/>
      <c r="G10" s="27"/>
    </row>
    <row r="11" spans="1:11" x14ac:dyDescent="0.35">
      <c r="A11" s="34" t="s">
        <v>73</v>
      </c>
      <c r="B11" s="35">
        <v>5142</v>
      </c>
      <c r="C11" s="36">
        <v>53469.4</v>
      </c>
    </row>
    <row r="12" spans="1:11" x14ac:dyDescent="0.35">
      <c r="A12" s="34" t="s">
        <v>52</v>
      </c>
      <c r="B12" s="35">
        <v>1462</v>
      </c>
      <c r="C12" s="36">
        <v>36461.199999999997</v>
      </c>
    </row>
    <row r="13" spans="1:11" x14ac:dyDescent="0.35">
      <c r="A13" s="34" t="s">
        <v>58</v>
      </c>
      <c r="B13" s="35">
        <v>9190</v>
      </c>
      <c r="C13" s="36">
        <v>32382.400000000001</v>
      </c>
    </row>
    <row r="14" spans="1:11" x14ac:dyDescent="0.35">
      <c r="A14" s="34" t="s">
        <v>63</v>
      </c>
      <c r="B14" s="35">
        <v>2655</v>
      </c>
      <c r="C14" s="36">
        <v>26651.1</v>
      </c>
    </row>
    <row r="15" spans="1:11" x14ac:dyDescent="0.35">
      <c r="A15" s="34" t="s">
        <v>64</v>
      </c>
      <c r="B15" s="35">
        <v>1455.7</v>
      </c>
      <c r="C15" s="36">
        <v>21865.9</v>
      </c>
    </row>
    <row r="16" spans="1:11" x14ac:dyDescent="0.35">
      <c r="A16" s="34" t="s">
        <v>46</v>
      </c>
      <c r="B16" s="35">
        <v>959</v>
      </c>
      <c r="C16" s="36">
        <v>14115.2</v>
      </c>
    </row>
    <row r="17" spans="1:3" x14ac:dyDescent="0.35">
      <c r="A17" s="34" t="s">
        <v>62</v>
      </c>
      <c r="B17" s="35">
        <v>602</v>
      </c>
      <c r="C17" s="36">
        <v>13819.5</v>
      </c>
    </row>
    <row r="18" spans="1:3" x14ac:dyDescent="0.35">
      <c r="A18" s="34" t="s">
        <v>68</v>
      </c>
      <c r="B18" s="35">
        <v>567.6</v>
      </c>
      <c r="C18" s="36">
        <v>12522.8</v>
      </c>
    </row>
    <row r="19" spans="1:3" x14ac:dyDescent="0.35">
      <c r="A19" s="34" t="s">
        <v>56</v>
      </c>
      <c r="B19" s="35">
        <v>399.8</v>
      </c>
      <c r="C19" s="36">
        <v>12520.3</v>
      </c>
    </row>
    <row r="20" spans="1:3" x14ac:dyDescent="0.35">
      <c r="A20" s="34" t="s">
        <v>69</v>
      </c>
      <c r="B20" s="35">
        <v>697.8</v>
      </c>
      <c r="C20" s="36">
        <v>10514.8</v>
      </c>
    </row>
    <row r="21" spans="1:3" x14ac:dyDescent="0.35">
      <c r="A21" s="34" t="s">
        <v>41</v>
      </c>
      <c r="B21" s="35">
        <v>706.6</v>
      </c>
      <c r="C21" s="36">
        <v>10087.6</v>
      </c>
    </row>
    <row r="22" spans="1:3" x14ac:dyDescent="0.35">
      <c r="A22" s="34" t="s">
        <v>60</v>
      </c>
      <c r="B22" s="35">
        <v>2465</v>
      </c>
      <c r="C22" s="36">
        <v>9550.2000000000007</v>
      </c>
    </row>
    <row r="23" spans="1:3" x14ac:dyDescent="0.35">
      <c r="A23" s="34" t="s">
        <v>59</v>
      </c>
      <c r="B23" s="35">
        <v>599.1</v>
      </c>
      <c r="C23" s="36">
        <v>8925.2999999999993</v>
      </c>
    </row>
    <row r="24" spans="1:3" x14ac:dyDescent="0.35">
      <c r="A24" s="34" t="s">
        <v>70</v>
      </c>
      <c r="B24" s="35">
        <v>634</v>
      </c>
      <c r="C24" s="36">
        <v>8560.5</v>
      </c>
    </row>
    <row r="25" spans="1:3" x14ac:dyDescent="0.35">
      <c r="A25" s="34" t="s">
        <v>54</v>
      </c>
      <c r="B25" s="35">
        <v>854</v>
      </c>
      <c r="C25" s="36">
        <v>7082.1</v>
      </c>
    </row>
    <row r="26" spans="1:3" x14ac:dyDescent="0.35">
      <c r="A26" s="34" t="s">
        <v>66</v>
      </c>
      <c r="B26" s="35">
        <v>617.5</v>
      </c>
      <c r="C26" s="36">
        <v>3681.2</v>
      </c>
    </row>
    <row r="27" spans="1:3" x14ac:dyDescent="0.35">
      <c r="A27" s="34" t="s">
        <v>57</v>
      </c>
      <c r="B27" s="35">
        <v>278</v>
      </c>
      <c r="C27" s="36">
        <v>3547.6</v>
      </c>
    </row>
    <row r="28" spans="1:3" x14ac:dyDescent="0.35">
      <c r="A28" s="34" t="s">
        <v>55</v>
      </c>
      <c r="B28" s="35">
        <v>369.5</v>
      </c>
      <c r="C28" s="36">
        <v>3461.4</v>
      </c>
    </row>
    <row r="29" spans="1:3" x14ac:dyDescent="0.35">
      <c r="A29" s="34" t="s">
        <v>65</v>
      </c>
      <c r="B29" s="35">
        <v>276</v>
      </c>
      <c r="C29" s="36">
        <v>3417.8</v>
      </c>
    </row>
    <row r="30" spans="1:3" x14ac:dyDescent="0.35">
      <c r="A30" s="34" t="s">
        <v>39</v>
      </c>
      <c r="B30" s="35">
        <v>313.2</v>
      </c>
      <c r="C30" s="36">
        <v>1891.9</v>
      </c>
    </row>
    <row r="31" spans="1:3" x14ac:dyDescent="0.35">
      <c r="A31" s="34" t="s">
        <v>71</v>
      </c>
      <c r="B31" s="35">
        <v>109</v>
      </c>
      <c r="C31" s="36">
        <v>1381.6</v>
      </c>
    </row>
    <row r="32" spans="1:3" x14ac:dyDescent="0.35">
      <c r="A32" s="34" t="s">
        <v>42</v>
      </c>
      <c r="B32" s="35">
        <v>-29</v>
      </c>
      <c r="C32" s="36">
        <v>1175.8</v>
      </c>
    </row>
  </sheetData>
  <sortState xmlns:xlrd2="http://schemas.microsoft.com/office/spreadsheetml/2017/richdata2" ref="B2:C32">
    <sortCondition descending="1" ref="C3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268C-E8A3-4023-B48B-43E5173893B7}">
  <dimension ref="A1:C7"/>
  <sheetViews>
    <sheetView workbookViewId="0"/>
  </sheetViews>
  <sheetFormatPr defaultRowHeight="14.5" x14ac:dyDescent="0.35"/>
  <cols>
    <col min="1" max="1" width="11.7265625" bestFit="1" customWidth="1"/>
    <col min="2" max="3" width="12.453125" bestFit="1" customWidth="1"/>
  </cols>
  <sheetData>
    <row r="1" spans="1:3" x14ac:dyDescent="0.35">
      <c r="A1" s="13" t="s">
        <v>6</v>
      </c>
      <c r="B1" s="13" t="s">
        <v>9</v>
      </c>
      <c r="C1" s="13" t="s">
        <v>8</v>
      </c>
    </row>
    <row r="2" spans="1:3" x14ac:dyDescent="0.35">
      <c r="A2" s="14">
        <v>500</v>
      </c>
      <c r="B2" s="15" t="s">
        <v>11</v>
      </c>
      <c r="C2" s="16">
        <v>0.05</v>
      </c>
    </row>
    <row r="3" spans="1:3" x14ac:dyDescent="0.35">
      <c r="A3" s="14">
        <v>580</v>
      </c>
      <c r="B3" s="15" t="s">
        <v>12</v>
      </c>
      <c r="C3" s="16">
        <v>4.4999999999999998E-2</v>
      </c>
    </row>
    <row r="4" spans="1:3" x14ac:dyDescent="0.35">
      <c r="A4" s="14">
        <v>620</v>
      </c>
      <c r="B4" s="15" t="s">
        <v>13</v>
      </c>
      <c r="C4" s="16">
        <v>0.04</v>
      </c>
    </row>
    <row r="5" spans="1:3" x14ac:dyDescent="0.35">
      <c r="A5" s="14">
        <v>660</v>
      </c>
      <c r="B5" s="15" t="s">
        <v>14</v>
      </c>
      <c r="C5" s="16">
        <v>3.5000000000000003E-2</v>
      </c>
    </row>
    <row r="6" spans="1:3" x14ac:dyDescent="0.35">
      <c r="A6" s="14">
        <v>700</v>
      </c>
      <c r="B6" s="15" t="s">
        <v>15</v>
      </c>
      <c r="C6" s="16">
        <v>3.2000000000000001E-2</v>
      </c>
    </row>
    <row r="7" spans="1:3" x14ac:dyDescent="0.35">
      <c r="A7" s="14">
        <v>760</v>
      </c>
      <c r="B7" s="15" t="s">
        <v>16</v>
      </c>
      <c r="C7" s="16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Functions</vt:lpstr>
      <vt:lpstr>String Search</vt:lpstr>
      <vt:lpstr>Discount</vt:lpstr>
      <vt:lpstr>Profit vs. Market Cap</vt:lpstr>
      <vt:lpstr>Credit Score</vt:lpstr>
    </vt:vector>
  </TitlesOfParts>
  <Company>Central Michigan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imageuser</dc:creator>
  <cp:lastModifiedBy>Dajuan Young</cp:lastModifiedBy>
  <dcterms:created xsi:type="dcterms:W3CDTF">2021-10-26T01:53:36Z</dcterms:created>
  <dcterms:modified xsi:type="dcterms:W3CDTF">2021-10-27T18:49:30Z</dcterms:modified>
</cp:coreProperties>
</file>