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300" yWindow="-255" windowWidth="17265" windowHeight="9510"/>
  </bookViews>
  <sheets>
    <sheet name="Fixed assets sheet" sheetId="1" r:id="rId1"/>
  </sheets>
  <definedNames>
    <definedName name="_xlnm._FilterDatabase" localSheetId="0" hidden="1">'Fixed assets sheet'!$A$7:$AA$185</definedName>
    <definedName name="_xlnm.Print_Area" localSheetId="0">'Fixed assets sheet'!$B$1:$W$207</definedName>
    <definedName name="_xlnm.Print_Titles" localSheetId="0">'Fixed assets sheet'!$1:$7</definedName>
  </definedNames>
  <calcPr calcId="125725"/>
</workbook>
</file>

<file path=xl/calcChain.xml><?xml version="1.0" encoding="utf-8"?>
<calcChain xmlns="http://schemas.openxmlformats.org/spreadsheetml/2006/main">
  <c r="U200" i="1"/>
  <c r="T200"/>
  <c r="S200"/>
  <c r="Q200"/>
  <c r="O200"/>
  <c r="N200"/>
  <c r="L200"/>
  <c r="K200"/>
  <c r="U199"/>
  <c r="T199"/>
  <c r="S199"/>
  <c r="R199"/>
  <c r="Q199"/>
  <c r="P199"/>
  <c r="O199"/>
  <c r="U198"/>
  <c r="T198"/>
  <c r="S198"/>
  <c r="R198"/>
  <c r="Q198"/>
  <c r="P198"/>
  <c r="O198"/>
  <c r="M198"/>
  <c r="L198"/>
  <c r="J198"/>
  <c r="U197"/>
  <c r="T197"/>
  <c r="S197"/>
  <c r="R197"/>
  <c r="Q197"/>
  <c r="P197"/>
  <c r="O197"/>
  <c r="N197"/>
  <c r="M197"/>
  <c r="L197"/>
  <c r="K197"/>
  <c r="J197"/>
  <c r="U196"/>
  <c r="T196"/>
  <c r="R196"/>
  <c r="Q196"/>
  <c r="N196"/>
  <c r="U195"/>
  <c r="T195"/>
  <c r="S195"/>
  <c r="R195"/>
  <c r="Q195"/>
  <c r="P195"/>
  <c r="O195"/>
  <c r="M195"/>
  <c r="U192"/>
  <c r="T192"/>
  <c r="S192"/>
  <c r="R192"/>
  <c r="Q192"/>
  <c r="P192"/>
  <c r="O192"/>
  <c r="N192"/>
  <c r="M192"/>
  <c r="L192"/>
  <c r="K192"/>
  <c r="J192"/>
  <c r="U191"/>
  <c r="T191"/>
  <c r="S191"/>
  <c r="R191"/>
  <c r="Q191"/>
  <c r="P191"/>
  <c r="O191"/>
  <c r="N191"/>
  <c r="M191"/>
  <c r="L191"/>
  <c r="K191"/>
  <c r="J191"/>
  <c r="U190"/>
  <c r="T190"/>
  <c r="Q190"/>
  <c r="P190"/>
  <c r="O190"/>
  <c r="N190"/>
  <c r="M190"/>
  <c r="L190"/>
  <c r="K190"/>
  <c r="J190"/>
  <c r="U189"/>
  <c r="T189"/>
  <c r="S189"/>
  <c r="R189"/>
  <c r="Q189"/>
  <c r="P189"/>
  <c r="O189"/>
  <c r="N189"/>
  <c r="M189"/>
  <c r="L189"/>
  <c r="U188"/>
  <c r="U193" s="1"/>
  <c r="T188"/>
  <c r="T193" s="1"/>
  <c r="S188"/>
  <c r="Q188"/>
  <c r="U201"/>
  <c r="T186"/>
  <c r="S201"/>
  <c r="R201"/>
  <c r="Q201"/>
  <c r="P201"/>
  <c r="O201"/>
  <c r="N201"/>
  <c r="M201"/>
  <c r="L201"/>
  <c r="K201"/>
  <c r="J201"/>
  <c r="V172"/>
  <c r="V171"/>
  <c r="V170"/>
  <c r="V169"/>
  <c r="V168"/>
  <c r="V167"/>
  <c r="V166"/>
  <c r="V165"/>
  <c r="V164"/>
  <c r="V163"/>
  <c r="V162"/>
  <c r="V161"/>
  <c r="V160"/>
  <c r="V159"/>
  <c r="V158"/>
  <c r="R200"/>
  <c r="V157"/>
  <c r="V156"/>
  <c r="V155"/>
  <c r="V154"/>
  <c r="V153"/>
  <c r="V152"/>
  <c r="V151"/>
  <c r="V150"/>
  <c r="V149"/>
  <c r="V148"/>
  <c r="V147"/>
  <c r="V146"/>
  <c r="V145"/>
  <c r="V144"/>
  <c r="V143"/>
  <c r="V142"/>
  <c r="K195"/>
  <c r="M199"/>
  <c r="N198"/>
  <c r="K198"/>
  <c r="V141"/>
  <c r="V140"/>
  <c r="V139"/>
  <c r="O196"/>
  <c r="V138"/>
  <c r="N199"/>
  <c r="V137"/>
  <c r="V136"/>
  <c r="V135"/>
  <c r="V134"/>
  <c r="V133"/>
  <c r="V132"/>
  <c r="S196"/>
  <c r="P196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P200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S16"/>
  <c r="S190" s="1"/>
  <c r="R16"/>
  <c r="R190" s="1"/>
  <c r="V15"/>
  <c r="V14"/>
  <c r="V13"/>
  <c r="V12"/>
  <c r="O188"/>
  <c r="V11"/>
  <c r="V10"/>
  <c r="V9"/>
  <c r="K8"/>
  <c r="K189" s="1"/>
  <c r="J8"/>
  <c r="J189" s="1"/>
  <c r="V197" l="1"/>
  <c r="L195"/>
  <c r="J200"/>
  <c r="K196"/>
  <c r="V189"/>
  <c r="K188"/>
  <c r="K193" s="1"/>
  <c r="M188"/>
  <c r="M193" s="1"/>
  <c r="P186"/>
  <c r="J196"/>
  <c r="J188"/>
  <c r="J193" s="1"/>
  <c r="L186"/>
  <c r="N186"/>
  <c r="R186"/>
  <c r="O193"/>
  <c r="J199"/>
  <c r="K199"/>
  <c r="K202" s="1"/>
  <c r="K203" s="1"/>
  <c r="L196"/>
  <c r="M200"/>
  <c r="Q193"/>
  <c r="V191"/>
  <c r="V192"/>
  <c r="S193"/>
  <c r="O202"/>
  <c r="Q202"/>
  <c r="S202"/>
  <c r="U202"/>
  <c r="U203" s="1"/>
  <c r="V198"/>
  <c r="V190"/>
  <c r="P202"/>
  <c r="R202"/>
  <c r="V8"/>
  <c r="V16"/>
  <c r="K173"/>
  <c r="M173"/>
  <c r="O173"/>
  <c r="Q173"/>
  <c r="S173"/>
  <c r="U173"/>
  <c r="K186"/>
  <c r="M186"/>
  <c r="O186"/>
  <c r="Q186"/>
  <c r="S186"/>
  <c r="U186"/>
  <c r="L188"/>
  <c r="L193" s="1"/>
  <c r="N188"/>
  <c r="N193" s="1"/>
  <c r="P188"/>
  <c r="P193" s="1"/>
  <c r="R188"/>
  <c r="R193" s="1"/>
  <c r="J195"/>
  <c r="N195"/>
  <c r="N202" s="1"/>
  <c r="M196"/>
  <c r="L199"/>
  <c r="L202" s="1"/>
  <c r="T201"/>
  <c r="V201" s="1"/>
  <c r="J173"/>
  <c r="L173"/>
  <c r="N173"/>
  <c r="P173"/>
  <c r="R173"/>
  <c r="T173"/>
  <c r="J186"/>
  <c r="V200" l="1"/>
  <c r="O203"/>
  <c r="M202"/>
  <c r="M203" s="1"/>
  <c r="M204" s="1"/>
  <c r="O204"/>
  <c r="P203"/>
  <c r="P204" s="1"/>
  <c r="R203"/>
  <c r="R204" s="1"/>
  <c r="Q203"/>
  <c r="Q204" s="1"/>
  <c r="J202"/>
  <c r="V195"/>
  <c r="L203"/>
  <c r="L204" s="1"/>
  <c r="K204"/>
  <c r="T202"/>
  <c r="T203" s="1"/>
  <c r="V199"/>
  <c r="V188"/>
  <c r="V193" s="1"/>
  <c r="S203"/>
  <c r="S204" s="1"/>
  <c r="V196"/>
  <c r="V186"/>
  <c r="V173"/>
  <c r="W173"/>
  <c r="T204"/>
  <c r="N203"/>
  <c r="N204" s="1"/>
  <c r="U204"/>
  <c r="J203"/>
  <c r="J204" s="1"/>
  <c r="V202" l="1"/>
  <c r="V203" s="1"/>
  <c r="V205" l="1"/>
  <c r="V204"/>
</calcChain>
</file>

<file path=xl/sharedStrings.xml><?xml version="1.0" encoding="utf-8"?>
<sst xmlns="http://schemas.openxmlformats.org/spreadsheetml/2006/main" count="1296" uniqueCount="396">
  <si>
    <t xml:space="preserve">    April 2012 to March 2013   Plan    Fixed    Asset    Budget    </t>
    <phoneticPr fontId="5"/>
  </si>
  <si>
    <t xml:space="preserve">（Unit:＄） </t>
  </si>
  <si>
    <t>№</t>
  </si>
  <si>
    <t>Dept    Code</t>
  </si>
  <si>
    <t>Line      Code</t>
  </si>
  <si>
    <t xml:space="preserve">Project </t>
  </si>
  <si>
    <t>Account Code</t>
  </si>
  <si>
    <t>Description</t>
  </si>
  <si>
    <t>Source 
USA or Japan (75Y/$)</t>
    <phoneticPr fontId="5"/>
  </si>
  <si>
    <t>Purpose</t>
  </si>
  <si>
    <t>Year 2012.04 to 2013.03 Forecast</t>
    <phoneticPr fontId="5"/>
  </si>
  <si>
    <t>Benefit</t>
  </si>
  <si>
    <t>** NOTE ** Separate by downpymt and month of Receipt of Good or Receipt of Service</t>
    <phoneticPr fontId="5"/>
  </si>
  <si>
    <t>April</t>
    <phoneticPr fontId="5"/>
  </si>
  <si>
    <t>May</t>
    <phoneticPr fontId="5"/>
  </si>
  <si>
    <t>June</t>
    <phoneticPr fontId="5"/>
  </si>
  <si>
    <t>July</t>
    <phoneticPr fontId="5"/>
  </si>
  <si>
    <t>Aug</t>
    <phoneticPr fontId="5"/>
  </si>
  <si>
    <t>Sep</t>
    <phoneticPr fontId="5"/>
  </si>
  <si>
    <t>Oct</t>
    <phoneticPr fontId="5"/>
  </si>
  <si>
    <t>Nov</t>
    <phoneticPr fontId="5"/>
  </si>
  <si>
    <t>Dec</t>
    <phoneticPr fontId="5"/>
  </si>
  <si>
    <t>Jan</t>
    <phoneticPr fontId="5"/>
  </si>
  <si>
    <t>Feb</t>
    <phoneticPr fontId="5"/>
  </si>
  <si>
    <t>Mar</t>
    <phoneticPr fontId="5"/>
  </si>
  <si>
    <t>Total   （$)</t>
  </si>
  <si>
    <t>Sum $</t>
  </si>
  <si>
    <t>M</t>
  </si>
  <si>
    <t>F900M</t>
    <phoneticPr fontId="5"/>
  </si>
  <si>
    <t>All</t>
    <phoneticPr fontId="5"/>
  </si>
  <si>
    <t>B700</t>
    <phoneticPr fontId="5"/>
  </si>
  <si>
    <t>11310 Machine</t>
  </si>
  <si>
    <t>B733 Bridge Production (Ringi# 11M12)</t>
    <phoneticPr fontId="5"/>
  </si>
  <si>
    <t>Japan</t>
    <phoneticPr fontId="5"/>
  </si>
  <si>
    <t>New Project</t>
  </si>
  <si>
    <t>Increase capacity for shipping AT's to Japan</t>
    <phoneticPr fontId="5"/>
  </si>
  <si>
    <t>USA</t>
    <phoneticPr fontId="5"/>
  </si>
  <si>
    <t>K</t>
  </si>
  <si>
    <t>F900K</t>
    <phoneticPr fontId="5"/>
  </si>
  <si>
    <t>Steel</t>
    <phoneticPr fontId="5"/>
  </si>
  <si>
    <t>607k</t>
  </si>
  <si>
    <t>Supply TMMWV with C1, C2 Sub-Assy'y for 607K/M903 (Ringi# 11M05)</t>
    <phoneticPr fontId="5"/>
  </si>
  <si>
    <t>Japan</t>
  </si>
  <si>
    <t>Grob</t>
    <phoneticPr fontId="5"/>
  </si>
  <si>
    <t>Supply TMMWV with C1, C2 Sub-Assy'y for T/C for 607K/M903 (Ringi# 11M07)</t>
    <phoneticPr fontId="5"/>
  </si>
  <si>
    <t>Press</t>
    <phoneticPr fontId="5"/>
  </si>
  <si>
    <t>Supply TMMWV with C1, C2 Sub-Assy'y for T/C for 607K/M903 (Ringi# 11M08)</t>
    <phoneticPr fontId="5"/>
  </si>
  <si>
    <t>TC</t>
    <phoneticPr fontId="5"/>
  </si>
  <si>
    <t>Supply TMMWV with T/C for 607K/M903 (Ringi# 11M06)</t>
    <phoneticPr fontId="5"/>
  </si>
  <si>
    <t>N</t>
  </si>
  <si>
    <t>F900N</t>
    <phoneticPr fontId="5"/>
  </si>
  <si>
    <t>Ass'y</t>
    <phoneticPr fontId="5"/>
  </si>
  <si>
    <t>M200</t>
  </si>
  <si>
    <t>New Oil Seal Press M/C with higher press capacity</t>
    <phoneticPr fontId="5"/>
  </si>
  <si>
    <t>Localization</t>
  </si>
  <si>
    <t>TEMA requirement for localization project</t>
    <phoneticPr fontId="5"/>
  </si>
  <si>
    <t>P</t>
  </si>
  <si>
    <t>F900P</t>
    <phoneticPr fontId="5"/>
  </si>
  <si>
    <t>M200 Capacity Increase (20K to 26K)</t>
    <phoneticPr fontId="5"/>
  </si>
  <si>
    <t xml:space="preserve">Capacity Increase </t>
    <phoneticPr fontId="5"/>
  </si>
  <si>
    <t>Q</t>
  </si>
  <si>
    <t>F900Q</t>
    <phoneticPr fontId="5"/>
  </si>
  <si>
    <t>G-001</t>
  </si>
  <si>
    <t>G001 Torque Converter Project ( Run on 423K line / modify for new model)</t>
  </si>
  <si>
    <t>F100F</t>
    <phoneticPr fontId="5"/>
  </si>
  <si>
    <t>423K</t>
  </si>
  <si>
    <t>423K Torque Converter replace paper stick on label with dot peen marking (Ringi# 11M25)</t>
  </si>
  <si>
    <t>Quality Improvement</t>
  </si>
  <si>
    <t>G650</t>
    <phoneticPr fontId="5"/>
  </si>
  <si>
    <t>Ass'y</t>
  </si>
  <si>
    <t>481K</t>
  </si>
  <si>
    <t>481K Kaizen items (Wave washer press/Solid measurement rod/atf dipper upgrade)</t>
  </si>
  <si>
    <t>K000</t>
    <phoneticPr fontId="5"/>
  </si>
  <si>
    <t>B700</t>
  </si>
  <si>
    <t>ZM-0047 FPG vision system replacement</t>
  </si>
  <si>
    <t>E000</t>
    <phoneticPr fontId="5"/>
  </si>
  <si>
    <t>Common</t>
  </si>
  <si>
    <t>QPR countermeasure budget</t>
  </si>
  <si>
    <t>QPR CM for all projects B700,B800, &amp; M200</t>
  </si>
  <si>
    <t>Teflon ring jig kaizen</t>
  </si>
  <si>
    <t>Seal ring curling machine</t>
  </si>
  <si>
    <t>C1 Teflon Seal Detection for B760</t>
  </si>
  <si>
    <t>R000</t>
    <phoneticPr fontId="5"/>
  </si>
  <si>
    <t>B800</t>
  </si>
  <si>
    <t>ZM-N139 FIPG vision upgrade</t>
  </si>
  <si>
    <t>Upfgrade software to M200</t>
  </si>
  <si>
    <t>ZA-N049 e ring improvements</t>
  </si>
  <si>
    <t>B700 &amp; B800 Wire Harness connector jig kaizen</t>
  </si>
  <si>
    <t>S000</t>
    <phoneticPr fontId="5"/>
  </si>
  <si>
    <t>Rear Cover Assy move</t>
  </si>
  <si>
    <t>MFg request for CT</t>
  </si>
  <si>
    <t>Oil pump traceability (Main Assy side only)</t>
  </si>
  <si>
    <t>Kaizens</t>
  </si>
  <si>
    <t>ATF in VB tower countermeasure</t>
  </si>
  <si>
    <t>Many Issues with part delivery and storage.  Additional Racks may be required</t>
  </si>
  <si>
    <t>Req'd for Production</t>
  </si>
  <si>
    <t>B3 Hub and C2 Hub Safety Stock Storage</t>
  </si>
  <si>
    <t>Reduce man hours</t>
  </si>
  <si>
    <t>B3 hsg hgt 3 point measurement</t>
  </si>
  <si>
    <t>Now single point. Cannot detect unlevel</t>
  </si>
  <si>
    <t>FIPG vision system improvement</t>
  </si>
  <si>
    <t>Nutrunner NG station improvements</t>
  </si>
  <si>
    <t>Many quality problem with NG fault recovery</t>
  </si>
  <si>
    <t>Adaptor Housing Knock Pin Press</t>
  </si>
  <si>
    <t>Mfg Request - Many QPR's</t>
  </si>
  <si>
    <t>Grease apply machine for front sub brg and Zaidel washer</t>
  </si>
  <si>
    <t>Mfg Request - reduce usage</t>
  </si>
  <si>
    <t>11120 Building Accessories</t>
  </si>
  <si>
    <t>Open Wall near APA and replace part supply chute for sub line and bolts.  More parts delivered than chute holds.  And window too small</t>
  </si>
  <si>
    <t>Mfg Request</t>
  </si>
  <si>
    <t>F200</t>
    <phoneticPr fontId="5"/>
  </si>
  <si>
    <t>Tool Regrind</t>
  </si>
  <si>
    <t>Helicheck Pro CNC Measuring Machine</t>
  </si>
  <si>
    <t>-to keep from having to hire an inspection TM                                                  -to MFG new tools                                                  -to Regrind NSBH0252 in-house              - &lt;2yr payback possible                                                     -(Quality, Cost &amp; Delivery)</t>
  </si>
  <si>
    <t>11630 Software</t>
  </si>
  <si>
    <t>Tool Studio Grinding Software</t>
  </si>
  <si>
    <t>-MFG new tools in-house                                -Improve Machine CT's                                 -(Cost &amp; Delivery)</t>
  </si>
  <si>
    <t>F600</t>
    <phoneticPr fontId="5"/>
  </si>
  <si>
    <t>Tool Crib</t>
  </si>
  <si>
    <t>Dumb Waiter</t>
  </si>
  <si>
    <t>-Easily access heaver parts on TC mezzanine                                                  -(Safety)</t>
  </si>
  <si>
    <t>U700</t>
    <phoneticPr fontId="5"/>
  </si>
  <si>
    <t>Alum</t>
  </si>
  <si>
    <t>Add Waste Drops for M200 Valve Body Washers</t>
  </si>
  <si>
    <t>Safety/Availability</t>
  </si>
  <si>
    <t>J700</t>
    <phoneticPr fontId="5"/>
  </si>
  <si>
    <t>Change VB High Pressure Washers Rotary Nozzles To Hydraulic(Now Air Driven)</t>
  </si>
  <si>
    <t>Availability</t>
  </si>
  <si>
    <t xml:space="preserve">Change M200 Anodizer Contact Block Design </t>
  </si>
  <si>
    <t xml:space="preserve">Indirect Material </t>
  </si>
  <si>
    <t>Aero Lap Lapping Machine</t>
  </si>
  <si>
    <t>Tool Life Improvements</t>
  </si>
  <si>
    <t>Add Data Matrix Scanning Data to Network (M200 VB &amp; Case/Hsg)</t>
  </si>
  <si>
    <t>Traceability</t>
  </si>
  <si>
    <t>M200 Oil Pump Traceability Project</t>
  </si>
  <si>
    <t>U600</t>
    <phoneticPr fontId="5"/>
  </si>
  <si>
    <t>Steel</t>
  </si>
  <si>
    <t>M200 Rr Sun Gear Sprial Conveyor to replace belt type (LAN026,138)</t>
  </si>
  <si>
    <t>Reduce short stops &amp; machine breakdown.</t>
  </si>
  <si>
    <t>M200 C2 Drum Sprial Conveyor to replace belt type (LAN027)</t>
  </si>
  <si>
    <t>J600</t>
    <phoneticPr fontId="5"/>
  </si>
  <si>
    <t>Washer Improvement for dry off</t>
  </si>
  <si>
    <t>N600</t>
    <phoneticPr fontId="5"/>
  </si>
  <si>
    <t>LA-N005 Sta.1 part positioner</t>
  </si>
  <si>
    <t>Availability Improvement</t>
  </si>
  <si>
    <t>J300</t>
    <phoneticPr fontId="5"/>
  </si>
  <si>
    <t>TC</t>
  </si>
  <si>
    <t>Helium reclaim equipment (Reclaim helium used in TC leak testing)</t>
  </si>
  <si>
    <t>World market for helium usage continues to increase and availability is limited. This is to reclaim what is used in current process.</t>
  </si>
  <si>
    <t>T000</t>
    <phoneticPr fontId="5"/>
  </si>
  <si>
    <t>All</t>
  </si>
  <si>
    <t>Inventor / AutoCad Software Upgrade to latest version</t>
  </si>
  <si>
    <t>Repair/Renewal</t>
  </si>
  <si>
    <t>Upgrade to latest revision / current level no longer supported.</t>
  </si>
  <si>
    <t>F400</t>
    <phoneticPr fontId="5"/>
  </si>
  <si>
    <t>Common</t>
    <phoneticPr fontId="5"/>
  </si>
  <si>
    <t>Improve WWT Operation</t>
  </si>
  <si>
    <t>catch up with production volume</t>
  </si>
  <si>
    <t>Remove Underground Piping</t>
  </si>
  <si>
    <t>Welfare</t>
  </si>
  <si>
    <t>11210 Structure</t>
  </si>
  <si>
    <t>Improve Well sysem Control System</t>
  </si>
  <si>
    <t>upgrade to use well water more efficiently</t>
  </si>
  <si>
    <t>Connect Phase 1 Fluid Coolers to Well System</t>
  </si>
  <si>
    <t>use well instead of city water</t>
  </si>
  <si>
    <t>M200</t>
    <phoneticPr fontId="5"/>
  </si>
  <si>
    <t>Add ATF Tank for M-200</t>
  </si>
  <si>
    <t>Ventilation at Battery Recharge Station</t>
    <phoneticPr fontId="5"/>
  </si>
  <si>
    <t>Electric Car Recharge Station</t>
  </si>
  <si>
    <t>Renew Acid Lines</t>
  </si>
  <si>
    <t>FloorMarking/Repair</t>
  </si>
  <si>
    <t>H300</t>
  </si>
  <si>
    <t>11510 Vehicle</t>
  </si>
  <si>
    <t>(2) 4,000lb Forklift Receiving/Ship  M200/607K</t>
  </si>
  <si>
    <t>M200 Receiving/607K</t>
  </si>
  <si>
    <t>H400</t>
  </si>
  <si>
    <t>B733</t>
  </si>
  <si>
    <t>(3) 3,000lb Forklifts Conv (B733/M200 Volume)</t>
  </si>
  <si>
    <t xml:space="preserve"> </t>
  </si>
  <si>
    <t>2- Replacements 1- Production Increase</t>
  </si>
  <si>
    <t>H500</t>
  </si>
  <si>
    <t>(1) 6,000lb Shipping (B733)</t>
  </si>
  <si>
    <t>11620 Furniture</t>
  </si>
  <si>
    <t>(2) E-Car (Replacements)</t>
  </si>
  <si>
    <t>BHS Expansion</t>
  </si>
  <si>
    <t>Hoist AT Export (B733) RakuRaku</t>
  </si>
  <si>
    <t>M200 Backup Hoist</t>
  </si>
  <si>
    <t>Shrink Wrap Machine (M200 Empties)</t>
  </si>
  <si>
    <t>Japan Oil Pump Conveyor</t>
  </si>
  <si>
    <t>B700/B800 Shipping Conveyor Layout</t>
  </si>
  <si>
    <t>H000</t>
    <phoneticPr fontId="5"/>
  </si>
  <si>
    <t>Receiving relocation to Press</t>
  </si>
  <si>
    <t>B733 AT Export Returnable Pallet Conveyor</t>
  </si>
  <si>
    <t>E100</t>
  </si>
  <si>
    <t>Digital Microscope</t>
  </si>
  <si>
    <t>USA</t>
  </si>
  <si>
    <t>Improved investigations for surface, contour, and profile investigations</t>
  </si>
  <si>
    <t>E200</t>
  </si>
  <si>
    <t>11610 Tool</t>
  </si>
  <si>
    <t>B700 Function Test pallets</t>
  </si>
  <si>
    <t>Improvement in assembly productivity- eliminate pallet delay down time</t>
  </si>
  <si>
    <t>E400</t>
  </si>
  <si>
    <t>B800 Function Test pallets</t>
  </si>
  <si>
    <t>L000</t>
  </si>
  <si>
    <t>Solenoid tester modifications for M200</t>
  </si>
  <si>
    <t>Currently M200 solenoids can not be tested without equipment modifications</t>
  </si>
  <si>
    <t>Material Lab mounts for cut samples</t>
  </si>
  <si>
    <t>Mounts for cut samples are required on daily basis. Replacements are needed from current equipment wear and tear</t>
  </si>
  <si>
    <t>M100</t>
  </si>
  <si>
    <t>MM100</t>
  </si>
  <si>
    <t>Meshbelt takeup machine</t>
  </si>
  <si>
    <t>Cost Savings</t>
  </si>
  <si>
    <t>REDUCE MANHOURS</t>
  </si>
  <si>
    <t>P120</t>
    <phoneticPr fontId="5"/>
  </si>
  <si>
    <t>N000</t>
  </si>
  <si>
    <t>Labo Press for Cut area</t>
  </si>
  <si>
    <t>P120</t>
  </si>
  <si>
    <t>J610</t>
  </si>
  <si>
    <t>Extra set of Jigs for EB-0005 (indirect time reduction)</t>
  </si>
  <si>
    <t>J620</t>
  </si>
  <si>
    <t>Extra set of Jigs for EB-0007 (indirect time reduction)</t>
  </si>
  <si>
    <t>J400</t>
  </si>
  <si>
    <t>Replace sensor to eliminate false alerts.  HC reduction</t>
  </si>
  <si>
    <t>Cost Savings</t>
    <phoneticPr fontId="5"/>
  </si>
  <si>
    <t>Replace Jigs in Heat Treatment (3 year rotation)</t>
  </si>
  <si>
    <t>N610</t>
  </si>
  <si>
    <t>Extra set of Jigs for EB-0011 (indirect time redution)</t>
  </si>
  <si>
    <t>Extra set of Jigs for EB-0012 (indirect time redution)</t>
  </si>
  <si>
    <t>Extra set of Jigs for EB-0013 (indirect time redution)</t>
  </si>
  <si>
    <t>G640</t>
  </si>
  <si>
    <t>Extra set of Jigs for EB-0009 (indirect time redution)</t>
  </si>
  <si>
    <t>11610 Tool</t>
    <phoneticPr fontId="5"/>
  </si>
  <si>
    <t xml:space="preserve">Steel Group Safety Stock Basket rollers </t>
  </si>
  <si>
    <t>OSHA/SAFETY</t>
  </si>
  <si>
    <t>Steel Group Kaizen Projects</t>
  </si>
  <si>
    <t>P130</t>
    <phoneticPr fontId="5"/>
  </si>
  <si>
    <t>K000</t>
  </si>
  <si>
    <t>Washer/Brg Race Grease application 
machines (B700)</t>
  </si>
  <si>
    <t>TBD</t>
  </si>
  <si>
    <t>R000</t>
  </si>
  <si>
    <t>Washer/Brg Race Grease application 
machines (B800)</t>
  </si>
  <si>
    <t>S000</t>
  </si>
  <si>
    <t>Rear cover coveyer 
modification (inlcuding new baskets)</t>
  </si>
  <si>
    <t>E-car and Trailer 
for additional route &amp; 45 sec CT</t>
  </si>
  <si>
    <t>Modification of Assy room wall to allow improved part delivery (West wall)</t>
  </si>
  <si>
    <t>M299</t>
  </si>
  <si>
    <t>Additional chutes/modifications for 
M200 +6,000 units</t>
  </si>
  <si>
    <t>New Scanner to replace 
broken B800 scanner</t>
  </si>
  <si>
    <t>Floor Scrubber</t>
  </si>
  <si>
    <t>11210 Structure</t>
    <phoneticPr fontId="5"/>
  </si>
  <si>
    <t>Reprogramming for B700 rear carrier PK 
(countermeasure)</t>
  </si>
  <si>
    <t>Quality Improvement</t>
    <phoneticPr fontId="5"/>
  </si>
  <si>
    <t>M200 M1 Pallet</t>
  </si>
  <si>
    <t>M200 VB Assembly Pallet</t>
  </si>
  <si>
    <t>M200 VB Kit basket</t>
  </si>
  <si>
    <t>P140</t>
    <phoneticPr fontId="5"/>
  </si>
  <si>
    <t>MA730</t>
  </si>
  <si>
    <t>Rollers for cover line conveyors(B800 OP)</t>
  </si>
  <si>
    <t>P140</t>
  </si>
  <si>
    <t>Inside diameter Bore gage  (B800 OP)</t>
  </si>
  <si>
    <t>Automated identification mark for TM-N099 leak tester (B800 OP)</t>
  </si>
  <si>
    <t>Automated turn table for TM-N131 function tester (B800 OP)</t>
  </si>
  <si>
    <t>Dividers and spacers for safety stock baskets (B800 OP)</t>
  </si>
  <si>
    <t>Modify intermediate washers to remove cutting chips (B800 OP)</t>
  </si>
  <si>
    <t>MA040</t>
  </si>
  <si>
    <t>Waste Piping for Washers</t>
  </si>
  <si>
    <t>Rz Tester for M200 VB</t>
  </si>
  <si>
    <t>Replace floor grating with less aggressive type</t>
  </si>
  <si>
    <t>Repair/Renewal</t>
    <phoneticPr fontId="5"/>
  </si>
  <si>
    <t>Kanzashi "Jigs" for Q-Check Table</t>
  </si>
  <si>
    <t>Utility Sink and piping at Anodizer</t>
  </si>
  <si>
    <t>MA710</t>
  </si>
  <si>
    <t>Roller sleeves replacement CO-N160 (B8 Case)</t>
  </si>
  <si>
    <t>Automate process from (CL-N079) Deburr Wash to (TM-N105) Airleak, remove team members x2 sensor install for offline to check waterleak stamp (B8 Case)</t>
  </si>
  <si>
    <t>Replace damaged tool holders for preset B800 Case</t>
  </si>
  <si>
    <t>ZM-N129 Impregnation basket repair</t>
  </si>
  <si>
    <t>Vendor drain, clean, and pipe exchange ZM-N129</t>
  </si>
  <si>
    <t>Wash Water unit filtration unit replace 1 side</t>
  </si>
  <si>
    <t xml:space="preserve">Replace damaged gages </t>
  </si>
  <si>
    <t>Backplates for leaktesters</t>
  </si>
  <si>
    <t>11630 Computer</t>
  </si>
  <si>
    <t>MA010</t>
  </si>
  <si>
    <t>MA030</t>
  </si>
  <si>
    <t>MA050</t>
  </si>
  <si>
    <t xml:space="preserve">Tool Carts for tooling </t>
  </si>
  <si>
    <t>Tool organization and Safety</t>
  </si>
  <si>
    <t>Add gravity conveyor at final wash robot for safety stock</t>
  </si>
  <si>
    <t>Add gravity conveyor before mid wash robot to send cases back through mid washer without damaging them.</t>
  </si>
  <si>
    <t>MA410</t>
  </si>
  <si>
    <t>B700 Case-  TM-0065 air leak automation to remove TM</t>
  </si>
  <si>
    <t>Replace damaged tool holders for preset-B7 case</t>
  </si>
  <si>
    <t>VB</t>
  </si>
  <si>
    <t>VB final inspection table replacement-yokoten from M200</t>
  </si>
  <si>
    <t>reduce SLT stick field claims</t>
  </si>
  <si>
    <t xml:space="preserve"> VB - CL-52/53 robot removal</t>
  </si>
  <si>
    <t>TM safety</t>
  </si>
  <si>
    <t>Case/Hsg - Cooler for CMM parts</t>
  </si>
  <si>
    <t>reduce wait time for CMM results by cooling parts</t>
  </si>
  <si>
    <t>Mazak FF-510 tool detection sensor add (15 mc)</t>
  </si>
  <si>
    <t>Detect chipped tools by electric load to reduce defects from FM</t>
  </si>
  <si>
    <t>M200 Case -Lighting between lines</t>
  </si>
  <si>
    <t>M200 Case - Lighting between lines</t>
  </si>
  <si>
    <t>AS910</t>
  </si>
  <si>
    <t>Productivity Improvement</t>
  </si>
  <si>
    <t>P150</t>
  </si>
  <si>
    <t>Automated screw check machine</t>
  </si>
  <si>
    <t>MA120</t>
  </si>
  <si>
    <t>Conveyor for LA-38(P/I Lathe)</t>
  </si>
  <si>
    <t>Safety</t>
  </si>
  <si>
    <t>AS810</t>
  </si>
  <si>
    <t>B800</t>
    <phoneticPr fontId="5"/>
  </si>
  <si>
    <t>Cold cutting saw</t>
  </si>
  <si>
    <t>req'd for production</t>
  </si>
  <si>
    <t>Surface grinder</t>
  </si>
  <si>
    <t>P210</t>
  </si>
  <si>
    <t>CC</t>
  </si>
  <si>
    <t>Grinding Machine</t>
  </si>
  <si>
    <t>Forklift battery</t>
  </si>
  <si>
    <t>Plasma-Cam</t>
  </si>
  <si>
    <t>Knee-Feed for Manual Mill Machine</t>
  </si>
  <si>
    <t>P220</t>
  </si>
  <si>
    <t>MS</t>
  </si>
  <si>
    <t>Heat Treat Furnace-Quench</t>
  </si>
  <si>
    <t>Mitsubishi EDM Holepopper</t>
  </si>
  <si>
    <t>Hardness Tester</t>
  </si>
  <si>
    <t>Drill Grinder</t>
  </si>
  <si>
    <t>Tumbler</t>
  </si>
  <si>
    <t>Demagnetizer</t>
  </si>
  <si>
    <t>5 Axis Mill Center</t>
  </si>
  <si>
    <t>Honing machine</t>
  </si>
  <si>
    <t>Small Surface Grinder</t>
  </si>
  <si>
    <t>3 jaw collet setup</t>
  </si>
  <si>
    <t>Mill Indexer</t>
  </si>
  <si>
    <t>Hole Test setup (100mm~200mm -4pc)</t>
  </si>
  <si>
    <t>B100</t>
  </si>
  <si>
    <t>Company Vehicle (Replace Lease End)</t>
  </si>
  <si>
    <t>Company Benefit</t>
  </si>
  <si>
    <t>Equipment for the Fitness Center</t>
  </si>
  <si>
    <t>X100N</t>
  </si>
  <si>
    <t>Production Tooling (B799/B899/M996) Localization Parts -- see attached</t>
  </si>
  <si>
    <t>X100K</t>
  </si>
  <si>
    <t>607K</t>
    <phoneticPr fontId="5"/>
  </si>
  <si>
    <t>Production Tooling (M903/607K) -- see attached</t>
  </si>
  <si>
    <t>NOT DEPRECIATED
(to be SOLD)</t>
    <phoneticPr fontId="5"/>
  </si>
  <si>
    <t>T100</t>
    <phoneticPr fontId="5"/>
  </si>
  <si>
    <t>Hardware to support new MRP system</t>
  </si>
  <si>
    <t>MRP Project</t>
  </si>
  <si>
    <t>Inventory tracking system</t>
  </si>
  <si>
    <t>AC system for server room</t>
  </si>
  <si>
    <t>Need for summer cooling</t>
  </si>
  <si>
    <t>MPR Project</t>
  </si>
  <si>
    <t>Replace ageing hardware</t>
  </si>
  <si>
    <t>Reduce downtime</t>
  </si>
  <si>
    <t>Security Requirements</t>
  </si>
  <si>
    <t>Increase security</t>
  </si>
  <si>
    <t>Repair GROBs purchased from Tahara</t>
    <phoneticPr fontId="5"/>
  </si>
  <si>
    <t>TOTAL</t>
  </si>
  <si>
    <t>11110 Building</t>
    <phoneticPr fontId="5"/>
  </si>
  <si>
    <t>New Project</t>
    <phoneticPr fontId="5"/>
  </si>
  <si>
    <t>11120 Building Accessories</t>
    <phoneticPr fontId="5"/>
  </si>
  <si>
    <t>Japan (80Y/$)</t>
    <phoneticPr fontId="5"/>
  </si>
  <si>
    <t>607k</t>
    <phoneticPr fontId="5"/>
  </si>
  <si>
    <t>11310 Machine</t>
    <phoneticPr fontId="5"/>
  </si>
  <si>
    <t>TBD</t>
    <phoneticPr fontId="5"/>
  </si>
  <si>
    <t>New Expansion</t>
    <phoneticPr fontId="5"/>
  </si>
  <si>
    <t>B733</t>
    <phoneticPr fontId="5"/>
  </si>
  <si>
    <t>11510 Vehicle</t>
    <phoneticPr fontId="5"/>
  </si>
  <si>
    <t>M299</t>
    <phoneticPr fontId="5"/>
  </si>
  <si>
    <t>Welfare</t>
    <phoneticPr fontId="5"/>
  </si>
  <si>
    <t>423K</t>
    <phoneticPr fontId="5"/>
  </si>
  <si>
    <t>11620 Furniture</t>
    <phoneticPr fontId="5"/>
  </si>
  <si>
    <t>Localization</t>
    <phoneticPr fontId="5"/>
  </si>
  <si>
    <t>481K</t>
    <phoneticPr fontId="5"/>
  </si>
  <si>
    <t>11630 Computer</t>
    <phoneticPr fontId="5"/>
  </si>
  <si>
    <t>G-001</t>
    <phoneticPr fontId="5"/>
  </si>
  <si>
    <t>11630 Software</t>
    <phoneticPr fontId="5"/>
  </si>
  <si>
    <t>11710 Land</t>
    <phoneticPr fontId="5"/>
  </si>
  <si>
    <t>11720 Land Improvement</t>
    <phoneticPr fontId="5"/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</si>
  <si>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</si>
  <si>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</si>
  <si>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</si>
  <si>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</si>
  <si>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</si>
  <si>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</si>
  <si>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</si>
  <si>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</si>
  <si>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</si>
  <si>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Jan</t>
  </si>
  <si>
    <t>Feb</t>
  </si>
  <si>
    <t>Mar</t>
  </si>
  <si>
    <t>Total</t>
  </si>
  <si>
    <t>607K</t>
  </si>
  <si>
    <t>B700 vol increase</t>
  </si>
  <si>
    <t>M200 Vol increase</t>
  </si>
  <si>
    <t>Sub Total</t>
  </si>
  <si>
    <t>Cost Revision</t>
  </si>
</sst>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14">
    <font>
      <sz val="11"/>
      <name val="明朝"/>
      <family val="3"/>
      <charset val="128"/>
    </font>
    <font>
      <sz val="11"/>
      <name val="明朝"/>
      <family val="3"/>
      <charset val="128"/>
    </font>
    <font>
      <sz val="22"/>
      <name val="Arial"/>
      <family val="2"/>
    </font>
    <font>
      <sz val="6"/>
      <name val="明朝"/>
      <family val="3"/>
      <charset val="128"/>
    </font>
    <font>
      <b/>
      <u/>
      <sz val="2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4"/>
      <color rgb="FFFF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 applyFill="1"/>
    <xf numFmtId="0" fontId="4" fillId="0" borderId="0" xfId="0" applyFont="1" applyFill="1" applyAlignment="1"/>
    <xf numFmtId="0" fontId="6" fillId="0" borderId="0" xfId="0" applyFont="1" applyFill="1" applyAlignment="1">
      <alignment horizontal="centerContinuous"/>
    </xf>
    <xf numFmtId="40" fontId="6" fillId="0" borderId="0" xfId="1" applyFont="1" applyFill="1" applyAlignment="1">
      <alignment horizontal="centerContinuous"/>
    </xf>
    <xf numFmtId="0" fontId="2" fillId="0" borderId="0" xfId="0" applyFont="1" applyFill="1" applyBorder="1"/>
    <xf numFmtId="0" fontId="6" fillId="0" borderId="0" xfId="0" applyFont="1" applyFill="1"/>
    <xf numFmtId="0" fontId="7" fillId="0" borderId="0" xfId="0" applyFont="1" applyFill="1" applyAlignment="1">
      <alignment horizontal="centerContinuous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14" fontId="6" fillId="0" borderId="17" xfId="0" applyNumberFormat="1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left" vertical="center"/>
    </xf>
    <xf numFmtId="0" fontId="6" fillId="0" borderId="27" xfId="0" applyFont="1" applyFill="1" applyBorder="1" applyAlignment="1">
      <alignment horizontal="center" vertical="center" wrapText="1"/>
    </xf>
    <xf numFmtId="0" fontId="6" fillId="0" borderId="28" xfId="0" applyFont="1" applyFill="1" applyBorder="1" applyAlignment="1">
      <alignment horizontal="center" vertical="center"/>
    </xf>
    <xf numFmtId="38" fontId="9" fillId="0" borderId="29" xfId="1" applyNumberFormat="1" applyFont="1" applyFill="1" applyBorder="1" applyAlignment="1">
      <alignment horizontal="right" vertical="center"/>
    </xf>
    <xf numFmtId="38" fontId="9" fillId="0" borderId="30" xfId="1" applyNumberFormat="1" applyFont="1" applyFill="1" applyBorder="1" applyAlignment="1">
      <alignment horizontal="right" vertical="center"/>
    </xf>
    <xf numFmtId="38" fontId="9" fillId="0" borderId="31" xfId="1" applyNumberFormat="1" applyFont="1" applyFill="1" applyBorder="1" applyAlignment="1">
      <alignment horizontal="right" vertical="center"/>
    </xf>
    <xf numFmtId="38" fontId="9" fillId="0" borderId="32" xfId="1" applyNumberFormat="1" applyFont="1" applyFill="1" applyBorder="1" applyAlignment="1">
      <alignment horizontal="right" vertical="center"/>
    </xf>
    <xf numFmtId="0" fontId="10" fillId="0" borderId="32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3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left" vertical="center"/>
    </xf>
    <xf numFmtId="0" fontId="6" fillId="0" borderId="34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left" vertical="center"/>
    </xf>
    <xf numFmtId="0" fontId="6" fillId="0" borderId="33" xfId="0" applyFont="1" applyFill="1" applyBorder="1" applyAlignment="1">
      <alignment horizontal="left" vertical="center"/>
    </xf>
    <xf numFmtId="0" fontId="6" fillId="0" borderId="35" xfId="0" applyFont="1" applyFill="1" applyBorder="1" applyAlignment="1">
      <alignment horizontal="center" vertical="center" wrapText="1"/>
    </xf>
    <xf numFmtId="0" fontId="6" fillId="0" borderId="33" xfId="0" applyFont="1" applyFill="1" applyBorder="1" applyAlignment="1">
      <alignment horizontal="center" vertical="center" wrapText="1"/>
    </xf>
    <xf numFmtId="38" fontId="9" fillId="0" borderId="36" xfId="1" applyNumberFormat="1" applyFont="1" applyFill="1" applyBorder="1" applyAlignment="1">
      <alignment horizontal="right" vertical="center"/>
    </xf>
    <xf numFmtId="38" fontId="9" fillId="0" borderId="33" xfId="1" applyNumberFormat="1" applyFont="1" applyFill="1" applyBorder="1" applyAlignment="1">
      <alignment horizontal="right" vertical="center"/>
    </xf>
    <xf numFmtId="0" fontId="6" fillId="0" borderId="34" xfId="0" applyFont="1" applyFill="1" applyBorder="1" applyAlignment="1">
      <alignment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vertical="center"/>
    </xf>
    <xf numFmtId="0" fontId="6" fillId="0" borderId="37" xfId="0" applyFont="1" applyFill="1" applyBorder="1" applyAlignment="1">
      <alignment horizontal="center" vertical="center"/>
    </xf>
    <xf numFmtId="38" fontId="9" fillId="0" borderId="39" xfId="1" applyNumberFormat="1" applyFont="1" applyFill="1" applyBorder="1" applyAlignment="1">
      <alignment horizontal="right" vertical="center"/>
    </xf>
    <xf numFmtId="38" fontId="9" fillId="0" borderId="34" xfId="1" applyNumberFormat="1" applyFont="1" applyFill="1" applyBorder="1" applyAlignment="1">
      <alignment horizontal="right" vertical="center"/>
    </xf>
    <xf numFmtId="0" fontId="6" fillId="0" borderId="40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 wrapText="1"/>
    </xf>
    <xf numFmtId="0" fontId="6" fillId="0" borderId="32" xfId="0" applyFont="1" applyFill="1" applyBorder="1" applyAlignment="1">
      <alignment horizontal="center"/>
    </xf>
    <xf numFmtId="0" fontId="12" fillId="0" borderId="32" xfId="0" applyFont="1" applyFill="1" applyBorder="1" applyAlignment="1">
      <alignment horizontal="left" vertical="center" wrapText="1"/>
    </xf>
    <xf numFmtId="38" fontId="9" fillId="0" borderId="45" xfId="1" applyNumberFormat="1" applyFont="1" applyFill="1" applyBorder="1" applyAlignment="1">
      <alignment horizontal="right"/>
    </xf>
    <xf numFmtId="38" fontId="9" fillId="0" borderId="46" xfId="1" applyNumberFormat="1" applyFont="1" applyFill="1" applyBorder="1" applyAlignment="1">
      <alignment horizontal="right"/>
    </xf>
    <xf numFmtId="38" fontId="9" fillId="0" borderId="47" xfId="1" applyNumberFormat="1" applyFont="1" applyFill="1" applyBorder="1" applyAlignment="1">
      <alignment horizontal="right"/>
    </xf>
    <xf numFmtId="38" fontId="6" fillId="0" borderId="44" xfId="0" applyNumberFormat="1" applyFont="1" applyFill="1" applyBorder="1" applyAlignment="1">
      <alignment horizontal="centerContinuous"/>
    </xf>
    <xf numFmtId="164" fontId="9" fillId="0" borderId="0" xfId="2" applyFont="1" applyFill="1" applyAlignment="1">
      <alignment horizontal="centerContinuous"/>
    </xf>
    <xf numFmtId="38" fontId="6" fillId="0" borderId="0" xfId="1" applyNumberFormat="1" applyFont="1" applyFill="1"/>
    <xf numFmtId="164" fontId="6" fillId="0" borderId="0" xfId="2" applyFont="1" applyFill="1"/>
    <xf numFmtId="0" fontId="6" fillId="0" borderId="33" xfId="0" applyFont="1" applyFill="1" applyBorder="1"/>
    <xf numFmtId="0" fontId="6" fillId="0" borderId="33" xfId="0" applyFont="1" applyFill="1" applyBorder="1" applyAlignment="1">
      <alignment horizontal="center"/>
    </xf>
    <xf numFmtId="164" fontId="13" fillId="0" borderId="33" xfId="2" applyFont="1" applyFill="1" applyBorder="1"/>
    <xf numFmtId="164" fontId="13" fillId="0" borderId="33" xfId="0" applyNumberFormat="1" applyFont="1" applyFill="1" applyBorder="1"/>
    <xf numFmtId="164" fontId="6" fillId="0" borderId="0" xfId="0" applyNumberFormat="1" applyFont="1" applyFill="1"/>
    <xf numFmtId="164" fontId="13" fillId="0" borderId="0" xfId="2" applyFont="1" applyFill="1"/>
    <xf numFmtId="164" fontId="13" fillId="0" borderId="0" xfId="0" applyNumberFormat="1" applyFont="1" applyFill="1"/>
    <xf numFmtId="0" fontId="6" fillId="0" borderId="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2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104775</xdr:colOff>
      <xdr:row>6</xdr:row>
      <xdr:rowOff>0</xdr:rowOff>
    </xdr:from>
    <xdr:to>
      <xdr:col>53</xdr:col>
      <xdr:colOff>104775</xdr:colOff>
      <xdr:row>6</xdr:row>
      <xdr:rowOff>200025</xdr:rowOff>
    </xdr:to>
    <xdr:sp macro="" textlink="">
      <xdr:nvSpPr>
        <xdr:cNvPr id="2" name="Rectangle 27"/>
        <xdr:cNvSpPr>
          <a:spLocks noChangeArrowheads="1"/>
        </xdr:cNvSpPr>
      </xdr:nvSpPr>
      <xdr:spPr bwMode="auto">
        <a:xfrm>
          <a:off x="48310800" y="1609725"/>
          <a:ext cx="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A207"/>
  <sheetViews>
    <sheetView tabSelected="1" zoomScale="52" zoomScaleNormal="52" workbookViewId="0">
      <pane xSplit="9" ySplit="7" topLeftCell="J8" activePane="bottomRight" state="frozen"/>
      <selection pane="topRight" activeCell="J1" sqref="J1"/>
      <selection pane="bottomLeft" activeCell="A8" sqref="A8"/>
      <selection pane="bottomRight" activeCell="V200" sqref="V200"/>
    </sheetView>
  </sheetViews>
  <sheetFormatPr defaultRowHeight="18"/>
  <cols>
    <col min="1" max="1" width="3.375" style="6" bestFit="1" customWidth="1"/>
    <col min="2" max="2" width="6.5" style="6" customWidth="1"/>
    <col min="3" max="3" width="8.5" style="6" customWidth="1"/>
    <col min="4" max="4" width="9.875" style="6" customWidth="1"/>
    <col min="5" max="5" width="11" style="6" bestFit="1" customWidth="1"/>
    <col min="6" max="6" width="12.375" style="6" customWidth="1"/>
    <col min="7" max="7" width="45.125" style="6" bestFit="1" customWidth="1"/>
    <col min="8" max="8" width="19.25" style="6" bestFit="1" customWidth="1"/>
    <col min="9" max="9" width="25.75" style="6" bestFit="1" customWidth="1"/>
    <col min="10" max="10" width="14.875" style="6" bestFit="1" customWidth="1"/>
    <col min="11" max="12" width="14.75" style="6" bestFit="1" customWidth="1"/>
    <col min="13" max="13" width="14.875" style="6" bestFit="1" customWidth="1"/>
    <col min="14" max="17" width="14.375" style="6" bestFit="1" customWidth="1"/>
    <col min="18" max="18" width="14.75" style="6" bestFit="1" customWidth="1"/>
    <col min="19" max="20" width="14.375" style="6" bestFit="1" customWidth="1"/>
    <col min="21" max="21" width="14.25" style="6" customWidth="1"/>
    <col min="22" max="22" width="16" style="6" bestFit="1" customWidth="1"/>
    <col min="23" max="23" width="31.25" style="6" customWidth="1"/>
    <col min="24" max="16384" width="9" style="6"/>
  </cols>
  <sheetData>
    <row r="2" spans="1:27" s="1" customFormat="1" ht="30">
      <c r="B2" s="84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2"/>
      <c r="U2" s="3"/>
      <c r="V2" s="3"/>
      <c r="W2" s="4"/>
      <c r="X2" s="5"/>
    </row>
    <row r="3" spans="1:27" ht="18.75" thickBot="1">
      <c r="B3" s="7"/>
      <c r="C3" s="7"/>
      <c r="D3" s="7"/>
      <c r="E3" s="7"/>
      <c r="F3" s="7"/>
      <c r="G3" s="7"/>
      <c r="H3" s="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8"/>
      <c r="V3" s="8"/>
      <c r="W3" s="9" t="s">
        <v>1</v>
      </c>
    </row>
    <row r="4" spans="1:27" ht="23.25">
      <c r="B4" s="73" t="s">
        <v>2</v>
      </c>
      <c r="C4" s="85" t="s">
        <v>3</v>
      </c>
      <c r="D4" s="88" t="s">
        <v>4</v>
      </c>
      <c r="E4" s="88" t="s">
        <v>5</v>
      </c>
      <c r="F4" s="88" t="s">
        <v>6</v>
      </c>
      <c r="G4" s="91" t="s">
        <v>7</v>
      </c>
      <c r="H4" s="94" t="s">
        <v>8</v>
      </c>
      <c r="I4" s="95" t="s">
        <v>9</v>
      </c>
      <c r="J4" s="98" t="s">
        <v>10</v>
      </c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100"/>
      <c r="W4" s="73" t="s">
        <v>11</v>
      </c>
    </row>
    <row r="5" spans="1:27" ht="18.75" thickBot="1">
      <c r="B5" s="74"/>
      <c r="C5" s="86"/>
      <c r="D5" s="89"/>
      <c r="E5" s="89"/>
      <c r="F5" s="89"/>
      <c r="G5" s="92"/>
      <c r="H5" s="92"/>
      <c r="I5" s="96"/>
      <c r="J5" s="76" t="s">
        <v>12</v>
      </c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8"/>
      <c r="W5" s="74"/>
    </row>
    <row r="6" spans="1:27">
      <c r="B6" s="74"/>
      <c r="C6" s="86"/>
      <c r="D6" s="89"/>
      <c r="E6" s="89"/>
      <c r="F6" s="89"/>
      <c r="G6" s="92"/>
      <c r="H6" s="92"/>
      <c r="I6" s="96"/>
      <c r="J6" s="10" t="s">
        <v>13</v>
      </c>
      <c r="K6" s="11" t="s">
        <v>14</v>
      </c>
      <c r="L6" s="11" t="s">
        <v>15</v>
      </c>
      <c r="M6" s="11" t="s">
        <v>16</v>
      </c>
      <c r="N6" s="11" t="s">
        <v>17</v>
      </c>
      <c r="O6" s="11" t="s">
        <v>18</v>
      </c>
      <c r="P6" s="11" t="s">
        <v>19</v>
      </c>
      <c r="Q6" s="11" t="s">
        <v>20</v>
      </c>
      <c r="R6" s="11" t="s">
        <v>21</v>
      </c>
      <c r="S6" s="11" t="s">
        <v>22</v>
      </c>
      <c r="T6" s="11" t="s">
        <v>23</v>
      </c>
      <c r="U6" s="12" t="s">
        <v>24</v>
      </c>
      <c r="V6" s="79" t="s">
        <v>25</v>
      </c>
      <c r="W6" s="74"/>
    </row>
    <row r="7" spans="1:27" ht="18.75" thickBot="1">
      <c r="B7" s="75"/>
      <c r="C7" s="87"/>
      <c r="D7" s="90"/>
      <c r="E7" s="90"/>
      <c r="F7" s="90"/>
      <c r="G7" s="93"/>
      <c r="H7" s="93"/>
      <c r="I7" s="97"/>
      <c r="J7" s="13" t="s">
        <v>26</v>
      </c>
      <c r="K7" s="14" t="s">
        <v>26</v>
      </c>
      <c r="L7" s="14" t="s">
        <v>26</v>
      </c>
      <c r="M7" s="14" t="s">
        <v>26</v>
      </c>
      <c r="N7" s="14" t="s">
        <v>26</v>
      </c>
      <c r="O7" s="14" t="s">
        <v>26</v>
      </c>
      <c r="P7" s="14" t="s">
        <v>26</v>
      </c>
      <c r="Q7" s="14" t="s">
        <v>26</v>
      </c>
      <c r="R7" s="14" t="s">
        <v>26</v>
      </c>
      <c r="S7" s="14" t="s">
        <v>26</v>
      </c>
      <c r="T7" s="14" t="s">
        <v>26</v>
      </c>
      <c r="U7" s="15" t="s">
        <v>26</v>
      </c>
      <c r="V7" s="80"/>
      <c r="W7" s="75"/>
      <c r="AA7" s="3"/>
    </row>
    <row r="8" spans="1:27" s="16" customFormat="1" ht="33.75" customHeight="1">
      <c r="A8" s="16" t="s">
        <v>27</v>
      </c>
      <c r="B8" s="17">
        <v>1</v>
      </c>
      <c r="C8" s="18" t="s">
        <v>28</v>
      </c>
      <c r="D8" s="19" t="s">
        <v>29</v>
      </c>
      <c r="E8" s="20" t="s">
        <v>30</v>
      </c>
      <c r="F8" s="21" t="s">
        <v>31</v>
      </c>
      <c r="G8" s="22" t="s">
        <v>32</v>
      </c>
      <c r="H8" s="22" t="s">
        <v>33</v>
      </c>
      <c r="I8" s="23" t="s">
        <v>34</v>
      </c>
      <c r="J8" s="24">
        <f>26700000/75/2</f>
        <v>178000</v>
      </c>
      <c r="K8" s="25">
        <f>26700000/75/2</f>
        <v>178000</v>
      </c>
      <c r="L8" s="25"/>
      <c r="M8" s="25"/>
      <c r="N8" s="25"/>
      <c r="O8" s="25"/>
      <c r="P8" s="25"/>
      <c r="Q8" s="25"/>
      <c r="R8" s="25"/>
      <c r="S8" s="25"/>
      <c r="T8" s="25"/>
      <c r="U8" s="26"/>
      <c r="V8" s="27">
        <f>SUM(J8:U8)</f>
        <v>356000</v>
      </c>
      <c r="W8" s="28" t="s">
        <v>35</v>
      </c>
    </row>
    <row r="9" spans="1:27" s="16" customFormat="1" ht="33.75" customHeight="1">
      <c r="A9" s="16" t="s">
        <v>27</v>
      </c>
      <c r="B9" s="29">
        <v>1.1000000000000001</v>
      </c>
      <c r="C9" s="18" t="s">
        <v>28</v>
      </c>
      <c r="D9" s="30" t="s">
        <v>29</v>
      </c>
      <c r="E9" s="31" t="s">
        <v>30</v>
      </c>
      <c r="F9" s="32" t="s">
        <v>31</v>
      </c>
      <c r="G9" s="33" t="s">
        <v>32</v>
      </c>
      <c r="H9" s="34" t="s">
        <v>36</v>
      </c>
      <c r="I9" s="23" t="s">
        <v>34</v>
      </c>
      <c r="J9" s="24"/>
      <c r="K9" s="25"/>
      <c r="L9" s="25"/>
      <c r="M9" s="25">
        <v>126011</v>
      </c>
      <c r="N9" s="25"/>
      <c r="O9" s="25"/>
      <c r="P9" s="25"/>
      <c r="Q9" s="25"/>
      <c r="R9" s="25"/>
      <c r="S9" s="25"/>
      <c r="T9" s="25"/>
      <c r="U9" s="26"/>
      <c r="V9" s="27">
        <f t="shared" ref="V9:V172" si="0">SUM(J9:U9)</f>
        <v>126011</v>
      </c>
      <c r="W9" s="28"/>
    </row>
    <row r="10" spans="1:27" s="16" customFormat="1" ht="36">
      <c r="A10" s="16" t="s">
        <v>37</v>
      </c>
      <c r="B10" s="35">
        <v>2.1</v>
      </c>
      <c r="C10" s="18" t="s">
        <v>38</v>
      </c>
      <c r="D10" s="36" t="s">
        <v>39</v>
      </c>
      <c r="E10" s="37" t="s">
        <v>40</v>
      </c>
      <c r="F10" s="38" t="s">
        <v>31</v>
      </c>
      <c r="G10" s="33" t="s">
        <v>41</v>
      </c>
      <c r="H10" s="39" t="s">
        <v>36</v>
      </c>
      <c r="I10" s="23" t="s">
        <v>34</v>
      </c>
      <c r="J10" s="24">
        <v>52861.09</v>
      </c>
      <c r="K10" s="25">
        <v>52861.09</v>
      </c>
      <c r="L10" s="25">
        <v>52861.09</v>
      </c>
      <c r="M10" s="25">
        <v>11447</v>
      </c>
      <c r="N10" s="25"/>
      <c r="O10" s="25">
        <v>35241</v>
      </c>
      <c r="P10" s="25"/>
      <c r="Q10" s="25"/>
      <c r="R10" s="25">
        <v>35241</v>
      </c>
      <c r="S10" s="25"/>
      <c r="T10" s="25"/>
      <c r="U10" s="26"/>
      <c r="V10" s="27">
        <f t="shared" si="0"/>
        <v>240512.27</v>
      </c>
      <c r="W10" s="28"/>
    </row>
    <row r="11" spans="1:27" s="16" customFormat="1" ht="54">
      <c r="A11" s="16" t="s">
        <v>37</v>
      </c>
      <c r="B11" s="35">
        <v>3.1</v>
      </c>
      <c r="C11" s="18" t="s">
        <v>38</v>
      </c>
      <c r="D11" s="36" t="s">
        <v>43</v>
      </c>
      <c r="E11" s="37" t="s">
        <v>40</v>
      </c>
      <c r="F11" s="41" t="s">
        <v>31</v>
      </c>
      <c r="G11" s="42" t="s">
        <v>44</v>
      </c>
      <c r="H11" s="39" t="s">
        <v>36</v>
      </c>
      <c r="I11" s="23" t="s">
        <v>34</v>
      </c>
      <c r="J11" s="24"/>
      <c r="K11" s="25"/>
      <c r="L11" s="25">
        <v>150489</v>
      </c>
      <c r="M11" s="25"/>
      <c r="N11" s="25"/>
      <c r="O11" s="25"/>
      <c r="P11" s="25"/>
      <c r="Q11" s="25"/>
      <c r="R11" s="25"/>
      <c r="S11" s="25"/>
      <c r="T11" s="25"/>
      <c r="U11" s="26"/>
      <c r="V11" s="27">
        <f t="shared" si="0"/>
        <v>150489</v>
      </c>
      <c r="W11" s="40"/>
    </row>
    <row r="12" spans="1:27" s="16" customFormat="1" ht="54">
      <c r="A12" s="16" t="s">
        <v>37</v>
      </c>
      <c r="B12" s="35">
        <v>4.0999999999999996</v>
      </c>
      <c r="C12" s="18" t="s">
        <v>38</v>
      </c>
      <c r="D12" s="36" t="s">
        <v>45</v>
      </c>
      <c r="E12" s="37" t="s">
        <v>40</v>
      </c>
      <c r="F12" s="41" t="s">
        <v>31</v>
      </c>
      <c r="G12" s="42" t="s">
        <v>46</v>
      </c>
      <c r="H12" s="39" t="s">
        <v>36</v>
      </c>
      <c r="I12" s="23" t="s">
        <v>34</v>
      </c>
      <c r="J12" s="24"/>
      <c r="K12" s="25"/>
      <c r="L12" s="25">
        <v>13728</v>
      </c>
      <c r="M12" s="25"/>
      <c r="N12" s="25"/>
      <c r="O12" s="25"/>
      <c r="P12" s="25"/>
      <c r="Q12" s="25"/>
      <c r="R12" s="25"/>
      <c r="S12" s="25"/>
      <c r="T12" s="25"/>
      <c r="U12" s="26"/>
      <c r="V12" s="27">
        <f t="shared" si="0"/>
        <v>13728</v>
      </c>
      <c r="W12" s="28"/>
    </row>
    <row r="13" spans="1:27" s="16" customFormat="1" ht="36">
      <c r="A13" s="16" t="s">
        <v>37</v>
      </c>
      <c r="B13" s="35">
        <v>5.0999999999999996</v>
      </c>
      <c r="C13" s="18" t="s">
        <v>38</v>
      </c>
      <c r="D13" s="36" t="s">
        <v>47</v>
      </c>
      <c r="E13" s="37" t="s">
        <v>40</v>
      </c>
      <c r="F13" s="41" t="s">
        <v>31</v>
      </c>
      <c r="G13" s="42" t="s">
        <v>48</v>
      </c>
      <c r="H13" s="39" t="s">
        <v>36</v>
      </c>
      <c r="I13" s="23" t="s">
        <v>34</v>
      </c>
      <c r="J13" s="24"/>
      <c r="K13" s="25">
        <v>103470</v>
      </c>
      <c r="L13" s="25"/>
      <c r="M13" s="25"/>
      <c r="N13" s="25"/>
      <c r="O13" s="25"/>
      <c r="P13" s="25"/>
      <c r="Q13" s="25"/>
      <c r="R13" s="25"/>
      <c r="S13" s="25"/>
      <c r="T13" s="25"/>
      <c r="U13" s="26"/>
      <c r="V13" s="27">
        <f t="shared" si="0"/>
        <v>103470</v>
      </c>
      <c r="W13" s="28"/>
    </row>
    <row r="14" spans="1:27" s="16" customFormat="1" ht="36">
      <c r="A14" s="16" t="s">
        <v>49</v>
      </c>
      <c r="B14" s="35">
        <v>6</v>
      </c>
      <c r="C14" s="18" t="s">
        <v>50</v>
      </c>
      <c r="D14" s="36" t="s">
        <v>51</v>
      </c>
      <c r="E14" s="37" t="s">
        <v>52</v>
      </c>
      <c r="F14" s="41" t="s">
        <v>31</v>
      </c>
      <c r="G14" s="42" t="s">
        <v>53</v>
      </c>
      <c r="H14" s="43" t="s">
        <v>33</v>
      </c>
      <c r="I14" s="23" t="s">
        <v>54</v>
      </c>
      <c r="J14" s="24"/>
      <c r="K14" s="25"/>
      <c r="L14" s="25"/>
      <c r="M14" s="25"/>
      <c r="N14" s="25"/>
      <c r="O14" s="25"/>
      <c r="P14" s="25"/>
      <c r="Q14" s="25"/>
      <c r="R14" s="25">
        <v>150000</v>
      </c>
      <c r="S14" s="25"/>
      <c r="T14" s="25"/>
      <c r="U14" s="26"/>
      <c r="V14" s="27">
        <f t="shared" si="0"/>
        <v>150000</v>
      </c>
      <c r="W14" s="28" t="s">
        <v>55</v>
      </c>
    </row>
    <row r="15" spans="1:27" s="16" customFormat="1" ht="36">
      <c r="A15" s="16" t="s">
        <v>49</v>
      </c>
      <c r="B15" s="35">
        <v>6.1</v>
      </c>
      <c r="C15" s="18" t="s">
        <v>50</v>
      </c>
      <c r="D15" s="36" t="s">
        <v>51</v>
      </c>
      <c r="E15" s="37" t="s">
        <v>52</v>
      </c>
      <c r="F15" s="41" t="s">
        <v>31</v>
      </c>
      <c r="G15" s="42" t="s">
        <v>53</v>
      </c>
      <c r="H15" s="43" t="s">
        <v>36</v>
      </c>
      <c r="I15" s="23" t="s">
        <v>54</v>
      </c>
      <c r="J15" s="24"/>
      <c r="K15" s="25"/>
      <c r="L15" s="25"/>
      <c r="M15" s="25"/>
      <c r="N15" s="25"/>
      <c r="O15" s="25"/>
      <c r="P15" s="25"/>
      <c r="Q15" s="25"/>
      <c r="R15" s="25">
        <v>5000</v>
      </c>
      <c r="S15" s="25"/>
      <c r="T15" s="25"/>
      <c r="U15" s="26"/>
      <c r="V15" s="27">
        <f>SUM(J15:U15)</f>
        <v>5000</v>
      </c>
      <c r="W15" s="28" t="s">
        <v>55</v>
      </c>
    </row>
    <row r="16" spans="1:27" s="16" customFormat="1" ht="29.25" customHeight="1">
      <c r="A16" s="16" t="s">
        <v>56</v>
      </c>
      <c r="B16" s="35">
        <v>7</v>
      </c>
      <c r="C16" s="18" t="s">
        <v>57</v>
      </c>
      <c r="D16" s="36" t="s">
        <v>29</v>
      </c>
      <c r="E16" s="37" t="s">
        <v>52</v>
      </c>
      <c r="F16" s="41" t="s">
        <v>31</v>
      </c>
      <c r="G16" s="42" t="s">
        <v>58</v>
      </c>
      <c r="H16" s="43" t="s">
        <v>33</v>
      </c>
      <c r="I16" s="23" t="s">
        <v>34</v>
      </c>
      <c r="J16" s="24"/>
      <c r="K16" s="25"/>
      <c r="L16" s="25">
        <v>514285.7</v>
      </c>
      <c r="M16" s="25">
        <v>514285.7</v>
      </c>
      <c r="N16" s="25">
        <v>514285.7</v>
      </c>
      <c r="O16" s="25"/>
      <c r="P16" s="25">
        <v>514285.7</v>
      </c>
      <c r="Q16" s="25">
        <v>514285.7</v>
      </c>
      <c r="R16" s="25">
        <f>514285.7-281250</f>
        <v>233035.7</v>
      </c>
      <c r="S16" s="25">
        <f>514285.7-281250</f>
        <v>233035.7</v>
      </c>
      <c r="T16" s="25"/>
      <c r="U16" s="26"/>
      <c r="V16" s="27">
        <f t="shared" si="0"/>
        <v>3037499.9000000004</v>
      </c>
      <c r="W16" s="40" t="s">
        <v>59</v>
      </c>
    </row>
    <row r="17" spans="1:23" s="16" customFormat="1" ht="29.25" customHeight="1">
      <c r="A17" s="16" t="s">
        <v>56</v>
      </c>
      <c r="B17" s="35">
        <v>7.1</v>
      </c>
      <c r="C17" s="18" t="s">
        <v>57</v>
      </c>
      <c r="D17" s="36" t="s">
        <v>29</v>
      </c>
      <c r="E17" s="37" t="s">
        <v>52</v>
      </c>
      <c r="F17" s="41" t="s">
        <v>31</v>
      </c>
      <c r="G17" s="42" t="s">
        <v>58</v>
      </c>
      <c r="H17" s="43" t="s">
        <v>36</v>
      </c>
      <c r="I17" s="23" t="s">
        <v>34</v>
      </c>
      <c r="J17" s="24"/>
      <c r="K17" s="25"/>
      <c r="L17" s="25"/>
      <c r="M17" s="25"/>
      <c r="N17" s="25"/>
      <c r="O17" s="25"/>
      <c r="P17" s="25"/>
      <c r="Q17" s="25"/>
      <c r="R17" s="25">
        <v>281250</v>
      </c>
      <c r="S17" s="25">
        <v>281250</v>
      </c>
      <c r="T17" s="25"/>
      <c r="U17" s="26"/>
      <c r="V17" s="27">
        <f t="shared" si="0"/>
        <v>562500</v>
      </c>
      <c r="W17" s="40" t="s">
        <v>59</v>
      </c>
    </row>
    <row r="18" spans="1:23" s="16" customFormat="1" ht="36">
      <c r="A18" s="16" t="s">
        <v>60</v>
      </c>
      <c r="B18" s="35">
        <v>8</v>
      </c>
      <c r="C18" s="18" t="s">
        <v>61</v>
      </c>
      <c r="D18" s="36" t="s">
        <v>47</v>
      </c>
      <c r="E18" s="37" t="s">
        <v>62</v>
      </c>
      <c r="F18" s="41" t="s">
        <v>31</v>
      </c>
      <c r="G18" s="33" t="s">
        <v>63</v>
      </c>
      <c r="H18" s="43" t="s">
        <v>36</v>
      </c>
      <c r="I18" s="23" t="s">
        <v>34</v>
      </c>
      <c r="J18" s="24">
        <v>20500</v>
      </c>
      <c r="K18" s="25">
        <v>20500</v>
      </c>
      <c r="L18" s="25">
        <v>20500</v>
      </c>
      <c r="M18" s="25"/>
      <c r="N18" s="25"/>
      <c r="O18" s="25"/>
      <c r="P18" s="25"/>
      <c r="Q18" s="25"/>
      <c r="R18" s="25"/>
      <c r="S18" s="25"/>
      <c r="T18" s="25"/>
      <c r="U18" s="26"/>
      <c r="V18" s="27">
        <f t="shared" si="0"/>
        <v>61500</v>
      </c>
      <c r="W18" s="40"/>
    </row>
    <row r="19" spans="1:23" s="16" customFormat="1" ht="54">
      <c r="A19" s="16">
        <v>4</v>
      </c>
      <c r="B19" s="35">
        <v>9</v>
      </c>
      <c r="C19" s="18" t="s">
        <v>64</v>
      </c>
      <c r="D19" s="36" t="s">
        <v>47</v>
      </c>
      <c r="E19" s="37" t="s">
        <v>65</v>
      </c>
      <c r="F19" s="41" t="s">
        <v>31</v>
      </c>
      <c r="G19" s="43" t="s">
        <v>66</v>
      </c>
      <c r="H19" s="43" t="s">
        <v>36</v>
      </c>
      <c r="I19" s="23" t="s">
        <v>67</v>
      </c>
      <c r="J19" s="24">
        <v>5000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6"/>
      <c r="V19" s="27">
        <f t="shared" si="0"/>
        <v>5000</v>
      </c>
      <c r="W19" s="40"/>
    </row>
    <row r="20" spans="1:23" s="16" customFormat="1" ht="54">
      <c r="A20" s="16">
        <v>4</v>
      </c>
      <c r="B20" s="35">
        <v>10</v>
      </c>
      <c r="C20" s="18" t="s">
        <v>68</v>
      </c>
      <c r="D20" s="36" t="s">
        <v>69</v>
      </c>
      <c r="E20" s="37" t="s">
        <v>70</v>
      </c>
      <c r="F20" s="41" t="s">
        <v>31</v>
      </c>
      <c r="G20" s="42" t="s">
        <v>71</v>
      </c>
      <c r="H20" s="43" t="s">
        <v>36</v>
      </c>
      <c r="I20" s="23" t="s">
        <v>67</v>
      </c>
      <c r="J20" s="24"/>
      <c r="K20" s="25"/>
      <c r="L20" s="25"/>
      <c r="M20" s="25"/>
      <c r="N20" s="25"/>
      <c r="O20" s="25"/>
      <c r="P20" s="25"/>
      <c r="Q20" s="25"/>
      <c r="R20" s="25"/>
      <c r="S20" s="25">
        <v>16000</v>
      </c>
      <c r="T20" s="25"/>
      <c r="U20" s="26"/>
      <c r="V20" s="27">
        <f t="shared" si="0"/>
        <v>16000</v>
      </c>
      <c r="W20" s="28"/>
    </row>
    <row r="21" spans="1:23" s="16" customFormat="1" ht="27" customHeight="1">
      <c r="A21" s="16">
        <v>4</v>
      </c>
      <c r="B21" s="35">
        <v>11</v>
      </c>
      <c r="C21" s="18" t="s">
        <v>72</v>
      </c>
      <c r="D21" s="36" t="s">
        <v>69</v>
      </c>
      <c r="E21" s="37" t="s">
        <v>73</v>
      </c>
      <c r="F21" s="41" t="s">
        <v>31</v>
      </c>
      <c r="G21" s="42" t="s">
        <v>74</v>
      </c>
      <c r="H21" s="43" t="s">
        <v>36</v>
      </c>
      <c r="I21" s="23" t="s">
        <v>67</v>
      </c>
      <c r="J21" s="24"/>
      <c r="K21" s="25"/>
      <c r="L21" s="25"/>
      <c r="M21" s="25">
        <v>20000</v>
      </c>
      <c r="N21" s="25"/>
      <c r="O21" s="25"/>
      <c r="P21" s="25"/>
      <c r="Q21" s="25"/>
      <c r="R21" s="25"/>
      <c r="S21" s="25"/>
      <c r="T21" s="25"/>
      <c r="U21" s="26"/>
      <c r="V21" s="27">
        <f t="shared" si="0"/>
        <v>20000</v>
      </c>
      <c r="W21" s="28"/>
    </row>
    <row r="22" spans="1:23" s="16" customFormat="1" ht="27" customHeight="1">
      <c r="A22" s="16">
        <v>4</v>
      </c>
      <c r="B22" s="35">
        <v>12</v>
      </c>
      <c r="C22" s="18" t="s">
        <v>75</v>
      </c>
      <c r="D22" s="36" t="s">
        <v>69</v>
      </c>
      <c r="E22" s="37" t="s">
        <v>76</v>
      </c>
      <c r="F22" s="41" t="s">
        <v>31</v>
      </c>
      <c r="G22" s="42" t="s">
        <v>77</v>
      </c>
      <c r="H22" s="43" t="s">
        <v>36</v>
      </c>
      <c r="I22" s="23" t="s">
        <v>67</v>
      </c>
      <c r="J22" s="24">
        <v>6000</v>
      </c>
      <c r="K22" s="25">
        <v>6000</v>
      </c>
      <c r="L22" s="25">
        <v>6000</v>
      </c>
      <c r="M22" s="25">
        <v>6000</v>
      </c>
      <c r="N22" s="25">
        <v>6000</v>
      </c>
      <c r="O22" s="25">
        <v>6000</v>
      </c>
      <c r="P22" s="25">
        <v>6000</v>
      </c>
      <c r="Q22" s="25">
        <v>6000</v>
      </c>
      <c r="R22" s="25">
        <v>6000</v>
      </c>
      <c r="S22" s="25">
        <v>6000</v>
      </c>
      <c r="T22" s="25">
        <v>6000</v>
      </c>
      <c r="U22" s="26">
        <v>6000</v>
      </c>
      <c r="V22" s="27">
        <f t="shared" si="0"/>
        <v>72000</v>
      </c>
      <c r="W22" s="28" t="s">
        <v>78</v>
      </c>
    </row>
    <row r="23" spans="1:23" s="16" customFormat="1" ht="27" customHeight="1">
      <c r="A23" s="16">
        <v>4</v>
      </c>
      <c r="B23" s="35">
        <v>13</v>
      </c>
      <c r="C23" s="18" t="s">
        <v>72</v>
      </c>
      <c r="D23" s="36" t="s">
        <v>69</v>
      </c>
      <c r="E23" s="37" t="s">
        <v>73</v>
      </c>
      <c r="F23" s="41" t="s">
        <v>31</v>
      </c>
      <c r="G23" s="42" t="s">
        <v>79</v>
      </c>
      <c r="H23" s="43" t="s">
        <v>36</v>
      </c>
      <c r="I23" s="23" t="s">
        <v>67</v>
      </c>
      <c r="J23" s="24"/>
      <c r="K23" s="25"/>
      <c r="L23" s="25"/>
      <c r="M23" s="25"/>
      <c r="N23" s="25"/>
      <c r="O23" s="25"/>
      <c r="P23" s="25"/>
      <c r="Q23" s="25"/>
      <c r="R23" s="25"/>
      <c r="S23" s="25"/>
      <c r="T23" s="25">
        <v>15000</v>
      </c>
      <c r="U23" s="26"/>
      <c r="V23" s="27">
        <f t="shared" si="0"/>
        <v>15000</v>
      </c>
      <c r="W23" s="28" t="s">
        <v>80</v>
      </c>
    </row>
    <row r="24" spans="1:23" s="16" customFormat="1" ht="27" customHeight="1">
      <c r="A24" s="16">
        <v>4</v>
      </c>
      <c r="B24" s="35">
        <v>14</v>
      </c>
      <c r="C24" s="18" t="s">
        <v>72</v>
      </c>
      <c r="D24" s="36" t="s">
        <v>69</v>
      </c>
      <c r="E24" s="37" t="s">
        <v>73</v>
      </c>
      <c r="F24" s="41" t="s">
        <v>31</v>
      </c>
      <c r="G24" s="42" t="s">
        <v>81</v>
      </c>
      <c r="H24" s="43" t="s">
        <v>36</v>
      </c>
      <c r="I24" s="23" t="s">
        <v>67</v>
      </c>
      <c r="J24" s="24"/>
      <c r="K24" s="25"/>
      <c r="L24" s="25"/>
      <c r="M24" s="25"/>
      <c r="N24" s="25"/>
      <c r="O24" s="25"/>
      <c r="P24" s="25">
        <v>6000</v>
      </c>
      <c r="Q24" s="25"/>
      <c r="R24" s="25"/>
      <c r="S24" s="25"/>
      <c r="T24" s="25"/>
      <c r="U24" s="26"/>
      <c r="V24" s="27">
        <f t="shared" si="0"/>
        <v>6000</v>
      </c>
      <c r="W24" s="28" t="s">
        <v>67</v>
      </c>
    </row>
    <row r="25" spans="1:23" s="16" customFormat="1" ht="27" customHeight="1">
      <c r="A25" s="16">
        <v>4</v>
      </c>
      <c r="B25" s="35">
        <v>15</v>
      </c>
      <c r="C25" s="18" t="s">
        <v>82</v>
      </c>
      <c r="D25" s="36" t="s">
        <v>69</v>
      </c>
      <c r="E25" s="37" t="s">
        <v>83</v>
      </c>
      <c r="F25" s="41" t="s">
        <v>31</v>
      </c>
      <c r="G25" s="42" t="s">
        <v>84</v>
      </c>
      <c r="H25" s="43" t="s">
        <v>36</v>
      </c>
      <c r="I25" s="23" t="s">
        <v>67</v>
      </c>
      <c r="J25" s="24"/>
      <c r="K25" s="25"/>
      <c r="L25" s="25"/>
      <c r="M25" s="25">
        <v>10000</v>
      </c>
      <c r="N25" s="25"/>
      <c r="O25" s="25"/>
      <c r="P25" s="25"/>
      <c r="Q25" s="25"/>
      <c r="R25" s="25"/>
      <c r="S25" s="25"/>
      <c r="T25" s="25"/>
      <c r="U25" s="26"/>
      <c r="V25" s="27">
        <f t="shared" si="0"/>
        <v>10000</v>
      </c>
      <c r="W25" s="28" t="s">
        <v>85</v>
      </c>
    </row>
    <row r="26" spans="1:23" s="16" customFormat="1" ht="27" customHeight="1">
      <c r="A26" s="16">
        <v>4</v>
      </c>
      <c r="B26" s="35">
        <v>16</v>
      </c>
      <c r="C26" s="18" t="s">
        <v>82</v>
      </c>
      <c r="D26" s="36" t="s">
        <v>69</v>
      </c>
      <c r="E26" s="37" t="s">
        <v>83</v>
      </c>
      <c r="F26" s="41" t="s">
        <v>31</v>
      </c>
      <c r="G26" s="42" t="s">
        <v>86</v>
      </c>
      <c r="H26" s="43" t="s">
        <v>36</v>
      </c>
      <c r="I26" s="23" t="s">
        <v>67</v>
      </c>
      <c r="J26" s="24"/>
      <c r="K26" s="25"/>
      <c r="L26" s="25"/>
      <c r="M26" s="25">
        <v>40000</v>
      </c>
      <c r="N26" s="25"/>
      <c r="O26" s="25"/>
      <c r="P26" s="25"/>
      <c r="Q26" s="25"/>
      <c r="R26" s="25"/>
      <c r="S26" s="25"/>
      <c r="T26" s="25"/>
      <c r="U26" s="26"/>
      <c r="V26" s="27">
        <f t="shared" si="0"/>
        <v>40000</v>
      </c>
      <c r="W26" s="28"/>
    </row>
    <row r="27" spans="1:23" s="16" customFormat="1" ht="36">
      <c r="A27" s="16">
        <v>4</v>
      </c>
      <c r="B27" s="35">
        <v>17</v>
      </c>
      <c r="C27" s="18" t="s">
        <v>82</v>
      </c>
      <c r="D27" s="36" t="s">
        <v>69</v>
      </c>
      <c r="E27" s="37" t="s">
        <v>76</v>
      </c>
      <c r="F27" s="41" t="s">
        <v>31</v>
      </c>
      <c r="G27" s="42" t="s">
        <v>87</v>
      </c>
      <c r="H27" s="43" t="s">
        <v>36</v>
      </c>
      <c r="I27" s="23" t="s">
        <v>67</v>
      </c>
      <c r="J27" s="24"/>
      <c r="K27" s="25"/>
      <c r="L27" s="25"/>
      <c r="M27" s="25"/>
      <c r="N27" s="25"/>
      <c r="O27" s="25"/>
      <c r="P27" s="25"/>
      <c r="Q27" s="25"/>
      <c r="R27" s="25">
        <v>10000</v>
      </c>
      <c r="S27" s="25"/>
      <c r="T27" s="25"/>
      <c r="U27" s="26"/>
      <c r="V27" s="27">
        <f t="shared" si="0"/>
        <v>10000</v>
      </c>
      <c r="W27" s="28" t="s">
        <v>67</v>
      </c>
    </row>
    <row r="28" spans="1:23" s="16" customFormat="1" ht="26.25" customHeight="1">
      <c r="A28" s="16">
        <v>4</v>
      </c>
      <c r="B28" s="35">
        <v>18</v>
      </c>
      <c r="C28" s="18" t="s">
        <v>88</v>
      </c>
      <c r="D28" s="36" t="s">
        <v>69</v>
      </c>
      <c r="E28" s="37" t="s">
        <v>52</v>
      </c>
      <c r="F28" s="41" t="s">
        <v>31</v>
      </c>
      <c r="G28" s="42" t="s">
        <v>89</v>
      </c>
      <c r="H28" s="43" t="s">
        <v>36</v>
      </c>
      <c r="I28" s="23" t="s">
        <v>67</v>
      </c>
      <c r="J28" s="24"/>
      <c r="K28" s="25"/>
      <c r="L28" s="25">
        <v>10000</v>
      </c>
      <c r="M28" s="25"/>
      <c r="N28" s="25"/>
      <c r="O28" s="25"/>
      <c r="P28" s="25"/>
      <c r="Q28" s="25"/>
      <c r="R28" s="25"/>
      <c r="S28" s="25"/>
      <c r="T28" s="25"/>
      <c r="U28" s="26"/>
      <c r="V28" s="27">
        <f t="shared" si="0"/>
        <v>10000</v>
      </c>
      <c r="W28" s="28" t="s">
        <v>90</v>
      </c>
    </row>
    <row r="29" spans="1:23" s="16" customFormat="1" ht="26.25" customHeight="1">
      <c r="A29" s="16">
        <v>4</v>
      </c>
      <c r="B29" s="35">
        <v>19</v>
      </c>
      <c r="C29" s="18" t="s">
        <v>88</v>
      </c>
      <c r="D29" s="36" t="s">
        <v>69</v>
      </c>
      <c r="E29" s="37" t="s">
        <v>52</v>
      </c>
      <c r="F29" s="41" t="s">
        <v>31</v>
      </c>
      <c r="G29" s="42" t="s">
        <v>91</v>
      </c>
      <c r="H29" s="43" t="s">
        <v>36</v>
      </c>
      <c r="I29" s="23" t="s">
        <v>67</v>
      </c>
      <c r="J29" s="44"/>
      <c r="K29" s="45">
        <v>15000</v>
      </c>
      <c r="L29" s="25"/>
      <c r="M29" s="25"/>
      <c r="N29" s="25"/>
      <c r="O29" s="25"/>
      <c r="P29" s="25"/>
      <c r="Q29" s="25"/>
      <c r="R29" s="25"/>
      <c r="S29" s="25"/>
      <c r="T29" s="25"/>
      <c r="U29" s="26"/>
      <c r="V29" s="27">
        <f t="shared" si="0"/>
        <v>15000</v>
      </c>
      <c r="W29" s="28"/>
    </row>
    <row r="30" spans="1:23" s="16" customFormat="1" ht="26.25" customHeight="1">
      <c r="A30" s="16">
        <v>4</v>
      </c>
      <c r="B30" s="29">
        <v>20</v>
      </c>
      <c r="C30" s="18" t="s">
        <v>88</v>
      </c>
      <c r="D30" s="46" t="s">
        <v>69</v>
      </c>
      <c r="E30" s="47" t="s">
        <v>52</v>
      </c>
      <c r="F30" s="38" t="s">
        <v>31</v>
      </c>
      <c r="G30" s="48" t="s">
        <v>92</v>
      </c>
      <c r="H30" s="43" t="s">
        <v>36</v>
      </c>
      <c r="I30" s="23" t="s">
        <v>67</v>
      </c>
      <c r="J30" s="44"/>
      <c r="K30" s="45">
        <v>5000</v>
      </c>
      <c r="L30" s="45"/>
      <c r="M30" s="45"/>
      <c r="N30" s="25"/>
      <c r="O30" s="25">
        <v>5000</v>
      </c>
      <c r="P30" s="25"/>
      <c r="Q30" s="25"/>
      <c r="R30" s="25"/>
      <c r="S30" s="25"/>
      <c r="T30" s="25"/>
      <c r="U30" s="26"/>
      <c r="V30" s="27">
        <f t="shared" si="0"/>
        <v>10000</v>
      </c>
      <c r="W30" s="28"/>
    </row>
    <row r="31" spans="1:23" s="16" customFormat="1" ht="26.25" customHeight="1">
      <c r="A31" s="16">
        <v>4</v>
      </c>
      <c r="B31" s="29">
        <v>21</v>
      </c>
      <c r="C31" s="18" t="s">
        <v>88</v>
      </c>
      <c r="D31" s="46" t="s">
        <v>69</v>
      </c>
      <c r="E31" s="47" t="s">
        <v>52</v>
      </c>
      <c r="F31" s="38" t="s">
        <v>31</v>
      </c>
      <c r="G31" s="48" t="s">
        <v>93</v>
      </c>
      <c r="H31" s="43" t="s">
        <v>36</v>
      </c>
      <c r="I31" s="23" t="s">
        <v>67</v>
      </c>
      <c r="J31" s="44"/>
      <c r="K31" s="45"/>
      <c r="L31" s="45"/>
      <c r="M31" s="45"/>
      <c r="N31" s="25">
        <v>5000</v>
      </c>
      <c r="O31" s="25"/>
      <c r="P31" s="25"/>
      <c r="Q31" s="25"/>
      <c r="R31" s="25"/>
      <c r="S31" s="25"/>
      <c r="T31" s="25"/>
      <c r="U31" s="26"/>
      <c r="V31" s="27">
        <f t="shared" si="0"/>
        <v>5000</v>
      </c>
      <c r="W31" s="28"/>
    </row>
    <row r="32" spans="1:23" s="16" customFormat="1" ht="54">
      <c r="A32" s="16">
        <v>4</v>
      </c>
      <c r="B32" s="29">
        <v>22</v>
      </c>
      <c r="C32" s="18" t="s">
        <v>88</v>
      </c>
      <c r="D32" s="46" t="s">
        <v>69</v>
      </c>
      <c r="E32" s="47" t="s">
        <v>52</v>
      </c>
      <c r="F32" s="38" t="s">
        <v>31</v>
      </c>
      <c r="G32" s="48" t="s">
        <v>94</v>
      </c>
      <c r="H32" s="43" t="s">
        <v>36</v>
      </c>
      <c r="I32" s="23" t="s">
        <v>67</v>
      </c>
      <c r="J32" s="44">
        <v>20000</v>
      </c>
      <c r="K32" s="45"/>
      <c r="L32" s="45"/>
      <c r="M32" s="45"/>
      <c r="N32" s="25"/>
      <c r="O32" s="25"/>
      <c r="P32" s="25"/>
      <c r="Q32" s="25"/>
      <c r="R32" s="25"/>
      <c r="S32" s="25"/>
      <c r="T32" s="25"/>
      <c r="U32" s="26"/>
      <c r="V32" s="27">
        <f t="shared" si="0"/>
        <v>20000</v>
      </c>
      <c r="W32" s="28" t="s">
        <v>95</v>
      </c>
    </row>
    <row r="33" spans="1:23" s="16" customFormat="1" ht="27" customHeight="1">
      <c r="A33" s="16">
        <v>4</v>
      </c>
      <c r="B33" s="29">
        <v>23</v>
      </c>
      <c r="C33" s="18" t="s">
        <v>88</v>
      </c>
      <c r="D33" s="46" t="s">
        <v>69</v>
      </c>
      <c r="E33" s="47" t="s">
        <v>52</v>
      </c>
      <c r="F33" s="38" t="s">
        <v>31</v>
      </c>
      <c r="G33" s="48" t="s">
        <v>96</v>
      </c>
      <c r="H33" s="43" t="s">
        <v>36</v>
      </c>
      <c r="I33" s="23" t="s">
        <v>67</v>
      </c>
      <c r="J33" s="44">
        <v>25000</v>
      </c>
      <c r="K33" s="45"/>
      <c r="L33" s="45"/>
      <c r="M33" s="45"/>
      <c r="N33" s="25"/>
      <c r="O33" s="25"/>
      <c r="P33" s="25"/>
      <c r="Q33" s="25"/>
      <c r="R33" s="25"/>
      <c r="S33" s="25"/>
      <c r="T33" s="25"/>
      <c r="U33" s="26"/>
      <c r="V33" s="27">
        <f t="shared" si="0"/>
        <v>25000</v>
      </c>
      <c r="W33" s="28" t="s">
        <v>97</v>
      </c>
    </row>
    <row r="34" spans="1:23" s="16" customFormat="1" ht="27" customHeight="1">
      <c r="A34" s="16">
        <v>4</v>
      </c>
      <c r="B34" s="29">
        <v>24</v>
      </c>
      <c r="C34" s="18" t="s">
        <v>88</v>
      </c>
      <c r="D34" s="46" t="s">
        <v>69</v>
      </c>
      <c r="E34" s="47" t="s">
        <v>52</v>
      </c>
      <c r="F34" s="38" t="s">
        <v>31</v>
      </c>
      <c r="G34" s="48" t="s">
        <v>98</v>
      </c>
      <c r="H34" s="43" t="s">
        <v>36</v>
      </c>
      <c r="I34" s="23" t="s">
        <v>67</v>
      </c>
      <c r="J34" s="44"/>
      <c r="K34" s="45"/>
      <c r="L34" s="45"/>
      <c r="M34" s="45">
        <v>40000</v>
      </c>
      <c r="N34" s="25"/>
      <c r="O34" s="25"/>
      <c r="P34" s="25"/>
      <c r="Q34" s="25"/>
      <c r="R34" s="25"/>
      <c r="S34" s="25"/>
      <c r="T34" s="25"/>
      <c r="U34" s="26"/>
      <c r="V34" s="27">
        <f t="shared" si="0"/>
        <v>40000</v>
      </c>
      <c r="W34" s="28" t="s">
        <v>99</v>
      </c>
    </row>
    <row r="35" spans="1:23" s="16" customFormat="1" ht="27" customHeight="1">
      <c r="A35" s="16">
        <v>4</v>
      </c>
      <c r="B35" s="29">
        <v>25</v>
      </c>
      <c r="C35" s="18" t="s">
        <v>88</v>
      </c>
      <c r="D35" s="46" t="s">
        <v>69</v>
      </c>
      <c r="E35" s="47" t="s">
        <v>52</v>
      </c>
      <c r="F35" s="38" t="s">
        <v>31</v>
      </c>
      <c r="G35" s="48" t="s">
        <v>100</v>
      </c>
      <c r="H35" s="43" t="s">
        <v>36</v>
      </c>
      <c r="I35" s="23" t="s">
        <v>67</v>
      </c>
      <c r="J35" s="44"/>
      <c r="K35" s="45"/>
      <c r="L35" s="45"/>
      <c r="M35" s="45"/>
      <c r="N35" s="25"/>
      <c r="O35" s="25">
        <v>10000</v>
      </c>
      <c r="P35" s="25"/>
      <c r="Q35" s="25"/>
      <c r="R35" s="25"/>
      <c r="S35" s="25"/>
      <c r="T35" s="25"/>
      <c r="U35" s="26"/>
      <c r="V35" s="27">
        <f t="shared" si="0"/>
        <v>10000</v>
      </c>
      <c r="W35" s="28"/>
    </row>
    <row r="36" spans="1:23" s="16" customFormat="1" ht="27" customHeight="1">
      <c r="A36" s="16">
        <v>4</v>
      </c>
      <c r="B36" s="29">
        <v>26</v>
      </c>
      <c r="C36" s="49" t="s">
        <v>88</v>
      </c>
      <c r="D36" s="46" t="s">
        <v>69</v>
      </c>
      <c r="E36" s="47" t="s">
        <v>76</v>
      </c>
      <c r="F36" s="38" t="s">
        <v>31</v>
      </c>
      <c r="G36" s="48" t="s">
        <v>101</v>
      </c>
      <c r="H36" s="43" t="s">
        <v>36</v>
      </c>
      <c r="I36" s="23" t="s">
        <v>67</v>
      </c>
      <c r="J36" s="44"/>
      <c r="K36" s="45"/>
      <c r="L36" s="45"/>
      <c r="M36" s="45">
        <v>50000</v>
      </c>
      <c r="N36" s="25"/>
      <c r="O36" s="25"/>
      <c r="P36" s="25">
        <v>50000</v>
      </c>
      <c r="Q36" s="25"/>
      <c r="R36" s="25"/>
      <c r="S36" s="25">
        <v>50000</v>
      </c>
      <c r="T36" s="25"/>
      <c r="U36" s="26"/>
      <c r="V36" s="27">
        <f t="shared" si="0"/>
        <v>150000</v>
      </c>
      <c r="W36" s="28" t="s">
        <v>102</v>
      </c>
    </row>
    <row r="37" spans="1:23" s="16" customFormat="1" ht="27" customHeight="1">
      <c r="A37" s="16">
        <v>4</v>
      </c>
      <c r="B37" s="29">
        <v>27</v>
      </c>
      <c r="C37" s="49" t="s">
        <v>72</v>
      </c>
      <c r="D37" s="46" t="s">
        <v>69</v>
      </c>
      <c r="E37" s="47" t="s">
        <v>73</v>
      </c>
      <c r="F37" s="38" t="s">
        <v>31</v>
      </c>
      <c r="G37" s="48" t="s">
        <v>103</v>
      </c>
      <c r="H37" s="43" t="s">
        <v>36</v>
      </c>
      <c r="I37" s="23" t="s">
        <v>67</v>
      </c>
      <c r="J37" s="44"/>
      <c r="K37" s="45"/>
      <c r="L37" s="45"/>
      <c r="M37" s="45"/>
      <c r="N37" s="25"/>
      <c r="O37" s="25"/>
      <c r="P37" s="25"/>
      <c r="Q37" s="25">
        <v>30000</v>
      </c>
      <c r="R37" s="25"/>
      <c r="S37" s="25"/>
      <c r="T37" s="25"/>
      <c r="U37" s="26"/>
      <c r="V37" s="27">
        <f t="shared" si="0"/>
        <v>30000</v>
      </c>
      <c r="W37" s="28" t="s">
        <v>104</v>
      </c>
    </row>
    <row r="38" spans="1:23" s="16" customFormat="1" ht="27" customHeight="1">
      <c r="A38" s="16">
        <v>4</v>
      </c>
      <c r="B38" s="29">
        <v>28</v>
      </c>
      <c r="C38" s="49" t="s">
        <v>82</v>
      </c>
      <c r="D38" s="46" t="s">
        <v>69</v>
      </c>
      <c r="E38" s="47" t="s">
        <v>83</v>
      </c>
      <c r="F38" s="38" t="s">
        <v>31</v>
      </c>
      <c r="G38" s="48" t="s">
        <v>103</v>
      </c>
      <c r="H38" s="43" t="s">
        <v>36</v>
      </c>
      <c r="I38" s="23" t="s">
        <v>67</v>
      </c>
      <c r="J38" s="44"/>
      <c r="K38" s="45"/>
      <c r="L38" s="45"/>
      <c r="M38" s="45"/>
      <c r="N38" s="25"/>
      <c r="O38" s="25"/>
      <c r="P38" s="25"/>
      <c r="Q38" s="25">
        <v>30000</v>
      </c>
      <c r="R38" s="25"/>
      <c r="S38" s="25"/>
      <c r="T38" s="25"/>
      <c r="U38" s="26"/>
      <c r="V38" s="27">
        <f t="shared" si="0"/>
        <v>30000</v>
      </c>
      <c r="W38" s="28" t="s">
        <v>104</v>
      </c>
    </row>
    <row r="39" spans="1:23" s="16" customFormat="1" ht="36">
      <c r="A39" s="16">
        <v>4</v>
      </c>
      <c r="B39" s="29">
        <v>29</v>
      </c>
      <c r="C39" s="49" t="s">
        <v>72</v>
      </c>
      <c r="D39" s="46" t="s">
        <v>69</v>
      </c>
      <c r="E39" s="47" t="s">
        <v>73</v>
      </c>
      <c r="F39" s="38" t="s">
        <v>31</v>
      </c>
      <c r="G39" s="48" t="s">
        <v>105</v>
      </c>
      <c r="H39" s="43" t="s">
        <v>36</v>
      </c>
      <c r="I39" s="23" t="s">
        <v>67</v>
      </c>
      <c r="J39" s="44"/>
      <c r="K39" s="45"/>
      <c r="L39" s="45"/>
      <c r="M39" s="45"/>
      <c r="N39" s="25"/>
      <c r="O39" s="25">
        <v>15000</v>
      </c>
      <c r="P39" s="25"/>
      <c r="Q39" s="25"/>
      <c r="R39" s="25"/>
      <c r="S39" s="25"/>
      <c r="T39" s="25"/>
      <c r="U39" s="26"/>
      <c r="V39" s="27">
        <f t="shared" si="0"/>
        <v>15000</v>
      </c>
      <c r="W39" s="28" t="s">
        <v>106</v>
      </c>
    </row>
    <row r="40" spans="1:23" s="16" customFormat="1" ht="36">
      <c r="A40" s="16">
        <v>4</v>
      </c>
      <c r="B40" s="29">
        <v>30</v>
      </c>
      <c r="C40" s="49" t="s">
        <v>82</v>
      </c>
      <c r="D40" s="46" t="s">
        <v>69</v>
      </c>
      <c r="E40" s="47" t="s">
        <v>83</v>
      </c>
      <c r="F40" s="38" t="s">
        <v>31</v>
      </c>
      <c r="G40" s="48" t="s">
        <v>105</v>
      </c>
      <c r="H40" s="43" t="s">
        <v>36</v>
      </c>
      <c r="I40" s="23" t="s">
        <v>67</v>
      </c>
      <c r="J40" s="44"/>
      <c r="K40" s="45"/>
      <c r="L40" s="45"/>
      <c r="M40" s="45"/>
      <c r="N40" s="25"/>
      <c r="O40" s="25">
        <v>15000</v>
      </c>
      <c r="P40" s="25"/>
      <c r="Q40" s="25"/>
      <c r="R40" s="25"/>
      <c r="S40" s="25"/>
      <c r="T40" s="25"/>
      <c r="U40" s="26"/>
      <c r="V40" s="27">
        <f t="shared" si="0"/>
        <v>15000</v>
      </c>
      <c r="W40" s="28" t="s">
        <v>106</v>
      </c>
    </row>
    <row r="41" spans="1:23" s="16" customFormat="1" ht="72">
      <c r="A41" s="16">
        <v>4</v>
      </c>
      <c r="B41" s="29">
        <v>31</v>
      </c>
      <c r="C41" s="49" t="s">
        <v>88</v>
      </c>
      <c r="D41" s="46" t="s">
        <v>69</v>
      </c>
      <c r="E41" s="47" t="s">
        <v>52</v>
      </c>
      <c r="F41" s="38" t="s">
        <v>107</v>
      </c>
      <c r="G41" s="48" t="s">
        <v>108</v>
      </c>
      <c r="H41" s="43" t="s">
        <v>36</v>
      </c>
      <c r="I41" s="23" t="s">
        <v>67</v>
      </c>
      <c r="J41" s="44"/>
      <c r="K41" s="45"/>
      <c r="L41" s="45"/>
      <c r="M41" s="45"/>
      <c r="N41" s="25"/>
      <c r="O41" s="25"/>
      <c r="P41" s="25"/>
      <c r="Q41" s="25">
        <v>15000</v>
      </c>
      <c r="R41" s="25"/>
      <c r="S41" s="25"/>
      <c r="T41" s="25"/>
      <c r="U41" s="26"/>
      <c r="V41" s="27">
        <f t="shared" si="0"/>
        <v>15000</v>
      </c>
      <c r="W41" s="28" t="s">
        <v>109</v>
      </c>
    </row>
    <row r="42" spans="1:23" s="16" customFormat="1" ht="76.5">
      <c r="A42" s="16">
        <v>4</v>
      </c>
      <c r="B42" s="29">
        <v>32</v>
      </c>
      <c r="C42" s="49" t="s">
        <v>110</v>
      </c>
      <c r="D42" s="46" t="s">
        <v>111</v>
      </c>
      <c r="E42" s="47" t="s">
        <v>76</v>
      </c>
      <c r="F42" s="38" t="s">
        <v>31</v>
      </c>
      <c r="G42" s="50" t="s">
        <v>112</v>
      </c>
      <c r="H42" s="43" t="s">
        <v>36</v>
      </c>
      <c r="I42" s="23" t="s">
        <v>67</v>
      </c>
      <c r="J42" s="44"/>
      <c r="K42" s="45">
        <v>13000</v>
      </c>
      <c r="L42" s="45"/>
      <c r="M42" s="45"/>
      <c r="N42" s="25"/>
      <c r="O42" s="25"/>
      <c r="P42" s="25"/>
      <c r="Q42" s="25">
        <v>117000</v>
      </c>
      <c r="R42" s="25"/>
      <c r="S42" s="25"/>
      <c r="T42" s="25"/>
      <c r="U42" s="26"/>
      <c r="V42" s="27">
        <f t="shared" si="0"/>
        <v>130000</v>
      </c>
      <c r="W42" s="28" t="s">
        <v>113</v>
      </c>
    </row>
    <row r="43" spans="1:23" s="16" customFormat="1" ht="38.25">
      <c r="A43" s="16">
        <v>4</v>
      </c>
      <c r="B43" s="29">
        <v>33</v>
      </c>
      <c r="C43" s="49" t="s">
        <v>110</v>
      </c>
      <c r="D43" s="46" t="s">
        <v>111</v>
      </c>
      <c r="E43" s="47" t="s">
        <v>76</v>
      </c>
      <c r="F43" s="38" t="s">
        <v>114</v>
      </c>
      <c r="G43" s="50" t="s">
        <v>115</v>
      </c>
      <c r="H43" s="43" t="s">
        <v>36</v>
      </c>
      <c r="I43" s="23" t="s">
        <v>67</v>
      </c>
      <c r="J43" s="44">
        <v>1000</v>
      </c>
      <c r="K43" s="45"/>
      <c r="L43" s="45"/>
      <c r="M43" s="45"/>
      <c r="N43" s="25">
        <v>30000</v>
      </c>
      <c r="O43" s="25"/>
      <c r="P43" s="25"/>
      <c r="Q43" s="25"/>
      <c r="R43" s="25"/>
      <c r="S43" s="25"/>
      <c r="T43" s="25"/>
      <c r="U43" s="26"/>
      <c r="V43" s="27">
        <f t="shared" si="0"/>
        <v>31000</v>
      </c>
      <c r="W43" s="28" t="s">
        <v>116</v>
      </c>
    </row>
    <row r="44" spans="1:23" s="16" customFormat="1" ht="38.25">
      <c r="A44" s="16">
        <v>4</v>
      </c>
      <c r="B44" s="29">
        <v>34</v>
      </c>
      <c r="C44" s="49" t="s">
        <v>117</v>
      </c>
      <c r="D44" s="46" t="s">
        <v>118</v>
      </c>
      <c r="E44" s="47" t="s">
        <v>76</v>
      </c>
      <c r="F44" s="38" t="s">
        <v>107</v>
      </c>
      <c r="G44" s="50" t="s">
        <v>119</v>
      </c>
      <c r="H44" s="43" t="s">
        <v>36</v>
      </c>
      <c r="I44" s="23" t="s">
        <v>67</v>
      </c>
      <c r="J44" s="44"/>
      <c r="K44" s="45"/>
      <c r="L44" s="45">
        <v>14000</v>
      </c>
      <c r="M44" s="45"/>
      <c r="N44" s="25"/>
      <c r="O44" s="25"/>
      <c r="P44" s="25"/>
      <c r="Q44" s="25"/>
      <c r="R44" s="25"/>
      <c r="S44" s="25"/>
      <c r="T44" s="25"/>
      <c r="U44" s="26"/>
      <c r="V44" s="27">
        <f t="shared" si="0"/>
        <v>14000</v>
      </c>
      <c r="W44" s="28" t="s">
        <v>120</v>
      </c>
    </row>
    <row r="45" spans="1:23" s="16" customFormat="1" ht="36">
      <c r="A45" s="16">
        <v>4</v>
      </c>
      <c r="B45" s="29">
        <v>35</v>
      </c>
      <c r="C45" s="49" t="s">
        <v>121</v>
      </c>
      <c r="D45" s="46" t="s">
        <v>122</v>
      </c>
      <c r="E45" s="47" t="s">
        <v>52</v>
      </c>
      <c r="F45" s="38" t="s">
        <v>31</v>
      </c>
      <c r="G45" s="48" t="s">
        <v>123</v>
      </c>
      <c r="H45" s="43" t="s">
        <v>36</v>
      </c>
      <c r="I45" s="23" t="s">
        <v>67</v>
      </c>
      <c r="J45" s="44">
        <v>15000</v>
      </c>
      <c r="K45" s="45"/>
      <c r="L45" s="45"/>
      <c r="M45" s="45"/>
      <c r="N45" s="25"/>
      <c r="O45" s="25"/>
      <c r="P45" s="25"/>
      <c r="Q45" s="25"/>
      <c r="R45" s="25"/>
      <c r="S45" s="25"/>
      <c r="T45" s="25"/>
      <c r="U45" s="26"/>
      <c r="V45" s="27">
        <f t="shared" si="0"/>
        <v>15000</v>
      </c>
      <c r="W45" s="40" t="s">
        <v>124</v>
      </c>
    </row>
    <row r="46" spans="1:23" s="16" customFormat="1" ht="54">
      <c r="A46" s="16">
        <v>4</v>
      </c>
      <c r="B46" s="29">
        <v>36</v>
      </c>
      <c r="C46" s="49" t="s">
        <v>125</v>
      </c>
      <c r="D46" s="46" t="s">
        <v>122</v>
      </c>
      <c r="E46" s="47" t="s">
        <v>76</v>
      </c>
      <c r="F46" s="38" t="s">
        <v>31</v>
      </c>
      <c r="G46" s="48" t="s">
        <v>126</v>
      </c>
      <c r="H46" s="43" t="s">
        <v>36</v>
      </c>
      <c r="I46" s="23" t="s">
        <v>67</v>
      </c>
      <c r="J46" s="44"/>
      <c r="K46" s="45"/>
      <c r="L46" s="45"/>
      <c r="M46" s="45">
        <v>60000</v>
      </c>
      <c r="N46" s="25"/>
      <c r="O46" s="25"/>
      <c r="P46" s="25"/>
      <c r="Q46" s="25"/>
      <c r="R46" s="25"/>
      <c r="S46" s="25"/>
      <c r="T46" s="25"/>
      <c r="U46" s="26"/>
      <c r="V46" s="27">
        <f t="shared" si="0"/>
        <v>60000</v>
      </c>
      <c r="W46" s="40" t="s">
        <v>127</v>
      </c>
    </row>
    <row r="47" spans="1:23" s="16" customFormat="1" ht="36">
      <c r="A47" s="16">
        <v>4</v>
      </c>
      <c r="B47" s="29">
        <v>37</v>
      </c>
      <c r="C47" s="49" t="s">
        <v>121</v>
      </c>
      <c r="D47" s="46" t="s">
        <v>122</v>
      </c>
      <c r="E47" s="47" t="s">
        <v>52</v>
      </c>
      <c r="F47" s="38" t="s">
        <v>31</v>
      </c>
      <c r="G47" s="48" t="s">
        <v>128</v>
      </c>
      <c r="H47" s="43" t="s">
        <v>36</v>
      </c>
      <c r="I47" s="23" t="s">
        <v>67</v>
      </c>
      <c r="J47" s="44">
        <v>10000</v>
      </c>
      <c r="K47" s="45"/>
      <c r="L47" s="45"/>
      <c r="M47" s="45"/>
      <c r="N47" s="25"/>
      <c r="O47" s="25"/>
      <c r="P47" s="25"/>
      <c r="Q47" s="25"/>
      <c r="R47" s="25"/>
      <c r="S47" s="25"/>
      <c r="T47" s="25"/>
      <c r="U47" s="26"/>
      <c r="V47" s="27">
        <f t="shared" si="0"/>
        <v>10000</v>
      </c>
      <c r="W47" s="40" t="s">
        <v>129</v>
      </c>
    </row>
    <row r="48" spans="1:23" s="16" customFormat="1" ht="27" customHeight="1">
      <c r="A48" s="16">
        <v>4</v>
      </c>
      <c r="B48" s="29">
        <v>38</v>
      </c>
      <c r="C48" s="49" t="s">
        <v>125</v>
      </c>
      <c r="D48" s="46" t="s">
        <v>122</v>
      </c>
      <c r="E48" s="47" t="s">
        <v>76</v>
      </c>
      <c r="F48" s="38" t="s">
        <v>31</v>
      </c>
      <c r="G48" s="48" t="s">
        <v>130</v>
      </c>
      <c r="H48" s="43" t="s">
        <v>36</v>
      </c>
      <c r="I48" s="23" t="s">
        <v>67</v>
      </c>
      <c r="J48" s="44"/>
      <c r="K48" s="45"/>
      <c r="L48" s="45">
        <v>40000</v>
      </c>
      <c r="M48" s="45"/>
      <c r="N48" s="25"/>
      <c r="O48" s="25"/>
      <c r="P48" s="25"/>
      <c r="Q48" s="25"/>
      <c r="R48" s="25"/>
      <c r="S48" s="25"/>
      <c r="T48" s="25"/>
      <c r="U48" s="26"/>
      <c r="V48" s="27">
        <f t="shared" si="0"/>
        <v>40000</v>
      </c>
      <c r="W48" s="40" t="s">
        <v>131</v>
      </c>
    </row>
    <row r="49" spans="1:23" s="16" customFormat="1" ht="36">
      <c r="A49" s="16">
        <v>4</v>
      </c>
      <c r="B49" s="29">
        <v>39</v>
      </c>
      <c r="C49" s="49" t="s">
        <v>121</v>
      </c>
      <c r="D49" s="46" t="s">
        <v>122</v>
      </c>
      <c r="E49" s="47" t="s">
        <v>52</v>
      </c>
      <c r="F49" s="38" t="s">
        <v>31</v>
      </c>
      <c r="G49" s="48" t="s">
        <v>132</v>
      </c>
      <c r="H49" s="43" t="s">
        <v>36</v>
      </c>
      <c r="I49" s="23" t="s">
        <v>67</v>
      </c>
      <c r="J49" s="44"/>
      <c r="K49" s="45">
        <v>5000</v>
      </c>
      <c r="L49" s="45"/>
      <c r="M49" s="45"/>
      <c r="N49" s="25"/>
      <c r="O49" s="25"/>
      <c r="P49" s="25"/>
      <c r="Q49" s="25"/>
      <c r="R49" s="25"/>
      <c r="S49" s="25"/>
      <c r="T49" s="25"/>
      <c r="U49" s="26"/>
      <c r="V49" s="27">
        <f t="shared" si="0"/>
        <v>5000</v>
      </c>
      <c r="W49" s="40" t="s">
        <v>133</v>
      </c>
    </row>
    <row r="50" spans="1:23" s="16" customFormat="1" ht="27" customHeight="1">
      <c r="A50" s="16">
        <v>4</v>
      </c>
      <c r="B50" s="29">
        <v>40</v>
      </c>
      <c r="C50" s="49" t="s">
        <v>121</v>
      </c>
      <c r="D50" s="46" t="s">
        <v>122</v>
      </c>
      <c r="E50" s="47" t="s">
        <v>52</v>
      </c>
      <c r="F50" s="38" t="s">
        <v>31</v>
      </c>
      <c r="G50" s="48" t="s">
        <v>134</v>
      </c>
      <c r="H50" s="43" t="s">
        <v>36</v>
      </c>
      <c r="I50" s="23" t="s">
        <v>67</v>
      </c>
      <c r="J50" s="51"/>
      <c r="K50" s="52"/>
      <c r="L50" s="52"/>
      <c r="M50" s="25">
        <v>50000</v>
      </c>
      <c r="N50" s="25"/>
      <c r="O50" s="25"/>
      <c r="P50" s="25"/>
      <c r="Q50" s="25"/>
      <c r="R50" s="25"/>
      <c r="S50" s="25"/>
      <c r="T50" s="25"/>
      <c r="U50" s="26"/>
      <c r="V50" s="27">
        <f t="shared" si="0"/>
        <v>50000</v>
      </c>
      <c r="W50" s="40" t="s">
        <v>133</v>
      </c>
    </row>
    <row r="51" spans="1:23" s="16" customFormat="1" ht="36">
      <c r="A51" s="16">
        <v>4</v>
      </c>
      <c r="B51" s="29">
        <v>41</v>
      </c>
      <c r="C51" s="49" t="s">
        <v>135</v>
      </c>
      <c r="D51" s="46" t="s">
        <v>136</v>
      </c>
      <c r="E51" s="47" t="s">
        <v>52</v>
      </c>
      <c r="F51" s="38" t="s">
        <v>31</v>
      </c>
      <c r="G51" s="48" t="s">
        <v>137</v>
      </c>
      <c r="H51" s="43" t="s">
        <v>36</v>
      </c>
      <c r="I51" s="23" t="s">
        <v>67</v>
      </c>
      <c r="J51" s="51"/>
      <c r="K51" s="52"/>
      <c r="L51" s="52"/>
      <c r="M51" s="25"/>
      <c r="N51" s="25">
        <v>25000</v>
      </c>
      <c r="O51" s="25"/>
      <c r="P51" s="25"/>
      <c r="Q51" s="25"/>
      <c r="R51" s="25"/>
      <c r="S51" s="25"/>
      <c r="T51" s="25"/>
      <c r="U51" s="26"/>
      <c r="V51" s="27">
        <f t="shared" si="0"/>
        <v>25000</v>
      </c>
      <c r="W51" s="28" t="s">
        <v>138</v>
      </c>
    </row>
    <row r="52" spans="1:23" s="16" customFormat="1" ht="36">
      <c r="A52" s="16">
        <v>4</v>
      </c>
      <c r="B52" s="29">
        <v>42</v>
      </c>
      <c r="C52" s="49" t="s">
        <v>135</v>
      </c>
      <c r="D52" s="46" t="s">
        <v>136</v>
      </c>
      <c r="E52" s="47" t="s">
        <v>52</v>
      </c>
      <c r="F52" s="38" t="s">
        <v>31</v>
      </c>
      <c r="G52" s="48" t="s">
        <v>139</v>
      </c>
      <c r="H52" s="43" t="s">
        <v>36</v>
      </c>
      <c r="I52" s="23" t="s">
        <v>67</v>
      </c>
      <c r="J52" s="51"/>
      <c r="K52" s="52"/>
      <c r="L52" s="52"/>
      <c r="M52" s="25"/>
      <c r="N52" s="25">
        <v>25000</v>
      </c>
      <c r="O52" s="25"/>
      <c r="P52" s="25"/>
      <c r="Q52" s="25"/>
      <c r="R52" s="25"/>
      <c r="S52" s="25"/>
      <c r="T52" s="25"/>
      <c r="U52" s="26"/>
      <c r="V52" s="27">
        <f t="shared" si="0"/>
        <v>25000</v>
      </c>
      <c r="W52" s="28" t="s">
        <v>138</v>
      </c>
    </row>
    <row r="53" spans="1:23" s="16" customFormat="1" ht="28.5" customHeight="1">
      <c r="A53" s="16">
        <v>4</v>
      </c>
      <c r="B53" s="29">
        <v>43</v>
      </c>
      <c r="C53" s="49" t="s">
        <v>140</v>
      </c>
      <c r="D53" s="46" t="s">
        <v>136</v>
      </c>
      <c r="E53" s="47" t="s">
        <v>76</v>
      </c>
      <c r="F53" s="38" t="s">
        <v>31</v>
      </c>
      <c r="G53" s="48" t="s">
        <v>141</v>
      </c>
      <c r="H53" s="43" t="s">
        <v>36</v>
      </c>
      <c r="I53" s="23" t="s">
        <v>67</v>
      </c>
      <c r="J53" s="51"/>
      <c r="K53" s="52"/>
      <c r="L53" s="52">
        <v>2000</v>
      </c>
      <c r="M53" s="25"/>
      <c r="N53" s="25"/>
      <c r="O53" s="25">
        <v>2000</v>
      </c>
      <c r="P53" s="25"/>
      <c r="Q53" s="25"/>
      <c r="R53" s="25">
        <v>2000</v>
      </c>
      <c r="S53" s="25"/>
      <c r="T53" s="25"/>
      <c r="U53" s="26">
        <v>2000</v>
      </c>
      <c r="V53" s="27">
        <f t="shared" si="0"/>
        <v>8000</v>
      </c>
      <c r="W53" s="28" t="s">
        <v>67</v>
      </c>
    </row>
    <row r="54" spans="1:23" s="16" customFormat="1" ht="28.5" customHeight="1">
      <c r="A54" s="16">
        <v>4</v>
      </c>
      <c r="B54" s="29">
        <v>44</v>
      </c>
      <c r="C54" s="49" t="s">
        <v>142</v>
      </c>
      <c r="D54" s="46" t="s">
        <v>136</v>
      </c>
      <c r="E54" s="47" t="s">
        <v>83</v>
      </c>
      <c r="F54" s="38" t="s">
        <v>31</v>
      </c>
      <c r="G54" s="48" t="s">
        <v>143</v>
      </c>
      <c r="H54" s="43" t="s">
        <v>36</v>
      </c>
      <c r="I54" s="23" t="s">
        <v>67</v>
      </c>
      <c r="J54" s="51"/>
      <c r="K54" s="52"/>
      <c r="L54" s="52"/>
      <c r="M54" s="25"/>
      <c r="N54" s="25"/>
      <c r="O54" s="25"/>
      <c r="P54" s="25"/>
      <c r="Q54" s="25"/>
      <c r="R54" s="25">
        <v>65000</v>
      </c>
      <c r="S54" s="25"/>
      <c r="T54" s="25"/>
      <c r="U54" s="26"/>
      <c r="V54" s="27">
        <f t="shared" si="0"/>
        <v>65000</v>
      </c>
      <c r="W54" s="28" t="s">
        <v>144</v>
      </c>
    </row>
    <row r="55" spans="1:23" s="16" customFormat="1" ht="51">
      <c r="A55" s="16">
        <v>4</v>
      </c>
      <c r="B55" s="29">
        <v>45</v>
      </c>
      <c r="C55" s="49" t="s">
        <v>145</v>
      </c>
      <c r="D55" s="46" t="s">
        <v>146</v>
      </c>
      <c r="E55" s="47" t="s">
        <v>76</v>
      </c>
      <c r="F55" s="38" t="s">
        <v>31</v>
      </c>
      <c r="G55" s="48" t="s">
        <v>147</v>
      </c>
      <c r="H55" s="43" t="s">
        <v>36</v>
      </c>
      <c r="I55" s="23" t="s">
        <v>67</v>
      </c>
      <c r="J55" s="51"/>
      <c r="K55" s="52"/>
      <c r="L55" s="52"/>
      <c r="M55" s="25"/>
      <c r="N55" s="25"/>
      <c r="O55" s="25"/>
      <c r="P55" s="25"/>
      <c r="Q55" s="25"/>
      <c r="R55" s="25"/>
      <c r="S55" s="25">
        <v>120000</v>
      </c>
      <c r="T55" s="25"/>
      <c r="U55" s="26"/>
      <c r="V55" s="27">
        <f t="shared" si="0"/>
        <v>120000</v>
      </c>
      <c r="W55" s="28" t="s">
        <v>148</v>
      </c>
    </row>
    <row r="56" spans="1:23" s="16" customFormat="1" ht="40.5" customHeight="1">
      <c r="A56" s="16">
        <v>2</v>
      </c>
      <c r="B56" s="29">
        <v>46</v>
      </c>
      <c r="C56" s="49" t="s">
        <v>149</v>
      </c>
      <c r="D56" s="46" t="s">
        <v>150</v>
      </c>
      <c r="E56" s="47" t="s">
        <v>76</v>
      </c>
      <c r="F56" s="38" t="s">
        <v>114</v>
      </c>
      <c r="G56" s="48" t="s">
        <v>151</v>
      </c>
      <c r="H56" s="43" t="s">
        <v>36</v>
      </c>
      <c r="I56" s="53" t="s">
        <v>152</v>
      </c>
      <c r="J56" s="51"/>
      <c r="K56" s="52">
        <v>15000</v>
      </c>
      <c r="L56" s="52"/>
      <c r="M56" s="25">
        <v>15000</v>
      </c>
      <c r="N56" s="25">
        <v>15000</v>
      </c>
      <c r="O56" s="25"/>
      <c r="P56" s="25"/>
      <c r="Q56" s="25"/>
      <c r="R56" s="25"/>
      <c r="S56" s="25"/>
      <c r="T56" s="25"/>
      <c r="U56" s="26"/>
      <c r="V56" s="27">
        <f t="shared" si="0"/>
        <v>45000</v>
      </c>
      <c r="W56" s="28" t="s">
        <v>153</v>
      </c>
    </row>
    <row r="57" spans="1:23" s="16" customFormat="1" ht="28.5" customHeight="1">
      <c r="A57" s="16">
        <v>4</v>
      </c>
      <c r="B57" s="29">
        <v>47</v>
      </c>
      <c r="C57" s="49" t="s">
        <v>154</v>
      </c>
      <c r="D57" s="46"/>
      <c r="E57" s="47" t="s">
        <v>155</v>
      </c>
      <c r="F57" s="38" t="s">
        <v>31</v>
      </c>
      <c r="G57" s="48" t="s">
        <v>156</v>
      </c>
      <c r="H57" s="39" t="s">
        <v>36</v>
      </c>
      <c r="I57" s="54" t="s">
        <v>67</v>
      </c>
      <c r="J57" s="51"/>
      <c r="K57" s="52"/>
      <c r="L57" s="52"/>
      <c r="M57" s="25">
        <v>250000</v>
      </c>
      <c r="N57" s="25"/>
      <c r="O57" s="25"/>
      <c r="P57" s="25"/>
      <c r="Q57" s="25"/>
      <c r="R57" s="25">
        <v>250000</v>
      </c>
      <c r="S57" s="25"/>
      <c r="T57" s="25"/>
      <c r="U57" s="26">
        <v>250000</v>
      </c>
      <c r="V57" s="27">
        <f t="shared" si="0"/>
        <v>750000</v>
      </c>
      <c r="W57" s="40" t="s">
        <v>157</v>
      </c>
    </row>
    <row r="58" spans="1:23" s="16" customFormat="1" ht="28.5" customHeight="1">
      <c r="A58" s="16">
        <v>5</v>
      </c>
      <c r="B58" s="29">
        <v>48</v>
      </c>
      <c r="C58" s="49" t="s">
        <v>154</v>
      </c>
      <c r="D58" s="46"/>
      <c r="E58" s="47" t="s">
        <v>155</v>
      </c>
      <c r="F58" s="38" t="s">
        <v>107</v>
      </c>
      <c r="G58" s="48" t="s">
        <v>158</v>
      </c>
      <c r="H58" s="39" t="s">
        <v>36</v>
      </c>
      <c r="I58" s="54" t="s">
        <v>159</v>
      </c>
      <c r="J58" s="51"/>
      <c r="K58" s="52"/>
      <c r="L58" s="52"/>
      <c r="M58" s="25"/>
      <c r="N58" s="25">
        <v>275000</v>
      </c>
      <c r="O58" s="25"/>
      <c r="P58" s="25"/>
      <c r="Q58" s="25"/>
      <c r="R58" s="25"/>
      <c r="S58" s="25">
        <v>300000</v>
      </c>
      <c r="T58" s="25"/>
      <c r="U58" s="26"/>
      <c r="V58" s="27">
        <f t="shared" si="0"/>
        <v>575000</v>
      </c>
      <c r="W58" s="40"/>
    </row>
    <row r="59" spans="1:23" s="16" customFormat="1" ht="28.5" customHeight="1">
      <c r="A59" s="16">
        <v>4</v>
      </c>
      <c r="B59" s="29">
        <v>49</v>
      </c>
      <c r="C59" s="49" t="s">
        <v>154</v>
      </c>
      <c r="D59" s="46"/>
      <c r="E59" s="47" t="s">
        <v>155</v>
      </c>
      <c r="F59" s="38" t="s">
        <v>160</v>
      </c>
      <c r="G59" s="48" t="s">
        <v>161</v>
      </c>
      <c r="H59" s="39" t="s">
        <v>36</v>
      </c>
      <c r="I59" s="54" t="s">
        <v>67</v>
      </c>
      <c r="J59" s="51"/>
      <c r="K59" s="52"/>
      <c r="L59" s="52"/>
      <c r="M59" s="25"/>
      <c r="N59" s="25">
        <v>25000</v>
      </c>
      <c r="O59" s="25"/>
      <c r="P59" s="25"/>
      <c r="Q59" s="25"/>
      <c r="R59" s="25"/>
      <c r="S59" s="25"/>
      <c r="T59" s="25"/>
      <c r="U59" s="26"/>
      <c r="V59" s="27">
        <f t="shared" si="0"/>
        <v>25000</v>
      </c>
      <c r="W59" s="40" t="s">
        <v>162</v>
      </c>
    </row>
    <row r="60" spans="1:23" s="16" customFormat="1" ht="36">
      <c r="A60" s="16">
        <v>4</v>
      </c>
      <c r="B60" s="29">
        <v>50</v>
      </c>
      <c r="C60" s="49" t="s">
        <v>154</v>
      </c>
      <c r="D60" s="46"/>
      <c r="E60" s="47" t="s">
        <v>155</v>
      </c>
      <c r="F60" s="38" t="s">
        <v>160</v>
      </c>
      <c r="G60" s="48" t="s">
        <v>163</v>
      </c>
      <c r="H60" s="39" t="s">
        <v>36</v>
      </c>
      <c r="I60" s="54" t="s">
        <v>67</v>
      </c>
      <c r="J60" s="51"/>
      <c r="K60" s="52"/>
      <c r="L60" s="52"/>
      <c r="M60" s="25"/>
      <c r="N60" s="25"/>
      <c r="O60" s="25"/>
      <c r="P60" s="25"/>
      <c r="Q60" s="25"/>
      <c r="R60" s="25">
        <v>25000</v>
      </c>
      <c r="S60" s="25"/>
      <c r="T60" s="25"/>
      <c r="U60" s="26"/>
      <c r="V60" s="27">
        <f t="shared" si="0"/>
        <v>25000</v>
      </c>
      <c r="W60" s="40" t="s">
        <v>164</v>
      </c>
    </row>
    <row r="61" spans="1:23" s="16" customFormat="1" ht="28.5" customHeight="1">
      <c r="A61" s="16">
        <v>7</v>
      </c>
      <c r="B61" s="29">
        <v>51</v>
      </c>
      <c r="C61" s="49" t="s">
        <v>154</v>
      </c>
      <c r="D61" s="46"/>
      <c r="E61" s="47" t="s">
        <v>165</v>
      </c>
      <c r="F61" s="38" t="s">
        <v>31</v>
      </c>
      <c r="G61" s="48" t="s">
        <v>166</v>
      </c>
      <c r="H61" s="39" t="s">
        <v>36</v>
      </c>
      <c r="I61" s="54" t="s">
        <v>34</v>
      </c>
      <c r="J61" s="51"/>
      <c r="K61" s="52"/>
      <c r="L61" s="52"/>
      <c r="M61" s="25"/>
      <c r="N61" s="25"/>
      <c r="O61" s="25"/>
      <c r="P61" s="25">
        <v>55000</v>
      </c>
      <c r="Q61" s="25"/>
      <c r="R61" s="25"/>
      <c r="S61" s="25"/>
      <c r="T61" s="25"/>
      <c r="U61" s="26"/>
      <c r="V61" s="27">
        <f t="shared" si="0"/>
        <v>55000</v>
      </c>
      <c r="W61" s="40"/>
    </row>
    <row r="62" spans="1:23" s="16" customFormat="1" ht="28.5" customHeight="1">
      <c r="A62" s="16">
        <v>5</v>
      </c>
      <c r="B62" s="29">
        <v>52</v>
      </c>
      <c r="C62" s="49" t="s">
        <v>154</v>
      </c>
      <c r="D62" s="46"/>
      <c r="E62" s="47" t="s">
        <v>155</v>
      </c>
      <c r="F62" s="38" t="s">
        <v>107</v>
      </c>
      <c r="G62" s="48" t="s">
        <v>167</v>
      </c>
      <c r="H62" s="39" t="s">
        <v>36</v>
      </c>
      <c r="I62" s="54" t="s">
        <v>159</v>
      </c>
      <c r="J62" s="51"/>
      <c r="K62" s="52"/>
      <c r="L62" s="52"/>
      <c r="M62" s="25">
        <v>35000</v>
      </c>
      <c r="N62" s="25"/>
      <c r="O62" s="25"/>
      <c r="P62" s="25"/>
      <c r="Q62" s="25"/>
      <c r="R62" s="25"/>
      <c r="S62" s="25"/>
      <c r="T62" s="25"/>
      <c r="U62" s="26"/>
      <c r="V62" s="27">
        <f t="shared" si="0"/>
        <v>35000</v>
      </c>
      <c r="W62" s="40"/>
    </row>
    <row r="63" spans="1:23" s="16" customFormat="1" ht="28.5" customHeight="1">
      <c r="A63" s="16">
        <v>5</v>
      </c>
      <c r="B63" s="29">
        <v>53</v>
      </c>
      <c r="C63" s="49" t="s">
        <v>154</v>
      </c>
      <c r="D63" s="46"/>
      <c r="E63" s="47" t="s">
        <v>155</v>
      </c>
      <c r="F63" s="38" t="s">
        <v>31</v>
      </c>
      <c r="G63" s="48" t="s">
        <v>168</v>
      </c>
      <c r="H63" s="39" t="s">
        <v>36</v>
      </c>
      <c r="I63" s="54" t="s">
        <v>159</v>
      </c>
      <c r="J63" s="51"/>
      <c r="K63" s="52"/>
      <c r="L63" s="52">
        <v>12500</v>
      </c>
      <c r="M63" s="25"/>
      <c r="N63" s="25"/>
      <c r="O63" s="25"/>
      <c r="P63" s="25"/>
      <c r="Q63" s="25"/>
      <c r="R63" s="25"/>
      <c r="S63" s="25"/>
      <c r="T63" s="25"/>
      <c r="U63" s="26"/>
      <c r="V63" s="27">
        <f t="shared" si="0"/>
        <v>12500</v>
      </c>
      <c r="W63" s="40"/>
    </row>
    <row r="64" spans="1:23" s="16" customFormat="1" ht="28.5" customHeight="1">
      <c r="A64" s="16">
        <v>2</v>
      </c>
      <c r="B64" s="29">
        <v>54</v>
      </c>
      <c r="C64" s="49" t="s">
        <v>154</v>
      </c>
      <c r="D64" s="46"/>
      <c r="E64" s="47" t="s">
        <v>155</v>
      </c>
      <c r="F64" s="38" t="s">
        <v>107</v>
      </c>
      <c r="G64" s="48" t="s">
        <v>169</v>
      </c>
      <c r="H64" s="39" t="s">
        <v>36</v>
      </c>
      <c r="I64" s="54" t="s">
        <v>152</v>
      </c>
      <c r="J64" s="51"/>
      <c r="K64" s="52"/>
      <c r="L64" s="52"/>
      <c r="M64" s="45"/>
      <c r="N64" s="45"/>
      <c r="O64" s="25"/>
      <c r="P64" s="25"/>
      <c r="Q64" s="25"/>
      <c r="R64" s="25"/>
      <c r="S64" s="25">
        <v>85000</v>
      </c>
      <c r="T64" s="25"/>
      <c r="U64" s="26"/>
      <c r="V64" s="27">
        <f t="shared" si="0"/>
        <v>85000</v>
      </c>
      <c r="W64" s="40"/>
    </row>
    <row r="65" spans="1:23" s="16" customFormat="1" ht="28.5" customHeight="1">
      <c r="A65" s="16">
        <v>2</v>
      </c>
      <c r="B65" s="29">
        <v>55</v>
      </c>
      <c r="C65" s="49" t="s">
        <v>154</v>
      </c>
      <c r="D65" s="46"/>
      <c r="E65" s="47" t="s">
        <v>155</v>
      </c>
      <c r="F65" s="38" t="s">
        <v>107</v>
      </c>
      <c r="G65" s="48" t="s">
        <v>170</v>
      </c>
      <c r="H65" s="39" t="s">
        <v>36</v>
      </c>
      <c r="I65" s="54" t="s">
        <v>152</v>
      </c>
      <c r="J65" s="44"/>
      <c r="K65" s="45"/>
      <c r="L65" s="45"/>
      <c r="M65" s="25"/>
      <c r="N65" s="25">
        <v>35000</v>
      </c>
      <c r="O65" s="25"/>
      <c r="P65" s="25"/>
      <c r="Q65" s="25"/>
      <c r="R65" s="25"/>
      <c r="S65" s="25">
        <v>40000</v>
      </c>
      <c r="T65" s="25"/>
      <c r="U65" s="26"/>
      <c r="V65" s="27">
        <f t="shared" si="0"/>
        <v>75000</v>
      </c>
      <c r="W65" s="40"/>
    </row>
    <row r="66" spans="1:23" s="16" customFormat="1" ht="35.25" customHeight="1">
      <c r="A66" s="16">
        <v>7</v>
      </c>
      <c r="B66" s="29">
        <v>56</v>
      </c>
      <c r="C66" s="49" t="s">
        <v>171</v>
      </c>
      <c r="D66" s="46"/>
      <c r="E66" s="47" t="s">
        <v>52</v>
      </c>
      <c r="F66" s="38" t="s">
        <v>172</v>
      </c>
      <c r="G66" s="48" t="s">
        <v>173</v>
      </c>
      <c r="H66" s="39" t="s">
        <v>36</v>
      </c>
      <c r="I66" s="54" t="s">
        <v>34</v>
      </c>
      <c r="J66" s="24"/>
      <c r="K66" s="25"/>
      <c r="L66" s="25">
        <v>37750</v>
      </c>
      <c r="M66" s="25"/>
      <c r="N66" s="25"/>
      <c r="O66" s="25"/>
      <c r="P66" s="25">
        <v>37750</v>
      </c>
      <c r="Q66" s="25"/>
      <c r="R66" s="25"/>
      <c r="S66" s="25"/>
      <c r="T66" s="25"/>
      <c r="U66" s="26"/>
      <c r="V66" s="27">
        <f t="shared" si="0"/>
        <v>75500</v>
      </c>
      <c r="W66" s="28" t="s">
        <v>174</v>
      </c>
    </row>
    <row r="67" spans="1:23" s="16" customFormat="1" ht="35.25" customHeight="1">
      <c r="A67" s="16">
        <v>7</v>
      </c>
      <c r="B67" s="29">
        <v>57</v>
      </c>
      <c r="C67" s="49" t="s">
        <v>175</v>
      </c>
      <c r="D67" s="46"/>
      <c r="E67" s="47" t="s">
        <v>176</v>
      </c>
      <c r="F67" s="38" t="s">
        <v>172</v>
      </c>
      <c r="G67" s="48" t="s">
        <v>177</v>
      </c>
      <c r="H67" s="39" t="s">
        <v>36</v>
      </c>
      <c r="I67" s="54" t="s">
        <v>34</v>
      </c>
      <c r="J67" s="24"/>
      <c r="K67" s="25" t="s">
        <v>178</v>
      </c>
      <c r="L67" s="25">
        <v>85566</v>
      </c>
      <c r="M67" s="25"/>
      <c r="N67" s="25"/>
      <c r="O67" s="25"/>
      <c r="P67" s="25"/>
      <c r="Q67" s="25"/>
      <c r="R67" s="25"/>
      <c r="S67" s="25"/>
      <c r="T67" s="25"/>
      <c r="U67" s="26"/>
      <c r="V67" s="27">
        <f t="shared" si="0"/>
        <v>85566</v>
      </c>
      <c r="W67" s="28" t="s">
        <v>179</v>
      </c>
    </row>
    <row r="68" spans="1:23" s="16" customFormat="1" ht="28.5" customHeight="1">
      <c r="A68" s="16">
        <v>7</v>
      </c>
      <c r="B68" s="29">
        <v>58</v>
      </c>
      <c r="C68" s="49" t="s">
        <v>180</v>
      </c>
      <c r="D68" s="46"/>
      <c r="E68" s="47" t="s">
        <v>176</v>
      </c>
      <c r="F68" s="38" t="s">
        <v>172</v>
      </c>
      <c r="G68" s="48" t="s">
        <v>181</v>
      </c>
      <c r="H68" s="39" t="s">
        <v>36</v>
      </c>
      <c r="I68" s="54" t="s">
        <v>34</v>
      </c>
      <c r="J68" s="24"/>
      <c r="K68" s="25"/>
      <c r="L68" s="25"/>
      <c r="M68" s="25">
        <v>31024</v>
      </c>
      <c r="N68" s="25"/>
      <c r="O68" s="25"/>
      <c r="P68" s="25"/>
      <c r="Q68" s="25"/>
      <c r="R68" s="25"/>
      <c r="S68" s="25"/>
      <c r="T68" s="25"/>
      <c r="U68" s="26"/>
      <c r="V68" s="27">
        <f t="shared" si="0"/>
        <v>31024</v>
      </c>
      <c r="W68" s="55"/>
    </row>
    <row r="69" spans="1:23" s="16" customFormat="1" ht="28.5" customHeight="1">
      <c r="A69" s="16">
        <v>2</v>
      </c>
      <c r="B69" s="29">
        <v>59</v>
      </c>
      <c r="C69" s="49" t="s">
        <v>175</v>
      </c>
      <c r="D69" s="46"/>
      <c r="E69" s="47" t="s">
        <v>76</v>
      </c>
      <c r="F69" s="38" t="s">
        <v>182</v>
      </c>
      <c r="G69" s="48" t="s">
        <v>183</v>
      </c>
      <c r="H69" s="39" t="s">
        <v>36</v>
      </c>
      <c r="I69" s="54" t="s">
        <v>152</v>
      </c>
      <c r="J69" s="24" t="s">
        <v>178</v>
      </c>
      <c r="K69" s="25">
        <v>24000</v>
      </c>
      <c r="L69" s="25"/>
      <c r="M69" s="25"/>
      <c r="N69" s="25"/>
      <c r="O69" s="25"/>
      <c r="P69" s="25"/>
      <c r="Q69" s="25"/>
      <c r="R69" s="25"/>
      <c r="S69" s="25"/>
      <c r="T69" s="25"/>
      <c r="U69" s="26"/>
      <c r="V69" s="27">
        <f t="shared" si="0"/>
        <v>24000</v>
      </c>
      <c r="W69" s="56"/>
    </row>
    <row r="70" spans="1:23" s="16" customFormat="1" ht="28.5" customHeight="1">
      <c r="A70" s="16">
        <v>7</v>
      </c>
      <c r="B70" s="29">
        <v>60</v>
      </c>
      <c r="C70" s="49" t="s">
        <v>180</v>
      </c>
      <c r="D70" s="46"/>
      <c r="E70" s="47" t="s">
        <v>76</v>
      </c>
      <c r="F70" s="38" t="s">
        <v>107</v>
      </c>
      <c r="G70" s="48" t="s">
        <v>184</v>
      </c>
      <c r="H70" s="39" t="s">
        <v>36</v>
      </c>
      <c r="I70" s="54" t="s">
        <v>34</v>
      </c>
      <c r="J70" s="24">
        <v>20000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6"/>
      <c r="V70" s="27">
        <f t="shared" si="0"/>
        <v>20000</v>
      </c>
      <c r="W70" s="56"/>
    </row>
    <row r="71" spans="1:23" s="16" customFormat="1" ht="28.5" customHeight="1">
      <c r="A71" s="16">
        <v>7</v>
      </c>
      <c r="B71" s="29">
        <v>61</v>
      </c>
      <c r="C71" s="49" t="s">
        <v>180</v>
      </c>
      <c r="D71" s="46"/>
      <c r="E71" s="47" t="s">
        <v>176</v>
      </c>
      <c r="F71" s="38" t="s">
        <v>31</v>
      </c>
      <c r="G71" s="48" t="s">
        <v>185</v>
      </c>
      <c r="H71" s="39" t="s">
        <v>36</v>
      </c>
      <c r="I71" s="54" t="s">
        <v>34</v>
      </c>
      <c r="J71" s="24"/>
      <c r="K71" s="25">
        <v>20000</v>
      </c>
      <c r="L71" s="25"/>
      <c r="M71" s="25"/>
      <c r="N71" s="25"/>
      <c r="O71" s="25"/>
      <c r="P71" s="25"/>
      <c r="Q71" s="25"/>
      <c r="R71" s="25"/>
      <c r="S71" s="25"/>
      <c r="T71" s="25"/>
      <c r="U71" s="26"/>
      <c r="V71" s="27">
        <f t="shared" si="0"/>
        <v>20000</v>
      </c>
      <c r="W71" s="57"/>
    </row>
    <row r="72" spans="1:23" s="16" customFormat="1" ht="28.5" customHeight="1">
      <c r="A72" s="16">
        <v>7</v>
      </c>
      <c r="B72" s="29">
        <v>62</v>
      </c>
      <c r="C72" s="49" t="s">
        <v>180</v>
      </c>
      <c r="D72" s="46"/>
      <c r="E72" s="47" t="s">
        <v>52</v>
      </c>
      <c r="F72" s="38" t="s">
        <v>31</v>
      </c>
      <c r="G72" s="48" t="s">
        <v>186</v>
      </c>
      <c r="H72" s="39" t="s">
        <v>36</v>
      </c>
      <c r="I72" s="54" t="s">
        <v>34</v>
      </c>
      <c r="J72" s="24">
        <v>14000</v>
      </c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6"/>
      <c r="V72" s="27">
        <f t="shared" si="0"/>
        <v>14000</v>
      </c>
      <c r="W72" s="57"/>
    </row>
    <row r="73" spans="1:23" s="16" customFormat="1" ht="28.5" customHeight="1">
      <c r="A73" s="16">
        <v>7</v>
      </c>
      <c r="B73" s="29">
        <v>63</v>
      </c>
      <c r="C73" s="49" t="s">
        <v>171</v>
      </c>
      <c r="D73" s="46"/>
      <c r="E73" s="47" t="s">
        <v>52</v>
      </c>
      <c r="F73" s="38" t="s">
        <v>31</v>
      </c>
      <c r="G73" s="48" t="s">
        <v>187</v>
      </c>
      <c r="H73" s="39" t="s">
        <v>36</v>
      </c>
      <c r="I73" s="54" t="s">
        <v>34</v>
      </c>
      <c r="J73" s="24">
        <v>10000</v>
      </c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6"/>
      <c r="V73" s="27">
        <f t="shared" si="0"/>
        <v>10000</v>
      </c>
      <c r="W73" s="57"/>
    </row>
    <row r="74" spans="1:23" s="16" customFormat="1" ht="28.5" customHeight="1">
      <c r="A74" s="16">
        <v>7</v>
      </c>
      <c r="B74" s="29">
        <v>64</v>
      </c>
      <c r="C74" s="49" t="s">
        <v>171</v>
      </c>
      <c r="D74" s="46"/>
      <c r="E74" s="47" t="s">
        <v>176</v>
      </c>
      <c r="F74" s="38" t="s">
        <v>31</v>
      </c>
      <c r="G74" s="48" t="s">
        <v>188</v>
      </c>
      <c r="H74" s="39" t="s">
        <v>36</v>
      </c>
      <c r="I74" s="54" t="s">
        <v>34</v>
      </c>
      <c r="J74" s="24"/>
      <c r="K74" s="25">
        <v>10000</v>
      </c>
      <c r="L74" s="25"/>
      <c r="M74" s="25"/>
      <c r="N74" s="25"/>
      <c r="O74" s="25"/>
      <c r="P74" s="25"/>
      <c r="Q74" s="25"/>
      <c r="R74" s="25"/>
      <c r="S74" s="25"/>
      <c r="T74" s="25"/>
      <c r="U74" s="26"/>
      <c r="V74" s="27">
        <f t="shared" si="0"/>
        <v>10000</v>
      </c>
      <c r="W74" s="57"/>
    </row>
    <row r="75" spans="1:23" s="16" customFormat="1" ht="28.5" customHeight="1">
      <c r="A75" s="16">
        <v>2</v>
      </c>
      <c r="B75" s="29">
        <v>65</v>
      </c>
      <c r="C75" s="49" t="s">
        <v>180</v>
      </c>
      <c r="D75" s="46"/>
      <c r="E75" s="47" t="s">
        <v>76</v>
      </c>
      <c r="F75" s="38" t="s">
        <v>31</v>
      </c>
      <c r="G75" s="48" t="s">
        <v>189</v>
      </c>
      <c r="H75" s="39" t="s">
        <v>36</v>
      </c>
      <c r="I75" s="54" t="s">
        <v>152</v>
      </c>
      <c r="J75" s="24"/>
      <c r="K75" s="25"/>
      <c r="L75" s="25"/>
      <c r="M75" s="25">
        <v>100000</v>
      </c>
      <c r="N75" s="25"/>
      <c r="O75" s="25"/>
      <c r="P75" s="25"/>
      <c r="Q75" s="25"/>
      <c r="R75" s="25"/>
      <c r="S75" s="25"/>
      <c r="T75" s="25"/>
      <c r="U75" s="26"/>
      <c r="V75" s="27">
        <f t="shared" si="0"/>
        <v>100000</v>
      </c>
      <c r="W75" s="57"/>
    </row>
    <row r="76" spans="1:23" s="16" customFormat="1" ht="28.5" customHeight="1">
      <c r="A76" s="16">
        <v>2</v>
      </c>
      <c r="B76" s="29">
        <v>66</v>
      </c>
      <c r="C76" s="49" t="s">
        <v>190</v>
      </c>
      <c r="D76" s="46"/>
      <c r="E76" s="47" t="s">
        <v>76</v>
      </c>
      <c r="F76" s="38" t="s">
        <v>160</v>
      </c>
      <c r="G76" s="48" t="s">
        <v>191</v>
      </c>
      <c r="H76" s="39" t="s">
        <v>36</v>
      </c>
      <c r="I76" s="54" t="s">
        <v>152</v>
      </c>
      <c r="J76" s="24"/>
      <c r="K76" s="25"/>
      <c r="L76" s="25"/>
      <c r="M76" s="25">
        <v>100000</v>
      </c>
      <c r="N76" s="25"/>
      <c r="O76" s="25"/>
      <c r="P76" s="25"/>
      <c r="Q76" s="25"/>
      <c r="R76" s="25"/>
      <c r="S76" s="25"/>
      <c r="T76" s="25"/>
      <c r="U76" s="26"/>
      <c r="V76" s="27">
        <f t="shared" si="0"/>
        <v>100000</v>
      </c>
      <c r="W76" s="57"/>
    </row>
    <row r="77" spans="1:23" s="16" customFormat="1" ht="35.25" customHeight="1">
      <c r="A77" s="16">
        <v>7</v>
      </c>
      <c r="B77" s="29">
        <v>67</v>
      </c>
      <c r="C77" s="49" t="s">
        <v>180</v>
      </c>
      <c r="D77" s="46"/>
      <c r="E77" s="47" t="s">
        <v>176</v>
      </c>
      <c r="F77" s="38" t="s">
        <v>31</v>
      </c>
      <c r="G77" s="48" t="s">
        <v>192</v>
      </c>
      <c r="H77" s="39" t="s">
        <v>36</v>
      </c>
      <c r="I77" s="54" t="s">
        <v>34</v>
      </c>
      <c r="J77" s="24"/>
      <c r="K77" s="25">
        <v>25000</v>
      </c>
      <c r="L77" s="25"/>
      <c r="M77" s="25"/>
      <c r="N77" s="25"/>
      <c r="O77" s="25"/>
      <c r="P77" s="25"/>
      <c r="Q77" s="25"/>
      <c r="R77" s="25"/>
      <c r="S77" s="25"/>
      <c r="T77" s="25"/>
      <c r="U77" s="26"/>
      <c r="V77" s="27">
        <f t="shared" si="0"/>
        <v>25000</v>
      </c>
      <c r="W77" s="57"/>
    </row>
    <row r="78" spans="1:23" s="16" customFormat="1" ht="28.5" customHeight="1">
      <c r="A78" s="16">
        <v>2</v>
      </c>
      <c r="B78" s="29">
        <v>68</v>
      </c>
      <c r="C78" s="49" t="s">
        <v>193</v>
      </c>
      <c r="D78" s="46"/>
      <c r="E78" s="47" t="s">
        <v>76</v>
      </c>
      <c r="F78" s="38" t="s">
        <v>31</v>
      </c>
      <c r="G78" s="50" t="s">
        <v>194</v>
      </c>
      <c r="H78" s="39" t="s">
        <v>195</v>
      </c>
      <c r="I78" s="54" t="s">
        <v>152</v>
      </c>
      <c r="J78" s="51"/>
      <c r="K78" s="52">
        <v>85000</v>
      </c>
      <c r="L78" s="52"/>
      <c r="M78" s="25"/>
      <c r="N78" s="25"/>
      <c r="O78" s="25"/>
      <c r="P78" s="25"/>
      <c r="Q78" s="25"/>
      <c r="R78" s="25"/>
      <c r="S78" s="25"/>
      <c r="T78" s="25"/>
      <c r="U78" s="26"/>
      <c r="V78" s="27">
        <f t="shared" si="0"/>
        <v>85000</v>
      </c>
      <c r="W78" s="28" t="s">
        <v>196</v>
      </c>
    </row>
    <row r="79" spans="1:23" s="16" customFormat="1" ht="25.5">
      <c r="A79" s="16">
        <v>2</v>
      </c>
      <c r="B79" s="29">
        <v>69</v>
      </c>
      <c r="C79" s="49" t="s">
        <v>197</v>
      </c>
      <c r="D79" s="46"/>
      <c r="E79" s="47" t="s">
        <v>73</v>
      </c>
      <c r="F79" s="38" t="s">
        <v>198</v>
      </c>
      <c r="G79" s="50" t="s">
        <v>199</v>
      </c>
      <c r="H79" s="39" t="s">
        <v>42</v>
      </c>
      <c r="I79" s="54" t="s">
        <v>152</v>
      </c>
      <c r="J79" s="51"/>
      <c r="K79" s="52">
        <v>25000</v>
      </c>
      <c r="L79" s="52"/>
      <c r="M79" s="25"/>
      <c r="N79" s="25"/>
      <c r="O79" s="25"/>
      <c r="P79" s="25"/>
      <c r="Q79" s="25"/>
      <c r="R79" s="25"/>
      <c r="S79" s="25"/>
      <c r="T79" s="25"/>
      <c r="U79" s="26"/>
      <c r="V79" s="27">
        <f t="shared" si="0"/>
        <v>25000</v>
      </c>
      <c r="W79" s="28" t="s">
        <v>200</v>
      </c>
    </row>
    <row r="80" spans="1:23" s="16" customFormat="1" ht="25.5">
      <c r="A80" s="16">
        <v>2</v>
      </c>
      <c r="B80" s="29">
        <v>70</v>
      </c>
      <c r="C80" s="49" t="s">
        <v>201</v>
      </c>
      <c r="D80" s="46"/>
      <c r="E80" s="47" t="s">
        <v>83</v>
      </c>
      <c r="F80" s="38" t="s">
        <v>198</v>
      </c>
      <c r="G80" s="50" t="s">
        <v>202</v>
      </c>
      <c r="H80" s="39" t="s">
        <v>42</v>
      </c>
      <c r="I80" s="54" t="s">
        <v>152</v>
      </c>
      <c r="J80" s="51"/>
      <c r="K80" s="52">
        <v>25000</v>
      </c>
      <c r="L80" s="52"/>
      <c r="M80" s="25"/>
      <c r="N80" s="25"/>
      <c r="O80" s="25"/>
      <c r="P80" s="25"/>
      <c r="Q80" s="25"/>
      <c r="R80" s="25"/>
      <c r="S80" s="25"/>
      <c r="T80" s="25"/>
      <c r="U80" s="26"/>
      <c r="V80" s="27">
        <f t="shared" si="0"/>
        <v>25000</v>
      </c>
      <c r="W80" s="28" t="s">
        <v>200</v>
      </c>
    </row>
    <row r="81" spans="1:23" s="16" customFormat="1" ht="25.5">
      <c r="A81" s="16">
        <v>2</v>
      </c>
      <c r="B81" s="29">
        <v>71</v>
      </c>
      <c r="C81" s="49" t="s">
        <v>203</v>
      </c>
      <c r="D81" s="46"/>
      <c r="E81" s="47" t="s">
        <v>52</v>
      </c>
      <c r="F81" s="38" t="s">
        <v>31</v>
      </c>
      <c r="G81" s="50" t="s">
        <v>204</v>
      </c>
      <c r="H81" s="39" t="s">
        <v>195</v>
      </c>
      <c r="I81" s="54" t="s">
        <v>152</v>
      </c>
      <c r="J81" s="51"/>
      <c r="K81" s="52"/>
      <c r="L81" s="52"/>
      <c r="M81" s="25">
        <v>15000</v>
      </c>
      <c r="N81" s="25"/>
      <c r="O81" s="25"/>
      <c r="P81" s="25"/>
      <c r="Q81" s="25"/>
      <c r="R81" s="25"/>
      <c r="S81" s="25"/>
      <c r="T81" s="25"/>
      <c r="U81" s="26"/>
      <c r="V81" s="27">
        <f t="shared" si="0"/>
        <v>15000</v>
      </c>
      <c r="W81" s="28" t="s">
        <v>205</v>
      </c>
    </row>
    <row r="82" spans="1:23" s="16" customFormat="1" ht="38.25">
      <c r="A82" s="16">
        <v>2</v>
      </c>
      <c r="B82" s="29">
        <v>72</v>
      </c>
      <c r="C82" s="49" t="s">
        <v>193</v>
      </c>
      <c r="D82" s="46"/>
      <c r="E82" s="47" t="s">
        <v>76</v>
      </c>
      <c r="F82" s="38" t="s">
        <v>198</v>
      </c>
      <c r="G82" s="50" t="s">
        <v>206</v>
      </c>
      <c r="H82" s="39" t="s">
        <v>195</v>
      </c>
      <c r="I82" s="54" t="s">
        <v>152</v>
      </c>
      <c r="J82" s="51"/>
      <c r="K82" s="52"/>
      <c r="L82" s="52"/>
      <c r="M82" s="25">
        <v>15000</v>
      </c>
      <c r="N82" s="25"/>
      <c r="O82" s="25"/>
      <c r="P82" s="25"/>
      <c r="Q82" s="25"/>
      <c r="R82" s="25"/>
      <c r="S82" s="25"/>
      <c r="T82" s="25"/>
      <c r="U82" s="26"/>
      <c r="V82" s="27">
        <f t="shared" si="0"/>
        <v>15000</v>
      </c>
      <c r="W82" s="28" t="s">
        <v>207</v>
      </c>
    </row>
    <row r="83" spans="1:23" s="16" customFormat="1" ht="28.5" customHeight="1">
      <c r="A83" s="16">
        <v>1</v>
      </c>
      <c r="B83" s="29">
        <v>73</v>
      </c>
      <c r="C83" s="49" t="s">
        <v>208</v>
      </c>
      <c r="D83" s="46" t="s">
        <v>209</v>
      </c>
      <c r="E83" s="47" t="s">
        <v>76</v>
      </c>
      <c r="F83" s="38" t="s">
        <v>198</v>
      </c>
      <c r="G83" s="50" t="s">
        <v>210</v>
      </c>
      <c r="H83" s="39" t="s">
        <v>195</v>
      </c>
      <c r="I83" s="54" t="s">
        <v>211</v>
      </c>
      <c r="J83" s="51"/>
      <c r="K83" s="52">
        <v>18900</v>
      </c>
      <c r="L83" s="52"/>
      <c r="M83" s="25"/>
      <c r="N83" s="25"/>
      <c r="O83" s="25"/>
      <c r="P83" s="25"/>
      <c r="Q83" s="25"/>
      <c r="R83" s="25"/>
      <c r="S83" s="25"/>
      <c r="T83" s="25"/>
      <c r="U83" s="26"/>
      <c r="V83" s="27">
        <f t="shared" si="0"/>
        <v>18900</v>
      </c>
      <c r="W83" s="40" t="s">
        <v>212</v>
      </c>
    </row>
    <row r="84" spans="1:23" s="16" customFormat="1" ht="28.5" customHeight="1">
      <c r="A84" s="16">
        <v>2</v>
      </c>
      <c r="B84" s="29">
        <v>74</v>
      </c>
      <c r="C84" s="49" t="s">
        <v>213</v>
      </c>
      <c r="D84" s="46" t="s">
        <v>214</v>
      </c>
      <c r="E84" s="47" t="s">
        <v>76</v>
      </c>
      <c r="F84" s="38" t="s">
        <v>31</v>
      </c>
      <c r="G84" s="50" t="s">
        <v>215</v>
      </c>
      <c r="H84" s="39" t="s">
        <v>195</v>
      </c>
      <c r="I84" s="54" t="s">
        <v>152</v>
      </c>
      <c r="J84" s="51">
        <v>15000</v>
      </c>
      <c r="K84" s="52"/>
      <c r="L84" s="52"/>
      <c r="M84" s="25"/>
      <c r="N84" s="25"/>
      <c r="O84" s="25"/>
      <c r="P84" s="25">
        <v>15000</v>
      </c>
      <c r="Q84" s="25"/>
      <c r="R84" s="25"/>
      <c r="S84" s="25"/>
      <c r="T84" s="25"/>
      <c r="U84" s="26"/>
      <c r="V84" s="27">
        <f t="shared" si="0"/>
        <v>30000</v>
      </c>
      <c r="W84" s="40"/>
    </row>
    <row r="85" spans="1:23" s="16" customFormat="1" ht="36">
      <c r="A85" s="16">
        <v>1</v>
      </c>
      <c r="B85" s="29">
        <v>75</v>
      </c>
      <c r="C85" s="49" t="s">
        <v>216</v>
      </c>
      <c r="D85" s="46" t="s">
        <v>217</v>
      </c>
      <c r="E85" s="47" t="s">
        <v>73</v>
      </c>
      <c r="F85" s="38" t="s">
        <v>198</v>
      </c>
      <c r="G85" s="48" t="s">
        <v>218</v>
      </c>
      <c r="H85" s="39" t="s">
        <v>195</v>
      </c>
      <c r="I85" s="54" t="s">
        <v>211</v>
      </c>
      <c r="J85" s="51"/>
      <c r="K85" s="52">
        <v>6000</v>
      </c>
      <c r="L85" s="52"/>
      <c r="M85" s="25"/>
      <c r="N85" s="25"/>
      <c r="O85" s="25"/>
      <c r="P85" s="25"/>
      <c r="Q85" s="25"/>
      <c r="R85" s="25"/>
      <c r="S85" s="25"/>
      <c r="T85" s="25"/>
      <c r="U85" s="26"/>
      <c r="V85" s="27">
        <f t="shared" si="0"/>
        <v>6000</v>
      </c>
      <c r="W85" s="40"/>
    </row>
    <row r="86" spans="1:23" s="16" customFormat="1" ht="36">
      <c r="A86" s="16">
        <v>1</v>
      </c>
      <c r="B86" s="29">
        <v>76</v>
      </c>
      <c r="C86" s="49" t="s">
        <v>216</v>
      </c>
      <c r="D86" s="46" t="s">
        <v>219</v>
      </c>
      <c r="E86" s="47" t="s">
        <v>73</v>
      </c>
      <c r="F86" s="38" t="s">
        <v>198</v>
      </c>
      <c r="G86" s="48" t="s">
        <v>220</v>
      </c>
      <c r="H86" s="39" t="s">
        <v>195</v>
      </c>
      <c r="I86" s="54" t="s">
        <v>211</v>
      </c>
      <c r="J86" s="51"/>
      <c r="K86" s="52">
        <v>6000</v>
      </c>
      <c r="L86" s="52"/>
      <c r="M86" s="25"/>
      <c r="N86" s="25"/>
      <c r="O86" s="25"/>
      <c r="P86" s="25"/>
      <c r="Q86" s="25"/>
      <c r="R86" s="25"/>
      <c r="S86" s="25"/>
      <c r="T86" s="25"/>
      <c r="U86" s="26"/>
      <c r="V86" s="27">
        <f t="shared" si="0"/>
        <v>6000</v>
      </c>
      <c r="W86" s="40"/>
    </row>
    <row r="87" spans="1:23" s="16" customFormat="1" ht="36">
      <c r="A87" s="16">
        <v>1</v>
      </c>
      <c r="B87" s="29">
        <v>77</v>
      </c>
      <c r="C87" s="49" t="s">
        <v>216</v>
      </c>
      <c r="D87" s="46" t="s">
        <v>221</v>
      </c>
      <c r="E87" s="47" t="s">
        <v>76</v>
      </c>
      <c r="F87" s="38" t="s">
        <v>198</v>
      </c>
      <c r="G87" s="48" t="s">
        <v>222</v>
      </c>
      <c r="H87" s="39" t="s">
        <v>195</v>
      </c>
      <c r="I87" s="54" t="s">
        <v>223</v>
      </c>
      <c r="J87" s="51"/>
      <c r="K87" s="52"/>
      <c r="L87" s="52"/>
      <c r="M87" s="25">
        <v>30000</v>
      </c>
      <c r="N87" s="25"/>
      <c r="O87" s="25"/>
      <c r="P87" s="25"/>
      <c r="Q87" s="25"/>
      <c r="R87" s="25"/>
      <c r="S87" s="25"/>
      <c r="T87" s="25"/>
      <c r="U87" s="26"/>
      <c r="V87" s="27">
        <f t="shared" si="0"/>
        <v>30000</v>
      </c>
      <c r="W87" s="40"/>
    </row>
    <row r="88" spans="1:23" s="16" customFormat="1" ht="36">
      <c r="A88" s="16">
        <v>2</v>
      </c>
      <c r="B88" s="29">
        <v>78</v>
      </c>
      <c r="C88" s="49" t="s">
        <v>216</v>
      </c>
      <c r="D88" s="46" t="s">
        <v>221</v>
      </c>
      <c r="E88" s="47" t="s">
        <v>76</v>
      </c>
      <c r="F88" s="38" t="s">
        <v>198</v>
      </c>
      <c r="G88" s="48" t="s">
        <v>224</v>
      </c>
      <c r="H88" s="39" t="s">
        <v>195</v>
      </c>
      <c r="I88" s="54" t="s">
        <v>152</v>
      </c>
      <c r="J88" s="51">
        <v>105000</v>
      </c>
      <c r="K88" s="52"/>
      <c r="L88" s="52"/>
      <c r="M88" s="25"/>
      <c r="N88" s="25"/>
      <c r="O88" s="25"/>
      <c r="P88" s="25"/>
      <c r="Q88" s="25"/>
      <c r="R88" s="25"/>
      <c r="S88" s="25"/>
      <c r="T88" s="25"/>
      <c r="U88" s="26"/>
      <c r="V88" s="27">
        <f t="shared" si="0"/>
        <v>105000</v>
      </c>
      <c r="W88" s="40"/>
    </row>
    <row r="89" spans="1:23" s="16" customFormat="1" ht="36">
      <c r="A89" s="16">
        <v>1</v>
      </c>
      <c r="B89" s="29">
        <v>79</v>
      </c>
      <c r="C89" s="49" t="s">
        <v>216</v>
      </c>
      <c r="D89" s="46" t="s">
        <v>225</v>
      </c>
      <c r="E89" s="47" t="s">
        <v>83</v>
      </c>
      <c r="F89" s="38" t="s">
        <v>198</v>
      </c>
      <c r="G89" s="48" t="s">
        <v>226</v>
      </c>
      <c r="H89" s="39" t="s">
        <v>195</v>
      </c>
      <c r="I89" s="54" t="s">
        <v>211</v>
      </c>
      <c r="J89" s="51"/>
      <c r="K89" s="52"/>
      <c r="L89" s="52">
        <v>6000</v>
      </c>
      <c r="M89" s="25"/>
      <c r="N89" s="25"/>
      <c r="O89" s="25"/>
      <c r="P89" s="25"/>
      <c r="Q89" s="25"/>
      <c r="R89" s="25"/>
      <c r="S89" s="25"/>
      <c r="T89" s="25"/>
      <c r="U89" s="26"/>
      <c r="V89" s="27">
        <f t="shared" si="0"/>
        <v>6000</v>
      </c>
      <c r="W89" s="40"/>
    </row>
    <row r="90" spans="1:23" s="16" customFormat="1" ht="36">
      <c r="A90" s="16">
        <v>1</v>
      </c>
      <c r="B90" s="29">
        <v>80</v>
      </c>
      <c r="C90" s="49" t="s">
        <v>216</v>
      </c>
      <c r="D90" s="46" t="s">
        <v>225</v>
      </c>
      <c r="E90" s="47" t="s">
        <v>83</v>
      </c>
      <c r="F90" s="38" t="s">
        <v>198</v>
      </c>
      <c r="G90" s="48" t="s">
        <v>227</v>
      </c>
      <c r="H90" s="39" t="s">
        <v>195</v>
      </c>
      <c r="I90" s="54" t="s">
        <v>211</v>
      </c>
      <c r="J90" s="51"/>
      <c r="K90" s="52"/>
      <c r="L90" s="52">
        <v>6000</v>
      </c>
      <c r="M90" s="25"/>
      <c r="N90" s="25"/>
      <c r="O90" s="25"/>
      <c r="P90" s="25"/>
      <c r="Q90" s="25"/>
      <c r="R90" s="25"/>
      <c r="S90" s="25"/>
      <c r="T90" s="25"/>
      <c r="U90" s="26"/>
      <c r="V90" s="27">
        <f t="shared" si="0"/>
        <v>6000</v>
      </c>
      <c r="W90" s="40"/>
    </row>
    <row r="91" spans="1:23" s="16" customFormat="1" ht="36">
      <c r="A91" s="16">
        <v>1</v>
      </c>
      <c r="B91" s="29">
        <v>81</v>
      </c>
      <c r="C91" s="49" t="s">
        <v>216</v>
      </c>
      <c r="D91" s="46" t="s">
        <v>225</v>
      </c>
      <c r="E91" s="47" t="s">
        <v>83</v>
      </c>
      <c r="F91" s="38" t="s">
        <v>198</v>
      </c>
      <c r="G91" s="48" t="s">
        <v>228</v>
      </c>
      <c r="H91" s="39" t="s">
        <v>195</v>
      </c>
      <c r="I91" s="54" t="s">
        <v>211</v>
      </c>
      <c r="J91" s="51"/>
      <c r="K91" s="52"/>
      <c r="L91" s="52"/>
      <c r="M91" s="25">
        <v>6000</v>
      </c>
      <c r="N91" s="25"/>
      <c r="O91" s="25"/>
      <c r="P91" s="25"/>
      <c r="Q91" s="25"/>
      <c r="R91" s="25"/>
      <c r="S91" s="25"/>
      <c r="T91" s="25"/>
      <c r="U91" s="26"/>
      <c r="V91" s="27">
        <f t="shared" si="0"/>
        <v>6000</v>
      </c>
      <c r="W91" s="40"/>
    </row>
    <row r="92" spans="1:23" s="16" customFormat="1" ht="36">
      <c r="A92" s="16">
        <v>1</v>
      </c>
      <c r="B92" s="29">
        <v>82</v>
      </c>
      <c r="C92" s="49" t="s">
        <v>216</v>
      </c>
      <c r="D92" s="46" t="s">
        <v>229</v>
      </c>
      <c r="E92" s="47" t="s">
        <v>76</v>
      </c>
      <c r="F92" s="38" t="s">
        <v>198</v>
      </c>
      <c r="G92" s="48" t="s">
        <v>230</v>
      </c>
      <c r="H92" s="39" t="s">
        <v>195</v>
      </c>
      <c r="I92" s="54" t="s">
        <v>211</v>
      </c>
      <c r="J92" s="51"/>
      <c r="K92" s="52"/>
      <c r="L92" s="52"/>
      <c r="M92" s="25">
        <v>6000</v>
      </c>
      <c r="N92" s="25"/>
      <c r="O92" s="25"/>
      <c r="P92" s="25"/>
      <c r="Q92" s="25"/>
      <c r="R92" s="25"/>
      <c r="S92" s="25"/>
      <c r="T92" s="25"/>
      <c r="U92" s="26"/>
      <c r="V92" s="27">
        <f t="shared" si="0"/>
        <v>6000</v>
      </c>
      <c r="W92" s="40"/>
    </row>
    <row r="93" spans="1:23" s="16" customFormat="1" ht="28.5" customHeight="1">
      <c r="A93" s="16">
        <v>5</v>
      </c>
      <c r="B93" s="29">
        <v>84</v>
      </c>
      <c r="C93" s="49" t="s">
        <v>216</v>
      </c>
      <c r="D93" s="46" t="s">
        <v>214</v>
      </c>
      <c r="E93" s="47" t="s">
        <v>76</v>
      </c>
      <c r="F93" s="38" t="s">
        <v>198</v>
      </c>
      <c r="G93" s="48" t="s">
        <v>232</v>
      </c>
      <c r="H93" s="39" t="s">
        <v>195</v>
      </c>
      <c r="I93" s="54" t="s">
        <v>159</v>
      </c>
      <c r="J93" s="51"/>
      <c r="K93" s="52"/>
      <c r="L93" s="52"/>
      <c r="M93" s="25"/>
      <c r="N93" s="25"/>
      <c r="O93" s="25">
        <v>15000</v>
      </c>
      <c r="P93" s="25"/>
      <c r="Q93" s="25"/>
      <c r="R93" s="25"/>
      <c r="S93" s="25"/>
      <c r="T93" s="25"/>
      <c r="U93" s="26"/>
      <c r="V93" s="27">
        <f t="shared" si="0"/>
        <v>15000</v>
      </c>
      <c r="W93" s="40" t="s">
        <v>233</v>
      </c>
    </row>
    <row r="94" spans="1:23" s="16" customFormat="1" ht="28.5" customHeight="1">
      <c r="A94" s="16">
        <v>4</v>
      </c>
      <c r="B94" s="29">
        <v>85</v>
      </c>
      <c r="C94" s="49" t="s">
        <v>216</v>
      </c>
      <c r="D94" s="46" t="s">
        <v>214</v>
      </c>
      <c r="E94" s="47" t="s">
        <v>76</v>
      </c>
      <c r="F94" s="38" t="s">
        <v>31</v>
      </c>
      <c r="G94" s="48" t="s">
        <v>234</v>
      </c>
      <c r="H94" s="39" t="s">
        <v>195</v>
      </c>
      <c r="I94" s="54" t="s">
        <v>67</v>
      </c>
      <c r="J94" s="51">
        <v>10000</v>
      </c>
      <c r="K94" s="52"/>
      <c r="L94" s="52">
        <v>10000</v>
      </c>
      <c r="M94" s="25"/>
      <c r="N94" s="25">
        <v>10000</v>
      </c>
      <c r="O94" s="25"/>
      <c r="P94" s="25">
        <v>5000</v>
      </c>
      <c r="Q94" s="25"/>
      <c r="R94" s="25">
        <v>10000</v>
      </c>
      <c r="S94" s="25"/>
      <c r="T94" s="25">
        <v>5000</v>
      </c>
      <c r="U94" s="26"/>
      <c r="V94" s="27">
        <f t="shared" si="0"/>
        <v>50000</v>
      </c>
      <c r="W94" s="40"/>
    </row>
    <row r="95" spans="1:23" s="16" customFormat="1" ht="36">
      <c r="A95" s="16">
        <v>1</v>
      </c>
      <c r="B95" s="29">
        <v>86</v>
      </c>
      <c r="C95" s="49" t="s">
        <v>235</v>
      </c>
      <c r="D95" s="46" t="s">
        <v>236</v>
      </c>
      <c r="E95" s="47" t="s">
        <v>73</v>
      </c>
      <c r="F95" s="38" t="s">
        <v>31</v>
      </c>
      <c r="G95" s="48" t="s">
        <v>237</v>
      </c>
      <c r="H95" s="39" t="s">
        <v>238</v>
      </c>
      <c r="I95" s="54" t="s">
        <v>211</v>
      </c>
      <c r="J95" s="51"/>
      <c r="K95" s="52"/>
      <c r="L95" s="52"/>
      <c r="M95" s="25">
        <v>16000</v>
      </c>
      <c r="N95" s="25"/>
      <c r="O95" s="25"/>
      <c r="P95" s="25"/>
      <c r="Q95" s="25"/>
      <c r="R95" s="25"/>
      <c r="S95" s="25"/>
      <c r="T95" s="25"/>
      <c r="U95" s="26"/>
      <c r="V95" s="27">
        <f t="shared" si="0"/>
        <v>16000</v>
      </c>
      <c r="W95" s="40"/>
    </row>
    <row r="96" spans="1:23" s="16" customFormat="1" ht="36">
      <c r="A96" s="16">
        <v>1</v>
      </c>
      <c r="B96" s="29">
        <v>87</v>
      </c>
      <c r="C96" s="49" t="s">
        <v>235</v>
      </c>
      <c r="D96" s="46" t="s">
        <v>239</v>
      </c>
      <c r="E96" s="47" t="s">
        <v>83</v>
      </c>
      <c r="F96" s="38" t="s">
        <v>31</v>
      </c>
      <c r="G96" s="48" t="s">
        <v>240</v>
      </c>
      <c r="H96" s="39" t="s">
        <v>238</v>
      </c>
      <c r="I96" s="54" t="s">
        <v>211</v>
      </c>
      <c r="J96" s="51"/>
      <c r="K96" s="52"/>
      <c r="L96" s="52"/>
      <c r="M96" s="25"/>
      <c r="N96" s="25"/>
      <c r="O96" s="25"/>
      <c r="P96" s="25">
        <v>16000</v>
      </c>
      <c r="Q96" s="25"/>
      <c r="R96" s="25"/>
      <c r="S96" s="25"/>
      <c r="T96" s="25"/>
      <c r="U96" s="26"/>
      <c r="V96" s="27">
        <f t="shared" si="0"/>
        <v>16000</v>
      </c>
      <c r="W96" s="40"/>
    </row>
    <row r="97" spans="1:23" s="16" customFormat="1" ht="36">
      <c r="A97" s="16">
        <v>1</v>
      </c>
      <c r="B97" s="29">
        <v>88</v>
      </c>
      <c r="C97" s="49" t="s">
        <v>235</v>
      </c>
      <c r="D97" s="46" t="s">
        <v>241</v>
      </c>
      <c r="E97" s="47" t="s">
        <v>52</v>
      </c>
      <c r="F97" s="38" t="s">
        <v>31</v>
      </c>
      <c r="G97" s="48" t="s">
        <v>242</v>
      </c>
      <c r="H97" s="39" t="s">
        <v>195</v>
      </c>
      <c r="I97" s="54" t="s">
        <v>211</v>
      </c>
      <c r="J97" s="51"/>
      <c r="K97" s="52"/>
      <c r="L97" s="52"/>
      <c r="M97" s="25"/>
      <c r="N97" s="25"/>
      <c r="O97" s="25"/>
      <c r="P97" s="25"/>
      <c r="Q97" s="25"/>
      <c r="R97" s="25">
        <v>50000</v>
      </c>
      <c r="S97" s="25"/>
      <c r="T97" s="25"/>
      <c r="U97" s="26"/>
      <c r="V97" s="27">
        <f t="shared" si="0"/>
        <v>50000</v>
      </c>
      <c r="W97" s="40"/>
    </row>
    <row r="98" spans="1:23" s="16" customFormat="1" ht="36">
      <c r="A98" s="16">
        <v>1</v>
      </c>
      <c r="B98" s="29">
        <v>89</v>
      </c>
      <c r="C98" s="49" t="s">
        <v>235</v>
      </c>
      <c r="D98" s="46" t="s">
        <v>241</v>
      </c>
      <c r="E98" s="47" t="s">
        <v>52</v>
      </c>
      <c r="F98" s="38" t="s">
        <v>182</v>
      </c>
      <c r="G98" s="48" t="s">
        <v>243</v>
      </c>
      <c r="H98" s="39" t="s">
        <v>195</v>
      </c>
      <c r="I98" s="54" t="s">
        <v>223</v>
      </c>
      <c r="J98" s="51"/>
      <c r="K98" s="52"/>
      <c r="L98" s="52"/>
      <c r="M98" s="25">
        <v>20000</v>
      </c>
      <c r="N98" s="25"/>
      <c r="O98" s="25"/>
      <c r="P98" s="25"/>
      <c r="Q98" s="25"/>
      <c r="R98" s="25"/>
      <c r="S98" s="25"/>
      <c r="T98" s="25"/>
      <c r="U98" s="26"/>
      <c r="V98" s="27">
        <f t="shared" si="0"/>
        <v>20000</v>
      </c>
      <c r="W98" s="40"/>
    </row>
    <row r="99" spans="1:23" s="16" customFormat="1" ht="36">
      <c r="A99" s="16">
        <v>1</v>
      </c>
      <c r="B99" s="29">
        <v>90</v>
      </c>
      <c r="C99" s="49" t="s">
        <v>235</v>
      </c>
      <c r="D99" s="46" t="s">
        <v>241</v>
      </c>
      <c r="E99" s="47" t="s">
        <v>52</v>
      </c>
      <c r="F99" s="38" t="s">
        <v>160</v>
      </c>
      <c r="G99" s="48" t="s">
        <v>244</v>
      </c>
      <c r="H99" s="39" t="s">
        <v>195</v>
      </c>
      <c r="I99" s="54" t="s">
        <v>211</v>
      </c>
      <c r="J99" s="51"/>
      <c r="K99" s="52"/>
      <c r="L99" s="52"/>
      <c r="M99" s="25">
        <v>12000</v>
      </c>
      <c r="N99" s="25"/>
      <c r="O99" s="25"/>
      <c r="P99" s="25"/>
      <c r="Q99" s="25"/>
      <c r="R99" s="25"/>
      <c r="S99" s="25"/>
      <c r="T99" s="25"/>
      <c r="U99" s="26"/>
      <c r="V99" s="27">
        <f t="shared" si="0"/>
        <v>12000</v>
      </c>
      <c r="W99" s="40"/>
    </row>
    <row r="100" spans="1:23" s="16" customFormat="1" ht="36">
      <c r="A100" s="16">
        <v>7</v>
      </c>
      <c r="B100" s="29">
        <v>91</v>
      </c>
      <c r="C100" s="49" t="s">
        <v>235</v>
      </c>
      <c r="D100" s="46" t="s">
        <v>241</v>
      </c>
      <c r="E100" s="47" t="s">
        <v>245</v>
      </c>
      <c r="F100" s="38" t="s">
        <v>198</v>
      </c>
      <c r="G100" s="48" t="s">
        <v>246</v>
      </c>
      <c r="H100" s="39" t="s">
        <v>195</v>
      </c>
      <c r="I100" s="54" t="s">
        <v>34</v>
      </c>
      <c r="J100" s="51"/>
      <c r="K100" s="52"/>
      <c r="L100" s="52"/>
      <c r="M100" s="25">
        <v>7500</v>
      </c>
      <c r="N100" s="25"/>
      <c r="O100" s="25"/>
      <c r="P100" s="25"/>
      <c r="Q100" s="25"/>
      <c r="R100" s="25"/>
      <c r="S100" s="25"/>
      <c r="T100" s="25"/>
      <c r="U100" s="26"/>
      <c r="V100" s="27">
        <f t="shared" si="0"/>
        <v>7500</v>
      </c>
      <c r="W100" s="40"/>
    </row>
    <row r="101" spans="1:23" s="16" customFormat="1" ht="36">
      <c r="A101" s="16">
        <v>2</v>
      </c>
      <c r="B101" s="29">
        <v>92</v>
      </c>
      <c r="C101" s="49" t="s">
        <v>235</v>
      </c>
      <c r="D101" s="46" t="s">
        <v>239</v>
      </c>
      <c r="E101" s="47" t="s">
        <v>83</v>
      </c>
      <c r="F101" s="38" t="s">
        <v>198</v>
      </c>
      <c r="G101" s="48" t="s">
        <v>247</v>
      </c>
      <c r="H101" s="39" t="s">
        <v>195</v>
      </c>
      <c r="I101" s="54" t="s">
        <v>152</v>
      </c>
      <c r="J101" s="51"/>
      <c r="K101" s="52"/>
      <c r="L101" s="52">
        <v>4500</v>
      </c>
      <c r="M101" s="25"/>
      <c r="N101" s="25"/>
      <c r="O101" s="25"/>
      <c r="P101" s="25"/>
      <c r="Q101" s="25"/>
      <c r="R101" s="25"/>
      <c r="S101" s="25"/>
      <c r="T101" s="25"/>
      <c r="U101" s="26"/>
      <c r="V101" s="27">
        <f t="shared" si="0"/>
        <v>4500</v>
      </c>
      <c r="W101" s="40"/>
    </row>
    <row r="102" spans="1:23" s="16" customFormat="1" ht="28.5" customHeight="1">
      <c r="A102" s="16">
        <v>2</v>
      </c>
      <c r="B102" s="29">
        <v>93</v>
      </c>
      <c r="C102" s="49" t="s">
        <v>235</v>
      </c>
      <c r="D102" s="46"/>
      <c r="E102" s="47" t="s">
        <v>76</v>
      </c>
      <c r="F102" s="38" t="s">
        <v>31</v>
      </c>
      <c r="G102" s="48" t="s">
        <v>248</v>
      </c>
      <c r="H102" s="39" t="s">
        <v>195</v>
      </c>
      <c r="I102" s="54" t="s">
        <v>152</v>
      </c>
      <c r="J102" s="51">
        <v>6000</v>
      </c>
      <c r="K102" s="52"/>
      <c r="L102" s="52"/>
      <c r="M102" s="25"/>
      <c r="N102" s="25"/>
      <c r="O102" s="25"/>
      <c r="P102" s="25"/>
      <c r="Q102" s="25"/>
      <c r="R102" s="25"/>
      <c r="S102" s="25"/>
      <c r="T102" s="25"/>
      <c r="U102" s="26"/>
      <c r="V102" s="27">
        <f t="shared" si="0"/>
        <v>6000</v>
      </c>
      <c r="W102" s="40"/>
    </row>
    <row r="103" spans="1:23" s="16" customFormat="1" ht="54">
      <c r="A103" s="16">
        <v>4</v>
      </c>
      <c r="B103" s="29">
        <v>95</v>
      </c>
      <c r="C103" s="49" t="s">
        <v>235</v>
      </c>
      <c r="D103" s="46"/>
      <c r="E103" s="47" t="s">
        <v>73</v>
      </c>
      <c r="F103" s="38" t="s">
        <v>31</v>
      </c>
      <c r="G103" s="48" t="s">
        <v>250</v>
      </c>
      <c r="H103" s="39" t="s">
        <v>195</v>
      </c>
      <c r="I103" s="54" t="s">
        <v>251</v>
      </c>
      <c r="J103" s="51"/>
      <c r="K103" s="52"/>
      <c r="L103" s="52"/>
      <c r="M103" s="25"/>
      <c r="N103" s="25">
        <v>20000</v>
      </c>
      <c r="O103" s="25"/>
      <c r="P103" s="25"/>
      <c r="Q103" s="25"/>
      <c r="R103" s="25"/>
      <c r="S103" s="25"/>
      <c r="T103" s="25"/>
      <c r="U103" s="26"/>
      <c r="V103" s="27">
        <f t="shared" si="0"/>
        <v>20000</v>
      </c>
      <c r="W103" s="40"/>
    </row>
    <row r="104" spans="1:23" s="16" customFormat="1" ht="28.5" customHeight="1">
      <c r="A104" s="16">
        <v>7</v>
      </c>
      <c r="B104" s="29">
        <v>96</v>
      </c>
      <c r="C104" s="49" t="s">
        <v>235</v>
      </c>
      <c r="D104" s="46"/>
      <c r="E104" s="47" t="s">
        <v>245</v>
      </c>
      <c r="F104" s="38" t="s">
        <v>198</v>
      </c>
      <c r="G104" s="48" t="s">
        <v>252</v>
      </c>
      <c r="H104" s="39" t="s">
        <v>195</v>
      </c>
      <c r="I104" s="54" t="s">
        <v>34</v>
      </c>
      <c r="J104" s="51"/>
      <c r="K104" s="52"/>
      <c r="L104" s="52"/>
      <c r="M104" s="25"/>
      <c r="N104" s="25"/>
      <c r="O104" s="25"/>
      <c r="P104" s="25">
        <v>30000</v>
      </c>
      <c r="Q104" s="25"/>
      <c r="R104" s="25"/>
      <c r="S104" s="25"/>
      <c r="T104" s="25"/>
      <c r="U104" s="26"/>
      <c r="V104" s="27">
        <f t="shared" si="0"/>
        <v>30000</v>
      </c>
      <c r="W104" s="40"/>
    </row>
    <row r="105" spans="1:23" s="16" customFormat="1" ht="28.5" customHeight="1">
      <c r="A105" s="16">
        <v>7</v>
      </c>
      <c r="B105" s="29">
        <v>97</v>
      </c>
      <c r="C105" s="49" t="s">
        <v>235</v>
      </c>
      <c r="D105" s="46"/>
      <c r="E105" s="47" t="s">
        <v>245</v>
      </c>
      <c r="F105" s="38" t="s">
        <v>198</v>
      </c>
      <c r="G105" s="48" t="s">
        <v>253</v>
      </c>
      <c r="H105" s="39" t="s">
        <v>195</v>
      </c>
      <c r="I105" s="54" t="s">
        <v>34</v>
      </c>
      <c r="J105" s="51"/>
      <c r="K105" s="52"/>
      <c r="L105" s="52"/>
      <c r="M105" s="25"/>
      <c r="N105" s="25"/>
      <c r="O105" s="25"/>
      <c r="P105" s="25">
        <v>33000</v>
      </c>
      <c r="Q105" s="25"/>
      <c r="R105" s="25"/>
      <c r="S105" s="25"/>
      <c r="T105" s="25"/>
      <c r="U105" s="26"/>
      <c r="V105" s="27">
        <f t="shared" si="0"/>
        <v>33000</v>
      </c>
      <c r="W105" s="40"/>
    </row>
    <row r="106" spans="1:23" s="16" customFormat="1" ht="28.5" customHeight="1">
      <c r="A106" s="16">
        <v>7</v>
      </c>
      <c r="B106" s="29">
        <v>98</v>
      </c>
      <c r="C106" s="49" t="s">
        <v>235</v>
      </c>
      <c r="D106" s="46"/>
      <c r="E106" s="47" t="s">
        <v>245</v>
      </c>
      <c r="F106" s="38" t="s">
        <v>198</v>
      </c>
      <c r="G106" s="48" t="s">
        <v>254</v>
      </c>
      <c r="H106" s="39" t="s">
        <v>195</v>
      </c>
      <c r="I106" s="54" t="s">
        <v>34</v>
      </c>
      <c r="J106" s="51"/>
      <c r="K106" s="52"/>
      <c r="L106" s="52"/>
      <c r="M106" s="25"/>
      <c r="N106" s="25"/>
      <c r="O106" s="25"/>
      <c r="P106" s="25">
        <v>24000</v>
      </c>
      <c r="Q106" s="25"/>
      <c r="R106" s="25"/>
      <c r="S106" s="25"/>
      <c r="T106" s="25"/>
      <c r="U106" s="26"/>
      <c r="V106" s="27">
        <f t="shared" si="0"/>
        <v>24000</v>
      </c>
      <c r="W106" s="40"/>
    </row>
    <row r="107" spans="1:23" s="16" customFormat="1" ht="28.5" customHeight="1">
      <c r="A107" s="16">
        <v>2</v>
      </c>
      <c r="B107" s="29">
        <v>99</v>
      </c>
      <c r="C107" s="49" t="s">
        <v>255</v>
      </c>
      <c r="D107" s="46" t="s">
        <v>256</v>
      </c>
      <c r="E107" s="47" t="s">
        <v>83</v>
      </c>
      <c r="F107" s="38" t="s">
        <v>31</v>
      </c>
      <c r="G107" s="48" t="s">
        <v>257</v>
      </c>
      <c r="H107" s="39" t="s">
        <v>195</v>
      </c>
      <c r="I107" s="54" t="s">
        <v>152</v>
      </c>
      <c r="J107" s="51"/>
      <c r="K107" s="52"/>
      <c r="L107" s="52"/>
      <c r="M107" s="25">
        <v>2500</v>
      </c>
      <c r="N107" s="25"/>
      <c r="O107" s="25"/>
      <c r="P107" s="25"/>
      <c r="Q107" s="25"/>
      <c r="R107" s="25"/>
      <c r="S107" s="25"/>
      <c r="T107" s="25"/>
      <c r="U107" s="26"/>
      <c r="V107" s="27">
        <f t="shared" si="0"/>
        <v>2500</v>
      </c>
      <c r="W107" s="28"/>
    </row>
    <row r="108" spans="1:23" s="16" customFormat="1" ht="28.5" customHeight="1">
      <c r="A108" s="16">
        <v>1</v>
      </c>
      <c r="B108" s="29">
        <v>100</v>
      </c>
      <c r="C108" s="49" t="s">
        <v>258</v>
      </c>
      <c r="D108" s="46" t="s">
        <v>256</v>
      </c>
      <c r="E108" s="47" t="s">
        <v>83</v>
      </c>
      <c r="F108" s="38" t="s">
        <v>31</v>
      </c>
      <c r="G108" s="48" t="s">
        <v>259</v>
      </c>
      <c r="H108" s="39" t="s">
        <v>195</v>
      </c>
      <c r="I108" s="54" t="s">
        <v>211</v>
      </c>
      <c r="J108" s="51">
        <v>6000</v>
      </c>
      <c r="K108" s="52"/>
      <c r="L108" s="52"/>
      <c r="M108" s="25"/>
      <c r="N108" s="25"/>
      <c r="O108" s="25"/>
      <c r="P108" s="25"/>
      <c r="Q108" s="25"/>
      <c r="R108" s="25"/>
      <c r="S108" s="25"/>
      <c r="T108" s="25"/>
      <c r="U108" s="26"/>
      <c r="V108" s="27">
        <f t="shared" si="0"/>
        <v>6000</v>
      </c>
      <c r="W108" s="28"/>
    </row>
    <row r="109" spans="1:23" s="16" customFormat="1" ht="36">
      <c r="A109" s="16">
        <v>1</v>
      </c>
      <c r="B109" s="29">
        <v>101</v>
      </c>
      <c r="C109" s="49" t="s">
        <v>258</v>
      </c>
      <c r="D109" s="46" t="s">
        <v>256</v>
      </c>
      <c r="E109" s="47" t="s">
        <v>83</v>
      </c>
      <c r="F109" s="38" t="s">
        <v>31</v>
      </c>
      <c r="G109" s="48" t="s">
        <v>260</v>
      </c>
      <c r="H109" s="39" t="s">
        <v>195</v>
      </c>
      <c r="I109" s="54" t="s">
        <v>211</v>
      </c>
      <c r="J109" s="51"/>
      <c r="K109" s="52"/>
      <c r="L109" s="52"/>
      <c r="M109" s="25">
        <v>20000</v>
      </c>
      <c r="N109" s="25"/>
      <c r="O109" s="25"/>
      <c r="P109" s="25"/>
      <c r="Q109" s="25"/>
      <c r="R109" s="25"/>
      <c r="S109" s="25"/>
      <c r="T109" s="25"/>
      <c r="U109" s="26"/>
      <c r="V109" s="27">
        <f t="shared" si="0"/>
        <v>20000</v>
      </c>
      <c r="W109" s="28"/>
    </row>
    <row r="110" spans="1:23" s="16" customFormat="1" ht="36">
      <c r="A110" s="16">
        <v>1</v>
      </c>
      <c r="B110" s="29">
        <v>102</v>
      </c>
      <c r="C110" s="49" t="s">
        <v>258</v>
      </c>
      <c r="D110" s="46" t="s">
        <v>256</v>
      </c>
      <c r="E110" s="47" t="s">
        <v>83</v>
      </c>
      <c r="F110" s="38" t="s">
        <v>31</v>
      </c>
      <c r="G110" s="48" t="s">
        <v>261</v>
      </c>
      <c r="H110" s="39" t="s">
        <v>195</v>
      </c>
      <c r="I110" s="54" t="s">
        <v>211</v>
      </c>
      <c r="J110" s="51"/>
      <c r="K110" s="52"/>
      <c r="L110" s="52"/>
      <c r="M110" s="25"/>
      <c r="N110" s="25"/>
      <c r="O110" s="25"/>
      <c r="P110" s="25"/>
      <c r="Q110" s="25"/>
      <c r="R110" s="25">
        <v>25000</v>
      </c>
      <c r="S110" s="25"/>
      <c r="T110" s="25"/>
      <c r="U110" s="26"/>
      <c r="V110" s="27">
        <f t="shared" si="0"/>
        <v>25000</v>
      </c>
      <c r="W110" s="28"/>
    </row>
    <row r="111" spans="1:23" s="16" customFormat="1" ht="36">
      <c r="A111" s="16">
        <v>2</v>
      </c>
      <c r="B111" s="29">
        <v>105</v>
      </c>
      <c r="C111" s="49" t="s">
        <v>258</v>
      </c>
      <c r="D111" s="46" t="s">
        <v>256</v>
      </c>
      <c r="E111" s="47" t="s">
        <v>83</v>
      </c>
      <c r="F111" s="38" t="s">
        <v>31</v>
      </c>
      <c r="G111" s="48" t="s">
        <v>262</v>
      </c>
      <c r="H111" s="39" t="s">
        <v>195</v>
      </c>
      <c r="I111" s="54" t="s">
        <v>152</v>
      </c>
      <c r="J111" s="51"/>
      <c r="K111" s="52"/>
      <c r="L111" s="52"/>
      <c r="M111" s="25"/>
      <c r="N111" s="25">
        <v>10000</v>
      </c>
      <c r="O111" s="25"/>
      <c r="P111" s="25"/>
      <c r="Q111" s="25"/>
      <c r="R111" s="25"/>
      <c r="S111" s="25"/>
      <c r="T111" s="25"/>
      <c r="U111" s="26"/>
      <c r="V111" s="27">
        <f t="shared" si="0"/>
        <v>10000</v>
      </c>
      <c r="W111" s="28"/>
    </row>
    <row r="112" spans="1:23" s="16" customFormat="1" ht="36">
      <c r="A112" s="16">
        <v>4</v>
      </c>
      <c r="B112" s="29">
        <v>106</v>
      </c>
      <c r="C112" s="49" t="s">
        <v>258</v>
      </c>
      <c r="D112" s="46" t="s">
        <v>256</v>
      </c>
      <c r="E112" s="47" t="s">
        <v>83</v>
      </c>
      <c r="F112" s="38" t="s">
        <v>31</v>
      </c>
      <c r="G112" s="48" t="s">
        <v>263</v>
      </c>
      <c r="H112" s="39" t="s">
        <v>195</v>
      </c>
      <c r="I112" s="54" t="s">
        <v>251</v>
      </c>
      <c r="J112" s="51"/>
      <c r="K112" s="52"/>
      <c r="L112" s="52"/>
      <c r="M112" s="25">
        <v>15000</v>
      </c>
      <c r="N112" s="25"/>
      <c r="O112" s="25"/>
      <c r="P112" s="25"/>
      <c r="Q112" s="25"/>
      <c r="R112" s="25"/>
      <c r="S112" s="25"/>
      <c r="T112" s="25"/>
      <c r="U112" s="26"/>
      <c r="V112" s="27">
        <f t="shared" si="0"/>
        <v>15000</v>
      </c>
      <c r="W112" s="28"/>
    </row>
    <row r="113" spans="1:23" s="16" customFormat="1" ht="28.5" customHeight="1">
      <c r="A113" s="16">
        <v>7</v>
      </c>
      <c r="B113" s="29">
        <v>109</v>
      </c>
      <c r="C113" s="49" t="s">
        <v>258</v>
      </c>
      <c r="D113" s="46" t="s">
        <v>264</v>
      </c>
      <c r="E113" s="47" t="s">
        <v>245</v>
      </c>
      <c r="F113" s="38" t="s">
        <v>31</v>
      </c>
      <c r="G113" s="48" t="s">
        <v>265</v>
      </c>
      <c r="H113" s="39" t="s">
        <v>195</v>
      </c>
      <c r="I113" s="54" t="s">
        <v>34</v>
      </c>
      <c r="J113" s="51">
        <v>12000</v>
      </c>
      <c r="K113" s="52"/>
      <c r="L113" s="52"/>
      <c r="M113" s="25"/>
      <c r="N113" s="25"/>
      <c r="O113" s="25"/>
      <c r="P113" s="25"/>
      <c r="Q113" s="25"/>
      <c r="R113" s="25"/>
      <c r="S113" s="25"/>
      <c r="T113" s="25"/>
      <c r="U113" s="26"/>
      <c r="V113" s="27">
        <f t="shared" si="0"/>
        <v>12000</v>
      </c>
      <c r="W113" s="28"/>
    </row>
    <row r="114" spans="1:23" s="16" customFormat="1" ht="28.5" customHeight="1">
      <c r="A114" s="16">
        <v>7</v>
      </c>
      <c r="B114" s="29">
        <v>110</v>
      </c>
      <c r="C114" s="49" t="s">
        <v>258</v>
      </c>
      <c r="D114" s="46" t="s">
        <v>264</v>
      </c>
      <c r="E114" s="47" t="s">
        <v>245</v>
      </c>
      <c r="F114" s="38" t="s">
        <v>31</v>
      </c>
      <c r="G114" s="48" t="s">
        <v>266</v>
      </c>
      <c r="H114" s="39" t="s">
        <v>195</v>
      </c>
      <c r="I114" s="54" t="s">
        <v>34</v>
      </c>
      <c r="J114" s="51">
        <v>6000</v>
      </c>
      <c r="K114" s="52"/>
      <c r="L114" s="52"/>
      <c r="M114" s="25"/>
      <c r="N114" s="25"/>
      <c r="O114" s="25"/>
      <c r="P114" s="25"/>
      <c r="Q114" s="25"/>
      <c r="R114" s="25"/>
      <c r="S114" s="25"/>
      <c r="T114" s="25"/>
      <c r="U114" s="26"/>
      <c r="V114" s="27">
        <f t="shared" si="0"/>
        <v>6000</v>
      </c>
      <c r="W114" s="28"/>
    </row>
    <row r="115" spans="1:23" s="16" customFormat="1" ht="36">
      <c r="A115" s="16">
        <v>2</v>
      </c>
      <c r="B115" s="29">
        <v>111</v>
      </c>
      <c r="C115" s="49" t="s">
        <v>258</v>
      </c>
      <c r="D115" s="46" t="s">
        <v>264</v>
      </c>
      <c r="E115" s="47" t="s">
        <v>52</v>
      </c>
      <c r="F115" s="38" t="s">
        <v>31</v>
      </c>
      <c r="G115" s="48" t="s">
        <v>267</v>
      </c>
      <c r="H115" s="39" t="s">
        <v>195</v>
      </c>
      <c r="I115" s="54" t="s">
        <v>268</v>
      </c>
      <c r="J115" s="51">
        <v>8000</v>
      </c>
      <c r="K115" s="52"/>
      <c r="L115" s="52"/>
      <c r="M115" s="25"/>
      <c r="N115" s="25"/>
      <c r="O115" s="25"/>
      <c r="P115" s="25"/>
      <c r="Q115" s="25"/>
      <c r="R115" s="25"/>
      <c r="S115" s="25"/>
      <c r="T115" s="25"/>
      <c r="U115" s="26"/>
      <c r="V115" s="27">
        <f t="shared" si="0"/>
        <v>8000</v>
      </c>
      <c r="W115" s="28"/>
    </row>
    <row r="116" spans="1:23" s="16" customFormat="1" ht="28.5" customHeight="1">
      <c r="A116" s="16">
        <v>7</v>
      </c>
      <c r="B116" s="29">
        <v>112</v>
      </c>
      <c r="C116" s="49" t="s">
        <v>258</v>
      </c>
      <c r="D116" s="46" t="s">
        <v>264</v>
      </c>
      <c r="E116" s="47" t="s">
        <v>245</v>
      </c>
      <c r="F116" s="38" t="s">
        <v>31</v>
      </c>
      <c r="G116" s="48" t="s">
        <v>269</v>
      </c>
      <c r="H116" s="39" t="s">
        <v>195</v>
      </c>
      <c r="I116" s="54" t="s">
        <v>34</v>
      </c>
      <c r="J116" s="51">
        <v>15000</v>
      </c>
      <c r="K116" s="52"/>
      <c r="L116" s="52"/>
      <c r="M116" s="25"/>
      <c r="N116" s="25"/>
      <c r="O116" s="25"/>
      <c r="P116" s="25"/>
      <c r="Q116" s="25"/>
      <c r="R116" s="25"/>
      <c r="S116" s="25"/>
      <c r="T116" s="25"/>
      <c r="U116" s="26"/>
      <c r="V116" s="27">
        <f t="shared" si="0"/>
        <v>15000</v>
      </c>
      <c r="W116" s="28"/>
    </row>
    <row r="117" spans="1:23" s="16" customFormat="1" ht="28.5" customHeight="1">
      <c r="A117" s="16">
        <v>1</v>
      </c>
      <c r="B117" s="29">
        <v>113</v>
      </c>
      <c r="C117" s="49" t="s">
        <v>258</v>
      </c>
      <c r="D117" s="46" t="s">
        <v>264</v>
      </c>
      <c r="E117" s="47" t="s">
        <v>52</v>
      </c>
      <c r="F117" s="38" t="s">
        <v>31</v>
      </c>
      <c r="G117" s="48" t="s">
        <v>270</v>
      </c>
      <c r="H117" s="39" t="s">
        <v>195</v>
      </c>
      <c r="I117" s="54" t="s">
        <v>223</v>
      </c>
      <c r="J117" s="51">
        <v>1500</v>
      </c>
      <c r="K117" s="52"/>
      <c r="L117" s="52"/>
      <c r="M117" s="25"/>
      <c r="N117" s="25"/>
      <c r="O117" s="25"/>
      <c r="P117" s="25"/>
      <c r="Q117" s="25"/>
      <c r="R117" s="25"/>
      <c r="S117" s="25"/>
      <c r="T117" s="25"/>
      <c r="U117" s="26"/>
      <c r="V117" s="27">
        <f t="shared" si="0"/>
        <v>1500</v>
      </c>
      <c r="W117" s="28"/>
    </row>
    <row r="118" spans="1:23" s="16" customFormat="1" ht="36">
      <c r="A118" s="16">
        <v>2</v>
      </c>
      <c r="B118" s="29">
        <v>114</v>
      </c>
      <c r="C118" s="49" t="s">
        <v>258</v>
      </c>
      <c r="D118" s="46" t="s">
        <v>271</v>
      </c>
      <c r="E118" s="47" t="s">
        <v>83</v>
      </c>
      <c r="F118" s="38" t="s">
        <v>31</v>
      </c>
      <c r="G118" s="48" t="s">
        <v>272</v>
      </c>
      <c r="H118" s="39" t="s">
        <v>195</v>
      </c>
      <c r="I118" s="54" t="s">
        <v>152</v>
      </c>
      <c r="J118" s="51"/>
      <c r="K118" s="52"/>
      <c r="L118" s="52"/>
      <c r="M118" s="25">
        <v>2500</v>
      </c>
      <c r="N118" s="25"/>
      <c r="O118" s="25"/>
      <c r="P118" s="25"/>
      <c r="Q118" s="25"/>
      <c r="R118" s="25"/>
      <c r="S118" s="25"/>
      <c r="T118" s="25"/>
      <c r="U118" s="26"/>
      <c r="V118" s="27">
        <f t="shared" si="0"/>
        <v>2500</v>
      </c>
      <c r="W118" s="28"/>
    </row>
    <row r="119" spans="1:23" s="16" customFormat="1" ht="90">
      <c r="A119" s="16">
        <v>4</v>
      </c>
      <c r="B119" s="29">
        <v>115</v>
      </c>
      <c r="C119" s="49" t="s">
        <v>258</v>
      </c>
      <c r="D119" s="46" t="s">
        <v>271</v>
      </c>
      <c r="E119" s="47" t="s">
        <v>83</v>
      </c>
      <c r="F119" s="38" t="s">
        <v>31</v>
      </c>
      <c r="G119" s="48" t="s">
        <v>273</v>
      </c>
      <c r="H119" s="39" t="s">
        <v>195</v>
      </c>
      <c r="I119" s="54" t="s">
        <v>251</v>
      </c>
      <c r="J119" s="51"/>
      <c r="K119" s="52"/>
      <c r="L119" s="52"/>
      <c r="M119" s="25">
        <v>15000</v>
      </c>
      <c r="N119" s="25"/>
      <c r="O119" s="25"/>
      <c r="P119" s="25"/>
      <c r="Q119" s="25"/>
      <c r="R119" s="25"/>
      <c r="S119" s="25"/>
      <c r="T119" s="25"/>
      <c r="U119" s="26"/>
      <c r="V119" s="27">
        <f t="shared" si="0"/>
        <v>15000</v>
      </c>
      <c r="W119" s="28"/>
    </row>
    <row r="120" spans="1:23" s="16" customFormat="1" ht="36">
      <c r="A120" s="16">
        <v>2</v>
      </c>
      <c r="B120" s="29">
        <v>116</v>
      </c>
      <c r="C120" s="49" t="s">
        <v>258</v>
      </c>
      <c r="D120" s="46" t="s">
        <v>271</v>
      </c>
      <c r="E120" s="47" t="s">
        <v>83</v>
      </c>
      <c r="F120" s="38" t="s">
        <v>198</v>
      </c>
      <c r="G120" s="48" t="s">
        <v>274</v>
      </c>
      <c r="H120" s="39" t="s">
        <v>42</v>
      </c>
      <c r="I120" s="54" t="s">
        <v>152</v>
      </c>
      <c r="J120" s="51">
        <v>4000</v>
      </c>
      <c r="K120" s="52"/>
      <c r="L120" s="52"/>
      <c r="M120" s="25">
        <v>4000</v>
      </c>
      <c r="N120" s="25"/>
      <c r="O120" s="25"/>
      <c r="P120" s="25">
        <v>4000</v>
      </c>
      <c r="Q120" s="25"/>
      <c r="R120" s="25"/>
      <c r="S120" s="25"/>
      <c r="T120" s="25"/>
      <c r="U120" s="26"/>
      <c r="V120" s="27">
        <f t="shared" si="0"/>
        <v>12000</v>
      </c>
      <c r="W120" s="28"/>
    </row>
    <row r="121" spans="1:23" s="16" customFormat="1" ht="28.5" customHeight="1">
      <c r="A121" s="16">
        <v>2</v>
      </c>
      <c r="B121" s="29">
        <v>118</v>
      </c>
      <c r="C121" s="49" t="s">
        <v>258</v>
      </c>
      <c r="D121" s="46" t="s">
        <v>271</v>
      </c>
      <c r="E121" s="47" t="s">
        <v>83</v>
      </c>
      <c r="F121" s="38" t="s">
        <v>31</v>
      </c>
      <c r="G121" s="48" t="s">
        <v>275</v>
      </c>
      <c r="H121" s="39" t="s">
        <v>195</v>
      </c>
      <c r="I121" s="54" t="s">
        <v>152</v>
      </c>
      <c r="J121" s="51">
        <v>2100</v>
      </c>
      <c r="K121" s="52"/>
      <c r="L121" s="52"/>
      <c r="M121" s="25"/>
      <c r="N121" s="25"/>
      <c r="O121" s="25">
        <v>2100</v>
      </c>
      <c r="P121" s="25"/>
      <c r="Q121" s="25"/>
      <c r="R121" s="25"/>
      <c r="S121" s="25"/>
      <c r="T121" s="25">
        <v>2100</v>
      </c>
      <c r="U121" s="26"/>
      <c r="V121" s="27">
        <f t="shared" si="0"/>
        <v>6300</v>
      </c>
      <c r="W121" s="28"/>
    </row>
    <row r="122" spans="1:23" s="16" customFormat="1" ht="36">
      <c r="A122" s="16">
        <v>2</v>
      </c>
      <c r="B122" s="29">
        <v>119</v>
      </c>
      <c r="C122" s="49" t="s">
        <v>258</v>
      </c>
      <c r="D122" s="46" t="s">
        <v>271</v>
      </c>
      <c r="E122" s="47" t="s">
        <v>83</v>
      </c>
      <c r="F122" s="38" t="s">
        <v>31</v>
      </c>
      <c r="G122" s="48" t="s">
        <v>276</v>
      </c>
      <c r="H122" s="39" t="s">
        <v>195</v>
      </c>
      <c r="I122" s="54" t="s">
        <v>152</v>
      </c>
      <c r="J122" s="51"/>
      <c r="K122" s="52"/>
      <c r="L122" s="52"/>
      <c r="M122" s="25">
        <v>5900</v>
      </c>
      <c r="N122" s="25"/>
      <c r="O122" s="25"/>
      <c r="P122" s="25"/>
      <c r="Q122" s="25"/>
      <c r="R122" s="25">
        <v>5900</v>
      </c>
      <c r="S122" s="25"/>
      <c r="T122" s="25"/>
      <c r="U122" s="26"/>
      <c r="V122" s="27">
        <f t="shared" si="0"/>
        <v>11800</v>
      </c>
      <c r="W122" s="28"/>
    </row>
    <row r="123" spans="1:23" s="16" customFormat="1" ht="36">
      <c r="A123" s="16">
        <v>2</v>
      </c>
      <c r="B123" s="29">
        <v>120</v>
      </c>
      <c r="C123" s="49" t="s">
        <v>258</v>
      </c>
      <c r="D123" s="46" t="s">
        <v>271</v>
      </c>
      <c r="E123" s="47" t="s">
        <v>83</v>
      </c>
      <c r="F123" s="38" t="s">
        <v>31</v>
      </c>
      <c r="G123" s="48" t="s">
        <v>277</v>
      </c>
      <c r="H123" s="39" t="s">
        <v>195</v>
      </c>
      <c r="I123" s="54" t="s">
        <v>152</v>
      </c>
      <c r="J123" s="51"/>
      <c r="K123" s="52"/>
      <c r="L123" s="52"/>
      <c r="M123" s="25">
        <v>3500</v>
      </c>
      <c r="N123" s="25"/>
      <c r="O123" s="25"/>
      <c r="P123" s="25"/>
      <c r="Q123" s="25"/>
      <c r="R123" s="25"/>
      <c r="S123" s="25"/>
      <c r="T123" s="25"/>
      <c r="U123" s="26"/>
      <c r="V123" s="27">
        <f t="shared" si="0"/>
        <v>3500</v>
      </c>
      <c r="W123" s="28"/>
    </row>
    <row r="124" spans="1:23" s="16" customFormat="1" ht="28.5" customHeight="1">
      <c r="A124" s="16">
        <v>2</v>
      </c>
      <c r="B124" s="29">
        <v>121</v>
      </c>
      <c r="C124" s="49" t="s">
        <v>258</v>
      </c>
      <c r="D124" s="46" t="s">
        <v>271</v>
      </c>
      <c r="E124" s="47" t="s">
        <v>83</v>
      </c>
      <c r="F124" s="38" t="s">
        <v>198</v>
      </c>
      <c r="G124" s="48" t="s">
        <v>278</v>
      </c>
      <c r="H124" s="39" t="s">
        <v>195</v>
      </c>
      <c r="I124" s="54" t="s">
        <v>152</v>
      </c>
      <c r="J124" s="51">
        <v>2000</v>
      </c>
      <c r="K124" s="52"/>
      <c r="L124" s="52"/>
      <c r="M124" s="25">
        <v>2000</v>
      </c>
      <c r="N124" s="25"/>
      <c r="O124" s="25"/>
      <c r="P124" s="25">
        <v>2000</v>
      </c>
      <c r="Q124" s="25"/>
      <c r="R124" s="25"/>
      <c r="S124" s="25">
        <v>2000</v>
      </c>
      <c r="T124" s="25"/>
      <c r="U124" s="26"/>
      <c r="V124" s="27">
        <f t="shared" si="0"/>
        <v>8000</v>
      </c>
      <c r="W124" s="28"/>
    </row>
    <row r="125" spans="1:23" s="16" customFormat="1" ht="28.5" customHeight="1">
      <c r="A125" s="16">
        <v>2</v>
      </c>
      <c r="B125" s="29">
        <v>122</v>
      </c>
      <c r="C125" s="49" t="s">
        <v>258</v>
      </c>
      <c r="D125" s="46" t="s">
        <v>271</v>
      </c>
      <c r="E125" s="47" t="s">
        <v>83</v>
      </c>
      <c r="F125" s="38" t="s">
        <v>31</v>
      </c>
      <c r="G125" s="48" t="s">
        <v>279</v>
      </c>
      <c r="H125" s="39" t="s">
        <v>195</v>
      </c>
      <c r="I125" s="54" t="s">
        <v>152</v>
      </c>
      <c r="J125" s="51"/>
      <c r="K125" s="52"/>
      <c r="L125" s="52"/>
      <c r="M125" s="25">
        <v>6000</v>
      </c>
      <c r="N125" s="25"/>
      <c r="O125" s="25"/>
      <c r="P125" s="25"/>
      <c r="Q125" s="25"/>
      <c r="R125" s="25">
        <v>6000</v>
      </c>
      <c r="S125" s="25"/>
      <c r="T125" s="25"/>
      <c r="U125" s="26"/>
      <c r="V125" s="27">
        <f t="shared" si="0"/>
        <v>12000</v>
      </c>
      <c r="W125" s="28"/>
    </row>
    <row r="126" spans="1:23" s="16" customFormat="1" ht="28.5" customHeight="1">
      <c r="A126" s="16">
        <v>1</v>
      </c>
      <c r="B126" s="29">
        <v>127</v>
      </c>
      <c r="C126" s="49" t="s">
        <v>258</v>
      </c>
      <c r="D126" s="46" t="s">
        <v>281</v>
      </c>
      <c r="E126" s="47" t="s">
        <v>52</v>
      </c>
      <c r="F126" s="38" t="s">
        <v>198</v>
      </c>
      <c r="G126" s="48" t="s">
        <v>284</v>
      </c>
      <c r="H126" s="39" t="s">
        <v>42</v>
      </c>
      <c r="I126" s="54" t="s">
        <v>211</v>
      </c>
      <c r="J126" s="51"/>
      <c r="K126" s="52">
        <v>3600</v>
      </c>
      <c r="L126" s="52"/>
      <c r="M126" s="25"/>
      <c r="N126" s="25"/>
      <c r="O126" s="25"/>
      <c r="P126" s="25"/>
      <c r="Q126" s="25"/>
      <c r="R126" s="25"/>
      <c r="S126" s="25"/>
      <c r="T126" s="25"/>
      <c r="U126" s="26"/>
      <c r="V126" s="27">
        <f t="shared" si="0"/>
        <v>3600</v>
      </c>
      <c r="W126" s="28" t="s">
        <v>285</v>
      </c>
    </row>
    <row r="127" spans="1:23" s="16" customFormat="1" ht="28.5" customHeight="1">
      <c r="A127" s="16">
        <v>1</v>
      </c>
      <c r="B127" s="29">
        <v>128</v>
      </c>
      <c r="C127" s="49" t="s">
        <v>258</v>
      </c>
      <c r="D127" s="46" t="s">
        <v>282</v>
      </c>
      <c r="E127" s="47" t="s">
        <v>52</v>
      </c>
      <c r="F127" s="38" t="s">
        <v>198</v>
      </c>
      <c r="G127" s="48" t="s">
        <v>284</v>
      </c>
      <c r="H127" s="39" t="s">
        <v>42</v>
      </c>
      <c r="I127" s="54" t="s">
        <v>211</v>
      </c>
      <c r="J127" s="51"/>
      <c r="K127" s="52">
        <v>3600</v>
      </c>
      <c r="L127" s="52"/>
      <c r="M127" s="25"/>
      <c r="N127" s="25"/>
      <c r="O127" s="25"/>
      <c r="P127" s="25"/>
      <c r="Q127" s="25"/>
      <c r="R127" s="25"/>
      <c r="S127" s="25"/>
      <c r="T127" s="25"/>
      <c r="U127" s="26"/>
      <c r="V127" s="27">
        <f t="shared" si="0"/>
        <v>3600</v>
      </c>
      <c r="W127" s="28" t="s">
        <v>285</v>
      </c>
    </row>
    <row r="128" spans="1:23" s="16" customFormat="1" ht="36">
      <c r="A128" s="16">
        <v>1</v>
      </c>
      <c r="B128" s="29">
        <v>129</v>
      </c>
      <c r="C128" s="49" t="s">
        <v>258</v>
      </c>
      <c r="D128" s="46" t="s">
        <v>283</v>
      </c>
      <c r="E128" s="47" t="s">
        <v>52</v>
      </c>
      <c r="F128" s="38" t="s">
        <v>31</v>
      </c>
      <c r="G128" s="48" t="s">
        <v>286</v>
      </c>
      <c r="H128" s="39" t="s">
        <v>195</v>
      </c>
      <c r="I128" s="54" t="s">
        <v>211</v>
      </c>
      <c r="J128" s="51"/>
      <c r="K128" s="52"/>
      <c r="L128" s="52"/>
      <c r="M128" s="25">
        <v>20000</v>
      </c>
      <c r="N128" s="25"/>
      <c r="O128" s="25"/>
      <c r="P128" s="25"/>
      <c r="Q128" s="25"/>
      <c r="R128" s="25"/>
      <c r="S128" s="25"/>
      <c r="T128" s="25"/>
      <c r="U128" s="26"/>
      <c r="V128" s="27">
        <f t="shared" si="0"/>
        <v>20000</v>
      </c>
      <c r="W128" s="28"/>
    </row>
    <row r="129" spans="1:23" s="16" customFormat="1" ht="54">
      <c r="A129" s="16">
        <v>4</v>
      </c>
      <c r="B129" s="29">
        <v>130</v>
      </c>
      <c r="C129" s="49" t="s">
        <v>258</v>
      </c>
      <c r="D129" s="46" t="s">
        <v>281</v>
      </c>
      <c r="E129" s="47" t="s">
        <v>52</v>
      </c>
      <c r="F129" s="38" t="s">
        <v>31</v>
      </c>
      <c r="G129" s="48" t="s">
        <v>287</v>
      </c>
      <c r="H129" s="39" t="s">
        <v>195</v>
      </c>
      <c r="I129" s="54" t="s">
        <v>67</v>
      </c>
      <c r="J129" s="51"/>
      <c r="K129" s="52"/>
      <c r="L129" s="52"/>
      <c r="M129" s="25">
        <v>20000</v>
      </c>
      <c r="N129" s="25"/>
      <c r="O129" s="25"/>
      <c r="P129" s="25"/>
      <c r="Q129" s="25"/>
      <c r="R129" s="25"/>
      <c r="S129" s="25"/>
      <c r="T129" s="25"/>
      <c r="U129" s="26"/>
      <c r="V129" s="27">
        <f t="shared" si="0"/>
        <v>20000</v>
      </c>
      <c r="W129" s="28"/>
    </row>
    <row r="130" spans="1:23" s="16" customFormat="1" ht="36">
      <c r="A130" s="16">
        <v>1</v>
      </c>
      <c r="B130" s="29">
        <v>131</v>
      </c>
      <c r="C130" s="49" t="s">
        <v>258</v>
      </c>
      <c r="D130" s="46" t="s">
        <v>288</v>
      </c>
      <c r="E130" s="47" t="s">
        <v>73</v>
      </c>
      <c r="F130" s="38" t="s">
        <v>31</v>
      </c>
      <c r="G130" s="48" t="s">
        <v>289</v>
      </c>
      <c r="H130" s="39" t="s">
        <v>195</v>
      </c>
      <c r="I130" s="54" t="s">
        <v>211</v>
      </c>
      <c r="J130" s="51"/>
      <c r="K130" s="52"/>
      <c r="L130" s="52"/>
      <c r="M130" s="25"/>
      <c r="N130" s="25"/>
      <c r="O130" s="25"/>
      <c r="P130" s="25"/>
      <c r="Q130" s="25"/>
      <c r="R130" s="25">
        <v>40000</v>
      </c>
      <c r="S130" s="25"/>
      <c r="T130" s="25"/>
      <c r="U130" s="26"/>
      <c r="V130" s="27">
        <f t="shared" si="0"/>
        <v>40000</v>
      </c>
      <c r="W130" s="28"/>
    </row>
    <row r="131" spans="1:23" s="16" customFormat="1" ht="36">
      <c r="A131" s="16">
        <v>2</v>
      </c>
      <c r="B131" s="29">
        <v>132</v>
      </c>
      <c r="C131" s="49" t="s">
        <v>258</v>
      </c>
      <c r="D131" s="46" t="s">
        <v>288</v>
      </c>
      <c r="E131" s="47" t="s">
        <v>73</v>
      </c>
      <c r="F131" s="38" t="s">
        <v>198</v>
      </c>
      <c r="G131" s="48" t="s">
        <v>290</v>
      </c>
      <c r="H131" s="39" t="s">
        <v>195</v>
      </c>
      <c r="I131" s="54" t="s">
        <v>152</v>
      </c>
      <c r="J131" s="51"/>
      <c r="K131" s="52">
        <v>4000</v>
      </c>
      <c r="L131" s="52"/>
      <c r="M131" s="25">
        <v>4000</v>
      </c>
      <c r="N131" s="25"/>
      <c r="O131" s="25">
        <v>4000</v>
      </c>
      <c r="P131" s="25"/>
      <c r="Q131" s="25">
        <v>4000</v>
      </c>
      <c r="R131" s="25"/>
      <c r="S131" s="25"/>
      <c r="T131" s="25"/>
      <c r="U131" s="26"/>
      <c r="V131" s="27">
        <f t="shared" si="0"/>
        <v>16000</v>
      </c>
      <c r="W131" s="28"/>
    </row>
    <row r="132" spans="1:23" s="16" customFormat="1" ht="36">
      <c r="A132" s="16">
        <v>2</v>
      </c>
      <c r="B132" s="29">
        <v>134</v>
      </c>
      <c r="C132" s="49" t="s">
        <v>258</v>
      </c>
      <c r="D132" s="46" t="s">
        <v>291</v>
      </c>
      <c r="E132" s="47" t="s">
        <v>73</v>
      </c>
      <c r="F132" s="38" t="s">
        <v>31</v>
      </c>
      <c r="G132" s="48" t="s">
        <v>292</v>
      </c>
      <c r="H132" s="39" t="s">
        <v>42</v>
      </c>
      <c r="I132" s="54" t="s">
        <v>152</v>
      </c>
      <c r="J132" s="51"/>
      <c r="K132" s="52"/>
      <c r="L132" s="52"/>
      <c r="M132" s="25">
        <v>40000</v>
      </c>
      <c r="N132" s="25"/>
      <c r="O132" s="25"/>
      <c r="P132" s="25"/>
      <c r="Q132" s="25"/>
      <c r="R132" s="25"/>
      <c r="S132" s="25"/>
      <c r="T132" s="25"/>
      <c r="U132" s="26"/>
      <c r="V132" s="27">
        <f t="shared" si="0"/>
        <v>40000</v>
      </c>
      <c r="W132" s="28" t="s">
        <v>293</v>
      </c>
    </row>
    <row r="133" spans="1:23" s="16" customFormat="1" ht="28.5" customHeight="1">
      <c r="A133" s="16">
        <v>2</v>
      </c>
      <c r="B133" s="29">
        <v>135</v>
      </c>
      <c r="C133" s="49" t="s">
        <v>258</v>
      </c>
      <c r="D133" s="46" t="s">
        <v>291</v>
      </c>
      <c r="E133" s="47" t="s">
        <v>73</v>
      </c>
      <c r="F133" s="38" t="s">
        <v>31</v>
      </c>
      <c r="G133" s="48" t="s">
        <v>294</v>
      </c>
      <c r="H133" s="39" t="s">
        <v>195</v>
      </c>
      <c r="I133" s="54" t="s">
        <v>152</v>
      </c>
      <c r="J133" s="51"/>
      <c r="K133" s="52"/>
      <c r="L133" s="52"/>
      <c r="M133" s="25">
        <v>20000</v>
      </c>
      <c r="N133" s="25"/>
      <c r="O133" s="25"/>
      <c r="P133" s="25"/>
      <c r="Q133" s="25"/>
      <c r="R133" s="25"/>
      <c r="S133" s="25"/>
      <c r="T133" s="25"/>
      <c r="U133" s="26"/>
      <c r="V133" s="27">
        <f t="shared" si="0"/>
        <v>20000</v>
      </c>
      <c r="W133" s="28" t="s">
        <v>295</v>
      </c>
    </row>
    <row r="134" spans="1:23" s="16" customFormat="1" ht="28.5" customHeight="1">
      <c r="A134" s="16">
        <v>1</v>
      </c>
      <c r="B134" s="29">
        <v>136</v>
      </c>
      <c r="C134" s="49" t="s">
        <v>258</v>
      </c>
      <c r="D134" s="46" t="s">
        <v>282</v>
      </c>
      <c r="E134" s="47" t="s">
        <v>52</v>
      </c>
      <c r="F134" s="38" t="s">
        <v>31</v>
      </c>
      <c r="G134" s="48" t="s">
        <v>296</v>
      </c>
      <c r="H134" s="39" t="s">
        <v>195</v>
      </c>
      <c r="I134" s="54" t="s">
        <v>211</v>
      </c>
      <c r="J134" s="51"/>
      <c r="K134" s="52"/>
      <c r="L134" s="52"/>
      <c r="M134" s="25">
        <v>10000</v>
      </c>
      <c r="N134" s="25"/>
      <c r="O134" s="25"/>
      <c r="P134" s="25"/>
      <c r="Q134" s="25"/>
      <c r="R134" s="25"/>
      <c r="S134" s="25"/>
      <c r="T134" s="25"/>
      <c r="U134" s="26"/>
      <c r="V134" s="27">
        <f t="shared" si="0"/>
        <v>10000</v>
      </c>
      <c r="W134" s="28" t="s">
        <v>297</v>
      </c>
    </row>
    <row r="135" spans="1:23" s="16" customFormat="1" ht="36">
      <c r="A135" s="16">
        <v>4</v>
      </c>
      <c r="B135" s="29">
        <v>137</v>
      </c>
      <c r="C135" s="49" t="s">
        <v>258</v>
      </c>
      <c r="D135" s="46" t="s">
        <v>282</v>
      </c>
      <c r="E135" s="47" t="s">
        <v>52</v>
      </c>
      <c r="F135" s="38" t="s">
        <v>31</v>
      </c>
      <c r="G135" s="48" t="s">
        <v>298</v>
      </c>
      <c r="H135" s="39" t="s">
        <v>42</v>
      </c>
      <c r="I135" s="54" t="s">
        <v>67</v>
      </c>
      <c r="J135" s="51"/>
      <c r="K135" s="52"/>
      <c r="L135" s="52"/>
      <c r="M135" s="25">
        <v>120000</v>
      </c>
      <c r="N135" s="25"/>
      <c r="O135" s="25"/>
      <c r="P135" s="25"/>
      <c r="Q135" s="25"/>
      <c r="R135" s="25">
        <v>180000</v>
      </c>
      <c r="S135" s="25"/>
      <c r="T135" s="25"/>
      <c r="U135" s="26"/>
      <c r="V135" s="27">
        <f t="shared" si="0"/>
        <v>300000</v>
      </c>
      <c r="W135" s="28" t="s">
        <v>299</v>
      </c>
    </row>
    <row r="136" spans="1:23" s="16" customFormat="1" ht="28.5" customHeight="1">
      <c r="A136" s="16">
        <v>5</v>
      </c>
      <c r="B136" s="29">
        <v>138</v>
      </c>
      <c r="C136" s="49" t="s">
        <v>258</v>
      </c>
      <c r="D136" s="46" t="s">
        <v>282</v>
      </c>
      <c r="E136" s="47" t="s">
        <v>52</v>
      </c>
      <c r="F136" s="38" t="s">
        <v>182</v>
      </c>
      <c r="G136" s="48" t="s">
        <v>300</v>
      </c>
      <c r="H136" s="39" t="s">
        <v>195</v>
      </c>
      <c r="I136" s="54" t="s">
        <v>159</v>
      </c>
      <c r="J136" s="51">
        <v>4000</v>
      </c>
      <c r="K136" s="52"/>
      <c r="L136" s="52"/>
      <c r="M136" s="25">
        <v>15000</v>
      </c>
      <c r="N136" s="25"/>
      <c r="O136" s="25"/>
      <c r="P136" s="25"/>
      <c r="Q136" s="25"/>
      <c r="R136" s="25"/>
      <c r="S136" s="25"/>
      <c r="T136" s="25"/>
      <c r="U136" s="26"/>
      <c r="V136" s="27">
        <f t="shared" si="0"/>
        <v>19000</v>
      </c>
      <c r="W136" s="40"/>
    </row>
    <row r="137" spans="1:23" s="16" customFormat="1" ht="28.5" customHeight="1">
      <c r="A137" s="16">
        <v>5</v>
      </c>
      <c r="B137" s="29">
        <v>139</v>
      </c>
      <c r="C137" s="49" t="s">
        <v>258</v>
      </c>
      <c r="D137" s="46" t="s">
        <v>281</v>
      </c>
      <c r="E137" s="47" t="s">
        <v>52</v>
      </c>
      <c r="F137" s="38" t="s">
        <v>182</v>
      </c>
      <c r="G137" s="48" t="s">
        <v>301</v>
      </c>
      <c r="H137" s="39" t="s">
        <v>195</v>
      </c>
      <c r="I137" s="54" t="s">
        <v>159</v>
      </c>
      <c r="J137" s="51"/>
      <c r="K137" s="52">
        <v>4000</v>
      </c>
      <c r="L137" s="52"/>
      <c r="M137" s="25"/>
      <c r="N137" s="25"/>
      <c r="O137" s="25"/>
      <c r="P137" s="25"/>
      <c r="Q137" s="25"/>
      <c r="R137" s="25"/>
      <c r="S137" s="25"/>
      <c r="T137" s="25"/>
      <c r="U137" s="26"/>
      <c r="V137" s="27">
        <f t="shared" si="0"/>
        <v>4000</v>
      </c>
      <c r="W137" s="40"/>
    </row>
    <row r="138" spans="1:23" s="16" customFormat="1" ht="28.5" customHeight="1">
      <c r="A138" s="16">
        <v>1</v>
      </c>
      <c r="B138" s="29">
        <v>143</v>
      </c>
      <c r="C138" s="49" t="s">
        <v>304</v>
      </c>
      <c r="D138" s="46" t="s">
        <v>302</v>
      </c>
      <c r="E138" s="47" t="s">
        <v>65</v>
      </c>
      <c r="F138" s="38"/>
      <c r="G138" s="48" t="s">
        <v>305</v>
      </c>
      <c r="H138" s="39" t="s">
        <v>195</v>
      </c>
      <c r="I138" s="54" t="s">
        <v>211</v>
      </c>
      <c r="J138" s="51"/>
      <c r="K138" s="52"/>
      <c r="L138" s="52"/>
      <c r="M138" s="25"/>
      <c r="N138" s="25"/>
      <c r="O138" s="25"/>
      <c r="P138" s="25"/>
      <c r="Q138" s="25">
        <v>250000</v>
      </c>
      <c r="R138" s="25"/>
      <c r="S138" s="25"/>
      <c r="T138" s="25"/>
      <c r="U138" s="26"/>
      <c r="V138" s="27">
        <f t="shared" si="0"/>
        <v>250000</v>
      </c>
      <c r="W138" s="40" t="s">
        <v>303</v>
      </c>
    </row>
    <row r="139" spans="1:23" s="16" customFormat="1" ht="28.5" customHeight="1">
      <c r="A139" s="16">
        <v>1</v>
      </c>
      <c r="B139" s="29">
        <v>148</v>
      </c>
      <c r="C139" s="49" t="s">
        <v>304</v>
      </c>
      <c r="D139" s="46" t="s">
        <v>306</v>
      </c>
      <c r="E139" s="47" t="s">
        <v>73</v>
      </c>
      <c r="F139" s="38"/>
      <c r="G139" s="48" t="s">
        <v>307</v>
      </c>
      <c r="H139" s="39" t="s">
        <v>42</v>
      </c>
      <c r="I139" s="54" t="s">
        <v>211</v>
      </c>
      <c r="J139" s="51"/>
      <c r="K139" s="52"/>
      <c r="L139" s="52"/>
      <c r="M139" s="25">
        <v>3000</v>
      </c>
      <c r="N139" s="25"/>
      <c r="O139" s="25"/>
      <c r="P139" s="25"/>
      <c r="Q139" s="25"/>
      <c r="R139" s="25"/>
      <c r="S139" s="25"/>
      <c r="T139" s="25"/>
      <c r="U139" s="26"/>
      <c r="V139" s="27">
        <f t="shared" si="0"/>
        <v>3000</v>
      </c>
      <c r="W139" s="40" t="s">
        <v>303</v>
      </c>
    </row>
    <row r="140" spans="1:23" s="16" customFormat="1" ht="28.5" customHeight="1">
      <c r="A140" s="16">
        <v>2</v>
      </c>
      <c r="B140" s="29">
        <v>154</v>
      </c>
      <c r="C140" s="49" t="s">
        <v>304</v>
      </c>
      <c r="D140" s="46" t="s">
        <v>309</v>
      </c>
      <c r="E140" s="47" t="s">
        <v>310</v>
      </c>
      <c r="F140" s="38"/>
      <c r="G140" s="48" t="s">
        <v>311</v>
      </c>
      <c r="H140" s="39" t="s">
        <v>195</v>
      </c>
      <c r="I140" s="54" t="s">
        <v>152</v>
      </c>
      <c r="J140" s="51"/>
      <c r="K140" s="52">
        <v>25000</v>
      </c>
      <c r="L140" s="52"/>
      <c r="M140" s="25"/>
      <c r="N140" s="25"/>
      <c r="O140" s="25"/>
      <c r="P140" s="25"/>
      <c r="Q140" s="25"/>
      <c r="R140" s="25"/>
      <c r="S140" s="25"/>
      <c r="T140" s="25"/>
      <c r="U140" s="26"/>
      <c r="V140" s="27">
        <f t="shared" si="0"/>
        <v>25000</v>
      </c>
      <c r="W140" s="40" t="s">
        <v>312</v>
      </c>
    </row>
    <row r="141" spans="1:23" s="16" customFormat="1" ht="28.5" customHeight="1">
      <c r="A141" s="16">
        <v>2</v>
      </c>
      <c r="B141" s="29">
        <v>155</v>
      </c>
      <c r="C141" s="49" t="s">
        <v>304</v>
      </c>
      <c r="D141" s="46" t="s">
        <v>309</v>
      </c>
      <c r="E141" s="47" t="s">
        <v>310</v>
      </c>
      <c r="F141" s="38"/>
      <c r="G141" s="48" t="s">
        <v>313</v>
      </c>
      <c r="H141" s="39" t="s">
        <v>195</v>
      </c>
      <c r="I141" s="54" t="s">
        <v>152</v>
      </c>
      <c r="J141" s="51"/>
      <c r="K141" s="52"/>
      <c r="L141" s="52"/>
      <c r="M141" s="25">
        <v>20000</v>
      </c>
      <c r="N141" s="25"/>
      <c r="O141" s="25"/>
      <c r="P141" s="25"/>
      <c r="Q141" s="25"/>
      <c r="R141" s="25"/>
      <c r="S141" s="25"/>
      <c r="T141" s="25"/>
      <c r="U141" s="26"/>
      <c r="V141" s="27">
        <f t="shared" si="0"/>
        <v>20000</v>
      </c>
      <c r="W141" s="40" t="s">
        <v>312</v>
      </c>
    </row>
    <row r="142" spans="1:23" s="16" customFormat="1" ht="28.5" customHeight="1">
      <c r="A142" s="16">
        <v>1</v>
      </c>
      <c r="B142" s="29">
        <v>165</v>
      </c>
      <c r="C142" s="49" t="s">
        <v>314</v>
      </c>
      <c r="D142" s="46" t="s">
        <v>315</v>
      </c>
      <c r="E142" s="47" t="s">
        <v>76</v>
      </c>
      <c r="F142" s="38" t="s">
        <v>31</v>
      </c>
      <c r="G142" s="48" t="s">
        <v>316</v>
      </c>
      <c r="H142" s="39" t="s">
        <v>195</v>
      </c>
      <c r="I142" s="54" t="s">
        <v>223</v>
      </c>
      <c r="J142" s="51"/>
      <c r="K142" s="52"/>
      <c r="L142" s="52"/>
      <c r="M142" s="25"/>
      <c r="N142" s="25"/>
      <c r="O142" s="25"/>
      <c r="P142" s="25">
        <v>11000</v>
      </c>
      <c r="Q142" s="25"/>
      <c r="R142" s="25"/>
      <c r="S142" s="25"/>
      <c r="T142" s="25"/>
      <c r="U142" s="26"/>
      <c r="V142" s="27">
        <f t="shared" si="0"/>
        <v>11000</v>
      </c>
      <c r="W142" s="40"/>
    </row>
    <row r="143" spans="1:23" s="16" customFormat="1" ht="28.5" customHeight="1">
      <c r="A143" s="16">
        <v>2</v>
      </c>
      <c r="B143" s="29">
        <v>166</v>
      </c>
      <c r="C143" s="49" t="s">
        <v>314</v>
      </c>
      <c r="D143" s="46" t="s">
        <v>315</v>
      </c>
      <c r="E143" s="47" t="s">
        <v>76</v>
      </c>
      <c r="F143" s="38" t="s">
        <v>198</v>
      </c>
      <c r="G143" s="48" t="s">
        <v>317</v>
      </c>
      <c r="H143" s="39" t="s">
        <v>195</v>
      </c>
      <c r="I143" s="54" t="s">
        <v>152</v>
      </c>
      <c r="J143" s="51">
        <v>9000</v>
      </c>
      <c r="K143" s="52"/>
      <c r="L143" s="52"/>
      <c r="M143" s="25"/>
      <c r="N143" s="25"/>
      <c r="O143" s="25"/>
      <c r="P143" s="25"/>
      <c r="Q143" s="25"/>
      <c r="R143" s="25"/>
      <c r="S143" s="25"/>
      <c r="T143" s="25"/>
      <c r="U143" s="26"/>
      <c r="V143" s="27">
        <f t="shared" si="0"/>
        <v>9000</v>
      </c>
      <c r="W143" s="40"/>
    </row>
    <row r="144" spans="1:23" s="16" customFormat="1" ht="28.5" customHeight="1">
      <c r="A144" s="16">
        <v>1</v>
      </c>
      <c r="B144" s="29">
        <v>167</v>
      </c>
      <c r="C144" s="49" t="s">
        <v>314</v>
      </c>
      <c r="D144" s="46" t="s">
        <v>315</v>
      </c>
      <c r="E144" s="47" t="s">
        <v>76</v>
      </c>
      <c r="F144" s="38" t="s">
        <v>31</v>
      </c>
      <c r="G144" s="48" t="s">
        <v>318</v>
      </c>
      <c r="H144" s="39" t="s">
        <v>195</v>
      </c>
      <c r="I144" s="54" t="s">
        <v>223</v>
      </c>
      <c r="J144" s="51"/>
      <c r="K144" s="52"/>
      <c r="L144" s="52"/>
      <c r="M144" s="25"/>
      <c r="N144" s="25"/>
      <c r="O144" s="25">
        <v>9000</v>
      </c>
      <c r="P144" s="25"/>
      <c r="Q144" s="25"/>
      <c r="R144" s="25"/>
      <c r="S144" s="25"/>
      <c r="T144" s="25"/>
      <c r="U144" s="26"/>
      <c r="V144" s="27">
        <f t="shared" si="0"/>
        <v>9000</v>
      </c>
      <c r="W144" s="40"/>
    </row>
    <row r="145" spans="1:23" s="16" customFormat="1" ht="28.5" customHeight="1">
      <c r="A145" s="16">
        <v>1</v>
      </c>
      <c r="B145" s="29">
        <v>168</v>
      </c>
      <c r="C145" s="49" t="s">
        <v>314</v>
      </c>
      <c r="D145" s="46" t="s">
        <v>315</v>
      </c>
      <c r="E145" s="47" t="s">
        <v>76</v>
      </c>
      <c r="F145" s="38" t="s">
        <v>198</v>
      </c>
      <c r="G145" s="48" t="s">
        <v>319</v>
      </c>
      <c r="H145" s="39" t="s">
        <v>195</v>
      </c>
      <c r="I145" s="54" t="s">
        <v>223</v>
      </c>
      <c r="J145" s="51"/>
      <c r="K145" s="52"/>
      <c r="L145" s="52"/>
      <c r="M145" s="25"/>
      <c r="N145" s="25"/>
      <c r="O145" s="25"/>
      <c r="P145" s="25"/>
      <c r="Q145" s="25"/>
      <c r="R145" s="25"/>
      <c r="S145" s="25">
        <v>3000</v>
      </c>
      <c r="T145" s="25"/>
      <c r="U145" s="26"/>
      <c r="V145" s="27">
        <f t="shared" si="0"/>
        <v>3000</v>
      </c>
      <c r="W145" s="40"/>
    </row>
    <row r="146" spans="1:23" s="16" customFormat="1" ht="28.5" customHeight="1">
      <c r="A146" s="16">
        <v>1</v>
      </c>
      <c r="B146" s="29">
        <v>169</v>
      </c>
      <c r="C146" s="49" t="s">
        <v>320</v>
      </c>
      <c r="D146" s="46" t="s">
        <v>321</v>
      </c>
      <c r="E146" s="47" t="s">
        <v>76</v>
      </c>
      <c r="F146" s="38" t="s">
        <v>31</v>
      </c>
      <c r="G146" s="48" t="s">
        <v>322</v>
      </c>
      <c r="H146" s="39" t="s">
        <v>195</v>
      </c>
      <c r="I146" s="54" t="s">
        <v>223</v>
      </c>
      <c r="J146" s="51">
        <v>32000</v>
      </c>
      <c r="K146" s="52"/>
      <c r="L146" s="52"/>
      <c r="M146" s="25"/>
      <c r="N146" s="25"/>
      <c r="O146" s="25"/>
      <c r="P146" s="25"/>
      <c r="Q146" s="25"/>
      <c r="R146" s="25"/>
      <c r="S146" s="25"/>
      <c r="T146" s="25"/>
      <c r="U146" s="26"/>
      <c r="V146" s="27">
        <f t="shared" si="0"/>
        <v>32000</v>
      </c>
      <c r="W146" s="40"/>
    </row>
    <row r="147" spans="1:23" s="16" customFormat="1" ht="28.5" customHeight="1">
      <c r="A147" s="16">
        <v>1</v>
      </c>
      <c r="B147" s="29">
        <v>170</v>
      </c>
      <c r="C147" s="49" t="s">
        <v>320</v>
      </c>
      <c r="D147" s="46" t="s">
        <v>321</v>
      </c>
      <c r="E147" s="47" t="s">
        <v>76</v>
      </c>
      <c r="F147" s="38" t="s">
        <v>31</v>
      </c>
      <c r="G147" s="48" t="s">
        <v>323</v>
      </c>
      <c r="H147" s="39" t="s">
        <v>195</v>
      </c>
      <c r="I147" s="54" t="s">
        <v>223</v>
      </c>
      <c r="J147" s="51">
        <v>40000</v>
      </c>
      <c r="K147" s="52"/>
      <c r="L147" s="52"/>
      <c r="M147" s="25"/>
      <c r="N147" s="25"/>
      <c r="O147" s="25"/>
      <c r="P147" s="25"/>
      <c r="Q147" s="25"/>
      <c r="R147" s="25"/>
      <c r="S147" s="25"/>
      <c r="T147" s="25"/>
      <c r="U147" s="26"/>
      <c r="V147" s="27">
        <f t="shared" si="0"/>
        <v>40000</v>
      </c>
      <c r="W147" s="40"/>
    </row>
    <row r="148" spans="1:23" s="16" customFormat="1" ht="28.5" customHeight="1">
      <c r="A148" s="16">
        <v>1</v>
      </c>
      <c r="B148" s="29">
        <v>171</v>
      </c>
      <c r="C148" s="49" t="s">
        <v>320</v>
      </c>
      <c r="D148" s="46" t="s">
        <v>321</v>
      </c>
      <c r="E148" s="47" t="s">
        <v>76</v>
      </c>
      <c r="F148" s="38" t="s">
        <v>198</v>
      </c>
      <c r="G148" s="48" t="s">
        <v>324</v>
      </c>
      <c r="H148" s="39" t="s">
        <v>195</v>
      </c>
      <c r="I148" s="54" t="s">
        <v>223</v>
      </c>
      <c r="J148" s="51"/>
      <c r="K148" s="52">
        <v>4500</v>
      </c>
      <c r="L148" s="52"/>
      <c r="M148" s="25"/>
      <c r="N148" s="25"/>
      <c r="O148" s="25"/>
      <c r="P148" s="25"/>
      <c r="Q148" s="25"/>
      <c r="R148" s="25"/>
      <c r="S148" s="25"/>
      <c r="T148" s="25"/>
      <c r="U148" s="26"/>
      <c r="V148" s="27">
        <f t="shared" si="0"/>
        <v>4500</v>
      </c>
      <c r="W148" s="40"/>
    </row>
    <row r="149" spans="1:23" s="16" customFormat="1" ht="28.5" customHeight="1">
      <c r="A149" s="16">
        <v>1</v>
      </c>
      <c r="B149" s="29">
        <v>172</v>
      </c>
      <c r="C149" s="49" t="s">
        <v>320</v>
      </c>
      <c r="D149" s="46" t="s">
        <v>321</v>
      </c>
      <c r="E149" s="47" t="s">
        <v>76</v>
      </c>
      <c r="F149" s="38" t="s">
        <v>198</v>
      </c>
      <c r="G149" s="48" t="s">
        <v>325</v>
      </c>
      <c r="H149" s="39" t="s">
        <v>195</v>
      </c>
      <c r="I149" s="54" t="s">
        <v>223</v>
      </c>
      <c r="J149" s="51">
        <v>3950</v>
      </c>
      <c r="K149" s="52"/>
      <c r="L149" s="52"/>
      <c r="M149" s="25"/>
      <c r="N149" s="25"/>
      <c r="O149" s="25"/>
      <c r="P149" s="25"/>
      <c r="Q149" s="25"/>
      <c r="R149" s="25"/>
      <c r="S149" s="25"/>
      <c r="T149" s="25"/>
      <c r="U149" s="26"/>
      <c r="V149" s="27">
        <f t="shared" si="0"/>
        <v>3950</v>
      </c>
      <c r="W149" s="40"/>
    </row>
    <row r="150" spans="1:23" s="16" customFormat="1" ht="28.5" customHeight="1">
      <c r="A150" s="16">
        <v>1</v>
      </c>
      <c r="B150" s="29">
        <v>173</v>
      </c>
      <c r="C150" s="49" t="s">
        <v>320</v>
      </c>
      <c r="D150" s="46" t="s">
        <v>321</v>
      </c>
      <c r="E150" s="47" t="s">
        <v>76</v>
      </c>
      <c r="F150" s="38" t="s">
        <v>198</v>
      </c>
      <c r="G150" s="48" t="s">
        <v>326</v>
      </c>
      <c r="H150" s="39" t="s">
        <v>195</v>
      </c>
      <c r="I150" s="54" t="s">
        <v>223</v>
      </c>
      <c r="J150" s="51"/>
      <c r="K150" s="52"/>
      <c r="L150" s="52"/>
      <c r="M150" s="25"/>
      <c r="N150" s="25"/>
      <c r="O150" s="25"/>
      <c r="P150" s="25"/>
      <c r="Q150" s="25">
        <v>3500</v>
      </c>
      <c r="R150" s="25"/>
      <c r="S150" s="25"/>
      <c r="T150" s="25"/>
      <c r="U150" s="26"/>
      <c r="V150" s="27">
        <f t="shared" si="0"/>
        <v>3500</v>
      </c>
      <c r="W150" s="40"/>
    </row>
    <row r="151" spans="1:23" s="16" customFormat="1" ht="28.5" customHeight="1">
      <c r="A151" s="16">
        <v>1</v>
      </c>
      <c r="B151" s="29">
        <v>174</v>
      </c>
      <c r="C151" s="49" t="s">
        <v>320</v>
      </c>
      <c r="D151" s="46" t="s">
        <v>321</v>
      </c>
      <c r="E151" s="47" t="s">
        <v>76</v>
      </c>
      <c r="F151" s="38" t="s">
        <v>198</v>
      </c>
      <c r="G151" s="48" t="s">
        <v>327</v>
      </c>
      <c r="H151" s="39" t="s">
        <v>195</v>
      </c>
      <c r="I151" s="54" t="s">
        <v>223</v>
      </c>
      <c r="J151" s="51"/>
      <c r="K151" s="52"/>
      <c r="L151" s="52"/>
      <c r="M151" s="25"/>
      <c r="N151" s="25"/>
      <c r="O151" s="25"/>
      <c r="P151" s="25"/>
      <c r="Q151" s="25"/>
      <c r="R151" s="25"/>
      <c r="S151" s="25"/>
      <c r="T151" s="25">
        <v>3000</v>
      </c>
      <c r="U151" s="26"/>
      <c r="V151" s="27">
        <f t="shared" si="0"/>
        <v>3000</v>
      </c>
      <c r="W151" s="40"/>
    </row>
    <row r="152" spans="1:23" s="16" customFormat="1" ht="28.5" customHeight="1">
      <c r="A152" s="16">
        <v>1</v>
      </c>
      <c r="B152" s="29">
        <v>175</v>
      </c>
      <c r="C152" s="49" t="s">
        <v>320</v>
      </c>
      <c r="D152" s="46" t="s">
        <v>321</v>
      </c>
      <c r="E152" s="47" t="s">
        <v>76</v>
      </c>
      <c r="F152" s="38" t="s">
        <v>31</v>
      </c>
      <c r="G152" s="48" t="s">
        <v>328</v>
      </c>
      <c r="H152" s="39" t="s">
        <v>195</v>
      </c>
      <c r="I152" s="54" t="s">
        <v>223</v>
      </c>
      <c r="J152" s="51"/>
      <c r="K152" s="52"/>
      <c r="L152" s="52">
        <v>120000</v>
      </c>
      <c r="M152" s="25"/>
      <c r="N152" s="25"/>
      <c r="O152" s="25"/>
      <c r="P152" s="25"/>
      <c r="Q152" s="25"/>
      <c r="R152" s="25"/>
      <c r="S152" s="25"/>
      <c r="T152" s="25"/>
      <c r="U152" s="26"/>
      <c r="V152" s="27">
        <f t="shared" si="0"/>
        <v>120000</v>
      </c>
      <c r="W152" s="40"/>
    </row>
    <row r="153" spans="1:23" s="16" customFormat="1" ht="28.5" customHeight="1">
      <c r="A153" s="16">
        <v>1</v>
      </c>
      <c r="B153" s="29">
        <v>176</v>
      </c>
      <c r="C153" s="49" t="s">
        <v>320</v>
      </c>
      <c r="D153" s="46" t="s">
        <v>321</v>
      </c>
      <c r="E153" s="47" t="s">
        <v>76</v>
      </c>
      <c r="F153" s="38" t="s">
        <v>31</v>
      </c>
      <c r="G153" s="48" t="s">
        <v>329</v>
      </c>
      <c r="H153" s="39" t="s">
        <v>195</v>
      </c>
      <c r="I153" s="54" t="s">
        <v>223</v>
      </c>
      <c r="J153" s="51"/>
      <c r="K153" s="52"/>
      <c r="L153" s="52"/>
      <c r="M153" s="25"/>
      <c r="N153" s="25">
        <v>6000</v>
      </c>
      <c r="O153" s="25"/>
      <c r="P153" s="25"/>
      <c r="Q153" s="25"/>
      <c r="R153" s="25"/>
      <c r="S153" s="25"/>
      <c r="T153" s="25"/>
      <c r="U153" s="26"/>
      <c r="V153" s="27">
        <f t="shared" si="0"/>
        <v>6000</v>
      </c>
      <c r="W153" s="40"/>
    </row>
    <row r="154" spans="1:23" s="16" customFormat="1" ht="28.5" customHeight="1">
      <c r="A154" s="16">
        <v>1</v>
      </c>
      <c r="B154" s="29">
        <v>177</v>
      </c>
      <c r="C154" s="49" t="s">
        <v>320</v>
      </c>
      <c r="D154" s="46" t="s">
        <v>321</v>
      </c>
      <c r="E154" s="47" t="s">
        <v>76</v>
      </c>
      <c r="F154" s="38" t="s">
        <v>31</v>
      </c>
      <c r="G154" s="48" t="s">
        <v>330</v>
      </c>
      <c r="H154" s="39" t="s">
        <v>195</v>
      </c>
      <c r="I154" s="54" t="s">
        <v>223</v>
      </c>
      <c r="J154" s="51"/>
      <c r="K154" s="52"/>
      <c r="L154" s="52"/>
      <c r="M154" s="25">
        <v>45000</v>
      </c>
      <c r="N154" s="25"/>
      <c r="O154" s="25"/>
      <c r="P154" s="25"/>
      <c r="Q154" s="25"/>
      <c r="R154" s="25"/>
      <c r="S154" s="25"/>
      <c r="T154" s="25"/>
      <c r="U154" s="26"/>
      <c r="V154" s="27">
        <f t="shared" si="0"/>
        <v>45000</v>
      </c>
      <c r="W154" s="40"/>
    </row>
    <row r="155" spans="1:23" s="16" customFormat="1" ht="28.5" customHeight="1">
      <c r="A155" s="16">
        <v>1</v>
      </c>
      <c r="B155" s="29">
        <v>178</v>
      </c>
      <c r="C155" s="49" t="s">
        <v>320</v>
      </c>
      <c r="D155" s="46" t="s">
        <v>321</v>
      </c>
      <c r="E155" s="47" t="s">
        <v>76</v>
      </c>
      <c r="F155" s="38" t="s">
        <v>198</v>
      </c>
      <c r="G155" s="48" t="s">
        <v>331</v>
      </c>
      <c r="H155" s="39" t="s">
        <v>195</v>
      </c>
      <c r="I155" s="54" t="s">
        <v>223</v>
      </c>
      <c r="J155" s="51"/>
      <c r="K155" s="52"/>
      <c r="L155" s="52"/>
      <c r="M155" s="25"/>
      <c r="N155" s="25"/>
      <c r="O155" s="25">
        <v>7000</v>
      </c>
      <c r="P155" s="25"/>
      <c r="Q155" s="25"/>
      <c r="R155" s="25"/>
      <c r="S155" s="25"/>
      <c r="T155" s="25"/>
      <c r="U155" s="26"/>
      <c r="V155" s="27">
        <f t="shared" si="0"/>
        <v>7000</v>
      </c>
      <c r="W155" s="40"/>
    </row>
    <row r="156" spans="1:23" s="16" customFormat="1" ht="28.5" customHeight="1">
      <c r="A156" s="16">
        <v>1</v>
      </c>
      <c r="B156" s="29">
        <v>180</v>
      </c>
      <c r="C156" s="49" t="s">
        <v>320</v>
      </c>
      <c r="D156" s="46" t="s">
        <v>321</v>
      </c>
      <c r="E156" s="47" t="s">
        <v>76</v>
      </c>
      <c r="F156" s="38" t="s">
        <v>198</v>
      </c>
      <c r="G156" s="48" t="s">
        <v>332</v>
      </c>
      <c r="H156" s="39" t="s">
        <v>195</v>
      </c>
      <c r="I156" s="54" t="s">
        <v>223</v>
      </c>
      <c r="J156" s="51"/>
      <c r="K156" s="52">
        <v>3000</v>
      </c>
      <c r="L156" s="52"/>
      <c r="M156" s="25"/>
      <c r="N156" s="25"/>
      <c r="O156" s="25"/>
      <c r="P156" s="25"/>
      <c r="Q156" s="25"/>
      <c r="R156" s="25"/>
      <c r="S156" s="25"/>
      <c r="T156" s="25"/>
      <c r="U156" s="26"/>
      <c r="V156" s="27">
        <f t="shared" si="0"/>
        <v>3000</v>
      </c>
      <c r="W156" s="40"/>
    </row>
    <row r="157" spans="1:23" s="16" customFormat="1" ht="28.5" customHeight="1">
      <c r="A157" s="16">
        <v>1</v>
      </c>
      <c r="B157" s="29">
        <v>181</v>
      </c>
      <c r="C157" s="49" t="s">
        <v>320</v>
      </c>
      <c r="D157" s="46" t="s">
        <v>321</v>
      </c>
      <c r="E157" s="47" t="s">
        <v>76</v>
      </c>
      <c r="F157" s="38" t="s">
        <v>198</v>
      </c>
      <c r="G157" s="48" t="s">
        <v>333</v>
      </c>
      <c r="H157" s="39" t="s">
        <v>195</v>
      </c>
      <c r="I157" s="54" t="s">
        <v>211</v>
      </c>
      <c r="J157" s="51"/>
      <c r="K157" s="52"/>
      <c r="L157" s="52"/>
      <c r="M157" s="25"/>
      <c r="N157" s="25">
        <v>5500</v>
      </c>
      <c r="O157" s="25"/>
      <c r="P157" s="25"/>
      <c r="Q157" s="25"/>
      <c r="R157" s="25"/>
      <c r="S157" s="25"/>
      <c r="T157" s="25"/>
      <c r="U157" s="26"/>
      <c r="V157" s="27">
        <f t="shared" si="0"/>
        <v>5500</v>
      </c>
      <c r="W157" s="40"/>
    </row>
    <row r="158" spans="1:23" s="16" customFormat="1" ht="28.5" customHeight="1">
      <c r="A158" s="16">
        <v>2</v>
      </c>
      <c r="B158" s="29">
        <v>184</v>
      </c>
      <c r="C158" s="49" t="s">
        <v>334</v>
      </c>
      <c r="D158" s="46"/>
      <c r="E158" s="47" t="s">
        <v>76</v>
      </c>
      <c r="F158" s="38" t="s">
        <v>172</v>
      </c>
      <c r="G158" s="48" t="s">
        <v>335</v>
      </c>
      <c r="H158" s="39" t="s">
        <v>195</v>
      </c>
      <c r="I158" s="54" t="s">
        <v>152</v>
      </c>
      <c r="J158" s="51"/>
      <c r="K158" s="52"/>
      <c r="L158" s="52"/>
      <c r="M158" s="25"/>
      <c r="N158" s="25"/>
      <c r="O158" s="25">
        <v>30000</v>
      </c>
      <c r="P158" s="25"/>
      <c r="Q158" s="25"/>
      <c r="R158" s="25"/>
      <c r="S158" s="25"/>
      <c r="T158" s="25"/>
      <c r="U158" s="26"/>
      <c r="V158" s="27">
        <f t="shared" si="0"/>
        <v>30000</v>
      </c>
      <c r="W158" s="40" t="s">
        <v>336</v>
      </c>
    </row>
    <row r="159" spans="1:23" s="16" customFormat="1" ht="28.5" customHeight="1">
      <c r="A159" s="16">
        <v>2</v>
      </c>
      <c r="B159" s="29">
        <v>185</v>
      </c>
      <c r="C159" s="49" t="s">
        <v>334</v>
      </c>
      <c r="D159" s="46"/>
      <c r="E159" s="47" t="s">
        <v>76</v>
      </c>
      <c r="F159" s="38" t="s">
        <v>172</v>
      </c>
      <c r="G159" s="48" t="s">
        <v>335</v>
      </c>
      <c r="H159" s="39" t="s">
        <v>195</v>
      </c>
      <c r="I159" s="54" t="s">
        <v>152</v>
      </c>
      <c r="J159" s="51"/>
      <c r="K159" s="52"/>
      <c r="L159" s="52"/>
      <c r="M159" s="25"/>
      <c r="N159" s="25"/>
      <c r="O159" s="25">
        <v>30000</v>
      </c>
      <c r="P159" s="25"/>
      <c r="Q159" s="25"/>
      <c r="R159" s="25"/>
      <c r="S159" s="25"/>
      <c r="T159" s="25"/>
      <c r="U159" s="26"/>
      <c r="V159" s="27">
        <f t="shared" si="0"/>
        <v>30000</v>
      </c>
      <c r="W159" s="40" t="s">
        <v>336</v>
      </c>
    </row>
    <row r="160" spans="1:23" s="16" customFormat="1" ht="28.5" customHeight="1">
      <c r="A160" s="16">
        <v>2</v>
      </c>
      <c r="B160" s="29">
        <v>186</v>
      </c>
      <c r="C160" s="49" t="s">
        <v>334</v>
      </c>
      <c r="D160" s="46"/>
      <c r="E160" s="47" t="s">
        <v>76</v>
      </c>
      <c r="F160" s="38" t="s">
        <v>172</v>
      </c>
      <c r="G160" s="48" t="s">
        <v>335</v>
      </c>
      <c r="H160" s="39" t="s">
        <v>195</v>
      </c>
      <c r="I160" s="54" t="s">
        <v>152</v>
      </c>
      <c r="J160" s="51"/>
      <c r="K160" s="52"/>
      <c r="L160" s="52"/>
      <c r="M160" s="25"/>
      <c r="N160" s="25"/>
      <c r="O160" s="25">
        <v>30000</v>
      </c>
      <c r="P160" s="25"/>
      <c r="Q160" s="25"/>
      <c r="R160" s="25"/>
      <c r="S160" s="25"/>
      <c r="T160" s="25"/>
      <c r="U160" s="26"/>
      <c r="V160" s="27">
        <f t="shared" si="0"/>
        <v>30000</v>
      </c>
      <c r="W160" s="40" t="s">
        <v>336</v>
      </c>
    </row>
    <row r="161" spans="1:23" s="16" customFormat="1" ht="28.5" customHeight="1">
      <c r="A161" s="16">
        <v>2</v>
      </c>
      <c r="B161" s="29">
        <v>187</v>
      </c>
      <c r="C161" s="49" t="s">
        <v>334</v>
      </c>
      <c r="D161" s="46"/>
      <c r="E161" s="47" t="s">
        <v>76</v>
      </c>
      <c r="F161" s="38" t="s">
        <v>172</v>
      </c>
      <c r="G161" s="48" t="s">
        <v>335</v>
      </c>
      <c r="H161" s="39" t="s">
        <v>195</v>
      </c>
      <c r="I161" s="54" t="s">
        <v>152</v>
      </c>
      <c r="J161" s="51"/>
      <c r="K161" s="52"/>
      <c r="L161" s="52"/>
      <c r="M161" s="25"/>
      <c r="N161" s="25"/>
      <c r="O161" s="25">
        <v>30000</v>
      </c>
      <c r="P161" s="25"/>
      <c r="Q161" s="25"/>
      <c r="R161" s="25"/>
      <c r="S161" s="25"/>
      <c r="T161" s="25"/>
      <c r="U161" s="26"/>
      <c r="V161" s="27">
        <f t="shared" si="0"/>
        <v>30000</v>
      </c>
      <c r="W161" s="40" t="s">
        <v>336</v>
      </c>
    </row>
    <row r="162" spans="1:23" s="16" customFormat="1" ht="28.5" customHeight="1">
      <c r="A162" s="16">
        <v>2</v>
      </c>
      <c r="B162" s="29">
        <v>188</v>
      </c>
      <c r="C162" s="49" t="s">
        <v>334</v>
      </c>
      <c r="D162" s="46"/>
      <c r="E162" s="47" t="s">
        <v>76</v>
      </c>
      <c r="F162" s="38" t="s">
        <v>172</v>
      </c>
      <c r="G162" s="48" t="s">
        <v>335</v>
      </c>
      <c r="H162" s="39" t="s">
        <v>195</v>
      </c>
      <c r="I162" s="54" t="s">
        <v>152</v>
      </c>
      <c r="J162" s="51"/>
      <c r="K162" s="52"/>
      <c r="L162" s="52"/>
      <c r="M162" s="25"/>
      <c r="N162" s="25"/>
      <c r="O162" s="25"/>
      <c r="P162" s="25"/>
      <c r="Q162" s="25"/>
      <c r="R162" s="25">
        <v>30000</v>
      </c>
      <c r="S162" s="25"/>
      <c r="T162" s="25"/>
      <c r="U162" s="26"/>
      <c r="V162" s="27">
        <f t="shared" si="0"/>
        <v>30000</v>
      </c>
      <c r="W162" s="40" t="s">
        <v>336</v>
      </c>
    </row>
    <row r="163" spans="1:23" s="16" customFormat="1" ht="28.5" customHeight="1">
      <c r="A163" s="16">
        <v>5</v>
      </c>
      <c r="B163" s="29">
        <v>189</v>
      </c>
      <c r="C163" s="49" t="s">
        <v>334</v>
      </c>
      <c r="D163" s="46"/>
      <c r="E163" s="47" t="s">
        <v>76</v>
      </c>
      <c r="F163" s="38" t="s">
        <v>182</v>
      </c>
      <c r="G163" s="48" t="s">
        <v>337</v>
      </c>
      <c r="H163" s="39" t="s">
        <v>195</v>
      </c>
      <c r="I163" s="54" t="s">
        <v>159</v>
      </c>
      <c r="J163" s="51"/>
      <c r="K163" s="52">
        <v>11000</v>
      </c>
      <c r="L163" s="52"/>
      <c r="M163" s="25"/>
      <c r="N163" s="25"/>
      <c r="O163" s="25"/>
      <c r="P163" s="25"/>
      <c r="Q163" s="25"/>
      <c r="R163" s="25"/>
      <c r="S163" s="25"/>
      <c r="T163" s="25"/>
      <c r="U163" s="26"/>
      <c r="V163" s="27">
        <f t="shared" si="0"/>
        <v>11000</v>
      </c>
      <c r="W163" s="40" t="s">
        <v>308</v>
      </c>
    </row>
    <row r="164" spans="1:23" s="16" customFormat="1" ht="36">
      <c r="A164" s="16" t="s">
        <v>49</v>
      </c>
      <c r="B164" s="29">
        <v>190</v>
      </c>
      <c r="C164" s="49" t="s">
        <v>338</v>
      </c>
      <c r="D164" s="46"/>
      <c r="E164" s="47" t="s">
        <v>76</v>
      </c>
      <c r="F164" s="38" t="s">
        <v>198</v>
      </c>
      <c r="G164" s="48" t="s">
        <v>339</v>
      </c>
      <c r="H164" s="39" t="s">
        <v>195</v>
      </c>
      <c r="I164" s="53" t="s">
        <v>54</v>
      </c>
      <c r="J164" s="51"/>
      <c r="K164" s="52">
        <v>66470</v>
      </c>
      <c r="L164" s="52">
        <v>51500</v>
      </c>
      <c r="M164" s="25">
        <v>154600</v>
      </c>
      <c r="N164" s="25">
        <v>136525</v>
      </c>
      <c r="O164" s="25">
        <v>508635</v>
      </c>
      <c r="P164" s="25">
        <v>688520</v>
      </c>
      <c r="Q164" s="25">
        <v>580200</v>
      </c>
      <c r="R164" s="25">
        <v>264800</v>
      </c>
      <c r="S164" s="25">
        <v>100000</v>
      </c>
      <c r="T164" s="25"/>
      <c r="U164" s="26"/>
      <c r="V164" s="27">
        <f t="shared" si="0"/>
        <v>2551250</v>
      </c>
      <c r="W164" s="40"/>
    </row>
    <row r="165" spans="1:23" s="16" customFormat="1" ht="37.5">
      <c r="A165" s="16" t="s">
        <v>37</v>
      </c>
      <c r="B165" s="29">
        <v>191</v>
      </c>
      <c r="C165" s="49" t="s">
        <v>340</v>
      </c>
      <c r="D165" s="46"/>
      <c r="E165" s="47" t="s">
        <v>341</v>
      </c>
      <c r="F165" s="38" t="s">
        <v>198</v>
      </c>
      <c r="G165" s="48" t="s">
        <v>342</v>
      </c>
      <c r="H165" s="39" t="s">
        <v>195</v>
      </c>
      <c r="I165" s="23" t="s">
        <v>34</v>
      </c>
      <c r="J165" s="51"/>
      <c r="K165" s="52"/>
      <c r="L165" s="52"/>
      <c r="M165" s="25"/>
      <c r="N165" s="25"/>
      <c r="O165" s="25"/>
      <c r="P165" s="25"/>
      <c r="Q165" s="25">
        <v>677920</v>
      </c>
      <c r="R165" s="25"/>
      <c r="S165" s="25"/>
      <c r="T165" s="25">
        <v>169480</v>
      </c>
      <c r="U165" s="26"/>
      <c r="V165" s="27">
        <f t="shared" si="0"/>
        <v>847400</v>
      </c>
      <c r="W165" s="58" t="s">
        <v>343</v>
      </c>
    </row>
    <row r="166" spans="1:23" s="16" customFormat="1" ht="28.5" customHeight="1">
      <c r="A166" s="16">
        <v>7</v>
      </c>
      <c r="B166" s="29">
        <v>192</v>
      </c>
      <c r="C166" s="49" t="s">
        <v>344</v>
      </c>
      <c r="D166" s="46"/>
      <c r="E166" s="47" t="s">
        <v>155</v>
      </c>
      <c r="F166" s="38" t="s">
        <v>280</v>
      </c>
      <c r="G166" s="48" t="s">
        <v>345</v>
      </c>
      <c r="H166" s="39" t="s">
        <v>36</v>
      </c>
      <c r="I166" s="54" t="s">
        <v>34</v>
      </c>
      <c r="J166" s="51">
        <v>50000</v>
      </c>
      <c r="K166" s="52">
        <v>50000</v>
      </c>
      <c r="L166" s="52"/>
      <c r="M166" s="25"/>
      <c r="N166" s="25"/>
      <c r="O166" s="25"/>
      <c r="P166" s="25"/>
      <c r="Q166" s="25"/>
      <c r="R166" s="25"/>
      <c r="S166" s="25"/>
      <c r="T166" s="25"/>
      <c r="U166" s="26"/>
      <c r="V166" s="27">
        <f t="shared" si="0"/>
        <v>100000</v>
      </c>
      <c r="W166" s="40" t="s">
        <v>346</v>
      </c>
    </row>
    <row r="167" spans="1:23" s="16" customFormat="1" ht="28.5" customHeight="1">
      <c r="A167" s="16">
        <v>7</v>
      </c>
      <c r="B167" s="29">
        <v>193</v>
      </c>
      <c r="C167" s="49" t="s">
        <v>344</v>
      </c>
      <c r="D167" s="46"/>
      <c r="E167" s="47" t="s">
        <v>155</v>
      </c>
      <c r="F167" s="38" t="s">
        <v>280</v>
      </c>
      <c r="G167" s="48" t="s">
        <v>347</v>
      </c>
      <c r="H167" s="39" t="s">
        <v>36</v>
      </c>
      <c r="I167" s="54" t="s">
        <v>34</v>
      </c>
      <c r="J167" s="51">
        <v>150000</v>
      </c>
      <c r="K167" s="52"/>
      <c r="L167" s="52">
        <v>30000</v>
      </c>
      <c r="M167" s="25"/>
      <c r="N167" s="25">
        <v>30000</v>
      </c>
      <c r="O167" s="25"/>
      <c r="P167" s="25"/>
      <c r="Q167" s="25"/>
      <c r="R167" s="25"/>
      <c r="S167" s="25"/>
      <c r="T167" s="25"/>
      <c r="U167" s="26"/>
      <c r="V167" s="27">
        <f t="shared" si="0"/>
        <v>210000</v>
      </c>
      <c r="W167" s="40" t="s">
        <v>346</v>
      </c>
    </row>
    <row r="168" spans="1:23" s="16" customFormat="1" ht="28.5" customHeight="1">
      <c r="A168" s="16">
        <v>2</v>
      </c>
      <c r="B168" s="29">
        <v>194</v>
      </c>
      <c r="C168" s="49" t="s">
        <v>344</v>
      </c>
      <c r="D168" s="46"/>
      <c r="E168" s="47" t="s">
        <v>155</v>
      </c>
      <c r="F168" s="38" t="s">
        <v>160</v>
      </c>
      <c r="G168" s="48" t="s">
        <v>348</v>
      </c>
      <c r="H168" s="39" t="s">
        <v>36</v>
      </c>
      <c r="I168" s="54" t="s">
        <v>152</v>
      </c>
      <c r="J168" s="51"/>
      <c r="K168" s="52"/>
      <c r="L168" s="52">
        <v>75000</v>
      </c>
      <c r="M168" s="25"/>
      <c r="N168" s="25"/>
      <c r="O168" s="25"/>
      <c r="P168" s="25"/>
      <c r="Q168" s="25"/>
      <c r="R168" s="25"/>
      <c r="S168" s="25"/>
      <c r="T168" s="25"/>
      <c r="U168" s="26"/>
      <c r="V168" s="27">
        <f t="shared" si="0"/>
        <v>75000</v>
      </c>
      <c r="W168" s="40" t="s">
        <v>349</v>
      </c>
    </row>
    <row r="169" spans="1:23" s="16" customFormat="1" ht="28.5" customHeight="1">
      <c r="A169" s="16">
        <v>7</v>
      </c>
      <c r="B169" s="29">
        <v>195</v>
      </c>
      <c r="C169" s="49" t="s">
        <v>344</v>
      </c>
      <c r="D169" s="46"/>
      <c r="E169" s="47" t="s">
        <v>155</v>
      </c>
      <c r="F169" s="38" t="s">
        <v>114</v>
      </c>
      <c r="G169" s="48" t="s">
        <v>350</v>
      </c>
      <c r="H169" s="39" t="s">
        <v>36</v>
      </c>
      <c r="I169" s="54" t="s">
        <v>34</v>
      </c>
      <c r="J169" s="51"/>
      <c r="K169" s="52"/>
      <c r="L169" s="52">
        <v>50000</v>
      </c>
      <c r="M169" s="25"/>
      <c r="N169" s="25">
        <v>50000</v>
      </c>
      <c r="O169" s="25"/>
      <c r="P169" s="25">
        <v>50000</v>
      </c>
      <c r="Q169" s="25"/>
      <c r="R169" s="25">
        <v>50000</v>
      </c>
      <c r="S169" s="25"/>
      <c r="T169" s="25">
        <v>50000</v>
      </c>
      <c r="U169" s="26">
        <v>50000</v>
      </c>
      <c r="V169" s="27">
        <f t="shared" si="0"/>
        <v>300000</v>
      </c>
      <c r="W169" s="40" t="s">
        <v>346</v>
      </c>
    </row>
    <row r="170" spans="1:23" s="16" customFormat="1" ht="28.5" customHeight="1">
      <c r="A170" s="16">
        <v>2</v>
      </c>
      <c r="B170" s="29">
        <v>196</v>
      </c>
      <c r="C170" s="49" t="s">
        <v>344</v>
      </c>
      <c r="D170" s="46"/>
      <c r="E170" s="47" t="s">
        <v>155</v>
      </c>
      <c r="F170" s="38" t="s">
        <v>280</v>
      </c>
      <c r="G170" s="50" t="s">
        <v>351</v>
      </c>
      <c r="H170" s="39" t="s">
        <v>36</v>
      </c>
      <c r="I170" s="54" t="s">
        <v>152</v>
      </c>
      <c r="J170" s="51"/>
      <c r="K170" s="52"/>
      <c r="L170" s="52"/>
      <c r="M170" s="25">
        <v>25000</v>
      </c>
      <c r="N170" s="25"/>
      <c r="O170" s="25"/>
      <c r="P170" s="25"/>
      <c r="Q170" s="25"/>
      <c r="R170" s="25">
        <v>15000</v>
      </c>
      <c r="S170" s="25"/>
      <c r="T170" s="25"/>
      <c r="U170" s="26"/>
      <c r="V170" s="27">
        <f t="shared" si="0"/>
        <v>40000</v>
      </c>
      <c r="W170" s="40" t="s">
        <v>352</v>
      </c>
    </row>
    <row r="171" spans="1:23" s="16" customFormat="1" ht="28.5" customHeight="1">
      <c r="A171" s="16">
        <v>7</v>
      </c>
      <c r="B171" s="29">
        <v>197</v>
      </c>
      <c r="C171" s="49" t="s">
        <v>344</v>
      </c>
      <c r="D171" s="46"/>
      <c r="E171" s="47" t="s">
        <v>155</v>
      </c>
      <c r="F171" s="38" t="s">
        <v>280</v>
      </c>
      <c r="G171" s="50" t="s">
        <v>353</v>
      </c>
      <c r="H171" s="39" t="s">
        <v>36</v>
      </c>
      <c r="I171" s="54" t="s">
        <v>34</v>
      </c>
      <c r="J171" s="51">
        <v>25000</v>
      </c>
      <c r="K171" s="52">
        <v>15000</v>
      </c>
      <c r="L171" s="52"/>
      <c r="M171" s="25">
        <v>22500</v>
      </c>
      <c r="N171" s="25"/>
      <c r="O171" s="25"/>
      <c r="P171" s="25"/>
      <c r="Q171" s="25"/>
      <c r="R171" s="25"/>
      <c r="S171" s="25"/>
      <c r="T171" s="25"/>
      <c r="U171" s="26"/>
      <c r="V171" s="27">
        <f t="shared" si="0"/>
        <v>62500</v>
      </c>
      <c r="W171" s="40" t="s">
        <v>354</v>
      </c>
    </row>
    <row r="172" spans="1:23" s="16" customFormat="1" ht="28.5" customHeight="1" thickBot="1">
      <c r="A172" s="16" t="s">
        <v>37</v>
      </c>
      <c r="B172" s="29">
        <v>198</v>
      </c>
      <c r="C172" s="49" t="s">
        <v>38</v>
      </c>
      <c r="D172" s="46"/>
      <c r="E172" s="47" t="s">
        <v>40</v>
      </c>
      <c r="F172" s="38" t="s">
        <v>31</v>
      </c>
      <c r="G172" s="50" t="s">
        <v>355</v>
      </c>
      <c r="H172" s="39" t="s">
        <v>36</v>
      </c>
      <c r="I172" s="54" t="s">
        <v>34</v>
      </c>
      <c r="J172" s="51">
        <v>65625</v>
      </c>
      <c r="K172" s="52">
        <v>65625</v>
      </c>
      <c r="L172" s="52">
        <v>131250</v>
      </c>
      <c r="M172" s="25"/>
      <c r="N172" s="25"/>
      <c r="O172" s="25"/>
      <c r="P172" s="25"/>
      <c r="Q172" s="25"/>
      <c r="R172" s="25"/>
      <c r="S172" s="25"/>
      <c r="T172" s="25"/>
      <c r="U172" s="26"/>
      <c r="V172" s="27">
        <f t="shared" si="0"/>
        <v>262500</v>
      </c>
      <c r="W172" s="40"/>
    </row>
    <row r="173" spans="1:23" ht="33.75" customHeight="1" thickBot="1">
      <c r="B173" s="81" t="s">
        <v>356</v>
      </c>
      <c r="C173" s="82"/>
      <c r="D173" s="82"/>
      <c r="E173" s="82"/>
      <c r="F173" s="82"/>
      <c r="G173" s="82"/>
      <c r="H173" s="82"/>
      <c r="I173" s="83"/>
      <c r="J173" s="59">
        <f t="shared" ref="J173:V173" si="1">SUM(J8:J172)</f>
        <v>949536.09</v>
      </c>
      <c r="K173" s="60">
        <f t="shared" si="1"/>
        <v>914526.09</v>
      </c>
      <c r="L173" s="60">
        <f t="shared" si="1"/>
        <v>1443929.79</v>
      </c>
      <c r="M173" s="60">
        <f t="shared" si="1"/>
        <v>2181767.7000000002</v>
      </c>
      <c r="N173" s="60">
        <f t="shared" si="1"/>
        <v>1223310.7</v>
      </c>
      <c r="O173" s="60">
        <f t="shared" si="1"/>
        <v>753976</v>
      </c>
      <c r="P173" s="60">
        <f t="shared" si="1"/>
        <v>1547555.7</v>
      </c>
      <c r="Q173" s="60">
        <f t="shared" si="1"/>
        <v>2227905.7000000002</v>
      </c>
      <c r="R173" s="60">
        <f t="shared" si="1"/>
        <v>1739226.7</v>
      </c>
      <c r="S173" s="60">
        <f t="shared" si="1"/>
        <v>1236285.7</v>
      </c>
      <c r="T173" s="60">
        <f t="shared" si="1"/>
        <v>250580</v>
      </c>
      <c r="U173" s="61">
        <f t="shared" si="1"/>
        <v>308000</v>
      </c>
      <c r="V173" s="60">
        <f t="shared" si="1"/>
        <v>14776600.17</v>
      </c>
      <c r="W173" s="62" t="b">
        <f>SUM(V8:V172)=SUM(J173:U173)</f>
        <v>1</v>
      </c>
    </row>
    <row r="174" spans="1:23" ht="31.5" customHeight="1"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9"/>
    </row>
    <row r="175" spans="1:23">
      <c r="E175" s="6" t="s">
        <v>73</v>
      </c>
      <c r="F175" s="6" t="s">
        <v>357</v>
      </c>
      <c r="H175" s="6" t="s">
        <v>36</v>
      </c>
      <c r="I175" s="6" t="s">
        <v>358</v>
      </c>
      <c r="V175" s="64"/>
    </row>
    <row r="176" spans="1:23">
      <c r="E176" s="6" t="s">
        <v>83</v>
      </c>
      <c r="F176" s="6" t="s">
        <v>359</v>
      </c>
      <c r="H176" s="6" t="s">
        <v>33</v>
      </c>
      <c r="I176" s="6" t="s">
        <v>223</v>
      </c>
      <c r="V176" s="64"/>
    </row>
    <row r="177" spans="5:22">
      <c r="E177" s="6" t="s">
        <v>165</v>
      </c>
      <c r="F177" s="6" t="s">
        <v>249</v>
      </c>
      <c r="H177" s="6" t="s">
        <v>360</v>
      </c>
      <c r="I177" s="6" t="s">
        <v>268</v>
      </c>
    </row>
    <row r="178" spans="5:22">
      <c r="E178" s="6" t="s">
        <v>361</v>
      </c>
      <c r="F178" s="6" t="s">
        <v>362</v>
      </c>
      <c r="H178" s="6" t="s">
        <v>363</v>
      </c>
      <c r="I178" s="6" t="s">
        <v>364</v>
      </c>
    </row>
    <row r="179" spans="5:22">
      <c r="E179" s="6" t="s">
        <v>365</v>
      </c>
      <c r="F179" s="6" t="s">
        <v>366</v>
      </c>
      <c r="I179" s="6" t="s">
        <v>251</v>
      </c>
    </row>
    <row r="180" spans="5:22">
      <c r="E180" s="6" t="s">
        <v>367</v>
      </c>
      <c r="F180" s="6" t="s">
        <v>231</v>
      </c>
      <c r="I180" s="6" t="s">
        <v>368</v>
      </c>
    </row>
    <row r="181" spans="5:22">
      <c r="E181" s="6" t="s">
        <v>369</v>
      </c>
      <c r="F181" s="6" t="s">
        <v>370</v>
      </c>
      <c r="I181" s="6" t="s">
        <v>371</v>
      </c>
    </row>
    <row r="182" spans="5:22">
      <c r="E182" s="6" t="s">
        <v>372</v>
      </c>
      <c r="F182" s="6" t="s">
        <v>373</v>
      </c>
    </row>
    <row r="183" spans="5:22">
      <c r="E183" s="6" t="s">
        <v>374</v>
      </c>
      <c r="F183" s="6" t="s">
        <v>375</v>
      </c>
    </row>
    <row r="184" spans="5:22">
      <c r="E184" s="6" t="s">
        <v>371</v>
      </c>
      <c r="F184" s="6" t="s">
        <v>376</v>
      </c>
    </row>
    <row r="185" spans="5:22">
      <c r="E185" s="6" t="s">
        <v>76</v>
      </c>
      <c r="F185" s="6" t="s">
        <v>377</v>
      </c>
    </row>
    <row r="186" spans="5:22">
      <c r="J186" s="65">
        <f t="shared" ref="J186:V186" si="2">SUBTOTAL(9,J8:J172)</f>
        <v>949536.09</v>
      </c>
      <c r="K186" s="65">
        <f t="shared" si="2"/>
        <v>914526.09</v>
      </c>
      <c r="L186" s="65">
        <f t="shared" si="2"/>
        <v>1443929.79</v>
      </c>
      <c r="M186" s="65">
        <f t="shared" si="2"/>
        <v>2181767.7000000002</v>
      </c>
      <c r="N186" s="65">
        <f t="shared" si="2"/>
        <v>1223310.7</v>
      </c>
      <c r="O186" s="65">
        <f t="shared" si="2"/>
        <v>753976</v>
      </c>
      <c r="P186" s="65">
        <f t="shared" si="2"/>
        <v>1547555.7</v>
      </c>
      <c r="Q186" s="65">
        <f t="shared" si="2"/>
        <v>2227905.7000000002</v>
      </c>
      <c r="R186" s="65">
        <f t="shared" si="2"/>
        <v>1739226.7</v>
      </c>
      <c r="S186" s="65">
        <f t="shared" si="2"/>
        <v>1236285.7</v>
      </c>
      <c r="T186" s="65">
        <f t="shared" si="2"/>
        <v>250580</v>
      </c>
      <c r="U186" s="65">
        <f t="shared" si="2"/>
        <v>308000</v>
      </c>
      <c r="V186" s="65">
        <f t="shared" si="2"/>
        <v>14776600.17</v>
      </c>
    </row>
    <row r="187" spans="5:22">
      <c r="I187" s="66"/>
      <c r="J187" s="67" t="s">
        <v>378</v>
      </c>
      <c r="K187" s="67" t="s">
        <v>379</v>
      </c>
      <c r="L187" s="67" t="s">
        <v>380</v>
      </c>
      <c r="M187" s="67" t="s">
        <v>381</v>
      </c>
      <c r="N187" s="67" t="s">
        <v>382</v>
      </c>
      <c r="O187" s="67" t="s">
        <v>383</v>
      </c>
      <c r="P187" s="67" t="s">
        <v>384</v>
      </c>
      <c r="Q187" s="67" t="s">
        <v>385</v>
      </c>
      <c r="R187" s="67" t="s">
        <v>386</v>
      </c>
      <c r="S187" s="67" t="s">
        <v>387</v>
      </c>
      <c r="T187" s="67" t="s">
        <v>388</v>
      </c>
      <c r="U187" s="67" t="s">
        <v>389</v>
      </c>
      <c r="V187" s="67" t="s">
        <v>390</v>
      </c>
    </row>
    <row r="188" spans="5:22">
      <c r="H188" s="9" t="s">
        <v>37</v>
      </c>
      <c r="I188" s="66" t="s">
        <v>391</v>
      </c>
      <c r="J188" s="68">
        <f t="shared" ref="J188:U192" si="3">SUMIF($A$8:$A$173,$H188,J$8:J$173)</f>
        <v>118486.09</v>
      </c>
      <c r="K188" s="68">
        <f t="shared" si="3"/>
        <v>221956.09</v>
      </c>
      <c r="L188" s="68">
        <f t="shared" si="3"/>
        <v>348328.08999999997</v>
      </c>
      <c r="M188" s="68">
        <f t="shared" si="3"/>
        <v>11447</v>
      </c>
      <c r="N188" s="68">
        <f t="shared" si="3"/>
        <v>0</v>
      </c>
      <c r="O188" s="68">
        <f t="shared" si="3"/>
        <v>35241</v>
      </c>
      <c r="P188" s="68">
        <f t="shared" si="3"/>
        <v>0</v>
      </c>
      <c r="Q188" s="68">
        <f t="shared" si="3"/>
        <v>677920</v>
      </c>
      <c r="R188" s="68">
        <f t="shared" si="3"/>
        <v>35241</v>
      </c>
      <c r="S188" s="68">
        <f t="shared" si="3"/>
        <v>0</v>
      </c>
      <c r="T188" s="68">
        <f t="shared" si="3"/>
        <v>169480</v>
      </c>
      <c r="U188" s="68">
        <f t="shared" si="3"/>
        <v>0</v>
      </c>
      <c r="V188" s="69">
        <f>SUM(J188:U188)</f>
        <v>1618099.27</v>
      </c>
    </row>
    <row r="189" spans="5:22">
      <c r="H189" s="9" t="s">
        <v>27</v>
      </c>
      <c r="I189" s="66" t="s">
        <v>392</v>
      </c>
      <c r="J189" s="68">
        <f t="shared" si="3"/>
        <v>178000</v>
      </c>
      <c r="K189" s="68">
        <f t="shared" si="3"/>
        <v>178000</v>
      </c>
      <c r="L189" s="68">
        <f t="shared" si="3"/>
        <v>0</v>
      </c>
      <c r="M189" s="68">
        <f t="shared" si="3"/>
        <v>126011</v>
      </c>
      <c r="N189" s="68">
        <f t="shared" si="3"/>
        <v>0</v>
      </c>
      <c r="O189" s="68">
        <f t="shared" si="3"/>
        <v>0</v>
      </c>
      <c r="P189" s="68">
        <f t="shared" si="3"/>
        <v>0</v>
      </c>
      <c r="Q189" s="68">
        <f t="shared" si="3"/>
        <v>0</v>
      </c>
      <c r="R189" s="68">
        <f t="shared" si="3"/>
        <v>0</v>
      </c>
      <c r="S189" s="68">
        <f t="shared" si="3"/>
        <v>0</v>
      </c>
      <c r="T189" s="68">
        <f t="shared" si="3"/>
        <v>0</v>
      </c>
      <c r="U189" s="68">
        <f t="shared" si="3"/>
        <v>0</v>
      </c>
      <c r="V189" s="69">
        <f>SUM(J189:U189)</f>
        <v>482011</v>
      </c>
    </row>
    <row r="190" spans="5:22">
      <c r="H190" s="9" t="s">
        <v>56</v>
      </c>
      <c r="I190" s="66" t="s">
        <v>393</v>
      </c>
      <c r="J190" s="68">
        <f t="shared" si="3"/>
        <v>0</v>
      </c>
      <c r="K190" s="68">
        <f t="shared" si="3"/>
        <v>0</v>
      </c>
      <c r="L190" s="68">
        <f t="shared" si="3"/>
        <v>514285.7</v>
      </c>
      <c r="M190" s="68">
        <f t="shared" si="3"/>
        <v>514285.7</v>
      </c>
      <c r="N190" s="68">
        <f t="shared" si="3"/>
        <v>514285.7</v>
      </c>
      <c r="O190" s="68">
        <f t="shared" si="3"/>
        <v>0</v>
      </c>
      <c r="P190" s="68">
        <f t="shared" si="3"/>
        <v>514285.7</v>
      </c>
      <c r="Q190" s="68">
        <f t="shared" si="3"/>
        <v>514285.7</v>
      </c>
      <c r="R190" s="68">
        <f t="shared" si="3"/>
        <v>514285.7</v>
      </c>
      <c r="S190" s="68">
        <f t="shared" si="3"/>
        <v>514285.7</v>
      </c>
      <c r="T190" s="68">
        <f t="shared" si="3"/>
        <v>0</v>
      </c>
      <c r="U190" s="68">
        <f t="shared" si="3"/>
        <v>0</v>
      </c>
      <c r="V190" s="69">
        <f>SUM(J190:U190)</f>
        <v>3599999.9000000004</v>
      </c>
    </row>
    <row r="191" spans="5:22">
      <c r="H191" s="9" t="s">
        <v>60</v>
      </c>
      <c r="I191" s="66" t="s">
        <v>62</v>
      </c>
      <c r="J191" s="68">
        <f t="shared" si="3"/>
        <v>20500</v>
      </c>
      <c r="K191" s="68">
        <f t="shared" si="3"/>
        <v>20500</v>
      </c>
      <c r="L191" s="68">
        <f t="shared" si="3"/>
        <v>20500</v>
      </c>
      <c r="M191" s="68">
        <f t="shared" si="3"/>
        <v>0</v>
      </c>
      <c r="N191" s="68">
        <f t="shared" si="3"/>
        <v>0</v>
      </c>
      <c r="O191" s="68">
        <f t="shared" si="3"/>
        <v>0</v>
      </c>
      <c r="P191" s="68">
        <f t="shared" si="3"/>
        <v>0</v>
      </c>
      <c r="Q191" s="68">
        <f t="shared" si="3"/>
        <v>0</v>
      </c>
      <c r="R191" s="68">
        <f t="shared" si="3"/>
        <v>0</v>
      </c>
      <c r="S191" s="68">
        <f t="shared" si="3"/>
        <v>0</v>
      </c>
      <c r="T191" s="68">
        <f t="shared" si="3"/>
        <v>0</v>
      </c>
      <c r="U191" s="68">
        <f t="shared" si="3"/>
        <v>0</v>
      </c>
      <c r="V191" s="69">
        <f>SUM(J191:U191)</f>
        <v>61500</v>
      </c>
    </row>
    <row r="192" spans="5:22">
      <c r="H192" s="9" t="s">
        <v>49</v>
      </c>
      <c r="I192" s="66" t="s">
        <v>54</v>
      </c>
      <c r="J192" s="68">
        <f t="shared" si="3"/>
        <v>0</v>
      </c>
      <c r="K192" s="68">
        <f t="shared" si="3"/>
        <v>66470</v>
      </c>
      <c r="L192" s="68">
        <f t="shared" si="3"/>
        <v>51500</v>
      </c>
      <c r="M192" s="68">
        <f t="shared" si="3"/>
        <v>154600</v>
      </c>
      <c r="N192" s="68">
        <f t="shared" si="3"/>
        <v>136525</v>
      </c>
      <c r="O192" s="68">
        <f t="shared" si="3"/>
        <v>508635</v>
      </c>
      <c r="P192" s="68">
        <f t="shared" si="3"/>
        <v>688520</v>
      </c>
      <c r="Q192" s="68">
        <f t="shared" si="3"/>
        <v>580200</v>
      </c>
      <c r="R192" s="68">
        <f t="shared" si="3"/>
        <v>419800</v>
      </c>
      <c r="S192" s="68">
        <f t="shared" si="3"/>
        <v>100000</v>
      </c>
      <c r="T192" s="68">
        <f t="shared" si="3"/>
        <v>0</v>
      </c>
      <c r="U192" s="68">
        <f t="shared" si="3"/>
        <v>0</v>
      </c>
      <c r="V192" s="69">
        <f>SUM(J192:U192)</f>
        <v>2706250</v>
      </c>
    </row>
    <row r="193" spans="8:22">
      <c r="I193" s="66" t="s">
        <v>394</v>
      </c>
      <c r="J193" s="69">
        <f>SUM(J188:J192)</f>
        <v>316986.08999999997</v>
      </c>
      <c r="K193" s="69">
        <f t="shared" ref="K193:V193" si="4">SUM(K188:K192)</f>
        <v>486926.08999999997</v>
      </c>
      <c r="L193" s="69">
        <f t="shared" si="4"/>
        <v>934613.79</v>
      </c>
      <c r="M193" s="69">
        <f t="shared" si="4"/>
        <v>806343.7</v>
      </c>
      <c r="N193" s="69">
        <f t="shared" si="4"/>
        <v>650810.69999999995</v>
      </c>
      <c r="O193" s="69">
        <f t="shared" si="4"/>
        <v>543876</v>
      </c>
      <c r="P193" s="69">
        <f t="shared" si="4"/>
        <v>1202805.7</v>
      </c>
      <c r="Q193" s="69">
        <f t="shared" si="4"/>
        <v>1772405.7</v>
      </c>
      <c r="R193" s="69">
        <f t="shared" si="4"/>
        <v>969326.7</v>
      </c>
      <c r="S193" s="69">
        <f t="shared" si="4"/>
        <v>614285.69999999995</v>
      </c>
      <c r="T193" s="69">
        <f t="shared" si="4"/>
        <v>169480</v>
      </c>
      <c r="U193" s="69">
        <f t="shared" si="4"/>
        <v>0</v>
      </c>
      <c r="V193" s="69">
        <f t="shared" si="4"/>
        <v>8467860.1699999999</v>
      </c>
    </row>
    <row r="195" spans="8:22">
      <c r="H195" s="6">
        <v>1</v>
      </c>
      <c r="I195" s="66" t="s">
        <v>223</v>
      </c>
      <c r="J195" s="68">
        <f t="shared" ref="J195:U201" si="5">SUMIF($A$8:$A$173,$H195,J$8:J$173)</f>
        <v>83450</v>
      </c>
      <c r="K195" s="68">
        <f t="shared" si="5"/>
        <v>45600</v>
      </c>
      <c r="L195" s="68">
        <f t="shared" si="5"/>
        <v>132000</v>
      </c>
      <c r="M195" s="68">
        <f t="shared" si="5"/>
        <v>188000</v>
      </c>
      <c r="N195" s="68">
        <f t="shared" si="5"/>
        <v>11500</v>
      </c>
      <c r="O195" s="68">
        <f t="shared" si="5"/>
        <v>16000</v>
      </c>
      <c r="P195" s="68">
        <f t="shared" si="5"/>
        <v>27000</v>
      </c>
      <c r="Q195" s="68">
        <f t="shared" si="5"/>
        <v>253500</v>
      </c>
      <c r="R195" s="68">
        <f t="shared" si="5"/>
        <v>115000</v>
      </c>
      <c r="S195" s="68">
        <f t="shared" si="5"/>
        <v>3000</v>
      </c>
      <c r="T195" s="68">
        <f t="shared" si="5"/>
        <v>3000</v>
      </c>
      <c r="U195" s="68">
        <f t="shared" si="5"/>
        <v>0</v>
      </c>
      <c r="V195" s="69">
        <f t="shared" ref="V195:V201" si="6">SUM(J195:U195)</f>
        <v>878050</v>
      </c>
    </row>
    <row r="196" spans="8:22">
      <c r="H196" s="6">
        <v>2</v>
      </c>
      <c r="I196" s="66" t="s">
        <v>268</v>
      </c>
      <c r="J196" s="68">
        <f t="shared" si="5"/>
        <v>151100</v>
      </c>
      <c r="K196" s="68">
        <f t="shared" si="5"/>
        <v>203000</v>
      </c>
      <c r="L196" s="68">
        <f t="shared" si="5"/>
        <v>79500</v>
      </c>
      <c r="M196" s="68">
        <f t="shared" si="5"/>
        <v>380400</v>
      </c>
      <c r="N196" s="68">
        <f t="shared" si="5"/>
        <v>60000</v>
      </c>
      <c r="O196" s="68">
        <f t="shared" si="5"/>
        <v>126100</v>
      </c>
      <c r="P196" s="68">
        <f t="shared" si="5"/>
        <v>21000</v>
      </c>
      <c r="Q196" s="68">
        <f t="shared" si="5"/>
        <v>4000</v>
      </c>
      <c r="R196" s="68">
        <f t="shared" si="5"/>
        <v>56900</v>
      </c>
      <c r="S196" s="68">
        <f t="shared" si="5"/>
        <v>127000</v>
      </c>
      <c r="T196" s="68">
        <f t="shared" si="5"/>
        <v>2100</v>
      </c>
      <c r="U196" s="68">
        <f t="shared" si="5"/>
        <v>0</v>
      </c>
      <c r="V196" s="69">
        <f t="shared" si="6"/>
        <v>1211100</v>
      </c>
    </row>
    <row r="197" spans="8:22">
      <c r="H197" s="6">
        <v>3</v>
      </c>
      <c r="I197" s="66" t="s">
        <v>364</v>
      </c>
      <c r="J197" s="68">
        <f t="shared" si="5"/>
        <v>0</v>
      </c>
      <c r="K197" s="68">
        <f t="shared" si="5"/>
        <v>0</v>
      </c>
      <c r="L197" s="68">
        <f t="shared" si="5"/>
        <v>0</v>
      </c>
      <c r="M197" s="68">
        <f t="shared" si="5"/>
        <v>0</v>
      </c>
      <c r="N197" s="68">
        <f t="shared" si="5"/>
        <v>0</v>
      </c>
      <c r="O197" s="68">
        <f t="shared" si="5"/>
        <v>0</v>
      </c>
      <c r="P197" s="68">
        <f t="shared" si="5"/>
        <v>0</v>
      </c>
      <c r="Q197" s="68">
        <f t="shared" si="5"/>
        <v>0</v>
      </c>
      <c r="R197" s="68">
        <f t="shared" si="5"/>
        <v>0</v>
      </c>
      <c r="S197" s="68">
        <f t="shared" si="5"/>
        <v>0</v>
      </c>
      <c r="T197" s="68">
        <f t="shared" si="5"/>
        <v>0</v>
      </c>
      <c r="U197" s="68">
        <f t="shared" si="5"/>
        <v>0</v>
      </c>
      <c r="V197" s="69">
        <f t="shared" si="6"/>
        <v>0</v>
      </c>
    </row>
    <row r="198" spans="8:22">
      <c r="H198" s="6">
        <v>4</v>
      </c>
      <c r="I198" s="66" t="s">
        <v>251</v>
      </c>
      <c r="J198" s="68">
        <f t="shared" si="5"/>
        <v>92000</v>
      </c>
      <c r="K198" s="68">
        <f t="shared" si="5"/>
        <v>44000</v>
      </c>
      <c r="L198" s="68">
        <f t="shared" si="5"/>
        <v>82000</v>
      </c>
      <c r="M198" s="68">
        <f t="shared" si="5"/>
        <v>696000</v>
      </c>
      <c r="N198" s="68">
        <f t="shared" si="5"/>
        <v>146000</v>
      </c>
      <c r="O198" s="68">
        <f t="shared" si="5"/>
        <v>53000</v>
      </c>
      <c r="P198" s="68">
        <f t="shared" si="5"/>
        <v>67000</v>
      </c>
      <c r="Q198" s="68">
        <f t="shared" si="5"/>
        <v>198000</v>
      </c>
      <c r="R198" s="68">
        <f t="shared" si="5"/>
        <v>548000</v>
      </c>
      <c r="S198" s="68">
        <f t="shared" si="5"/>
        <v>192000</v>
      </c>
      <c r="T198" s="68">
        <f t="shared" si="5"/>
        <v>26000</v>
      </c>
      <c r="U198" s="68">
        <f t="shared" si="5"/>
        <v>258000</v>
      </c>
      <c r="V198" s="69">
        <f t="shared" si="6"/>
        <v>2402000</v>
      </c>
    </row>
    <row r="199" spans="8:22">
      <c r="H199" s="6">
        <v>5</v>
      </c>
      <c r="I199" s="66" t="s">
        <v>368</v>
      </c>
      <c r="J199" s="68">
        <f t="shared" si="5"/>
        <v>4000</v>
      </c>
      <c r="K199" s="68">
        <f t="shared" si="5"/>
        <v>15000</v>
      </c>
      <c r="L199" s="68">
        <f t="shared" si="5"/>
        <v>12500</v>
      </c>
      <c r="M199" s="68">
        <f t="shared" si="5"/>
        <v>50000</v>
      </c>
      <c r="N199" s="68">
        <f t="shared" si="5"/>
        <v>275000</v>
      </c>
      <c r="O199" s="68">
        <f t="shared" si="5"/>
        <v>15000</v>
      </c>
      <c r="P199" s="68">
        <f t="shared" si="5"/>
        <v>0</v>
      </c>
      <c r="Q199" s="68">
        <f t="shared" si="5"/>
        <v>0</v>
      </c>
      <c r="R199" s="68">
        <f t="shared" si="5"/>
        <v>0</v>
      </c>
      <c r="S199" s="68">
        <f t="shared" si="5"/>
        <v>300000</v>
      </c>
      <c r="T199" s="68">
        <f t="shared" si="5"/>
        <v>0</v>
      </c>
      <c r="U199" s="68">
        <f t="shared" si="5"/>
        <v>0</v>
      </c>
      <c r="V199" s="69">
        <f t="shared" si="6"/>
        <v>671500</v>
      </c>
    </row>
    <row r="200" spans="8:22">
      <c r="H200" s="6">
        <v>7</v>
      </c>
      <c r="I200" s="66" t="s">
        <v>358</v>
      </c>
      <c r="J200" s="68">
        <f t="shared" si="5"/>
        <v>302000</v>
      </c>
      <c r="K200" s="68">
        <f t="shared" si="5"/>
        <v>120000</v>
      </c>
      <c r="L200" s="68">
        <f t="shared" si="5"/>
        <v>203316</v>
      </c>
      <c r="M200" s="68">
        <f t="shared" si="5"/>
        <v>61024</v>
      </c>
      <c r="N200" s="68">
        <f t="shared" si="5"/>
        <v>80000</v>
      </c>
      <c r="O200" s="68">
        <f t="shared" si="5"/>
        <v>0</v>
      </c>
      <c r="P200" s="68">
        <f t="shared" si="5"/>
        <v>229750</v>
      </c>
      <c r="Q200" s="68">
        <f t="shared" si="5"/>
        <v>0</v>
      </c>
      <c r="R200" s="68">
        <f t="shared" si="5"/>
        <v>50000</v>
      </c>
      <c r="S200" s="68">
        <f t="shared" si="5"/>
        <v>0</v>
      </c>
      <c r="T200" s="68">
        <f t="shared" si="5"/>
        <v>50000</v>
      </c>
      <c r="U200" s="68">
        <f t="shared" si="5"/>
        <v>50000</v>
      </c>
      <c r="V200" s="69">
        <f t="shared" si="6"/>
        <v>1146090</v>
      </c>
    </row>
    <row r="201" spans="8:22">
      <c r="H201" s="6">
        <v>8</v>
      </c>
      <c r="I201" s="66" t="s">
        <v>395</v>
      </c>
      <c r="J201" s="68">
        <f t="shared" si="5"/>
        <v>0</v>
      </c>
      <c r="K201" s="68">
        <f t="shared" si="5"/>
        <v>0</v>
      </c>
      <c r="L201" s="68">
        <f t="shared" si="5"/>
        <v>0</v>
      </c>
      <c r="M201" s="68">
        <f t="shared" si="5"/>
        <v>0</v>
      </c>
      <c r="N201" s="68">
        <f t="shared" si="5"/>
        <v>0</v>
      </c>
      <c r="O201" s="68">
        <f t="shared" si="5"/>
        <v>0</v>
      </c>
      <c r="P201" s="68">
        <f t="shared" si="5"/>
        <v>0</v>
      </c>
      <c r="Q201" s="68">
        <f t="shared" si="5"/>
        <v>0</v>
      </c>
      <c r="R201" s="68">
        <f t="shared" si="5"/>
        <v>0</v>
      </c>
      <c r="S201" s="68">
        <f t="shared" si="5"/>
        <v>0</v>
      </c>
      <c r="T201" s="68">
        <f t="shared" si="5"/>
        <v>0</v>
      </c>
      <c r="U201" s="68">
        <f t="shared" si="5"/>
        <v>0</v>
      </c>
      <c r="V201" s="69">
        <f t="shared" si="6"/>
        <v>0</v>
      </c>
    </row>
    <row r="202" spans="8:22">
      <c r="I202" s="66" t="s">
        <v>394</v>
      </c>
      <c r="J202" s="69">
        <f t="shared" ref="J202:V202" si="7">SUM(J195:J201)</f>
        <v>632550</v>
      </c>
      <c r="K202" s="69">
        <f t="shared" si="7"/>
        <v>427600</v>
      </c>
      <c r="L202" s="69">
        <f t="shared" si="7"/>
        <v>509316</v>
      </c>
      <c r="M202" s="69">
        <f t="shared" si="7"/>
        <v>1375424</v>
      </c>
      <c r="N202" s="69">
        <f t="shared" si="7"/>
        <v>572500</v>
      </c>
      <c r="O202" s="69">
        <f t="shared" si="7"/>
        <v>210100</v>
      </c>
      <c r="P202" s="69">
        <f t="shared" si="7"/>
        <v>344750</v>
      </c>
      <c r="Q202" s="69">
        <f t="shared" si="7"/>
        <v>455500</v>
      </c>
      <c r="R202" s="69">
        <f t="shared" si="7"/>
        <v>769900</v>
      </c>
      <c r="S202" s="69">
        <f t="shared" si="7"/>
        <v>622000</v>
      </c>
      <c r="T202" s="69">
        <f t="shared" si="7"/>
        <v>81100</v>
      </c>
      <c r="U202" s="69">
        <f t="shared" si="7"/>
        <v>308000</v>
      </c>
      <c r="V202" s="69">
        <f t="shared" si="7"/>
        <v>6308740</v>
      </c>
    </row>
    <row r="203" spans="8:22">
      <c r="I203" s="66" t="s">
        <v>390</v>
      </c>
      <c r="J203" s="69">
        <f t="shared" ref="J203:V203" si="8">+J193+J202</f>
        <v>949536.09</v>
      </c>
      <c r="K203" s="69">
        <f t="shared" si="8"/>
        <v>914526.09</v>
      </c>
      <c r="L203" s="69">
        <f t="shared" si="8"/>
        <v>1443929.79</v>
      </c>
      <c r="M203" s="69">
        <f t="shared" si="8"/>
        <v>2181767.7000000002</v>
      </c>
      <c r="N203" s="69">
        <f t="shared" si="8"/>
        <v>1223310.7</v>
      </c>
      <c r="O203" s="69">
        <f t="shared" si="8"/>
        <v>753976</v>
      </c>
      <c r="P203" s="69">
        <f t="shared" si="8"/>
        <v>1547555.7</v>
      </c>
      <c r="Q203" s="69">
        <f t="shared" si="8"/>
        <v>2227905.7000000002</v>
      </c>
      <c r="R203" s="69">
        <f t="shared" si="8"/>
        <v>1739226.7</v>
      </c>
      <c r="S203" s="69">
        <f t="shared" si="8"/>
        <v>1236285.7</v>
      </c>
      <c r="T203" s="69">
        <f t="shared" si="8"/>
        <v>250580</v>
      </c>
      <c r="U203" s="69">
        <f t="shared" si="8"/>
        <v>308000</v>
      </c>
      <c r="V203" s="69">
        <f t="shared" si="8"/>
        <v>14776600.17</v>
      </c>
    </row>
    <row r="204" spans="8:22">
      <c r="J204" s="70">
        <f t="shared" ref="J204:V204" si="9">+J173-J203</f>
        <v>0</v>
      </c>
      <c r="K204" s="70">
        <f t="shared" si="9"/>
        <v>0</v>
      </c>
      <c r="L204" s="70">
        <f t="shared" si="9"/>
        <v>0</v>
      </c>
      <c r="M204" s="70">
        <f t="shared" si="9"/>
        <v>0</v>
      </c>
      <c r="N204" s="70">
        <f t="shared" si="9"/>
        <v>0</v>
      </c>
      <c r="O204" s="70">
        <f t="shared" si="9"/>
        <v>0</v>
      </c>
      <c r="P204" s="70">
        <f t="shared" si="9"/>
        <v>0</v>
      </c>
      <c r="Q204" s="70">
        <f t="shared" si="9"/>
        <v>0</v>
      </c>
      <c r="R204" s="70">
        <f t="shared" si="9"/>
        <v>0</v>
      </c>
      <c r="S204" s="70">
        <f t="shared" si="9"/>
        <v>0</v>
      </c>
      <c r="T204" s="70">
        <f t="shared" si="9"/>
        <v>0</v>
      </c>
      <c r="U204" s="70">
        <f t="shared" si="9"/>
        <v>0</v>
      </c>
      <c r="V204" s="70">
        <f t="shared" si="9"/>
        <v>0</v>
      </c>
    </row>
    <row r="205" spans="8:22">
      <c r="V205" s="65">
        <f>+V203*20%</f>
        <v>2955320.034</v>
      </c>
    </row>
    <row r="206" spans="8:22">
      <c r="U206" s="9"/>
      <c r="V206" s="71"/>
    </row>
    <row r="207" spans="8:22">
      <c r="V207" s="72"/>
    </row>
  </sheetData>
  <autoFilter ref="A7:AA185">
    <filterColumn colId="4"/>
  </autoFilter>
  <mergeCells count="14">
    <mergeCell ref="W4:W7"/>
    <mergeCell ref="J5:V5"/>
    <mergeCell ref="V6:V7"/>
    <mergeCell ref="B173:I173"/>
    <mergeCell ref="B2:S2"/>
    <mergeCell ref="B4:B7"/>
    <mergeCell ref="C4:C7"/>
    <mergeCell ref="D4:D7"/>
    <mergeCell ref="E4:E7"/>
    <mergeCell ref="F4:F7"/>
    <mergeCell ref="G4:G7"/>
    <mergeCell ref="H4:H7"/>
    <mergeCell ref="I4:I7"/>
    <mergeCell ref="J4:V4"/>
  </mergeCells>
  <phoneticPr fontId="3"/>
  <dataValidations count="6">
    <dataValidation type="list" allowBlank="1" showInputMessage="1" showErrorMessage="1" prompt="Explanation as to why this needs to be purchased_x000a_" sqref="I8:I172">
      <formula1>$I$175:$I$182</formula1>
    </dataValidation>
    <dataValidation type="list" allowBlank="1" showInputMessage="1" showErrorMessage="1" prompt="Project that asset will be used for, if not for specific project, select Common" sqref="E8:E172">
      <formula1>$E$175:$E$189</formula1>
    </dataValidation>
    <dataValidation allowBlank="1" showInputMessage="1" showErrorMessage="1" prompt="US or Japan vendor" sqref="H8:H172"/>
    <dataValidation allowBlank="1" showInputMessage="1" showErrorMessage="1" prompt="Description of what is being purchased" sqref="G8:G172"/>
    <dataValidation type="list" allowBlank="1" showInputMessage="1" showErrorMessage="1" prompt="This is the type of Fixed Asset you are purchasing" sqref="F8:F172">
      <formula1>$F$175:$F$186</formula1>
    </dataValidation>
    <dataValidation allowBlank="1" showInputMessage="1" showErrorMessage="1" prompt="Examples are_x000a_Required for production_x000a_Reduce man hours_x000a_Reduce defect" sqref="W8:W172"/>
  </dataValidations>
  <pageMargins left="0.27559055118110237" right="0.19685039370078741" top="0.31496062992125984" bottom="0.15748031496062992" header="0.19685039370078741" footer="0.31496062992125984"/>
  <pageSetup paperSize="3" scale="37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Fixed assets sheet</vt:lpstr>
      <vt:lpstr>'Fixed assets sheet'!Print_Area</vt:lpstr>
      <vt:lpstr>'Fixed assets sheet'!Print_Titles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elizabeth smit</dc:creator>
  <cp:lastModifiedBy>jceplecha</cp:lastModifiedBy>
  <dcterms:created xsi:type="dcterms:W3CDTF">2012-04-16T15:57:09Z</dcterms:created>
  <dcterms:modified xsi:type="dcterms:W3CDTF">2012-10-18T14:24:09Z</dcterms:modified>
</cp:coreProperties>
</file>