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84" yWindow="120" windowWidth="16980" windowHeight="9264"/>
  </bookViews>
  <sheets>
    <sheet name="경기(전체)" sheetId="1" r:id="rId1"/>
    <sheet name="경남(전체)" sheetId="6" r:id="rId2"/>
    <sheet name="Sheet2" sheetId="2" r:id="rId3"/>
  </sheets>
  <definedNames>
    <definedName name="_xlnm.Print_Area" localSheetId="0">'경기(전체)'!$A$1:$O$57</definedName>
    <definedName name="_xlnm.Print_Area" localSheetId="1">'경남(전체)'!$A$1:$M$55</definedName>
  </definedNames>
  <calcPr calcId="144525"/>
</workbook>
</file>

<file path=xl/calcChain.xml><?xml version="1.0" encoding="utf-8"?>
<calcChain xmlns="http://schemas.openxmlformats.org/spreadsheetml/2006/main">
  <c r="M32" i="6" l="1"/>
  <c r="M31" i="6"/>
  <c r="M30" i="6"/>
  <c r="M29" i="6"/>
  <c r="M28" i="6"/>
  <c r="M27" i="6"/>
  <c r="M26" i="6"/>
  <c r="M25" i="6"/>
  <c r="M24" i="6"/>
  <c r="M23" i="6"/>
  <c r="M22" i="6" l="1"/>
  <c r="M21" i="6"/>
  <c r="M20" i="6"/>
  <c r="M19" i="6"/>
  <c r="M18" i="6"/>
  <c r="M17" i="6"/>
  <c r="M16" i="6"/>
  <c r="M15" i="6"/>
  <c r="M12" i="6"/>
  <c r="M11" i="6"/>
  <c r="M10" i="6"/>
  <c r="O10" i="1" l="1"/>
  <c r="O22" i="1"/>
  <c r="O18" i="1"/>
  <c r="O17" i="1"/>
  <c r="O15" i="1"/>
  <c r="O14" i="1"/>
  <c r="O13" i="1"/>
  <c r="O12" i="1"/>
  <c r="O11" i="1"/>
  <c r="O7" i="1"/>
  <c r="O9" i="1"/>
  <c r="O8" i="1"/>
  <c r="O6" i="1"/>
  <c r="O5" i="1"/>
</calcChain>
</file>

<file path=xl/sharedStrings.xml><?xml version="1.0" encoding="utf-8"?>
<sst xmlns="http://schemas.openxmlformats.org/spreadsheetml/2006/main" count="260" uniqueCount="228">
  <si>
    <t>연번</t>
  </si>
  <si>
    <t>조사일자</t>
    <phoneticPr fontId="3" type="noConversion"/>
  </si>
  <si>
    <t>조사기관</t>
  </si>
  <si>
    <t>조사의뢰자</t>
    <phoneticPr fontId="3" type="noConversion"/>
  </si>
  <si>
    <t>조사방법(피조사자선정법)</t>
    <phoneticPr fontId="3" type="noConversion"/>
  </si>
  <si>
    <t>표본크기</t>
  </si>
  <si>
    <t>표본오차</t>
  </si>
  <si>
    <t>응답률</t>
  </si>
  <si>
    <t>여론조사 결과</t>
    <phoneticPr fontId="3" type="noConversion"/>
  </si>
  <si>
    <t>실제득표율</t>
    <phoneticPr fontId="3" type="noConversion"/>
  </si>
  <si>
    <t>[경기도]</t>
    <phoneticPr fontId="3" type="noConversion"/>
  </si>
  <si>
    <t>1. 경기도지사 선거</t>
    <phoneticPr fontId="3" type="noConversion"/>
  </si>
  <si>
    <t>리서치뷰</t>
    <phoneticPr fontId="3" type="noConversion"/>
  </si>
  <si>
    <t>뉴시스</t>
    <phoneticPr fontId="3" type="noConversion"/>
  </si>
  <si>
    <t>4.21~22</t>
    <phoneticPr fontId="3" type="noConversion"/>
  </si>
  <si>
    <t>민주당 이재명</t>
    <phoneticPr fontId="3" type="noConversion"/>
  </si>
  <si>
    <t>한국당 남경필</t>
    <phoneticPr fontId="3" type="noConversion"/>
  </si>
  <si>
    <t>정의당 이홍우</t>
    <phoneticPr fontId="3" type="noConversion"/>
  </si>
  <si>
    <t>민중당 홍성규</t>
    <phoneticPr fontId="3" type="noConversion"/>
  </si>
  <si>
    <t>3.30~3.31</t>
    <phoneticPr fontId="3" type="noConversion"/>
  </si>
  <si>
    <t>뉴시스</t>
    <phoneticPr fontId="3" type="noConversion"/>
  </si>
  <si>
    <t>가상번호(50%), RDD 유선(50%) ARS 자동응답조사</t>
    <phoneticPr fontId="3" type="noConversion"/>
  </si>
  <si>
    <t>㈜코리아리서치센터</t>
    <phoneticPr fontId="3" type="noConversion"/>
  </si>
  <si>
    <t>MBC</t>
    <phoneticPr fontId="3" type="noConversion"/>
  </si>
  <si>
    <t>유무선</t>
    <phoneticPr fontId="3" type="noConversion"/>
  </si>
  <si>
    <t>유선전화면접 18.4%, 무선전화면접 81.6%</t>
    <phoneticPr fontId="3" type="noConversion"/>
  </si>
  <si>
    <t>4.30~5.1</t>
    <phoneticPr fontId="3" type="noConversion"/>
  </si>
  <si>
    <t>5.4~5.5</t>
    <phoneticPr fontId="3" type="noConversion"/>
  </si>
  <si>
    <t>리얼미터</t>
    <phoneticPr fontId="3" type="noConversion"/>
  </si>
  <si>
    <t>CBS</t>
    <phoneticPr fontId="3" type="noConversion"/>
  </si>
  <si>
    <t>5.11~5.12</t>
    <phoneticPr fontId="3" type="noConversion"/>
  </si>
  <si>
    <t>㈜한국리서치</t>
    <phoneticPr fontId="3" type="noConversion"/>
  </si>
  <si>
    <t>KBS, 한국일보</t>
    <phoneticPr fontId="3" type="noConversion"/>
  </si>
  <si>
    <t>중앙일보 조사연구팀</t>
    <phoneticPr fontId="3" type="noConversion"/>
  </si>
  <si>
    <t>중앙일보</t>
    <phoneticPr fontId="3" type="noConversion"/>
  </si>
  <si>
    <t>무선전화면접 70%, 유선전화 면접 30%</t>
    <phoneticPr fontId="3" type="noConversion"/>
  </si>
  <si>
    <t>바른미대 김영환</t>
    <phoneticPr fontId="3" type="noConversion"/>
  </si>
  <si>
    <t>5.25~5.26</t>
    <phoneticPr fontId="3" type="noConversion"/>
  </si>
  <si>
    <t>㈜한국리서치</t>
    <phoneticPr fontId="3" type="noConversion"/>
  </si>
  <si>
    <t>KBS</t>
    <phoneticPr fontId="3" type="noConversion"/>
  </si>
  <si>
    <t>유선전화면접 20% 무선전화면접 80%</t>
    <phoneticPr fontId="3" type="noConversion"/>
  </si>
  <si>
    <t>5.28~5.29</t>
    <phoneticPr fontId="3" type="noConversion"/>
  </si>
  <si>
    <t>리서치뷰</t>
    <phoneticPr fontId="3" type="noConversion"/>
  </si>
  <si>
    <t>무선 ARS 50 % 유선 ARS 50 %</t>
  </si>
  <si>
    <t>[경남지사]</t>
    <phoneticPr fontId="3" type="noConversion"/>
  </si>
  <si>
    <t>2. 경남지사 선거</t>
    <phoneticPr fontId="3" type="noConversion"/>
  </si>
  <si>
    <t>5.27~5.28</t>
    <phoneticPr fontId="3" type="noConversion"/>
  </si>
  <si>
    <t>한국갤럽</t>
    <phoneticPr fontId="3" type="noConversion"/>
  </si>
  <si>
    <t>JTBC</t>
    <phoneticPr fontId="3" type="noConversion"/>
  </si>
  <si>
    <t>무선전화면접 81%, 유선전화면접 19%</t>
    <phoneticPr fontId="3" type="noConversion"/>
  </si>
  <si>
    <t>민주당 김경수</t>
    <phoneticPr fontId="3" type="noConversion"/>
  </si>
  <si>
    <t>한국당 김태호</t>
    <phoneticPr fontId="3" type="noConversion"/>
  </si>
  <si>
    <t>바른미래 김유근</t>
    <phoneticPr fontId="3" type="noConversion"/>
  </si>
  <si>
    <t>기타. 무응답</t>
    <phoneticPr fontId="3" type="noConversion"/>
  </si>
  <si>
    <t>5.22~5.23</t>
    <phoneticPr fontId="3" type="noConversion"/>
  </si>
  <si>
    <t>리얼미터</t>
    <phoneticPr fontId="3" type="noConversion"/>
  </si>
  <si>
    <t>mbc경남</t>
    <phoneticPr fontId="3" type="noConversion"/>
  </si>
  <si>
    <t>유선 ARS 40 % 무선 ARS 60 %</t>
  </si>
  <si>
    <t>5.22~5.23</t>
    <phoneticPr fontId="3" type="noConversion"/>
  </si>
  <si>
    <t>㈜한국리서치</t>
    <phoneticPr fontId="3" type="noConversion"/>
  </si>
  <si>
    <t>kbs창원</t>
    <phoneticPr fontId="3" type="noConversion"/>
  </si>
  <si>
    <t>유선전화면접 30%, 무선전화면접 70%</t>
    <phoneticPr fontId="3" type="noConversion"/>
  </si>
  <si>
    <t>김재주</t>
    <phoneticPr fontId="3" type="noConversion"/>
  </si>
  <si>
    <t>5.29~5.30</t>
    <phoneticPr fontId="3" type="noConversion"/>
  </si>
  <si>
    <t>리얼미터</t>
    <phoneticPr fontId="3" type="noConversion"/>
  </si>
  <si>
    <t>mbc경남</t>
    <phoneticPr fontId="3" type="noConversion"/>
  </si>
  <si>
    <t>유선 ARS 40 % 무선 ARS 60 %</t>
    <phoneticPr fontId="3" type="noConversion"/>
  </si>
  <si>
    <t>매트릭스</t>
    <phoneticPr fontId="3" type="noConversion"/>
  </si>
  <si>
    <t>매일경제신문</t>
    <phoneticPr fontId="3" type="noConversion"/>
  </si>
  <si>
    <t>무선전화면접 100 %</t>
    <phoneticPr fontId="3" type="noConversion"/>
  </si>
  <si>
    <t>리서치뷰(가상대결)</t>
    <phoneticPr fontId="3" type="noConversion"/>
  </si>
  <si>
    <t>http://www.nesdc.go.kr/portal/bbs/B0000005/view.do?nttId=4582&amp;regNo=4525&amp;searchCnd=1&amp;searchWrd=%EB%A6%AC%EC%84%9C%EC%B9%98%EB%B7%B0&amp;gubun=&amp;delCode=0&amp;delcode=0&amp;useAt=&amp;replyAt=&amp;menuNo=200467&amp;sdate=2018-04-16&amp;edate=2018-04-30&amp;pdate=&amp;deptId=&amp;isk=&amp;ise=&amp;viewType=&amp;pollGubuncd=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4</t>
    <phoneticPr fontId="3" type="noConversion"/>
  </si>
  <si>
    <t>4.2~4.3</t>
    <phoneticPr fontId="3" type="noConversion"/>
  </si>
  <si>
    <t>타임리서치</t>
    <phoneticPr fontId="3" type="noConversion"/>
  </si>
  <si>
    <t>중부일보</t>
    <phoneticPr fontId="3" type="noConversion"/>
  </si>
  <si>
    <t>유선 ARS 50 %, 무선 ARS 50 %</t>
    <phoneticPr fontId="3" type="noConversion"/>
  </si>
  <si>
    <t>http://www.nesdc.go.kr/portal/bbs/B0000005/view.do?nttId=4614&amp;regNo=4553&amp;searchCnd=:%EA%B2%80%EC%83%89%EC%96%B4%EA%B5%AC%EB%B6%84:&amp;searchWrd=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70</t>
  </si>
  <si>
    <t>4.6</t>
    <phoneticPr fontId="3" type="noConversion"/>
  </si>
  <si>
    <t>한국사회여론연구소</t>
    <phoneticPr fontId="3" type="noConversion"/>
  </si>
  <si>
    <t>경인일보</t>
    <phoneticPr fontId="3" type="noConversion"/>
  </si>
  <si>
    <t>무선전화면접 77.1 %</t>
    <phoneticPr fontId="3" type="noConversion"/>
  </si>
  <si>
    <t>http://www.nesdc.go.kr/portal/bbs/B0000005/view.do?nttId=4582&amp;regNo=4525&amp;searchCnd=4&amp;searchWrd=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73</t>
    <phoneticPr fontId="3" type="noConversion"/>
  </si>
  <si>
    <t>4.7~4.9</t>
    <phoneticPr fontId="3" type="noConversion"/>
  </si>
  <si>
    <t>㈜이너텍시스템즈</t>
    <phoneticPr fontId="3" type="noConversion"/>
  </si>
  <si>
    <t>KNS뉴스통신</t>
    <phoneticPr fontId="3" type="noConversion"/>
  </si>
  <si>
    <t>유선 ARS 39 %. 무선 ARS 61 %</t>
    <phoneticPr fontId="3" type="noConversion"/>
  </si>
  <si>
    <t>http://www.nesdc.go.kr/portal/bbs/B0000005/view.do?nttId=4699&amp;regNo=4637&amp;searchCnd=4&amp;searchWrd=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63</t>
    <phoneticPr fontId="3" type="noConversion"/>
  </si>
  <si>
    <t>4.9~4.10</t>
    <phoneticPr fontId="3" type="noConversion"/>
  </si>
  <si>
    <t>중앙일보</t>
    <phoneticPr fontId="3" type="noConversion"/>
  </si>
  <si>
    <t xml:space="preserve"> 무선전화면접 82 %, 유선전화면접 18 %</t>
    <phoneticPr fontId="3" type="noConversion"/>
  </si>
  <si>
    <t>4.13~4.14</t>
    <phoneticPr fontId="3" type="noConversion"/>
  </si>
  <si>
    <t xml:space="preserve"> 무선 ARS 50 %, 유선 ARS 50 %</t>
    <phoneticPr fontId="3" type="noConversion"/>
  </si>
  <si>
    <t>http://www.nesdc.go.kr/portal/bbs/B0000005/view.do?nttId=4720&amp;regNo=4655&amp;searchCnd=4&amp;searchWrd=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62</t>
    <phoneticPr fontId="3" type="noConversion"/>
  </si>
  <si>
    <t>http://www.nesdc.go.kr/portal/bbs/B0000005/view.do?nttId=4716&amp;regNo=4657&amp;searchCnd=4&amp;searchWrd=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62</t>
  </si>
  <si>
    <t>4.14~4.16</t>
    <phoneticPr fontId="3" type="noConversion"/>
  </si>
  <si>
    <t>㈜매트릭스코퍼레이션</t>
    <phoneticPr fontId="3" type="noConversion"/>
  </si>
  <si>
    <t>매일경제</t>
    <phoneticPr fontId="3" type="noConversion"/>
  </si>
  <si>
    <t xml:space="preserve"> 유선전화면접 30 %, 무선전화면접 70 %</t>
    <phoneticPr fontId="3" type="noConversion"/>
  </si>
  <si>
    <t>http://www.nesdc.go.kr/portal/bbs/B0000005/view.do?nttId=4739&amp;regNo=4679&amp;searchCnd=4&amp;searchWrd=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60</t>
  </si>
  <si>
    <t>http://www.nesdc.go.kr/portal/bbs/B0000005/view.do?nttId=4771&amp;regNo=4710&amp;searchCnd=4&amp;searchWrd=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57</t>
  </si>
  <si>
    <t>기타</t>
    <phoneticPr fontId="3" type="noConversion"/>
  </si>
  <si>
    <t>모름/무응답</t>
    <phoneticPr fontId="3" type="noConversion"/>
  </si>
  <si>
    <t>http://www.nesdc.go.kr/portal/bbs/B0000005/view.do?nttId=4822&amp;regNo=4778&amp;searchCnd=4&amp;searchWrd=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52</t>
  </si>
  <si>
    <t>유선 ARS 40 %,  무선 ARS 60 %</t>
    <phoneticPr fontId="3" type="noConversion"/>
  </si>
  <si>
    <t>http://www.nesdc.go.kr/portal/bbs/B0000005/view.do?nttId=4828&amp;regNo=4764&amp;searchCnd=4&amp;searchWrd=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53</t>
  </si>
  <si>
    <t>유선전화면접 30.0 %, 무선전화면접 70.0 %</t>
    <phoneticPr fontId="3" type="noConversion"/>
  </si>
  <si>
    <t>http://www.nesdc.go.kr/portal/bbs/B0000005/view.do?nttId=4884&amp;regNo=4818&amp;searchCnd=4&amp;searchWrd=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49</t>
  </si>
  <si>
    <t>5.8~5.9</t>
    <phoneticPr fontId="3" type="noConversion"/>
  </si>
  <si>
    <t>리얼미터</t>
    <phoneticPr fontId="3" type="noConversion"/>
  </si>
  <si>
    <t>인천일보</t>
    <phoneticPr fontId="3" type="noConversion"/>
  </si>
  <si>
    <t>유선 ARS 40 %,  무선 ARS 10 %, 무선전화면접 50 %</t>
    <phoneticPr fontId="3" type="noConversion"/>
  </si>
  <si>
    <t>http://www.nesdc.go.kr/portal/bbs/B0000005/view.do?nttId=4869&amp;regNo=4828&amp;searchCnd=4&amp;searchWrd=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48</t>
  </si>
  <si>
    <t>한국사회여론연구소</t>
    <phoneticPr fontId="3" type="noConversion"/>
  </si>
  <si>
    <t>무선전화면접 79.6 %, 유선전화면접 20.4 %</t>
    <phoneticPr fontId="3" type="noConversion"/>
  </si>
  <si>
    <t>http://www.nesdc.go.kr/portal/bbs/B0000005/view.do?nttId=5082&amp;regNo=5000&amp;searchCnd=4&amp;searchWrd=%EA%B2%BD%EA%B8%B0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3</t>
  </si>
  <si>
    <t>5.26~5.28</t>
    <phoneticPr fontId="3" type="noConversion"/>
  </si>
  <si>
    <t>조원씨앤아이</t>
    <phoneticPr fontId="3" type="noConversion"/>
  </si>
  <si>
    <t>경기일보</t>
    <phoneticPr fontId="3" type="noConversion"/>
  </si>
  <si>
    <t>유선 ARS 19 %,  무선 ARS 81 %</t>
    <phoneticPr fontId="3" type="noConversion"/>
  </si>
  <si>
    <t>http://www.nesdc.go.kr/portal/bbs/B0000005/view.do?nttId=5107&amp;regNo=5029&amp;searchCnd=4&amp;searchWrd=%EA%B2%BD%EA%B8%B0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3</t>
  </si>
  <si>
    <t>5.18~5.20</t>
    <phoneticPr fontId="3" type="noConversion"/>
  </si>
  <si>
    <t>http://www.nesdc.go.kr/portal/bbs/B0000005/view.do?nttId=5138&amp;regNo=5057&amp;searchCnd=4&amp;searchWrd=%EA%B2%BD%EA%B8%B0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3</t>
  </si>
  <si>
    <t>http://www.nesdc.go.kr/portal/bbs/B0000005/view.do?nttId=5298&amp;regNo=5218&amp;searchCnd=4&amp;searchWrd=%EA%B2%BD%EA%B8%B0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2</t>
    <phoneticPr fontId="3" type="noConversion"/>
  </si>
  <si>
    <t>6.1~6.2</t>
    <phoneticPr fontId="3" type="noConversion"/>
  </si>
  <si>
    <t>㈜폴리컴</t>
    <phoneticPr fontId="3" type="noConversion"/>
  </si>
  <si>
    <t>뉴데일리</t>
    <phoneticPr fontId="3" type="noConversion"/>
  </si>
  <si>
    <t xml:space="preserve"> 무선 ARS 30.4 %,  유선 ARS 69.6 %</t>
    <phoneticPr fontId="3" type="noConversion"/>
  </si>
  <si>
    <t>http://www.nesdc.go.kr/portal/bbs/B0000005/view.do?nttId=5321&amp;regNo=5239&amp;searchCnd=4&amp;searchWrd=%EA%B2%BD%EA%B8%B0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2</t>
    <phoneticPr fontId="3" type="noConversion"/>
  </si>
  <si>
    <t>http://www.nesdc.go.kr/portal/bbs/B0000005/view.do?nttId=5034&amp;regNo=4966&amp;searchCnd=1&amp;searchWrd=%EC%A4%91%EC%95%99%EC%9D%BC%EB%B3%B4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1</t>
  </si>
  <si>
    <t>6.2~6.4</t>
    <phoneticPr fontId="3" type="noConversion"/>
  </si>
  <si>
    <t>조원씨앤아이</t>
    <phoneticPr fontId="3" type="noConversion"/>
  </si>
  <si>
    <t>일요신문</t>
    <phoneticPr fontId="3" type="noConversion"/>
  </si>
  <si>
    <t>유선전화면접 100 %</t>
    <phoneticPr fontId="3" type="noConversion"/>
  </si>
  <si>
    <t>6.2~6.3</t>
    <phoneticPr fontId="3" type="noConversion"/>
  </si>
  <si>
    <t>리얼미터</t>
    <phoneticPr fontId="3" type="noConversion"/>
  </si>
  <si>
    <t>국제신문</t>
    <phoneticPr fontId="3" type="noConversion"/>
  </si>
  <si>
    <t xml:space="preserve"> 유선 ARS 40 %, 무선 ARS 10 %, 무선전화면접 50 %</t>
    <phoneticPr fontId="3" type="noConversion"/>
  </si>
  <si>
    <t>http://www.nesdc.go.kr/portal/bbs/B0000005/view.do?nttId=5420&amp;regNo=5341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1</t>
    <phoneticPr fontId="3" type="noConversion"/>
  </si>
  <si>
    <t>http://www.nesdc.go.kr/portal/bbs/B0000005/view.do?nttId=5435&amp;regNo=5353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1</t>
    <phoneticPr fontId="3" type="noConversion"/>
  </si>
  <si>
    <t>6.2~6.3</t>
    <phoneticPr fontId="3" type="noConversion"/>
  </si>
  <si>
    <t>㈜매트릭스코퍼레이션</t>
    <phoneticPr fontId="3" type="noConversion"/>
  </si>
  <si>
    <t>MBN</t>
    <phoneticPr fontId="3" type="noConversion"/>
  </si>
  <si>
    <t>무선전화면접 100 %</t>
    <phoneticPr fontId="3" type="noConversion"/>
  </si>
  <si>
    <t>http://www.nesdc.go.kr/portal/bbs/B0000005/view.do?nttId=5389&amp;regNo=5298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1</t>
  </si>
  <si>
    <t>http://www.nesdc.go.kr/portal/bbs/B0000005/view.do?nttId=5234&amp;regNo=5211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1</t>
  </si>
  <si>
    <t>http://www.nesdc.go.kr/portal/bbs/B0000005/view.do?nttId=5109&amp;regNo=5030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2</t>
  </si>
  <si>
    <t>5.26~5.27</t>
    <phoneticPr fontId="3" type="noConversion"/>
  </si>
  <si>
    <t>조원씨앤아이</t>
    <phoneticPr fontId="3" type="noConversion"/>
  </si>
  <si>
    <t>머니투데이</t>
    <phoneticPr fontId="3" type="noConversion"/>
  </si>
  <si>
    <t>http://www.nesdc.go.kr/portal/bbs/B0000005/view.do?nttId=5089&amp;regNo=5010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2</t>
  </si>
  <si>
    <t>5.22~5.23</t>
    <phoneticPr fontId="3" type="noConversion"/>
  </si>
  <si>
    <t>중앙일보 조사연구팀</t>
    <phoneticPr fontId="3" type="noConversion"/>
  </si>
  <si>
    <t>중앙일보</t>
    <phoneticPr fontId="3" type="noConversion"/>
  </si>
  <si>
    <t>무선전화면접 68 %,  유선전화면접 32 %</t>
    <phoneticPr fontId="3" type="noConversion"/>
  </si>
  <si>
    <t>http://www.nesdc.go.kr/portal/bbs/B0000005/view.do?nttId=5038&amp;regNo=4967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2</t>
  </si>
  <si>
    <t>http://www.nesdc.go.kr/portal/bbs/B0000005/view.do?nttId=5029&amp;regNo=4960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2</t>
  </si>
  <si>
    <t>http://www.nesdc.go.kr/portal/bbs/B0000005/view.do?nttId=5019&amp;regNo=4954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3</t>
    <phoneticPr fontId="3" type="noConversion"/>
  </si>
  <si>
    <t>5.15~5.16</t>
    <phoneticPr fontId="3" type="noConversion"/>
  </si>
  <si>
    <t>유선 ARS 40 %, 무선 ARS 60 %</t>
    <phoneticPr fontId="3" type="noConversion"/>
  </si>
  <si>
    <t>http://www.nesdc.go.kr/portal/bbs/B0000005/view.do?nttId=4925&amp;regNo=4876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3</t>
  </si>
  <si>
    <t>5.13~5.14</t>
    <phoneticPr fontId="3" type="noConversion"/>
  </si>
  <si>
    <t>쿠키뉴스</t>
    <phoneticPr fontId="3" type="noConversion"/>
  </si>
  <si>
    <t>유선 ARS 50 %, 무선 ARS 50 %</t>
    <phoneticPr fontId="3" type="noConversion"/>
  </si>
  <si>
    <t>http://www.nesdc.go.kr/portal/bbs/B0000005/view.do?nttId=4915&amp;regNo=4853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3</t>
  </si>
  <si>
    <t>㈜케이에프텔</t>
    <phoneticPr fontId="3" type="noConversion"/>
  </si>
  <si>
    <t>시사오늘</t>
    <phoneticPr fontId="3" type="noConversion"/>
  </si>
  <si>
    <t xml:space="preserve"> 유선 ARS 100 %</t>
    <phoneticPr fontId="3" type="noConversion"/>
  </si>
  <si>
    <t>http://www.nesdc.go.kr/portal/bbs/B0000005/view.do?nttId=4914&amp;regNo=4852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3</t>
  </si>
  <si>
    <t>한국사회여론연구소</t>
    <phoneticPr fontId="3" type="noConversion"/>
  </si>
  <si>
    <t>한국사회여론연구소</t>
    <phoneticPr fontId="3" type="noConversion"/>
  </si>
  <si>
    <t>무선전화면접 79.5 %, 유선전화면접 20.5 %</t>
    <phoneticPr fontId="3" type="noConversion"/>
  </si>
  <si>
    <t>http://www.nesdc.go.kr/portal/bbs/B0000005/view.do?nttId=4912&amp;regNo=4851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3</t>
  </si>
  <si>
    <t>5.12~5.13</t>
    <phoneticPr fontId="3" type="noConversion"/>
  </si>
  <si>
    <t>국제신문</t>
    <phoneticPr fontId="3" type="noConversion"/>
  </si>
  <si>
    <t>유선 ARS 40 %, 무선 ARS 10 %, 무선전화면접 50 %</t>
    <phoneticPr fontId="3" type="noConversion"/>
  </si>
  <si>
    <t>http://www.nesdc.go.kr/portal/bbs/B0000005/view.do?nttId=4894&amp;regNo=4833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3</t>
  </si>
  <si>
    <t>5.11~5.12</t>
    <phoneticPr fontId="3" type="noConversion"/>
  </si>
  <si>
    <t>㈜한국리서치</t>
    <phoneticPr fontId="3" type="noConversion"/>
  </si>
  <si>
    <t>KBS, 한국일보</t>
    <phoneticPr fontId="3" type="noConversion"/>
  </si>
  <si>
    <t>유선전화면접 30.0 %,  무선전화면접 70.0 %</t>
    <phoneticPr fontId="3" type="noConversion"/>
  </si>
  <si>
    <t>http://www.nesdc.go.kr/portal/bbs/B0000005/view.do?nttId=4888&amp;regNo=4822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3</t>
  </si>
  <si>
    <t>5.8~5.9</t>
    <phoneticPr fontId="3" type="noConversion"/>
  </si>
  <si>
    <t>mbc경남</t>
    <phoneticPr fontId="3" type="noConversion"/>
  </si>
  <si>
    <t xml:space="preserve"> 유선 ARS 40 %, 무선 ARS 60 %</t>
    <phoneticPr fontId="3" type="noConversion"/>
  </si>
  <si>
    <t>http://www.nesdc.go.kr/portal/bbs/B0000005/view.do?nttId=4856&amp;regNo=4802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4</t>
  </si>
  <si>
    <t>5.6~5.7</t>
    <phoneticPr fontId="3" type="noConversion"/>
  </si>
  <si>
    <t>㈜매트릭스코퍼레이션</t>
    <phoneticPr fontId="3" type="noConversion"/>
  </si>
  <si>
    <t>서울신문</t>
    <phoneticPr fontId="3" type="noConversion"/>
  </si>
  <si>
    <t>http://www.nesdc.go.kr/portal/bbs/B0000005/view.do?nttId=4852&amp;regNo=4788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4</t>
  </si>
  <si>
    <t>5.7~5.8</t>
    <phoneticPr fontId="3" type="noConversion"/>
  </si>
  <si>
    <t>한국갤럽조사연구소</t>
    <phoneticPr fontId="3" type="noConversion"/>
  </si>
  <si>
    <t>JTBC</t>
    <phoneticPr fontId="3" type="noConversion"/>
  </si>
  <si>
    <t>무선전화면접 87 %, 유선전화면접 13 %</t>
    <phoneticPr fontId="3" type="noConversion"/>
  </si>
  <si>
    <t>http://www.nesdc.go.kr/portal/bbs/B0000005/view.do?nttId=4848&amp;regNo=4785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4</t>
  </si>
  <si>
    <t>5.4~5.5</t>
    <phoneticPr fontId="3" type="noConversion"/>
  </si>
  <si>
    <t>리얼미터</t>
    <phoneticPr fontId="3" type="noConversion"/>
  </si>
  <si>
    <t>CBS</t>
    <phoneticPr fontId="3" type="noConversion"/>
  </si>
  <si>
    <t>유선 ARS 40 %,  무선 ARS 60 %</t>
    <phoneticPr fontId="3" type="noConversion"/>
  </si>
  <si>
    <t>http://www.nesdc.go.kr/portal/bbs/B0000005/view.do?nttId=4823&amp;regNo=4779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4</t>
  </si>
  <si>
    <t>4.30~5.1</t>
    <phoneticPr fontId="3" type="noConversion"/>
  </si>
  <si>
    <t>㈜코리아리서치센터</t>
    <phoneticPr fontId="3" type="noConversion"/>
  </si>
  <si>
    <t>MBC</t>
    <phoneticPr fontId="3" type="noConversion"/>
  </si>
  <si>
    <t>유선전화면접 26.2 %, 무선전화면접 73.8 %</t>
    <phoneticPr fontId="3" type="noConversion"/>
  </si>
  <si>
    <t>http://www.nesdc.go.kr/portal/bbs/B0000005/view.do?nttId=4830&amp;regNo=4766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4</t>
  </si>
  <si>
    <t>5.1~5.2</t>
    <phoneticPr fontId="3" type="noConversion"/>
  </si>
  <si>
    <t>리얼미터</t>
    <phoneticPr fontId="3" type="noConversion"/>
  </si>
  <si>
    <t>MBC경남</t>
    <phoneticPr fontId="3" type="noConversion"/>
  </si>
  <si>
    <t>http://www.nesdc.go.kr/portal/bbs/B0000005/view.do?nttId=4819&amp;regNo=4759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4</t>
  </si>
  <si>
    <t>4.24~4.25</t>
    <phoneticPr fontId="3" type="noConversion"/>
  </si>
  <si>
    <t>유선 ARS 40 %, 무선 ARS 60 %</t>
    <phoneticPr fontId="3" type="noConversion"/>
  </si>
  <si>
    <t>http://www.nesdc.go.kr/portal/bbs/B0000005/view.do?nttId=4787&amp;regNo=4731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5</t>
  </si>
  <si>
    <t xml:space="preserve">JTBC </t>
    <phoneticPr fontId="3" type="noConversion"/>
  </si>
  <si>
    <t>4.22~4.23</t>
    <phoneticPr fontId="3" type="noConversion"/>
  </si>
  <si>
    <t>무선전화면접 81 %, 유선전화면접 19 %</t>
    <phoneticPr fontId="3" type="noConversion"/>
  </si>
  <si>
    <t>http://www.nesdc.go.kr/portal/bbs/B0000005/view.do?nttId=4775&amp;regNo=4713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5</t>
  </si>
  <si>
    <t>4.17~4.18</t>
    <phoneticPr fontId="3" type="noConversion"/>
  </si>
  <si>
    <t>http://www.nesdc.go.kr/portal/bbs/B0000005/view.do?nttId=4760&amp;regNo=4704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5</t>
  </si>
  <si>
    <t>4.14~4.16</t>
    <phoneticPr fontId="3" type="noConversion"/>
  </si>
  <si>
    <t>㈜메트릭스코퍼레이션</t>
    <phoneticPr fontId="3" type="noConversion"/>
  </si>
  <si>
    <t>MBN</t>
    <phoneticPr fontId="3" type="noConversion"/>
  </si>
  <si>
    <t>유선전화면접 30 %, 무선전화면접 70 %</t>
    <phoneticPr fontId="3" type="noConversion"/>
  </si>
  <si>
    <t>http://www.nesdc.go.kr/portal/bbs/B0000005/view.do?nttId=4741&amp;regNo=4681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5</t>
  </si>
  <si>
    <t>4.13~4.14</t>
    <phoneticPr fontId="3" type="noConversion"/>
  </si>
  <si>
    <t>부산일보</t>
    <phoneticPr fontId="3" type="noConversion"/>
  </si>
  <si>
    <t>유선 ARS 39.3 %, 무선 ARS 10.3 %, 무선전화면접 50.4 %</t>
    <phoneticPr fontId="3" type="noConversion"/>
  </si>
  <si>
    <t>http://www.nesdc.go.kr/portal/bbs/B0000005/view.do?nttId=4731&amp;regNo=4675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5</t>
  </si>
  <si>
    <t>중앙일보</t>
    <phoneticPr fontId="3" type="noConversion"/>
  </si>
  <si>
    <t>http://www.nesdc.go.kr/portal/bbs/B0000005/view.do?nttId=4715&amp;regNo=4654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</si>
</sst>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_);[Red]\(#,##0\)"/>
    <numFmt numFmtId="177" formatCode="0.0_);[Red]\(0.0\)"/>
    <numFmt numFmtId="178" formatCode="0.0_ 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3"/>
      <charset val="129"/>
      <scheme val="minor"/>
    </font>
    <font>
      <sz val="20"/>
      <name val="맑은 고딕"/>
      <family val="2"/>
      <charset val="129"/>
      <scheme val="minor"/>
    </font>
    <font>
      <sz val="20"/>
      <name val="맑은 고딕"/>
      <family val="3"/>
      <charset val="129"/>
      <scheme val="minor"/>
    </font>
    <font>
      <sz val="2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77" fontId="8" fillId="2" borderId="2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49" fontId="8" fillId="0" borderId="2" xfId="0" applyNumberFormat="1" applyFont="1" applyFill="1" applyBorder="1" applyAlignment="1">
      <alignment horizontal="center" vertical="center" shrinkToFit="1" readingOrder="1"/>
    </xf>
    <xf numFmtId="0" fontId="8" fillId="0" borderId="2" xfId="0" applyFont="1" applyFill="1" applyBorder="1" applyAlignment="1">
      <alignment horizontal="center" vertical="center" shrinkToFit="1" readingOrder="1"/>
    </xf>
    <xf numFmtId="0" fontId="8" fillId="0" borderId="2" xfId="0" applyFont="1" applyFill="1" applyBorder="1" applyAlignment="1">
      <alignment horizontal="center" vertical="center" readingOrder="1"/>
    </xf>
    <xf numFmtId="176" fontId="8" fillId="0" borderId="2" xfId="1" applyNumberFormat="1" applyFont="1" applyFill="1" applyBorder="1" applyAlignment="1">
      <alignment horizontal="center" vertical="center" shrinkToFit="1" readingOrder="1"/>
    </xf>
    <xf numFmtId="177" fontId="8" fillId="0" borderId="2" xfId="0" applyNumberFormat="1" applyFont="1" applyFill="1" applyBorder="1" applyAlignment="1">
      <alignment horizontal="center" vertical="center" shrinkToFit="1" readingOrder="1"/>
    </xf>
    <xf numFmtId="177" fontId="8" fillId="0" borderId="2" xfId="0" applyNumberFormat="1" applyFont="1" applyFill="1" applyBorder="1" applyAlignment="1" applyProtection="1">
      <alignment horizontal="center" vertical="center" readingOrder="1"/>
      <protection locked="0"/>
    </xf>
    <xf numFmtId="177" fontId="8" fillId="0" borderId="2" xfId="0" quotePrefix="1" applyNumberFormat="1" applyFont="1" applyFill="1" applyBorder="1" applyAlignment="1" applyProtection="1">
      <alignment horizontal="center" vertical="center" readingOrder="1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 readingOrder="1"/>
    </xf>
    <xf numFmtId="176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8" fillId="2" borderId="2" xfId="0" applyFont="1" applyFill="1" applyBorder="1" applyAlignment="1" applyProtection="1">
      <alignment horizontal="center" vertical="center" readingOrder="1"/>
      <protection locked="0"/>
    </xf>
    <xf numFmtId="0" fontId="8" fillId="2" borderId="0" xfId="0" applyFont="1" applyFill="1" applyBorder="1" applyAlignment="1" applyProtection="1">
      <alignment horizontal="center" vertical="center" readingOrder="1"/>
      <protection locked="0"/>
    </xf>
    <xf numFmtId="0" fontId="8" fillId="2" borderId="0" xfId="0" applyFont="1" applyFill="1" applyAlignment="1">
      <alignment horizontal="center" vertical="center" readingOrder="1"/>
    </xf>
    <xf numFmtId="0" fontId="8" fillId="2" borderId="4" xfId="0" applyFont="1" applyFill="1" applyBorder="1" applyAlignment="1" applyProtection="1">
      <alignment horizontal="center" vertical="center" readingOrder="1"/>
      <protection locked="0"/>
    </xf>
    <xf numFmtId="0" fontId="8" fillId="0" borderId="2" xfId="0" applyFont="1" applyFill="1" applyBorder="1" applyAlignment="1">
      <alignment horizontal="center" vertical="center" wrapText="1" readingOrder="1"/>
    </xf>
    <xf numFmtId="3" fontId="8" fillId="0" borderId="2" xfId="0" applyNumberFormat="1" applyFont="1" applyFill="1" applyBorder="1" applyAlignment="1">
      <alignment horizontal="center" vertical="center" readingOrder="1"/>
    </xf>
    <xf numFmtId="178" fontId="8" fillId="0" borderId="2" xfId="0" applyNumberFormat="1" applyFont="1" applyFill="1" applyBorder="1" applyAlignment="1">
      <alignment horizontal="center" vertical="center" readingOrder="1"/>
    </xf>
    <xf numFmtId="0" fontId="10" fillId="0" borderId="0" xfId="0" applyFont="1">
      <alignment vertical="center"/>
    </xf>
    <xf numFmtId="177" fontId="8" fillId="2" borderId="1" xfId="0" applyNumberFormat="1" applyFont="1" applyFill="1" applyBorder="1" applyAlignment="1">
      <alignment horizontal="center" vertical="center" readingOrder="1"/>
    </xf>
    <xf numFmtId="177" fontId="8" fillId="2" borderId="3" xfId="0" applyNumberFormat="1" applyFont="1" applyFill="1" applyBorder="1" applyAlignment="1">
      <alignment horizontal="center" vertical="center" readingOrder="1"/>
    </xf>
    <xf numFmtId="0" fontId="8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 readingOrder="1"/>
      <protection locked="0"/>
    </xf>
    <xf numFmtId="0" fontId="8" fillId="2" borderId="3" xfId="0" applyFont="1" applyFill="1" applyBorder="1" applyAlignment="1" applyProtection="1">
      <alignment horizontal="center" vertical="center" readingOrder="1"/>
      <protection locked="0"/>
    </xf>
    <xf numFmtId="0" fontId="8" fillId="2" borderId="1" xfId="0" applyFont="1" applyFill="1" applyBorder="1" applyAlignment="1">
      <alignment horizontal="center" vertical="center" readingOrder="1"/>
    </xf>
    <xf numFmtId="0" fontId="8" fillId="2" borderId="3" xfId="0" applyFont="1" applyFill="1" applyBorder="1" applyAlignment="1">
      <alignment horizontal="center" vertical="center" readingOrder="1"/>
    </xf>
    <xf numFmtId="0" fontId="8" fillId="2" borderId="1" xfId="0" applyFont="1" applyFill="1" applyBorder="1" applyAlignment="1">
      <alignment horizontal="center" vertical="center" shrinkToFit="1" readingOrder="1"/>
    </xf>
    <xf numFmtId="0" fontId="8" fillId="2" borderId="3" xfId="0" applyFont="1" applyFill="1" applyBorder="1" applyAlignment="1">
      <alignment horizontal="center" vertical="center" shrinkToFit="1" readingOrder="1"/>
    </xf>
    <xf numFmtId="0" fontId="8" fillId="2" borderId="1" xfId="0" applyFont="1" applyFill="1" applyBorder="1" applyAlignment="1">
      <alignment horizontal="center" vertical="center" wrapText="1" readingOrder="1"/>
    </xf>
    <xf numFmtId="176" fontId="8" fillId="2" borderId="1" xfId="1" applyNumberFormat="1" applyFont="1" applyFill="1" applyBorder="1" applyAlignment="1">
      <alignment horizontal="center" vertical="center" readingOrder="1"/>
    </xf>
    <xf numFmtId="176" fontId="8" fillId="2" borderId="3" xfId="1" applyNumberFormat="1" applyFont="1" applyFill="1" applyBorder="1" applyAlignment="1">
      <alignment horizontal="center" vertical="center" readingOrder="1"/>
    </xf>
    <xf numFmtId="178" fontId="8" fillId="0" borderId="0" xfId="0" applyNumberFormat="1" applyFont="1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529972764070434E-2"/>
          <c:y val="2.9933273099667469E-2"/>
          <c:w val="0.89070307460803777"/>
          <c:h val="0.90252548325628634"/>
        </c:manualLayout>
      </c:layout>
      <c:lineChart>
        <c:grouping val="standard"/>
        <c:varyColors val="0"/>
        <c:ser>
          <c:idx val="0"/>
          <c:order val="0"/>
          <c:tx>
            <c:strRef>
              <c:f>'경기(전체)'!$J$4</c:f>
              <c:strCache>
                <c:ptCount val="1"/>
                <c:pt idx="0">
                  <c:v>한국당 남경필</c:v>
                </c:pt>
              </c:strCache>
            </c:strRef>
          </c:tx>
          <c:spPr>
            <a:ln>
              <a:solidFill>
                <a:srgbClr val="C00000"/>
              </a:solidFill>
              <a:prstDash val="dash"/>
            </a:ln>
          </c:spPr>
          <c:marker>
            <c:symbol val="none"/>
          </c:marker>
          <c:dLbls>
            <c:dLbl>
              <c:idx val="8"/>
              <c:layout>
                <c:manualLayout>
                  <c:x val="-1.3182956343885789E-2"/>
                  <c:y val="8.44010032015086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4898642783951088E-2"/>
                  <c:y val="-3.9167090187732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4040799563918441E-2"/>
                  <c:y val="-3.9167090187732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2.0045702104147592E-2"/>
                  <c:y val="-4.44253069277005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6614329224016747E-2"/>
                  <c:y val="-3.3908873447765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3182956343885789E-2"/>
                  <c:y val="-3.3908873447765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1.3182956343885789E-2"/>
                  <c:y val="-4.7054415297684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1.5756486003983904E-2"/>
                  <c:y val="-3.9167090187732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1.6614329224016747E-2"/>
                  <c:y val="-4.7054415297684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2.2619231764245816E-2"/>
                  <c:y val="-4.7054415297684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C00000"/>
                    </a:solidFill>
                  </a:defRPr>
                </a:pPr>
                <a:endParaRPr lang="ko-K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'경기(전체)'!$B$5:$B$22</c:f>
              <c:strCache>
                <c:ptCount val="18"/>
                <c:pt idx="0">
                  <c:v>3.30~3.31</c:v>
                </c:pt>
                <c:pt idx="1">
                  <c:v>4.2~4.3</c:v>
                </c:pt>
                <c:pt idx="2">
                  <c:v>4.6</c:v>
                </c:pt>
                <c:pt idx="3">
                  <c:v>4.7~4.9</c:v>
                </c:pt>
                <c:pt idx="4">
                  <c:v>4.9~4.10</c:v>
                </c:pt>
                <c:pt idx="5">
                  <c:v>4.13~4.14</c:v>
                </c:pt>
                <c:pt idx="6">
                  <c:v>4.14~4.16</c:v>
                </c:pt>
                <c:pt idx="7">
                  <c:v>4.21~22</c:v>
                </c:pt>
                <c:pt idx="8">
                  <c:v>4.30~5.1</c:v>
                </c:pt>
                <c:pt idx="9">
                  <c:v>5.4~5.5</c:v>
                </c:pt>
                <c:pt idx="10">
                  <c:v>5.11~5.12</c:v>
                </c:pt>
                <c:pt idx="11">
                  <c:v>5.8~5.9</c:v>
                </c:pt>
                <c:pt idx="12">
                  <c:v>5.27</c:v>
                </c:pt>
                <c:pt idx="13">
                  <c:v>5.26~5.28</c:v>
                </c:pt>
                <c:pt idx="14">
                  <c:v>5.18~5.20</c:v>
                </c:pt>
                <c:pt idx="15">
                  <c:v>5.25~5.26</c:v>
                </c:pt>
                <c:pt idx="16">
                  <c:v>5.28~5.29</c:v>
                </c:pt>
                <c:pt idx="17">
                  <c:v>6.1~6.2</c:v>
                </c:pt>
              </c:strCache>
            </c:strRef>
          </c:cat>
          <c:val>
            <c:numRef>
              <c:f>'경기(전체)'!$J$5:$J$22</c:f>
              <c:numCache>
                <c:formatCode>0.0_);[Red]\(0.0\)</c:formatCode>
                <c:ptCount val="18"/>
                <c:pt idx="0">
                  <c:v>22.4</c:v>
                </c:pt>
                <c:pt idx="1">
                  <c:v>22.7</c:v>
                </c:pt>
                <c:pt idx="2">
                  <c:v>20.9</c:v>
                </c:pt>
                <c:pt idx="3">
                  <c:v>24.4</c:v>
                </c:pt>
                <c:pt idx="4">
                  <c:v>17.600000000000001</c:v>
                </c:pt>
                <c:pt idx="5">
                  <c:v>27.2</c:v>
                </c:pt>
                <c:pt idx="6">
                  <c:v>16.5</c:v>
                </c:pt>
                <c:pt idx="7" formatCode="General">
                  <c:v>24.8</c:v>
                </c:pt>
                <c:pt idx="8" formatCode="General">
                  <c:v>15.5</c:v>
                </c:pt>
                <c:pt idx="9" formatCode="General">
                  <c:v>26</c:v>
                </c:pt>
                <c:pt idx="10" formatCode="General">
                  <c:v>17</c:v>
                </c:pt>
                <c:pt idx="11" formatCode="General">
                  <c:v>22.4</c:v>
                </c:pt>
                <c:pt idx="12" formatCode="General">
                  <c:v>18.8</c:v>
                </c:pt>
                <c:pt idx="13" formatCode="General">
                  <c:v>26.4</c:v>
                </c:pt>
                <c:pt idx="14" formatCode="General">
                  <c:v>21.1</c:v>
                </c:pt>
                <c:pt idx="15" formatCode="General">
                  <c:v>19.7</c:v>
                </c:pt>
                <c:pt idx="16" formatCode="General">
                  <c:v>30.6</c:v>
                </c:pt>
                <c:pt idx="17" formatCode="General">
                  <c:v>37.799999999999997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'경기(전체)'!$I$4</c:f>
              <c:strCache>
                <c:ptCount val="1"/>
                <c:pt idx="0">
                  <c:v>민주당 이재명</c:v>
                </c:pt>
              </c:strCache>
            </c:strRef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dLbls>
            <c:dLbl>
              <c:idx val="8"/>
              <c:layout>
                <c:manualLayout>
                  <c:x val="-1.3182956343885789E-2"/>
                  <c:y val="-7.6513678091557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4040799563918441E-2"/>
                  <c:y val="3.6537981817748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4898642783951088E-2"/>
                  <c:y val="4.44253069277005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1.4040799563918441E-2"/>
                  <c:y val="4.7054415297684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4040799563918441E-2"/>
                  <c:y val="4.1796198557717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4040799563918441E-2"/>
                  <c:y val="3.3908873447765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1.6614329224016747E-2"/>
                  <c:y val="3.9167090187732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1.146726990382024E-2"/>
                  <c:y val="4.44253069277005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1.5756486003983904E-2"/>
                  <c:y val="4.7054415297684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1.4898642783951088E-2"/>
                  <c:y val="3.9167090187732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delete val="1"/>
            </c:dLbl>
            <c:txPr>
              <a:bodyPr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'경기(전체)'!$B$5:$B$22</c:f>
              <c:strCache>
                <c:ptCount val="18"/>
                <c:pt idx="0">
                  <c:v>3.30~3.31</c:v>
                </c:pt>
                <c:pt idx="1">
                  <c:v>4.2~4.3</c:v>
                </c:pt>
                <c:pt idx="2">
                  <c:v>4.6</c:v>
                </c:pt>
                <c:pt idx="3">
                  <c:v>4.7~4.9</c:v>
                </c:pt>
                <c:pt idx="4">
                  <c:v>4.9~4.10</c:v>
                </c:pt>
                <c:pt idx="5">
                  <c:v>4.13~4.14</c:v>
                </c:pt>
                <c:pt idx="6">
                  <c:v>4.14~4.16</c:v>
                </c:pt>
                <c:pt idx="7">
                  <c:v>4.21~22</c:v>
                </c:pt>
                <c:pt idx="8">
                  <c:v>4.30~5.1</c:v>
                </c:pt>
                <c:pt idx="9">
                  <c:v>5.4~5.5</c:v>
                </c:pt>
                <c:pt idx="10">
                  <c:v>5.11~5.12</c:v>
                </c:pt>
                <c:pt idx="11">
                  <c:v>5.8~5.9</c:v>
                </c:pt>
                <c:pt idx="12">
                  <c:v>5.27</c:v>
                </c:pt>
                <c:pt idx="13">
                  <c:v>5.26~5.28</c:v>
                </c:pt>
                <c:pt idx="14">
                  <c:v>5.18~5.20</c:v>
                </c:pt>
                <c:pt idx="15">
                  <c:v>5.25~5.26</c:v>
                </c:pt>
                <c:pt idx="16">
                  <c:v>5.28~5.29</c:v>
                </c:pt>
                <c:pt idx="17">
                  <c:v>6.1~6.2</c:v>
                </c:pt>
              </c:strCache>
            </c:strRef>
          </c:cat>
          <c:val>
            <c:numRef>
              <c:f>'경기(전체)'!$I$5:$I$35</c:f>
              <c:numCache>
                <c:formatCode>0.0_);[Red]\(0.0\)</c:formatCode>
                <c:ptCount val="31"/>
                <c:pt idx="0">
                  <c:v>60.9</c:v>
                </c:pt>
                <c:pt idx="1">
                  <c:v>60.78</c:v>
                </c:pt>
                <c:pt idx="2">
                  <c:v>62.9</c:v>
                </c:pt>
                <c:pt idx="3">
                  <c:v>59</c:v>
                </c:pt>
                <c:pt idx="4">
                  <c:v>58.5</c:v>
                </c:pt>
                <c:pt idx="5">
                  <c:v>51.5</c:v>
                </c:pt>
                <c:pt idx="6">
                  <c:v>52.2</c:v>
                </c:pt>
                <c:pt idx="7" formatCode="General">
                  <c:v>56.8</c:v>
                </c:pt>
                <c:pt idx="8" formatCode="General">
                  <c:v>50.9</c:v>
                </c:pt>
                <c:pt idx="9" formatCode="General">
                  <c:v>59.4</c:v>
                </c:pt>
                <c:pt idx="10" formatCode="General">
                  <c:v>56.9</c:v>
                </c:pt>
                <c:pt idx="11" formatCode="General">
                  <c:v>53.6</c:v>
                </c:pt>
                <c:pt idx="12" formatCode="General">
                  <c:v>52.6</c:v>
                </c:pt>
                <c:pt idx="13" formatCode="General">
                  <c:v>60.4</c:v>
                </c:pt>
                <c:pt idx="14" formatCode="General">
                  <c:v>53.3</c:v>
                </c:pt>
                <c:pt idx="15" formatCode="General">
                  <c:v>55.3</c:v>
                </c:pt>
                <c:pt idx="16" formatCode="General">
                  <c:v>53.8</c:v>
                </c:pt>
                <c:pt idx="17" formatCode="0.0_ ">
                  <c:v>51</c:v>
                </c:pt>
                <c:pt idx="30" formatCode="General">
                  <c:v>50.7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14784"/>
        <c:axId val="200257536"/>
      </c:lineChart>
      <c:catAx>
        <c:axId val="20021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57536"/>
        <c:crosses val="autoZero"/>
        <c:auto val="1"/>
        <c:lblAlgn val="ctr"/>
        <c:lblOffset val="100"/>
        <c:noMultiLvlLbl val="0"/>
      </c:catAx>
      <c:valAx>
        <c:axId val="200257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214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950612269123853"/>
          <c:y val="0.50493804830487765"/>
          <c:w val="0.1001478539399429"/>
          <c:h val="0.484434322213029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'경남(전체)'!$M$4</c:f>
              <c:strCache>
                <c:ptCount val="1"/>
                <c:pt idx="0">
                  <c:v>기타. 무응답</c:v>
                </c:pt>
              </c:strCache>
            </c:strRef>
          </c:tx>
          <c:spPr>
            <a:ln>
              <a:solidFill>
                <a:srgbClr val="C00000"/>
              </a:solidFill>
              <a:prstDash val="dash"/>
            </a:ln>
          </c:spPr>
          <c:marker>
            <c:symbol val="none"/>
          </c:marker>
          <c:dLbls>
            <c:dLbl>
              <c:idx val="8"/>
              <c:layout>
                <c:manualLayout>
                  <c:x val="-1.3182956343885789E-2"/>
                  <c:y val="8.44010032015086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4898642783951088E-2"/>
                  <c:y val="-3.9167090187732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4040799563918441E-2"/>
                  <c:y val="-3.9167090187732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2.0045702104147592E-2"/>
                  <c:y val="-4.44253069277005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6614329224016747E-2"/>
                  <c:y val="-3.3908873447765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3182956343885789E-2"/>
                  <c:y val="-3.3908873447765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1.3182956343885789E-2"/>
                  <c:y val="-4.7054415297684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1.5756486003983904E-2"/>
                  <c:y val="-3.9167090187732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1.6614329224016747E-2"/>
                  <c:y val="-4.7054415297684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2.2619231764245816E-2"/>
                  <c:y val="-4.7054415297684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C00000"/>
                    </a:solidFill>
                  </a:defRPr>
                </a:pPr>
                <a:endParaRPr lang="ko-K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'경남(전체)'!$B$5:$C$32</c:f>
              <c:multiLvlStrCache>
                <c:ptCount val="14"/>
                <c:lvl>
                  <c:pt idx="0">
                    <c:v>매트릭스</c:v>
                  </c:pt>
                  <c:pt idx="1">
                    <c:v>㈜한국리서치</c:v>
                  </c:pt>
                  <c:pt idx="2">
                    <c:v>리얼미터</c:v>
                  </c:pt>
                  <c:pt idx="3">
                    <c:v>㈜매트릭스코퍼레이션</c:v>
                  </c:pt>
                  <c:pt idx="4">
                    <c:v>한국갤럽조사연구소</c:v>
                  </c:pt>
                  <c:pt idx="5">
                    <c:v>리얼미터</c:v>
                  </c:pt>
                  <c:pt idx="6">
                    <c:v>㈜코리아리서치센터</c:v>
                  </c:pt>
                  <c:pt idx="7">
                    <c:v>리얼미터</c:v>
                  </c:pt>
                  <c:pt idx="8">
                    <c:v>리얼미터</c:v>
                  </c:pt>
                  <c:pt idx="9">
                    <c:v>한국갤럽조사연구소</c:v>
                  </c:pt>
                  <c:pt idx="10">
                    <c:v>리얼미터</c:v>
                  </c:pt>
                  <c:pt idx="11">
                    <c:v>㈜메트릭스코퍼레이션</c:v>
                  </c:pt>
                  <c:pt idx="12">
                    <c:v>리얼미터</c:v>
                  </c:pt>
                  <c:pt idx="13">
                    <c:v>중앙일보 조사연구팀</c:v>
                  </c:pt>
                </c:lvl>
                <c:lvl>
                  <c:pt idx="1">
                    <c:v>5.11~5.12</c:v>
                  </c:pt>
                  <c:pt idx="2">
                    <c:v>5.8~5.9</c:v>
                  </c:pt>
                  <c:pt idx="3">
                    <c:v>5.6~5.7</c:v>
                  </c:pt>
                  <c:pt idx="4">
                    <c:v>5.7~5.8</c:v>
                  </c:pt>
                  <c:pt idx="5">
                    <c:v>5.4~5.5</c:v>
                  </c:pt>
                  <c:pt idx="6">
                    <c:v>4.30~5.1</c:v>
                  </c:pt>
                  <c:pt idx="7">
                    <c:v>5.1~5.2</c:v>
                  </c:pt>
                  <c:pt idx="8">
                    <c:v>4.24~4.25</c:v>
                  </c:pt>
                  <c:pt idx="9">
                    <c:v>4.22~4.23</c:v>
                  </c:pt>
                  <c:pt idx="10">
                    <c:v>4.17~4.18</c:v>
                  </c:pt>
                  <c:pt idx="11">
                    <c:v>4.14~4.16</c:v>
                  </c:pt>
                  <c:pt idx="12">
                    <c:v>4.13~4.14</c:v>
                  </c:pt>
                  <c:pt idx="13">
                    <c:v>4.13~4.14</c:v>
                  </c:pt>
                </c:lvl>
              </c:multiLvlStrCache>
            </c:multiLvlStrRef>
          </c:cat>
          <c:val>
            <c:numRef>
              <c:f>'경남(전체)'!$M$5:$M$32</c:f>
              <c:numCache>
                <c:formatCode>General</c:formatCode>
                <c:ptCount val="14"/>
                <c:pt idx="0">
                  <c:v>22.3</c:v>
                </c:pt>
                <c:pt idx="1">
                  <c:v>24.1</c:v>
                </c:pt>
                <c:pt idx="2">
                  <c:v>9.8999999999999986</c:v>
                </c:pt>
                <c:pt idx="3">
                  <c:v>30</c:v>
                </c:pt>
                <c:pt idx="4">
                  <c:v>22.200000000000003</c:v>
                </c:pt>
                <c:pt idx="5">
                  <c:v>8</c:v>
                </c:pt>
                <c:pt idx="6">
                  <c:v>29.8</c:v>
                </c:pt>
                <c:pt idx="7">
                  <c:v>9.1</c:v>
                </c:pt>
                <c:pt idx="8">
                  <c:v>10.6</c:v>
                </c:pt>
                <c:pt idx="9">
                  <c:v>13.4</c:v>
                </c:pt>
                <c:pt idx="10">
                  <c:v>13.7</c:v>
                </c:pt>
                <c:pt idx="11">
                  <c:v>38.1</c:v>
                </c:pt>
                <c:pt idx="12">
                  <c:v>16.3</c:v>
                </c:pt>
                <c:pt idx="13">
                  <c:v>32.700000000000003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'경남(전체)'!$I$4</c:f>
              <c:strCache>
                <c:ptCount val="1"/>
                <c:pt idx="0">
                  <c:v>민주당 김경수</c:v>
                </c:pt>
              </c:strCache>
            </c:strRef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dLbls>
            <c:dLbl>
              <c:idx val="8"/>
              <c:layout>
                <c:manualLayout>
                  <c:x val="-1.3182956343885789E-2"/>
                  <c:y val="-7.6513678091557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4040799563918441E-2"/>
                  <c:y val="3.6537981817748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4898642783951088E-2"/>
                  <c:y val="4.44253069277005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1.4040799563918441E-2"/>
                  <c:y val="4.7054415297684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4040799563918441E-2"/>
                  <c:y val="4.1796198557717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4040799563918441E-2"/>
                  <c:y val="3.3908873447765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1.6614329224016747E-2"/>
                  <c:y val="3.9167090187732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1.146726990382024E-2"/>
                  <c:y val="4.44253069277005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1.5756486003983904E-2"/>
                  <c:y val="4.7054415297684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1.4898642783951088E-2"/>
                  <c:y val="3.9167090187732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'경남(전체)'!$B$5:$C$32</c:f>
              <c:multiLvlStrCache>
                <c:ptCount val="14"/>
                <c:lvl>
                  <c:pt idx="0">
                    <c:v>매트릭스</c:v>
                  </c:pt>
                  <c:pt idx="1">
                    <c:v>㈜한국리서치</c:v>
                  </c:pt>
                  <c:pt idx="2">
                    <c:v>리얼미터</c:v>
                  </c:pt>
                  <c:pt idx="3">
                    <c:v>㈜매트릭스코퍼레이션</c:v>
                  </c:pt>
                  <c:pt idx="4">
                    <c:v>한국갤럽조사연구소</c:v>
                  </c:pt>
                  <c:pt idx="5">
                    <c:v>리얼미터</c:v>
                  </c:pt>
                  <c:pt idx="6">
                    <c:v>㈜코리아리서치센터</c:v>
                  </c:pt>
                  <c:pt idx="7">
                    <c:v>리얼미터</c:v>
                  </c:pt>
                  <c:pt idx="8">
                    <c:v>리얼미터</c:v>
                  </c:pt>
                  <c:pt idx="9">
                    <c:v>한국갤럽조사연구소</c:v>
                  </c:pt>
                  <c:pt idx="10">
                    <c:v>리얼미터</c:v>
                  </c:pt>
                  <c:pt idx="11">
                    <c:v>㈜메트릭스코퍼레이션</c:v>
                  </c:pt>
                  <c:pt idx="12">
                    <c:v>리얼미터</c:v>
                  </c:pt>
                  <c:pt idx="13">
                    <c:v>중앙일보 조사연구팀</c:v>
                  </c:pt>
                </c:lvl>
                <c:lvl>
                  <c:pt idx="1">
                    <c:v>5.11~5.12</c:v>
                  </c:pt>
                  <c:pt idx="2">
                    <c:v>5.8~5.9</c:v>
                  </c:pt>
                  <c:pt idx="3">
                    <c:v>5.6~5.7</c:v>
                  </c:pt>
                  <c:pt idx="4">
                    <c:v>5.7~5.8</c:v>
                  </c:pt>
                  <c:pt idx="5">
                    <c:v>5.4~5.5</c:v>
                  </c:pt>
                  <c:pt idx="6">
                    <c:v>4.30~5.1</c:v>
                  </c:pt>
                  <c:pt idx="7">
                    <c:v>5.1~5.2</c:v>
                  </c:pt>
                  <c:pt idx="8">
                    <c:v>4.24~4.25</c:v>
                  </c:pt>
                  <c:pt idx="9">
                    <c:v>4.22~4.23</c:v>
                  </c:pt>
                  <c:pt idx="10">
                    <c:v>4.17~4.18</c:v>
                  </c:pt>
                  <c:pt idx="11">
                    <c:v>4.14~4.16</c:v>
                  </c:pt>
                  <c:pt idx="12">
                    <c:v>4.13~4.14</c:v>
                  </c:pt>
                  <c:pt idx="13">
                    <c:v>4.13~4.14</c:v>
                  </c:pt>
                </c:lvl>
              </c:multiLvlStrCache>
            </c:multiLvlStrRef>
          </c:cat>
          <c:val>
            <c:numRef>
              <c:f>'경남(전체)'!$I$5:$I$32</c:f>
              <c:numCache>
                <c:formatCode>General</c:formatCode>
                <c:ptCount val="14"/>
                <c:pt idx="0">
                  <c:v>48.2</c:v>
                </c:pt>
                <c:pt idx="1">
                  <c:v>46.2</c:v>
                </c:pt>
                <c:pt idx="2">
                  <c:v>54.1</c:v>
                </c:pt>
                <c:pt idx="3">
                  <c:v>42.5</c:v>
                </c:pt>
                <c:pt idx="4">
                  <c:v>46.1</c:v>
                </c:pt>
                <c:pt idx="5">
                  <c:v>55.5</c:v>
                </c:pt>
                <c:pt idx="6">
                  <c:v>40.200000000000003</c:v>
                </c:pt>
                <c:pt idx="7">
                  <c:v>58.3</c:v>
                </c:pt>
                <c:pt idx="8">
                  <c:v>49.6</c:v>
                </c:pt>
                <c:pt idx="9">
                  <c:v>40.4</c:v>
                </c:pt>
                <c:pt idx="10">
                  <c:v>49.3</c:v>
                </c:pt>
                <c:pt idx="11">
                  <c:v>36.6</c:v>
                </c:pt>
                <c:pt idx="12">
                  <c:v>43.2</c:v>
                </c:pt>
                <c:pt idx="13">
                  <c:v>38.799999999999997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14432"/>
        <c:axId val="200915968"/>
      </c:lineChart>
      <c:catAx>
        <c:axId val="20091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915968"/>
        <c:crosses val="autoZero"/>
        <c:auto val="1"/>
        <c:lblAlgn val="ctr"/>
        <c:lblOffset val="100"/>
        <c:noMultiLvlLbl val="0"/>
      </c:catAx>
      <c:valAx>
        <c:axId val="20091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14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950612269123853"/>
          <c:y val="0.50493804830487765"/>
          <c:w val="0.1001478539399429"/>
          <c:h val="0.484434322213029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193965</xdr:colOff>
      <xdr:row>23</xdr:row>
      <xdr:rowOff>190007</xdr:rowOff>
    </xdr:from>
    <xdr:to>
      <xdr:col>15</xdr:col>
      <xdr:colOff>88571</xdr:colOff>
      <xdr:row>43</xdr:row>
      <xdr:rowOff>190005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54430</xdr:colOff>
      <xdr:row>33</xdr:row>
      <xdr:rowOff>217715</xdr:rowOff>
    </xdr:from>
    <xdr:to>
      <xdr:col>13</xdr:col>
      <xdr:colOff>0</xdr:colOff>
      <xdr:row>53</xdr:row>
      <xdr:rowOff>217714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83"/>
  <sheetViews>
    <sheetView tabSelected="1" zoomScale="55" zoomScaleNormal="55" workbookViewId="0">
      <selection activeCell="D23" sqref="D23"/>
    </sheetView>
  </sheetViews>
  <sheetFormatPr defaultRowHeight="17.399999999999999" x14ac:dyDescent="0.4"/>
  <cols>
    <col min="1" max="1" width="6.3984375" style="33" customWidth="1"/>
    <col min="2" max="2" width="14.19921875" style="33" customWidth="1"/>
    <col min="3" max="3" width="24.3984375" style="34" customWidth="1"/>
    <col min="4" max="4" width="14.8984375" style="33" customWidth="1"/>
    <col min="5" max="5" width="50.19921875" style="33" customWidth="1"/>
    <col min="6" max="6" width="11.19921875" style="35" customWidth="1"/>
    <col min="7" max="8" width="11.19921875" style="33" customWidth="1"/>
    <col min="9" max="15" width="17.3984375" style="33" customWidth="1"/>
    <col min="16" max="16" width="8.796875" style="33"/>
  </cols>
  <sheetData>
    <row r="1" spans="1:39" s="5" customFormat="1" ht="30" customHeight="1" x14ac:dyDescent="0.4">
      <c r="A1" s="1" t="s">
        <v>10</v>
      </c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4"/>
    </row>
    <row r="2" spans="1:39" s="11" customFormat="1" ht="30" customHeight="1" x14ac:dyDescent="0.4">
      <c r="A2" s="6" t="s">
        <v>11</v>
      </c>
      <c r="B2" s="7"/>
      <c r="C2" s="7"/>
      <c r="D2" s="7"/>
      <c r="E2" s="7"/>
      <c r="F2" s="8"/>
      <c r="G2" s="7"/>
      <c r="H2" s="7"/>
      <c r="I2" s="7"/>
      <c r="J2" s="7"/>
      <c r="K2" s="7"/>
      <c r="L2" s="7"/>
      <c r="M2" s="7"/>
      <c r="N2" s="7"/>
      <c r="O2" s="7"/>
      <c r="P2" s="10"/>
    </row>
    <row r="3" spans="1:39" s="13" customFormat="1" ht="18" customHeight="1" x14ac:dyDescent="0.4">
      <c r="A3" s="47" t="s">
        <v>0</v>
      </c>
      <c r="B3" s="49" t="s">
        <v>1</v>
      </c>
      <c r="C3" s="51" t="s">
        <v>2</v>
      </c>
      <c r="D3" s="51" t="s">
        <v>3</v>
      </c>
      <c r="E3" s="53" t="s">
        <v>4</v>
      </c>
      <c r="F3" s="54" t="s">
        <v>5</v>
      </c>
      <c r="G3" s="44" t="s">
        <v>6</v>
      </c>
      <c r="H3" s="44" t="s">
        <v>7</v>
      </c>
      <c r="I3" s="46" t="s">
        <v>8</v>
      </c>
      <c r="J3" s="46"/>
      <c r="K3" s="46"/>
      <c r="L3" s="46"/>
      <c r="M3" s="46"/>
      <c r="N3" s="46"/>
      <c r="O3" s="46"/>
    </row>
    <row r="4" spans="1:39" s="17" customFormat="1" ht="42.6" customHeight="1" x14ac:dyDescent="0.4">
      <c r="A4" s="48"/>
      <c r="B4" s="50"/>
      <c r="C4" s="52"/>
      <c r="D4" s="52"/>
      <c r="E4" s="50"/>
      <c r="F4" s="55"/>
      <c r="G4" s="45"/>
      <c r="H4" s="45"/>
      <c r="I4" s="14" t="s">
        <v>15</v>
      </c>
      <c r="J4" s="14" t="s">
        <v>16</v>
      </c>
      <c r="K4" s="14" t="s">
        <v>36</v>
      </c>
      <c r="L4" s="14" t="s">
        <v>17</v>
      </c>
      <c r="M4" s="14" t="s">
        <v>18</v>
      </c>
      <c r="N4" s="14" t="s">
        <v>100</v>
      </c>
      <c r="O4" s="14" t="s">
        <v>101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1:39" s="16" customFormat="1" ht="18" customHeight="1" x14ac:dyDescent="0.4">
      <c r="A5" s="39">
        <v>4525</v>
      </c>
      <c r="B5" s="18" t="s">
        <v>19</v>
      </c>
      <c r="C5" s="19" t="s">
        <v>70</v>
      </c>
      <c r="D5" s="19" t="s">
        <v>20</v>
      </c>
      <c r="E5" s="20" t="s">
        <v>21</v>
      </c>
      <c r="F5" s="21">
        <v>1000</v>
      </c>
      <c r="G5" s="22">
        <v>3.1</v>
      </c>
      <c r="H5" s="22">
        <v>3.2</v>
      </c>
      <c r="I5" s="23">
        <v>60.9</v>
      </c>
      <c r="J5" s="24">
        <v>22.4</v>
      </c>
      <c r="K5" s="24">
        <v>3.2</v>
      </c>
      <c r="L5" s="23"/>
      <c r="M5" s="23"/>
      <c r="N5" s="23"/>
      <c r="O5" s="23">
        <f>4.5+6.5+2.6</f>
        <v>13.6</v>
      </c>
      <c r="P5" s="15" t="s">
        <v>71</v>
      </c>
    </row>
    <row r="6" spans="1:39" s="16" customFormat="1" ht="18" customHeight="1" x14ac:dyDescent="0.4">
      <c r="A6" s="37">
        <v>4553</v>
      </c>
      <c r="B6" s="18" t="s">
        <v>72</v>
      </c>
      <c r="C6" s="19" t="s">
        <v>73</v>
      </c>
      <c r="D6" s="19" t="s">
        <v>74</v>
      </c>
      <c r="E6" s="20" t="s">
        <v>75</v>
      </c>
      <c r="F6" s="21">
        <v>1005</v>
      </c>
      <c r="G6" s="22">
        <v>3.1</v>
      </c>
      <c r="H6" s="22">
        <v>4.4000000000000004</v>
      </c>
      <c r="I6" s="23">
        <v>60.78</v>
      </c>
      <c r="J6" s="24">
        <v>22.7</v>
      </c>
      <c r="K6" s="24"/>
      <c r="L6" s="23"/>
      <c r="M6" s="23"/>
      <c r="N6" s="23"/>
      <c r="O6" s="23">
        <f>6+6.6+4</f>
        <v>16.600000000000001</v>
      </c>
      <c r="P6" s="15" t="s">
        <v>76</v>
      </c>
    </row>
    <row r="7" spans="1:39" s="16" customFormat="1" ht="18" customHeight="1" x14ac:dyDescent="0.4">
      <c r="A7" s="37">
        <v>4576</v>
      </c>
      <c r="B7" s="18" t="s">
        <v>77</v>
      </c>
      <c r="C7" s="19" t="s">
        <v>78</v>
      </c>
      <c r="D7" s="19" t="s">
        <v>79</v>
      </c>
      <c r="E7" s="20" t="s">
        <v>80</v>
      </c>
      <c r="F7" s="21">
        <v>1019</v>
      </c>
      <c r="G7" s="22">
        <v>3.1</v>
      </c>
      <c r="H7" s="22">
        <v>13.5</v>
      </c>
      <c r="I7" s="23">
        <v>62.9</v>
      </c>
      <c r="J7" s="24">
        <v>20.9</v>
      </c>
      <c r="K7" s="24"/>
      <c r="L7" s="23"/>
      <c r="M7" s="23"/>
      <c r="N7" s="23"/>
      <c r="O7" s="23">
        <f>0.6+8.2+7.3</f>
        <v>16.099999999999998</v>
      </c>
      <c r="P7" s="15" t="s">
        <v>81</v>
      </c>
    </row>
    <row r="8" spans="1:39" s="16" customFormat="1" ht="18" customHeight="1" x14ac:dyDescent="0.4">
      <c r="A8" s="37">
        <v>4637</v>
      </c>
      <c r="B8" s="18" t="s">
        <v>82</v>
      </c>
      <c r="C8" s="19" t="s">
        <v>83</v>
      </c>
      <c r="D8" s="19" t="s">
        <v>84</v>
      </c>
      <c r="E8" s="20" t="s">
        <v>85</v>
      </c>
      <c r="F8" s="21">
        <v>1050</v>
      </c>
      <c r="G8" s="22">
        <v>3</v>
      </c>
      <c r="H8" s="22">
        <v>1.3</v>
      </c>
      <c r="I8" s="23">
        <v>59</v>
      </c>
      <c r="J8" s="24">
        <v>24.4</v>
      </c>
      <c r="K8" s="24"/>
      <c r="L8" s="23">
        <v>1.7</v>
      </c>
      <c r="M8" s="23">
        <v>0.6</v>
      </c>
      <c r="N8" s="23"/>
      <c r="O8" s="23">
        <f>2.9+7.1+4.2</f>
        <v>14.2</v>
      </c>
      <c r="P8" s="15" t="s">
        <v>86</v>
      </c>
    </row>
    <row r="9" spans="1:39" s="16" customFormat="1" ht="18" customHeight="1" x14ac:dyDescent="0.4">
      <c r="A9" s="37">
        <v>4657</v>
      </c>
      <c r="B9" s="18" t="s">
        <v>87</v>
      </c>
      <c r="C9" s="19" t="s">
        <v>33</v>
      </c>
      <c r="D9" s="19" t="s">
        <v>88</v>
      </c>
      <c r="E9" s="40" t="s">
        <v>89</v>
      </c>
      <c r="F9" s="21">
        <v>800</v>
      </c>
      <c r="G9" s="22">
        <v>3.5</v>
      </c>
      <c r="H9" s="22">
        <v>18.5</v>
      </c>
      <c r="I9" s="23">
        <v>58.5</v>
      </c>
      <c r="J9" s="24">
        <v>17.600000000000001</v>
      </c>
      <c r="K9" s="24">
        <v>2.8</v>
      </c>
      <c r="L9" s="23">
        <v>0.7</v>
      </c>
      <c r="M9" s="23">
        <v>0.9</v>
      </c>
      <c r="N9" s="23"/>
      <c r="O9" s="23">
        <f>0.4+4.5+14.8</f>
        <v>19.700000000000003</v>
      </c>
      <c r="P9" s="16" t="s">
        <v>93</v>
      </c>
    </row>
    <row r="10" spans="1:39" s="16" customFormat="1" ht="18" customHeight="1" x14ac:dyDescent="0.4">
      <c r="A10" s="37">
        <v>4655</v>
      </c>
      <c r="B10" s="18" t="s">
        <v>90</v>
      </c>
      <c r="C10" s="20" t="s">
        <v>12</v>
      </c>
      <c r="D10" s="20" t="s">
        <v>13</v>
      </c>
      <c r="E10" s="20" t="s">
        <v>91</v>
      </c>
      <c r="F10" s="21">
        <v>1000</v>
      </c>
      <c r="G10" s="22">
        <v>3.1</v>
      </c>
      <c r="H10" s="22">
        <v>2.7</v>
      </c>
      <c r="I10" s="23">
        <v>51.5</v>
      </c>
      <c r="J10" s="24">
        <v>27.2</v>
      </c>
      <c r="K10" s="24">
        <v>5.0999999999999996</v>
      </c>
      <c r="L10" s="23"/>
      <c r="M10" s="23"/>
      <c r="N10" s="23"/>
      <c r="O10" s="23">
        <f>6+6.6+3.6</f>
        <v>16.2</v>
      </c>
      <c r="P10" s="16" t="s">
        <v>92</v>
      </c>
    </row>
    <row r="11" spans="1:39" s="16" customFormat="1" ht="18" customHeight="1" x14ac:dyDescent="0.4">
      <c r="A11" s="37">
        <v>4679</v>
      </c>
      <c r="B11" s="18" t="s">
        <v>94</v>
      </c>
      <c r="C11" s="20" t="s">
        <v>95</v>
      </c>
      <c r="D11" s="20" t="s">
        <v>96</v>
      </c>
      <c r="E11" s="20" t="s">
        <v>97</v>
      </c>
      <c r="F11" s="21">
        <v>800</v>
      </c>
      <c r="G11" s="22">
        <v>3.5</v>
      </c>
      <c r="H11" s="22">
        <v>11.2</v>
      </c>
      <c r="I11" s="23">
        <v>52.2</v>
      </c>
      <c r="J11" s="24">
        <v>16.5</v>
      </c>
      <c r="K11" s="24"/>
      <c r="L11" s="23"/>
      <c r="M11" s="23"/>
      <c r="N11" s="23"/>
      <c r="O11" s="23">
        <f>9.3+22</f>
        <v>31.3</v>
      </c>
      <c r="P11" s="16" t="s">
        <v>98</v>
      </c>
    </row>
    <row r="12" spans="1:39" s="16" customFormat="1" ht="18" customHeight="1" x14ac:dyDescent="0.4">
      <c r="A12" s="38">
        <v>4710</v>
      </c>
      <c r="B12" s="20" t="s">
        <v>14</v>
      </c>
      <c r="C12" s="20" t="s">
        <v>12</v>
      </c>
      <c r="D12" s="20" t="s">
        <v>13</v>
      </c>
      <c r="E12" s="20" t="s">
        <v>24</v>
      </c>
      <c r="F12" s="41">
        <v>1000</v>
      </c>
      <c r="G12" s="20">
        <v>3.1</v>
      </c>
      <c r="H12" s="20">
        <v>2.6</v>
      </c>
      <c r="I12" s="20">
        <v>56.8</v>
      </c>
      <c r="J12" s="20">
        <v>24.8</v>
      </c>
      <c r="K12" s="20"/>
      <c r="L12" s="20">
        <v>2.2000000000000002</v>
      </c>
      <c r="M12" s="20">
        <v>0.7</v>
      </c>
      <c r="N12" s="20">
        <v>3.1</v>
      </c>
      <c r="O12" s="20">
        <f>12.4</f>
        <v>12.4</v>
      </c>
      <c r="P12" s="16" t="s">
        <v>99</v>
      </c>
    </row>
    <row r="13" spans="1:39" s="16" customFormat="1" ht="18" customHeight="1" x14ac:dyDescent="0.4">
      <c r="A13" s="38">
        <v>4764</v>
      </c>
      <c r="B13" s="20" t="s">
        <v>26</v>
      </c>
      <c r="C13" s="20" t="s">
        <v>22</v>
      </c>
      <c r="D13" s="20" t="s">
        <v>23</v>
      </c>
      <c r="E13" s="20" t="s">
        <v>25</v>
      </c>
      <c r="F13" s="20">
        <v>801</v>
      </c>
      <c r="G13" s="20">
        <v>3.5</v>
      </c>
      <c r="H13" s="20">
        <v>15.6</v>
      </c>
      <c r="I13" s="20">
        <v>50.9</v>
      </c>
      <c r="J13" s="20">
        <v>15.5</v>
      </c>
      <c r="K13" s="20"/>
      <c r="L13" s="20">
        <v>0.7</v>
      </c>
      <c r="M13" s="20">
        <v>0.4</v>
      </c>
      <c r="N13" s="20">
        <v>1.4</v>
      </c>
      <c r="O13" s="20">
        <f>16.2+14.9</f>
        <v>31.1</v>
      </c>
      <c r="P13" s="16" t="s">
        <v>104</v>
      </c>
    </row>
    <row r="14" spans="1:39" s="16" customFormat="1" ht="18" customHeight="1" x14ac:dyDescent="0.4">
      <c r="A14" s="38">
        <v>4778</v>
      </c>
      <c r="B14" s="20" t="s">
        <v>27</v>
      </c>
      <c r="C14" s="20" t="s">
        <v>28</v>
      </c>
      <c r="D14" s="20" t="s">
        <v>29</v>
      </c>
      <c r="E14" s="20" t="s">
        <v>103</v>
      </c>
      <c r="F14" s="20">
        <v>803</v>
      </c>
      <c r="G14" s="20">
        <v>3.5</v>
      </c>
      <c r="H14" s="20">
        <v>3.6</v>
      </c>
      <c r="I14" s="20">
        <v>59.4</v>
      </c>
      <c r="J14" s="20">
        <v>26</v>
      </c>
      <c r="K14" s="20"/>
      <c r="L14" s="20">
        <v>2.8</v>
      </c>
      <c r="M14" s="20">
        <v>1.2</v>
      </c>
      <c r="N14" s="20">
        <v>2.2999999999999998</v>
      </c>
      <c r="O14" s="20">
        <f>3.9+4.4</f>
        <v>8.3000000000000007</v>
      </c>
      <c r="P14" s="16" t="s">
        <v>102</v>
      </c>
    </row>
    <row r="15" spans="1:39" s="16" customFormat="1" ht="18" customHeight="1" x14ac:dyDescent="0.4">
      <c r="A15" s="38">
        <v>4814</v>
      </c>
      <c r="B15" s="20" t="s">
        <v>30</v>
      </c>
      <c r="C15" s="20" t="s">
        <v>31</v>
      </c>
      <c r="D15" s="20" t="s">
        <v>32</v>
      </c>
      <c r="E15" s="20" t="s">
        <v>105</v>
      </c>
      <c r="F15" s="20">
        <v>800</v>
      </c>
      <c r="G15" s="20">
        <v>3.5</v>
      </c>
      <c r="H15" s="20">
        <v>16.100000000000001</v>
      </c>
      <c r="I15" s="20">
        <v>56.9</v>
      </c>
      <c r="J15" s="20">
        <v>17</v>
      </c>
      <c r="K15" s="20">
        <v>1.9</v>
      </c>
      <c r="L15" s="20">
        <v>0.6</v>
      </c>
      <c r="M15" s="20">
        <v>0.6</v>
      </c>
      <c r="N15" s="20">
        <v>4.5</v>
      </c>
      <c r="O15" s="20">
        <f>1.6+16.9</f>
        <v>18.5</v>
      </c>
      <c r="P15" s="16" t="s">
        <v>106</v>
      </c>
    </row>
    <row r="16" spans="1:39" s="16" customFormat="1" ht="18" customHeight="1" x14ac:dyDescent="0.4">
      <c r="A16" s="38">
        <v>4828</v>
      </c>
      <c r="B16" s="20" t="s">
        <v>107</v>
      </c>
      <c r="C16" s="20" t="s">
        <v>108</v>
      </c>
      <c r="D16" s="20" t="s">
        <v>109</v>
      </c>
      <c r="E16" s="20" t="s">
        <v>110</v>
      </c>
      <c r="F16" s="20">
        <v>1031</v>
      </c>
      <c r="G16" s="20">
        <v>3.1</v>
      </c>
      <c r="H16" s="20">
        <v>3.9</v>
      </c>
      <c r="I16" s="20">
        <v>53.6</v>
      </c>
      <c r="J16" s="20">
        <v>22.4</v>
      </c>
      <c r="K16" s="20">
        <v>3.7</v>
      </c>
      <c r="L16" s="20">
        <v>1.4</v>
      </c>
      <c r="M16" s="20">
        <v>1.5</v>
      </c>
      <c r="N16" s="20">
        <v>0.8</v>
      </c>
      <c r="O16" s="20">
        <v>9.6</v>
      </c>
      <c r="P16" s="16" t="s">
        <v>111</v>
      </c>
    </row>
    <row r="17" spans="1:45" s="16" customFormat="1" ht="18" customHeight="1" x14ac:dyDescent="0.4">
      <c r="A17" s="38">
        <v>5000</v>
      </c>
      <c r="B17" s="20">
        <v>5.27</v>
      </c>
      <c r="C17" s="20" t="s">
        <v>112</v>
      </c>
      <c r="D17" s="20" t="s">
        <v>78</v>
      </c>
      <c r="E17" s="20" t="s">
        <v>113</v>
      </c>
      <c r="F17" s="20">
        <v>1014</v>
      </c>
      <c r="G17" s="20">
        <v>3.1</v>
      </c>
      <c r="H17" s="20">
        <v>17.5</v>
      </c>
      <c r="I17" s="20">
        <v>52.6</v>
      </c>
      <c r="J17" s="20">
        <v>18.8</v>
      </c>
      <c r="K17" s="20">
        <v>2.6</v>
      </c>
      <c r="L17" s="20">
        <v>1.2</v>
      </c>
      <c r="M17" s="20">
        <v>0.6</v>
      </c>
      <c r="N17" s="20"/>
      <c r="O17" s="20">
        <f>12.9+11.2</f>
        <v>24.1</v>
      </c>
      <c r="P17" s="16" t="s">
        <v>114</v>
      </c>
    </row>
    <row r="18" spans="1:45" s="16" customFormat="1" ht="18" customHeight="1" x14ac:dyDescent="0.4">
      <c r="A18" s="38">
        <v>5029</v>
      </c>
      <c r="B18" s="20" t="s">
        <v>115</v>
      </c>
      <c r="C18" s="20" t="s">
        <v>116</v>
      </c>
      <c r="D18" s="20" t="s">
        <v>117</v>
      </c>
      <c r="E18" s="20" t="s">
        <v>118</v>
      </c>
      <c r="F18" s="20">
        <v>801</v>
      </c>
      <c r="G18" s="20">
        <v>3.5</v>
      </c>
      <c r="H18" s="20">
        <v>3.9</v>
      </c>
      <c r="I18" s="20">
        <v>60.4</v>
      </c>
      <c r="J18" s="20">
        <v>26.4</v>
      </c>
      <c r="K18" s="20">
        <v>3.1</v>
      </c>
      <c r="L18" s="20">
        <v>1.9</v>
      </c>
      <c r="M18" s="20">
        <v>0.5</v>
      </c>
      <c r="N18" s="20">
        <v>1.2</v>
      </c>
      <c r="O18" s="20">
        <f>4+2.5</f>
        <v>6.5</v>
      </c>
      <c r="P18" s="16" t="s">
        <v>119</v>
      </c>
    </row>
    <row r="19" spans="1:45" s="16" customFormat="1" ht="18" customHeight="1" x14ac:dyDescent="0.4">
      <c r="A19" s="38">
        <v>4966</v>
      </c>
      <c r="B19" s="20" t="s">
        <v>120</v>
      </c>
      <c r="C19" s="20" t="s">
        <v>33</v>
      </c>
      <c r="D19" s="20" t="s">
        <v>34</v>
      </c>
      <c r="E19" s="20" t="s">
        <v>35</v>
      </c>
      <c r="F19" s="20">
        <v>803</v>
      </c>
      <c r="G19" s="20">
        <v>3.5</v>
      </c>
      <c r="H19" s="20">
        <v>17.8</v>
      </c>
      <c r="I19" s="20">
        <v>53.3</v>
      </c>
      <c r="J19" s="20">
        <v>21.1</v>
      </c>
      <c r="K19" s="20">
        <v>3.1</v>
      </c>
      <c r="L19" s="20">
        <v>0.9</v>
      </c>
      <c r="M19" s="20">
        <v>0.7</v>
      </c>
      <c r="N19" s="20">
        <v>1.2</v>
      </c>
      <c r="O19" s="20">
        <v>16.399999999999999</v>
      </c>
      <c r="P19" s="16" t="s">
        <v>128</v>
      </c>
    </row>
    <row r="20" spans="1:45" s="16" customFormat="1" ht="18" customHeight="1" x14ac:dyDescent="0.4">
      <c r="A20" s="38">
        <v>5057</v>
      </c>
      <c r="B20" s="20" t="s">
        <v>37</v>
      </c>
      <c r="C20" s="20" t="s">
        <v>38</v>
      </c>
      <c r="D20" s="20" t="s">
        <v>39</v>
      </c>
      <c r="E20" s="20" t="s">
        <v>40</v>
      </c>
      <c r="F20" s="20">
        <v>800</v>
      </c>
      <c r="G20" s="20">
        <v>3.5</v>
      </c>
      <c r="H20" s="20">
        <v>17.3</v>
      </c>
      <c r="I20" s="20">
        <v>55.3</v>
      </c>
      <c r="J20" s="20">
        <v>19.7</v>
      </c>
      <c r="K20" s="20">
        <v>1.9</v>
      </c>
      <c r="L20" s="20">
        <v>1</v>
      </c>
      <c r="M20" s="20">
        <v>1.4</v>
      </c>
      <c r="N20" s="20">
        <v>4.0999999999999996</v>
      </c>
      <c r="O20" s="20">
        <v>16.600000000000001</v>
      </c>
      <c r="P20" s="16" t="s">
        <v>121</v>
      </c>
    </row>
    <row r="21" spans="1:45" s="16" customFormat="1" ht="18" customHeight="1" x14ac:dyDescent="0.4">
      <c r="A21" s="38">
        <v>5218</v>
      </c>
      <c r="B21" s="20" t="s">
        <v>41</v>
      </c>
      <c r="C21" s="20" t="s">
        <v>42</v>
      </c>
      <c r="D21" s="20" t="s">
        <v>13</v>
      </c>
      <c r="E21" s="20" t="s">
        <v>43</v>
      </c>
      <c r="F21" s="20">
        <v>1000</v>
      </c>
      <c r="G21" s="20">
        <v>3.1</v>
      </c>
      <c r="H21" s="20">
        <v>2.9</v>
      </c>
      <c r="I21" s="20">
        <v>53.8</v>
      </c>
      <c r="J21" s="20">
        <v>30.6</v>
      </c>
      <c r="K21" s="20">
        <v>3.6</v>
      </c>
      <c r="L21" s="20">
        <v>2.2000000000000002</v>
      </c>
      <c r="M21" s="20">
        <v>0.5</v>
      </c>
      <c r="N21" s="20"/>
      <c r="O21" s="20">
        <v>9.3000000000000007</v>
      </c>
      <c r="P21" s="16" t="s">
        <v>122</v>
      </c>
    </row>
    <row r="22" spans="1:45" s="16" customFormat="1" ht="18" customHeight="1" x14ac:dyDescent="0.4">
      <c r="A22" s="38">
        <v>5239</v>
      </c>
      <c r="B22" s="20" t="s">
        <v>123</v>
      </c>
      <c r="C22" s="20" t="s">
        <v>124</v>
      </c>
      <c r="D22" s="20" t="s">
        <v>125</v>
      </c>
      <c r="E22" s="20" t="s">
        <v>126</v>
      </c>
      <c r="F22" s="20">
        <v>1005</v>
      </c>
      <c r="G22" s="20">
        <v>3.1</v>
      </c>
      <c r="H22" s="20">
        <v>0.9</v>
      </c>
      <c r="I22" s="42">
        <v>51</v>
      </c>
      <c r="J22" s="20">
        <v>37.799999999999997</v>
      </c>
      <c r="K22" s="20">
        <v>3.2</v>
      </c>
      <c r="L22" s="20">
        <v>1.8</v>
      </c>
      <c r="M22" s="20">
        <v>0.2</v>
      </c>
      <c r="N22" s="20"/>
      <c r="O22" s="20">
        <f>3.7+2.2</f>
        <v>5.9</v>
      </c>
      <c r="P22" s="16" t="s">
        <v>127</v>
      </c>
    </row>
    <row r="23" spans="1:45" s="16" customFormat="1" ht="18" customHeight="1" x14ac:dyDescent="0.4">
      <c r="A23" s="15"/>
      <c r="B23" s="15"/>
      <c r="C23" s="15"/>
      <c r="D23" s="15"/>
      <c r="E23" s="15"/>
      <c r="F23" s="15"/>
      <c r="G23" s="15"/>
      <c r="H23" s="15"/>
      <c r="I23" s="15"/>
    </row>
    <row r="24" spans="1:45" s="16" customFormat="1" ht="18" customHeight="1" x14ac:dyDescent="0.4">
      <c r="A24" s="15"/>
      <c r="B24" s="15"/>
      <c r="C24" s="15"/>
      <c r="D24" s="15"/>
      <c r="E24" s="15"/>
      <c r="F24" s="15"/>
      <c r="G24" s="15"/>
      <c r="H24" s="15"/>
      <c r="I24" s="15"/>
    </row>
    <row r="25" spans="1:45" s="16" customFormat="1" ht="18" customHeight="1" x14ac:dyDescent="0.4">
      <c r="A25" s="15"/>
      <c r="B25" s="15"/>
      <c r="C25" s="15"/>
      <c r="D25" s="15"/>
      <c r="E25" s="15"/>
      <c r="F25" s="15"/>
      <c r="G25" s="15"/>
      <c r="H25" s="15"/>
      <c r="I25" s="15"/>
    </row>
    <row r="26" spans="1:45" s="16" customFormat="1" ht="18" customHeight="1" x14ac:dyDescent="0.4">
      <c r="A26" s="15"/>
      <c r="B26" s="15"/>
      <c r="C26" s="15"/>
      <c r="D26" s="15"/>
      <c r="E26" s="15"/>
      <c r="F26" s="15"/>
      <c r="G26" s="15"/>
      <c r="H26" s="15"/>
      <c r="I26" s="15"/>
    </row>
    <row r="27" spans="1:45" s="13" customFormat="1" ht="18" customHeight="1" x14ac:dyDescent="0.4">
      <c r="A27" s="15"/>
      <c r="B27" s="15"/>
      <c r="C27" s="15"/>
      <c r="D27" s="15"/>
      <c r="E27" s="15"/>
      <c r="F27" s="15"/>
      <c r="G27" s="15"/>
      <c r="H27" s="15"/>
      <c r="I27" s="15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</row>
    <row r="28" spans="1:45" s="16" customFormat="1" ht="18" customHeight="1" x14ac:dyDescent="0.4">
      <c r="A28" s="15"/>
      <c r="B28" s="15"/>
      <c r="C28" s="15"/>
      <c r="D28" s="15"/>
      <c r="E28" s="15"/>
      <c r="F28" s="15"/>
      <c r="G28" s="15"/>
      <c r="H28" s="15"/>
      <c r="I28" s="15"/>
    </row>
    <row r="29" spans="1:45" s="16" customFormat="1" ht="18" customHeight="1" x14ac:dyDescent="0.4">
      <c r="A29" s="15"/>
      <c r="B29" s="15"/>
      <c r="C29" s="15"/>
      <c r="D29" s="15"/>
      <c r="E29" s="15"/>
      <c r="F29" s="15"/>
      <c r="G29" s="15"/>
      <c r="H29" s="15"/>
      <c r="I29" s="15"/>
    </row>
    <row r="30" spans="1:45" s="16" customFormat="1" ht="18" customHeight="1" x14ac:dyDescent="0.4">
      <c r="A30" s="15"/>
      <c r="B30" s="15"/>
      <c r="C30" s="15"/>
      <c r="D30" s="15"/>
      <c r="E30" s="15"/>
      <c r="F30" s="15"/>
      <c r="G30" s="15"/>
      <c r="H30" s="15"/>
      <c r="I30" s="15"/>
    </row>
    <row r="31" spans="1:45" s="16" customFormat="1" ht="18" customHeight="1" x14ac:dyDescent="0.4">
      <c r="A31" s="15"/>
      <c r="B31" s="15"/>
      <c r="C31" s="15"/>
      <c r="D31" s="15"/>
      <c r="E31" s="15"/>
      <c r="F31" s="15"/>
      <c r="G31" s="15"/>
      <c r="H31" s="15"/>
      <c r="I31" s="15"/>
    </row>
    <row r="32" spans="1:45" s="16" customFormat="1" ht="18" customHeight="1" x14ac:dyDescent="0.4">
      <c r="A32" s="15"/>
      <c r="B32" s="15"/>
      <c r="C32" s="15"/>
      <c r="D32" s="15"/>
      <c r="E32" s="15"/>
      <c r="F32" s="15"/>
      <c r="G32" s="15"/>
      <c r="H32" s="15"/>
      <c r="I32" s="15"/>
    </row>
    <row r="33" spans="1:45" s="16" customFormat="1" ht="18" customHeight="1" x14ac:dyDescent="0.4">
      <c r="A33" s="15"/>
      <c r="B33" s="15"/>
      <c r="C33" s="15"/>
      <c r="D33" s="15"/>
      <c r="E33" s="15"/>
      <c r="F33" s="15"/>
      <c r="G33" s="15"/>
      <c r="H33" s="15"/>
      <c r="I33" s="15"/>
      <c r="AS33" s="13"/>
    </row>
    <row r="34" spans="1:45" s="16" customFormat="1" ht="18" customHeight="1" x14ac:dyDescent="0.4">
      <c r="A34" s="15"/>
      <c r="B34" s="15"/>
      <c r="C34" s="15"/>
      <c r="D34" s="15"/>
      <c r="E34" s="15"/>
      <c r="F34" s="15"/>
      <c r="G34" s="15"/>
      <c r="H34" s="15"/>
      <c r="I34" s="15"/>
    </row>
    <row r="35" spans="1:45" s="29" customFormat="1" ht="18" customHeight="1" x14ac:dyDescent="0.4">
      <c r="A35" s="25"/>
      <c r="B35" s="25">
        <v>6.4</v>
      </c>
      <c r="C35" s="26" t="s">
        <v>9</v>
      </c>
      <c r="D35" s="25"/>
      <c r="E35" s="25"/>
      <c r="F35" s="27"/>
      <c r="G35" s="25"/>
      <c r="H35" s="25"/>
      <c r="I35" s="25">
        <v>50.7</v>
      </c>
      <c r="J35" s="25"/>
      <c r="K35" s="25"/>
      <c r="L35" s="25">
        <v>49.3</v>
      </c>
      <c r="M35" s="25"/>
      <c r="N35" s="25"/>
      <c r="O35" s="25"/>
    </row>
    <row r="36" spans="1:45" s="13" customFormat="1" ht="18" customHeight="1" x14ac:dyDescent="0.4">
      <c r="A36" s="30"/>
      <c r="B36" s="30"/>
      <c r="C36" s="31"/>
      <c r="D36" s="30"/>
      <c r="E36" s="30"/>
      <c r="F36" s="32"/>
      <c r="G36" s="30"/>
      <c r="H36" s="30"/>
      <c r="I36" s="30"/>
      <c r="J36" s="30"/>
      <c r="K36" s="30"/>
      <c r="L36" s="30"/>
      <c r="M36" s="30"/>
      <c r="N36" s="30"/>
      <c r="O36" s="30"/>
    </row>
    <row r="37" spans="1:45" s="13" customFormat="1" ht="18" customHeight="1" x14ac:dyDescent="0.4">
      <c r="A37" s="30"/>
      <c r="B37" s="30"/>
      <c r="C37" s="31"/>
      <c r="D37" s="30"/>
      <c r="E37" s="30"/>
      <c r="F37" s="32"/>
      <c r="G37" s="30"/>
      <c r="H37" s="30"/>
      <c r="I37" s="30"/>
      <c r="J37" s="30"/>
      <c r="K37" s="30"/>
      <c r="L37" s="30"/>
      <c r="M37" s="30"/>
      <c r="N37" s="30"/>
      <c r="O37" s="30"/>
    </row>
    <row r="38" spans="1:45" s="13" customFormat="1" ht="18" customHeight="1" x14ac:dyDescent="0.4">
      <c r="A38" s="30"/>
      <c r="B38" s="30"/>
      <c r="C38" s="31"/>
      <c r="D38" s="30"/>
      <c r="E38" s="30"/>
      <c r="F38" s="32"/>
      <c r="G38" s="30"/>
      <c r="H38" s="30"/>
      <c r="I38" s="30"/>
      <c r="J38" s="30"/>
      <c r="K38" s="30"/>
      <c r="L38" s="30"/>
      <c r="M38" s="30"/>
      <c r="N38" s="30"/>
      <c r="O38" s="30"/>
    </row>
    <row r="39" spans="1:45" s="13" customFormat="1" ht="18" customHeight="1" x14ac:dyDescent="0.4">
      <c r="A39" s="30"/>
      <c r="B39" s="30"/>
      <c r="C39" s="31"/>
      <c r="D39" s="30"/>
      <c r="E39" s="30"/>
      <c r="F39" s="32"/>
      <c r="G39" s="30"/>
      <c r="H39" s="30"/>
      <c r="I39" s="30"/>
      <c r="J39" s="30"/>
      <c r="K39" s="30"/>
      <c r="L39" s="30"/>
      <c r="M39" s="30"/>
      <c r="N39" s="30"/>
      <c r="O39" s="30"/>
    </row>
    <row r="40" spans="1:45" s="13" customFormat="1" ht="18" customHeight="1" x14ac:dyDescent="0.4">
      <c r="A40" s="30"/>
      <c r="B40" s="30"/>
      <c r="C40" s="31"/>
      <c r="D40" s="30"/>
      <c r="E40" s="30"/>
      <c r="F40" s="32"/>
      <c r="G40" s="30"/>
      <c r="H40" s="30"/>
      <c r="I40" s="30"/>
      <c r="J40" s="30"/>
      <c r="K40" s="30"/>
      <c r="L40" s="30"/>
      <c r="M40" s="30"/>
      <c r="N40" s="30"/>
      <c r="O40" s="30"/>
    </row>
    <row r="41" spans="1:45" s="13" customFormat="1" ht="18" customHeight="1" x14ac:dyDescent="0.4">
      <c r="A41" s="30"/>
      <c r="B41" s="30"/>
      <c r="C41" s="31"/>
      <c r="D41" s="30"/>
      <c r="E41" s="30"/>
      <c r="F41" s="32"/>
      <c r="G41" s="30"/>
      <c r="H41" s="30"/>
      <c r="I41" s="30"/>
      <c r="J41" s="30"/>
      <c r="K41" s="30"/>
      <c r="L41" s="30"/>
      <c r="M41" s="30"/>
      <c r="N41" s="30"/>
      <c r="O41" s="30"/>
    </row>
    <row r="42" spans="1:45" s="13" customFormat="1" ht="18" customHeight="1" x14ac:dyDescent="0.4">
      <c r="A42" s="30"/>
      <c r="B42" s="30"/>
      <c r="C42" s="31"/>
      <c r="D42" s="30"/>
      <c r="E42" s="30"/>
      <c r="F42" s="32"/>
      <c r="G42" s="30"/>
      <c r="H42" s="30"/>
      <c r="I42" s="30"/>
      <c r="J42" s="30"/>
      <c r="K42" s="30"/>
      <c r="L42" s="30"/>
      <c r="M42" s="30"/>
      <c r="N42" s="30"/>
      <c r="O42" s="30"/>
    </row>
    <row r="43" spans="1:45" s="13" customFormat="1" ht="18" customHeight="1" x14ac:dyDescent="0.4">
      <c r="A43" s="30"/>
      <c r="B43" s="30"/>
      <c r="C43" s="31"/>
      <c r="D43" s="30"/>
      <c r="E43" s="30"/>
      <c r="F43" s="32"/>
      <c r="G43" s="30"/>
      <c r="H43" s="30"/>
      <c r="I43" s="30"/>
      <c r="J43" s="30"/>
      <c r="K43" s="30"/>
      <c r="L43" s="30"/>
      <c r="M43" s="30"/>
      <c r="N43" s="30"/>
      <c r="O43" s="30"/>
    </row>
    <row r="44" spans="1:45" s="13" customFormat="1" ht="18" customHeight="1" x14ac:dyDescent="0.4">
      <c r="A44" s="30"/>
      <c r="B44" s="30"/>
      <c r="C44" s="31"/>
      <c r="D44" s="30"/>
      <c r="E44" s="30"/>
      <c r="F44" s="32"/>
      <c r="G44" s="30"/>
      <c r="H44" s="30"/>
      <c r="I44" s="30"/>
      <c r="J44" s="30"/>
      <c r="K44" s="30"/>
      <c r="L44" s="30"/>
      <c r="M44" s="30"/>
      <c r="N44" s="30"/>
      <c r="O44" s="30"/>
    </row>
    <row r="45" spans="1:45" s="13" customFormat="1" ht="18" customHeight="1" x14ac:dyDescent="0.4">
      <c r="A45" s="30"/>
      <c r="B45" s="30"/>
      <c r="C45" s="31"/>
      <c r="D45" s="30"/>
      <c r="E45" s="30"/>
      <c r="F45" s="32"/>
      <c r="G45" s="30"/>
      <c r="H45" s="30"/>
      <c r="I45" s="30"/>
      <c r="J45" s="30"/>
      <c r="K45" s="30"/>
      <c r="L45" s="30"/>
      <c r="M45" s="30"/>
      <c r="N45" s="30"/>
      <c r="O45" s="30"/>
    </row>
    <row r="46" spans="1:45" s="13" customFormat="1" ht="18" customHeight="1" x14ac:dyDescent="0.4">
      <c r="A46" s="30"/>
      <c r="B46" s="30"/>
      <c r="C46" s="31"/>
      <c r="D46" s="30"/>
      <c r="E46" s="30"/>
      <c r="F46" s="32"/>
      <c r="G46" s="30"/>
      <c r="H46" s="30"/>
      <c r="I46" s="30"/>
      <c r="J46" s="30"/>
      <c r="K46" s="30"/>
      <c r="L46" s="30"/>
      <c r="M46" s="30"/>
      <c r="N46" s="30"/>
      <c r="O46" s="30"/>
    </row>
    <row r="47" spans="1:45" s="13" customFormat="1" ht="18" customHeight="1" x14ac:dyDescent="0.4">
      <c r="A47" s="30"/>
      <c r="B47" s="30"/>
      <c r="C47" s="31"/>
      <c r="D47" s="30"/>
      <c r="E47" s="30"/>
      <c r="F47" s="32"/>
      <c r="G47" s="30"/>
      <c r="H47" s="30"/>
      <c r="I47" s="30"/>
      <c r="J47" s="30"/>
      <c r="K47" s="30"/>
      <c r="L47" s="30"/>
      <c r="M47" s="30"/>
      <c r="N47" s="30"/>
      <c r="O47" s="30"/>
    </row>
    <row r="48" spans="1:45" s="13" customFormat="1" ht="18" customHeight="1" x14ac:dyDescent="0.4">
      <c r="A48" s="30"/>
      <c r="B48" s="30"/>
      <c r="C48" s="31"/>
      <c r="D48" s="30"/>
      <c r="E48" s="30"/>
      <c r="F48" s="32"/>
      <c r="G48" s="30"/>
      <c r="H48" s="30"/>
      <c r="I48" s="30"/>
      <c r="J48" s="30"/>
      <c r="K48" s="30"/>
      <c r="L48" s="30"/>
      <c r="M48" s="30"/>
      <c r="N48" s="30"/>
      <c r="O48" s="30"/>
    </row>
    <row r="49" spans="1:58" s="13" customFormat="1" ht="18" customHeight="1" x14ac:dyDescent="0.4">
      <c r="A49" s="30"/>
      <c r="B49" s="30"/>
      <c r="C49" s="31"/>
      <c r="D49" s="30"/>
      <c r="E49" s="30"/>
      <c r="F49" s="32"/>
      <c r="G49" s="30"/>
      <c r="H49" s="30"/>
      <c r="I49" s="30"/>
      <c r="J49" s="30"/>
      <c r="K49" s="30"/>
      <c r="L49" s="30"/>
      <c r="M49" s="30"/>
      <c r="N49" s="30"/>
      <c r="O49" s="30"/>
    </row>
    <row r="50" spans="1:58" s="13" customFormat="1" ht="18" customHeight="1" x14ac:dyDescent="0.4">
      <c r="A50" s="30"/>
      <c r="B50" s="30"/>
      <c r="C50" s="31"/>
      <c r="D50" s="30"/>
      <c r="E50" s="30"/>
      <c r="F50" s="32"/>
      <c r="G50" s="30"/>
      <c r="H50" s="30"/>
      <c r="I50" s="30"/>
      <c r="J50" s="30"/>
      <c r="K50" s="30"/>
      <c r="L50" s="30"/>
      <c r="M50" s="30"/>
      <c r="N50" s="30"/>
      <c r="O50" s="30"/>
    </row>
    <row r="51" spans="1:58" s="13" customFormat="1" ht="18" customHeight="1" x14ac:dyDescent="0.4">
      <c r="A51" s="30"/>
      <c r="B51" s="30"/>
      <c r="C51" s="31"/>
      <c r="D51" s="30"/>
      <c r="E51" s="30"/>
      <c r="F51" s="32"/>
      <c r="G51" s="30"/>
      <c r="H51" s="30"/>
      <c r="I51" s="30"/>
      <c r="J51" s="30"/>
      <c r="K51" s="30"/>
      <c r="L51" s="30"/>
      <c r="M51" s="30"/>
      <c r="N51" s="30"/>
      <c r="O51" s="30"/>
    </row>
    <row r="52" spans="1:58" s="13" customFormat="1" ht="18" customHeight="1" x14ac:dyDescent="0.4">
      <c r="A52" s="30"/>
      <c r="B52" s="30"/>
      <c r="C52" s="31"/>
      <c r="D52" s="30"/>
      <c r="E52" s="30"/>
      <c r="F52" s="32"/>
      <c r="G52" s="30"/>
      <c r="H52" s="30"/>
      <c r="I52" s="30"/>
      <c r="J52" s="30"/>
      <c r="K52" s="30"/>
      <c r="L52" s="30"/>
      <c r="M52" s="30"/>
      <c r="N52" s="30"/>
      <c r="O52" s="30"/>
    </row>
    <row r="53" spans="1:58" s="13" customFormat="1" ht="18" customHeight="1" x14ac:dyDescent="0.4">
      <c r="A53" s="30"/>
      <c r="B53" s="30"/>
      <c r="C53" s="31"/>
      <c r="D53" s="30"/>
      <c r="E53" s="30"/>
      <c r="F53" s="32"/>
      <c r="G53" s="30"/>
      <c r="H53" s="30"/>
      <c r="I53" s="30"/>
      <c r="J53" s="30"/>
      <c r="K53" s="30"/>
      <c r="L53" s="30"/>
      <c r="M53" s="30"/>
      <c r="N53" s="30"/>
      <c r="O53" s="30"/>
    </row>
    <row r="54" spans="1:58" s="13" customFormat="1" ht="18" customHeight="1" x14ac:dyDescent="0.4">
      <c r="A54" s="30"/>
      <c r="B54" s="30"/>
      <c r="C54" s="31"/>
      <c r="D54" s="30"/>
      <c r="E54" s="30"/>
      <c r="F54" s="32"/>
      <c r="G54" s="30"/>
      <c r="H54" s="30"/>
      <c r="I54" s="30"/>
      <c r="J54" s="30"/>
      <c r="K54" s="30"/>
      <c r="L54" s="30"/>
      <c r="M54" s="30"/>
      <c r="N54" s="30"/>
      <c r="O54" s="30"/>
    </row>
    <row r="55" spans="1:58" s="13" customFormat="1" ht="18" customHeight="1" x14ac:dyDescent="0.4">
      <c r="A55" s="30"/>
      <c r="B55" s="30"/>
      <c r="C55" s="31"/>
      <c r="D55" s="30"/>
      <c r="E55" s="30"/>
      <c r="F55" s="32"/>
      <c r="G55" s="30"/>
      <c r="H55" s="30"/>
      <c r="I55" s="30"/>
      <c r="J55" s="30"/>
      <c r="K55" s="30"/>
      <c r="L55" s="30"/>
      <c r="M55" s="30"/>
      <c r="N55" s="30"/>
      <c r="O55" s="30"/>
    </row>
    <row r="56" spans="1:58" s="13" customFormat="1" ht="18" customHeight="1" x14ac:dyDescent="0.4">
      <c r="A56" s="30"/>
      <c r="B56" s="30"/>
      <c r="C56" s="31"/>
      <c r="D56" s="30"/>
      <c r="E56" s="30"/>
      <c r="F56" s="32"/>
      <c r="G56" s="30"/>
      <c r="H56" s="30"/>
      <c r="I56" s="30"/>
      <c r="J56" s="30"/>
      <c r="K56" s="30"/>
      <c r="L56" s="30"/>
      <c r="M56" s="30"/>
      <c r="N56" s="30"/>
      <c r="O56" s="30"/>
    </row>
    <row r="57" spans="1:58" s="13" customFormat="1" ht="18" customHeight="1" x14ac:dyDescent="0.4">
      <c r="A57" s="30"/>
      <c r="B57" s="30"/>
      <c r="C57" s="31"/>
      <c r="D57" s="30"/>
      <c r="E57" s="30"/>
      <c r="F57" s="32"/>
      <c r="G57" s="30"/>
      <c r="H57" s="30"/>
      <c r="I57" s="30"/>
      <c r="J57" s="30"/>
      <c r="K57" s="30"/>
      <c r="L57" s="30"/>
      <c r="M57" s="30"/>
      <c r="N57" s="30"/>
      <c r="O57" s="30"/>
    </row>
    <row r="58" spans="1:58" s="13" customFormat="1" ht="18" customHeight="1" x14ac:dyDescent="0.4">
      <c r="A58" s="30"/>
      <c r="B58" s="30"/>
      <c r="C58" s="31"/>
      <c r="D58" s="30"/>
      <c r="E58" s="30"/>
      <c r="F58" s="32"/>
      <c r="G58" s="30"/>
      <c r="H58" s="30"/>
      <c r="I58" s="30"/>
      <c r="J58" s="30"/>
      <c r="K58" s="30"/>
      <c r="L58" s="30"/>
      <c r="M58" s="30"/>
      <c r="N58" s="30"/>
      <c r="O58" s="30"/>
    </row>
    <row r="59" spans="1:58" s="13" customFormat="1" ht="18" customHeight="1" x14ac:dyDescent="0.4">
      <c r="A59" s="30"/>
      <c r="B59" s="30"/>
      <c r="C59" s="31"/>
      <c r="D59" s="30"/>
      <c r="E59" s="30"/>
      <c r="F59" s="32"/>
      <c r="G59" s="30"/>
      <c r="H59" s="30"/>
      <c r="I59" s="30"/>
      <c r="J59" s="30"/>
      <c r="K59" s="30"/>
      <c r="L59" s="30"/>
      <c r="M59" s="30"/>
      <c r="N59" s="30"/>
      <c r="O59" s="30"/>
    </row>
    <row r="60" spans="1:58" s="13" customFormat="1" ht="18" customHeight="1" x14ac:dyDescent="0.4">
      <c r="A60" s="30"/>
      <c r="B60" s="30"/>
      <c r="C60" s="31"/>
      <c r="D60" s="30"/>
      <c r="E60" s="30"/>
      <c r="F60" s="32"/>
      <c r="G60" s="30"/>
      <c r="H60" s="30"/>
      <c r="I60" s="30"/>
      <c r="J60" s="30"/>
      <c r="K60" s="30"/>
      <c r="L60" s="30"/>
      <c r="M60" s="30"/>
      <c r="N60" s="30"/>
      <c r="O60" s="30"/>
    </row>
    <row r="61" spans="1:58" s="33" customFormat="1" ht="18" customHeight="1" x14ac:dyDescent="0.4">
      <c r="C61" s="34"/>
      <c r="F61" s="35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</row>
    <row r="62" spans="1:58" s="33" customFormat="1" ht="18" customHeight="1" x14ac:dyDescent="0.4">
      <c r="C62" s="34"/>
      <c r="F62" s="35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</row>
    <row r="63" spans="1:58" s="33" customFormat="1" ht="18" customHeight="1" x14ac:dyDescent="0.4">
      <c r="C63" s="34"/>
      <c r="F63" s="35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</row>
    <row r="64" spans="1:58" s="33" customFormat="1" ht="18" customHeight="1" x14ac:dyDescent="0.4">
      <c r="C64" s="34"/>
      <c r="F64" s="35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</row>
    <row r="65" spans="3:58" s="33" customFormat="1" ht="18" customHeight="1" x14ac:dyDescent="0.4">
      <c r="C65" s="34"/>
      <c r="F65" s="3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</row>
    <row r="66" spans="3:58" s="33" customFormat="1" ht="18" customHeight="1" x14ac:dyDescent="0.4">
      <c r="C66" s="34"/>
      <c r="F66" s="35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</row>
    <row r="67" spans="3:58" s="33" customFormat="1" ht="18" customHeight="1" x14ac:dyDescent="0.4">
      <c r="C67" s="34"/>
      <c r="F67" s="35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</row>
    <row r="68" spans="3:58" s="33" customFormat="1" ht="18" customHeight="1" x14ac:dyDescent="0.4">
      <c r="C68" s="34"/>
      <c r="F68" s="35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</row>
    <row r="69" spans="3:58" s="33" customFormat="1" ht="18" customHeight="1" x14ac:dyDescent="0.4">
      <c r="C69" s="34"/>
      <c r="F69" s="35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</row>
    <row r="70" spans="3:58" s="33" customFormat="1" ht="18" customHeight="1" x14ac:dyDescent="0.4">
      <c r="C70" s="34"/>
      <c r="F70" s="35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</row>
    <row r="71" spans="3:58" s="33" customFormat="1" ht="18" customHeight="1" x14ac:dyDescent="0.4">
      <c r="C71" s="34"/>
      <c r="F71" s="35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</row>
    <row r="72" spans="3:58" s="33" customFormat="1" ht="18" customHeight="1" x14ac:dyDescent="0.4">
      <c r="C72" s="34"/>
      <c r="F72" s="35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</row>
    <row r="73" spans="3:58" s="33" customFormat="1" ht="18" customHeight="1" x14ac:dyDescent="0.4">
      <c r="C73" s="34"/>
      <c r="F73" s="35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</row>
    <row r="74" spans="3:58" s="33" customFormat="1" ht="18" customHeight="1" x14ac:dyDescent="0.4">
      <c r="C74" s="34"/>
      <c r="F74" s="35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</row>
    <row r="75" spans="3:58" s="33" customFormat="1" ht="18" customHeight="1" x14ac:dyDescent="0.4">
      <c r="C75" s="34"/>
      <c r="F75" s="3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</row>
    <row r="76" spans="3:58" s="33" customFormat="1" ht="18" customHeight="1" x14ac:dyDescent="0.4">
      <c r="C76" s="34"/>
      <c r="F76" s="35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</row>
    <row r="77" spans="3:58" s="33" customFormat="1" ht="18" customHeight="1" x14ac:dyDescent="0.4">
      <c r="C77" s="34"/>
      <c r="F77" s="35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</row>
    <row r="78" spans="3:58" s="33" customFormat="1" ht="18" customHeight="1" x14ac:dyDescent="0.4">
      <c r="C78" s="34"/>
      <c r="F78" s="35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</row>
    <row r="79" spans="3:58" s="33" customFormat="1" ht="18" customHeight="1" x14ac:dyDescent="0.4">
      <c r="C79" s="34"/>
      <c r="F79" s="35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</row>
    <row r="80" spans="3:58" s="33" customFormat="1" ht="18" customHeight="1" x14ac:dyDescent="0.4">
      <c r="C80" s="34"/>
      <c r="F80" s="35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</row>
    <row r="81" spans="3:58" s="33" customFormat="1" ht="18" customHeight="1" x14ac:dyDescent="0.4">
      <c r="C81" s="34"/>
      <c r="F81" s="35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</row>
    <row r="82" spans="3:58" s="33" customFormat="1" ht="18" customHeight="1" x14ac:dyDescent="0.4">
      <c r="C82" s="34"/>
      <c r="F82" s="35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</row>
    <row r="83" spans="3:58" s="33" customFormat="1" ht="18" customHeight="1" x14ac:dyDescent="0.4">
      <c r="C83" s="34"/>
      <c r="F83" s="35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</row>
  </sheetData>
  <mergeCells count="9">
    <mergeCell ref="G3:G4"/>
    <mergeCell ref="H3:H4"/>
    <mergeCell ref="I3:O3"/>
    <mergeCell ref="A3:A4"/>
    <mergeCell ref="B3:B4"/>
    <mergeCell ref="C3:C4"/>
    <mergeCell ref="D3:D4"/>
    <mergeCell ref="E3:E4"/>
    <mergeCell ref="F3:F4"/>
  </mergeCells>
  <phoneticPr fontId="3" type="noConversion"/>
  <pageMargins left="0.39370078740157483" right="0.39370078740157483" top="0.78740157480314965" bottom="0.39370078740157483" header="0" footer="0"/>
  <pageSetup paperSize="9" scale="58" orientation="landscape" r:id="rId1"/>
  <rowBreaks count="1" manualBreakCount="1">
    <brk id="59" max="1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81"/>
  <sheetViews>
    <sheetView topLeftCell="A20" zoomScale="70" zoomScaleNormal="70" workbookViewId="0">
      <selection activeCell="E33" sqref="E33"/>
    </sheetView>
  </sheetViews>
  <sheetFormatPr defaultRowHeight="17.399999999999999" x14ac:dyDescent="0.4"/>
  <cols>
    <col min="1" max="1" width="6.3984375" style="33" customWidth="1"/>
    <col min="2" max="2" width="14.19921875" style="33" customWidth="1"/>
    <col min="3" max="3" width="24.3984375" style="34" customWidth="1"/>
    <col min="4" max="4" width="14.8984375" style="33" customWidth="1"/>
    <col min="5" max="5" width="50.19921875" style="33" customWidth="1"/>
    <col min="6" max="6" width="11.19921875" style="35" customWidth="1"/>
    <col min="7" max="8" width="11.19921875" style="33" customWidth="1"/>
    <col min="9" max="16" width="17.3984375" style="33" customWidth="1"/>
    <col min="17" max="17" width="13.3984375" style="33" customWidth="1"/>
    <col min="18" max="18" width="17.8984375" style="33" customWidth="1"/>
    <col min="19" max="19" width="3.5" style="33" customWidth="1"/>
    <col min="20" max="24" width="11.8984375" style="33" customWidth="1"/>
    <col min="25" max="27" width="8.796875" style="33"/>
  </cols>
  <sheetData>
    <row r="1" spans="1:56" s="5" customFormat="1" ht="30" customHeight="1" x14ac:dyDescent="0.4">
      <c r="A1" s="1" t="s">
        <v>44</v>
      </c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56" s="11" customFormat="1" ht="30" customHeight="1" x14ac:dyDescent="0.4">
      <c r="A2" s="6" t="s">
        <v>45</v>
      </c>
      <c r="B2" s="7"/>
      <c r="C2" s="7"/>
      <c r="D2" s="7"/>
      <c r="E2" s="7"/>
      <c r="F2" s="8"/>
      <c r="G2" s="7"/>
      <c r="H2" s="7"/>
      <c r="I2" s="7"/>
      <c r="J2" s="7"/>
      <c r="K2" s="7"/>
      <c r="L2" s="7"/>
      <c r="M2" s="7"/>
      <c r="N2" s="7"/>
      <c r="O2" s="7"/>
      <c r="P2" s="9"/>
      <c r="Q2" s="7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56" s="13" customFormat="1" ht="18" customHeight="1" x14ac:dyDescent="0.4">
      <c r="A3" s="47" t="s">
        <v>0</v>
      </c>
      <c r="B3" s="49" t="s">
        <v>1</v>
      </c>
      <c r="C3" s="51" t="s">
        <v>2</v>
      </c>
      <c r="D3" s="51" t="s">
        <v>3</v>
      </c>
      <c r="E3" s="53" t="s">
        <v>4</v>
      </c>
      <c r="F3" s="54" t="s">
        <v>5</v>
      </c>
      <c r="G3" s="44" t="s">
        <v>6</v>
      </c>
      <c r="H3" s="44" t="s">
        <v>7</v>
      </c>
      <c r="I3" s="46" t="s">
        <v>8</v>
      </c>
      <c r="J3" s="46"/>
      <c r="K3" s="46"/>
      <c r="L3" s="46"/>
      <c r="M3" s="46"/>
      <c r="N3" s="12"/>
      <c r="O3" s="12"/>
      <c r="P3" s="12"/>
      <c r="Q3" s="12"/>
      <c r="R3" s="12"/>
      <c r="S3" s="12"/>
      <c r="T3" s="12"/>
    </row>
    <row r="4" spans="1:56" s="17" customFormat="1" ht="42.75" customHeight="1" x14ac:dyDescent="0.4">
      <c r="A4" s="48"/>
      <c r="B4" s="50"/>
      <c r="C4" s="52"/>
      <c r="D4" s="52"/>
      <c r="E4" s="50"/>
      <c r="F4" s="55"/>
      <c r="G4" s="45"/>
      <c r="H4" s="45"/>
      <c r="I4" s="14" t="s">
        <v>50</v>
      </c>
      <c r="J4" s="14" t="s">
        <v>51</v>
      </c>
      <c r="K4" s="14" t="s">
        <v>52</v>
      </c>
      <c r="L4" s="14" t="s">
        <v>62</v>
      </c>
      <c r="M4" s="14" t="s">
        <v>53</v>
      </c>
      <c r="N4" s="15"/>
      <c r="O4" s="15"/>
      <c r="P4" s="15"/>
      <c r="Q4" s="15"/>
      <c r="R4" s="15"/>
      <c r="S4" s="15"/>
      <c r="T4" s="15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</row>
    <row r="5" spans="1:56" s="16" customFormat="1" ht="18" customHeight="1" x14ac:dyDescent="0.4">
      <c r="A5" s="15"/>
      <c r="B5" s="15"/>
      <c r="C5" s="15" t="s">
        <v>67</v>
      </c>
      <c r="D5" s="15" t="s">
        <v>68</v>
      </c>
      <c r="E5" s="16" t="s">
        <v>69</v>
      </c>
      <c r="F5" s="31">
        <v>800</v>
      </c>
      <c r="G5" s="31">
        <v>3.5</v>
      </c>
      <c r="H5" s="31">
        <v>16.100000000000001</v>
      </c>
      <c r="I5" s="31">
        <v>48.2</v>
      </c>
      <c r="J5" s="31">
        <v>27.1</v>
      </c>
      <c r="K5" s="31">
        <v>2.4</v>
      </c>
      <c r="L5" s="31"/>
      <c r="M5" s="31">
        <v>22.3</v>
      </c>
    </row>
    <row r="6" spans="1:56" s="16" customFormat="1" ht="18" hidden="1" customHeight="1" x14ac:dyDescent="0.4">
      <c r="A6" s="15">
        <v>5353</v>
      </c>
      <c r="B6" s="15" t="s">
        <v>129</v>
      </c>
      <c r="C6" s="15" t="s">
        <v>130</v>
      </c>
      <c r="D6" s="15" t="s">
        <v>131</v>
      </c>
      <c r="E6" s="16" t="s">
        <v>132</v>
      </c>
      <c r="F6" s="31">
        <v>904</v>
      </c>
      <c r="G6" s="31">
        <v>3.3</v>
      </c>
      <c r="H6" s="31">
        <v>23.8</v>
      </c>
      <c r="I6" s="31"/>
      <c r="J6" s="31"/>
      <c r="K6" s="31"/>
      <c r="L6" s="31"/>
      <c r="M6" s="31"/>
      <c r="N6" s="16" t="s">
        <v>138</v>
      </c>
    </row>
    <row r="7" spans="1:56" s="16" customFormat="1" ht="18" hidden="1" customHeight="1" x14ac:dyDescent="0.4">
      <c r="A7" s="15">
        <v>5341</v>
      </c>
      <c r="B7" s="15" t="s">
        <v>133</v>
      </c>
      <c r="C7" s="15" t="s">
        <v>134</v>
      </c>
      <c r="D7" s="15" t="s">
        <v>135</v>
      </c>
      <c r="E7" s="16" t="s">
        <v>136</v>
      </c>
      <c r="F7" s="31">
        <v>806</v>
      </c>
      <c r="G7" s="31">
        <v>3.5</v>
      </c>
      <c r="H7" s="31">
        <v>6.3</v>
      </c>
      <c r="I7" s="31"/>
      <c r="J7" s="31"/>
      <c r="K7" s="31"/>
      <c r="L7" s="31"/>
      <c r="M7" s="31"/>
      <c r="N7" s="16" t="s">
        <v>137</v>
      </c>
    </row>
    <row r="8" spans="1:56" s="16" customFormat="1" ht="18" hidden="1" customHeight="1" x14ac:dyDescent="0.4">
      <c r="A8" s="15">
        <v>5298</v>
      </c>
      <c r="B8" s="15" t="s">
        <v>139</v>
      </c>
      <c r="C8" s="15" t="s">
        <v>140</v>
      </c>
      <c r="D8" s="15" t="s">
        <v>141</v>
      </c>
      <c r="E8" s="16" t="s">
        <v>142</v>
      </c>
      <c r="F8" s="31">
        <v>800</v>
      </c>
      <c r="G8" s="31">
        <v>3.5</v>
      </c>
      <c r="H8" s="31">
        <v>16.100000000000001</v>
      </c>
      <c r="I8" s="31"/>
      <c r="J8" s="31"/>
      <c r="K8" s="31"/>
      <c r="L8" s="31"/>
      <c r="M8" s="31"/>
      <c r="N8" s="16" t="s">
        <v>143</v>
      </c>
    </row>
    <row r="9" spans="1:56" s="16" customFormat="1" ht="18" hidden="1" customHeight="1" x14ac:dyDescent="0.4">
      <c r="A9" s="15">
        <v>5211</v>
      </c>
      <c r="B9" s="15" t="s">
        <v>63</v>
      </c>
      <c r="C9" s="15" t="s">
        <v>64</v>
      </c>
      <c r="D9" s="15" t="s">
        <v>65</v>
      </c>
      <c r="E9" s="16" t="s">
        <v>66</v>
      </c>
      <c r="F9" s="31">
        <v>807</v>
      </c>
      <c r="G9" s="31">
        <v>3.4</v>
      </c>
      <c r="H9" s="31">
        <v>4.4000000000000004</v>
      </c>
      <c r="I9" s="31">
        <v>55.9</v>
      </c>
      <c r="J9" s="31">
        <v>32.4</v>
      </c>
      <c r="K9" s="31">
        <v>4.3</v>
      </c>
      <c r="L9" s="31"/>
      <c r="M9" s="31">
        <v>7.4</v>
      </c>
      <c r="N9" s="16" t="s">
        <v>144</v>
      </c>
    </row>
    <row r="10" spans="1:56" s="16" customFormat="1" ht="18" hidden="1" customHeight="1" x14ac:dyDescent="0.4">
      <c r="A10" s="36">
        <v>5030</v>
      </c>
      <c r="B10" s="15" t="s">
        <v>46</v>
      </c>
      <c r="C10" s="15" t="s">
        <v>47</v>
      </c>
      <c r="D10" s="15" t="s">
        <v>48</v>
      </c>
      <c r="E10" s="16" t="s">
        <v>49</v>
      </c>
      <c r="F10" s="31">
        <v>803</v>
      </c>
      <c r="G10" s="31">
        <v>3.5</v>
      </c>
      <c r="H10" s="31">
        <v>22.2</v>
      </c>
      <c r="I10" s="31">
        <v>47.4</v>
      </c>
      <c r="J10" s="31">
        <v>28.3</v>
      </c>
      <c r="K10" s="31">
        <v>2.7</v>
      </c>
      <c r="L10" s="31"/>
      <c r="M10" s="31">
        <f>0.5+15.5</f>
        <v>16</v>
      </c>
      <c r="N10" s="15" t="s">
        <v>145</v>
      </c>
      <c r="O10" s="15"/>
      <c r="P10" s="15"/>
      <c r="Q10" s="15"/>
      <c r="R10" s="15"/>
      <c r="S10" s="15"/>
      <c r="T10" s="15"/>
      <c r="U10" s="15"/>
      <c r="V10" s="15"/>
    </row>
    <row r="11" spans="1:56" s="16" customFormat="1" ht="18" hidden="1" customHeight="1" x14ac:dyDescent="0.4">
      <c r="A11" s="15">
        <v>5010</v>
      </c>
      <c r="B11" s="30" t="s">
        <v>146</v>
      </c>
      <c r="C11" s="31" t="s">
        <v>147</v>
      </c>
      <c r="D11" s="30" t="s">
        <v>148</v>
      </c>
      <c r="E11" s="13" t="s">
        <v>132</v>
      </c>
      <c r="F11" s="32">
        <v>833</v>
      </c>
      <c r="G11" s="30">
        <v>3.4</v>
      </c>
      <c r="H11" s="30">
        <v>20.399999999999999</v>
      </c>
      <c r="I11" s="30">
        <v>41.5</v>
      </c>
      <c r="J11" s="30">
        <v>34.700000000000003</v>
      </c>
      <c r="K11" s="30">
        <v>3.2</v>
      </c>
      <c r="L11" s="30"/>
      <c r="M11" s="30">
        <f>0.7+14.9</f>
        <v>15.6</v>
      </c>
      <c r="N11" s="16" t="s">
        <v>149</v>
      </c>
    </row>
    <row r="12" spans="1:56" s="16" customFormat="1" ht="18" hidden="1" customHeight="1" x14ac:dyDescent="0.4">
      <c r="A12" s="15">
        <v>4967</v>
      </c>
      <c r="B12" s="30" t="s">
        <v>150</v>
      </c>
      <c r="C12" s="31" t="s">
        <v>151</v>
      </c>
      <c r="D12" s="30" t="s">
        <v>152</v>
      </c>
      <c r="E12" s="13" t="s">
        <v>153</v>
      </c>
      <c r="F12" s="32">
        <v>804</v>
      </c>
      <c r="G12" s="30">
        <v>3.5</v>
      </c>
      <c r="H12" s="30">
        <v>20.3</v>
      </c>
      <c r="I12" s="30">
        <v>43.3</v>
      </c>
      <c r="J12" s="30">
        <v>29.8</v>
      </c>
      <c r="K12" s="30">
        <v>2.7</v>
      </c>
      <c r="L12" s="30"/>
      <c r="M12" s="30">
        <f>5.1+16.9</f>
        <v>22</v>
      </c>
      <c r="N12" s="16" t="s">
        <v>154</v>
      </c>
      <c r="BD12" s="13"/>
    </row>
    <row r="13" spans="1:56" s="16" customFormat="1" ht="18" hidden="1" customHeight="1" x14ac:dyDescent="0.4">
      <c r="A13" s="15">
        <v>4960</v>
      </c>
      <c r="B13" s="15" t="s">
        <v>58</v>
      </c>
      <c r="C13" s="15" t="s">
        <v>59</v>
      </c>
      <c r="D13" s="15" t="s">
        <v>60</v>
      </c>
      <c r="E13" s="16" t="s">
        <v>61</v>
      </c>
      <c r="F13" s="31">
        <v>1600</v>
      </c>
      <c r="G13" s="56">
        <v>2.5</v>
      </c>
      <c r="H13" s="31">
        <v>19.3</v>
      </c>
      <c r="I13" s="31">
        <v>44.9</v>
      </c>
      <c r="J13" s="31">
        <v>26.9</v>
      </c>
      <c r="K13" s="31">
        <v>2.2000000000000002</v>
      </c>
      <c r="L13" s="31">
        <v>1.3</v>
      </c>
      <c r="M13" s="31">
        <v>17.7</v>
      </c>
      <c r="N13" s="16" t="s">
        <v>155</v>
      </c>
    </row>
    <row r="14" spans="1:56" s="16" customFormat="1" ht="18" hidden="1" customHeight="1" x14ac:dyDescent="0.4">
      <c r="A14" s="37">
        <v>4954</v>
      </c>
      <c r="B14" s="15" t="s">
        <v>54</v>
      </c>
      <c r="C14" s="15" t="s">
        <v>55</v>
      </c>
      <c r="D14" s="15" t="s">
        <v>56</v>
      </c>
      <c r="E14" s="16" t="s">
        <v>57</v>
      </c>
      <c r="F14" s="31">
        <v>808</v>
      </c>
      <c r="G14" s="31">
        <v>3.4</v>
      </c>
      <c r="H14" s="31">
        <v>4.5999999999999996</v>
      </c>
      <c r="I14" s="31">
        <v>53.4</v>
      </c>
      <c r="J14" s="31">
        <v>33.200000000000003</v>
      </c>
      <c r="K14" s="31">
        <v>2.6</v>
      </c>
      <c r="L14" s="31"/>
      <c r="M14" s="31">
        <v>10.8</v>
      </c>
      <c r="N14" s="15" t="s">
        <v>156</v>
      </c>
      <c r="O14" s="15"/>
      <c r="P14" s="15"/>
      <c r="Q14" s="15"/>
      <c r="R14" s="15"/>
      <c r="S14" s="15"/>
      <c r="T14" s="15"/>
      <c r="U14" s="15"/>
      <c r="V14" s="15"/>
    </row>
    <row r="15" spans="1:56" s="16" customFormat="1" ht="18" hidden="1" customHeight="1" x14ac:dyDescent="0.4">
      <c r="A15" s="15">
        <v>4876</v>
      </c>
      <c r="B15" s="30" t="s">
        <v>157</v>
      </c>
      <c r="C15" s="31" t="s">
        <v>134</v>
      </c>
      <c r="D15" s="15" t="s">
        <v>56</v>
      </c>
      <c r="E15" s="13" t="s">
        <v>158</v>
      </c>
      <c r="F15" s="32">
        <v>840</v>
      </c>
      <c r="G15" s="30">
        <v>3.4</v>
      </c>
      <c r="H15" s="30">
        <v>3.5</v>
      </c>
      <c r="I15" s="30">
        <v>54.4</v>
      </c>
      <c r="J15" s="30">
        <v>34.200000000000003</v>
      </c>
      <c r="K15" s="30">
        <v>4</v>
      </c>
      <c r="L15" s="30"/>
      <c r="M15" s="30">
        <f>1.6+2.1+3.7</f>
        <v>7.4</v>
      </c>
      <c r="N15" s="16" t="s">
        <v>159</v>
      </c>
    </row>
    <row r="16" spans="1:56" s="16" customFormat="1" ht="18" hidden="1" customHeight="1" x14ac:dyDescent="0.4">
      <c r="A16" s="15">
        <v>4853</v>
      </c>
      <c r="B16" s="30" t="s">
        <v>160</v>
      </c>
      <c r="C16" s="31" t="s">
        <v>147</v>
      </c>
      <c r="D16" s="30" t="s">
        <v>161</v>
      </c>
      <c r="E16" s="13" t="s">
        <v>162</v>
      </c>
      <c r="F16" s="32">
        <v>804</v>
      </c>
      <c r="G16" s="30">
        <v>3.5</v>
      </c>
      <c r="H16" s="30">
        <v>4.8</v>
      </c>
      <c r="I16" s="30">
        <v>53.9</v>
      </c>
      <c r="J16" s="30">
        <v>35.4</v>
      </c>
      <c r="K16" s="30">
        <v>1.8</v>
      </c>
      <c r="L16" s="30"/>
      <c r="M16" s="30">
        <f>1.2+4.1+3.6</f>
        <v>8.9</v>
      </c>
      <c r="N16" s="16" t="s">
        <v>163</v>
      </c>
    </row>
    <row r="17" spans="1:56" s="16" customFormat="1" ht="18" hidden="1" customHeight="1" x14ac:dyDescent="0.4">
      <c r="A17" s="15">
        <v>4852</v>
      </c>
      <c r="B17" s="30">
        <v>5.1100000000000003</v>
      </c>
      <c r="C17" s="31" t="s">
        <v>164</v>
      </c>
      <c r="D17" s="30" t="s">
        <v>165</v>
      </c>
      <c r="E17" s="13" t="s">
        <v>166</v>
      </c>
      <c r="F17" s="32">
        <v>1045</v>
      </c>
      <c r="G17" s="30">
        <v>3</v>
      </c>
      <c r="H17" s="30">
        <v>2</v>
      </c>
      <c r="I17" s="30">
        <v>44.4</v>
      </c>
      <c r="J17" s="30">
        <v>45.6</v>
      </c>
      <c r="K17" s="30">
        <v>3</v>
      </c>
      <c r="L17" s="30"/>
      <c r="M17" s="30">
        <f>3.7+2.1+1.2</f>
        <v>7.0000000000000009</v>
      </c>
      <c r="N17" s="16" t="s">
        <v>167</v>
      </c>
      <c r="BD17" s="13"/>
    </row>
    <row r="18" spans="1:56" s="16" customFormat="1" ht="18" hidden="1" customHeight="1" x14ac:dyDescent="0.4">
      <c r="A18" s="15">
        <v>4851</v>
      </c>
      <c r="B18" s="30">
        <v>5.13</v>
      </c>
      <c r="C18" s="31" t="s">
        <v>168</v>
      </c>
      <c r="D18" s="30" t="s">
        <v>169</v>
      </c>
      <c r="E18" s="13" t="s">
        <v>170</v>
      </c>
      <c r="F18" s="32">
        <v>1018</v>
      </c>
      <c r="G18" s="30">
        <v>3.1</v>
      </c>
      <c r="H18" s="30">
        <v>20.399999999999999</v>
      </c>
      <c r="I18" s="30">
        <v>41.4</v>
      </c>
      <c r="J18" s="30">
        <v>25.9</v>
      </c>
      <c r="K18" s="30">
        <v>1.9</v>
      </c>
      <c r="L18" s="30"/>
      <c r="M18" s="30">
        <f>1.8+15.3+13.7</f>
        <v>30.8</v>
      </c>
      <c r="N18" s="16" t="s">
        <v>171</v>
      </c>
    </row>
    <row r="19" spans="1:56" s="29" customFormat="1" ht="18" hidden="1" customHeight="1" x14ac:dyDescent="0.4">
      <c r="A19" s="30">
        <v>4833</v>
      </c>
      <c r="B19" s="30" t="s">
        <v>172</v>
      </c>
      <c r="C19" s="31" t="s">
        <v>134</v>
      </c>
      <c r="D19" s="30" t="s">
        <v>173</v>
      </c>
      <c r="E19" s="13" t="s">
        <v>174</v>
      </c>
      <c r="F19" s="32">
        <v>807</v>
      </c>
      <c r="G19" s="30">
        <v>3.4</v>
      </c>
      <c r="H19" s="30">
        <v>4.9000000000000004</v>
      </c>
      <c r="I19" s="30">
        <v>48.2</v>
      </c>
      <c r="J19" s="30">
        <v>29.7</v>
      </c>
      <c r="K19" s="30">
        <v>2.6</v>
      </c>
      <c r="L19" s="30"/>
      <c r="M19" s="30">
        <f>2.9+7.4+9.2</f>
        <v>19.5</v>
      </c>
      <c r="N19" s="30" t="s">
        <v>175</v>
      </c>
      <c r="O19" s="25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56" s="13" customFormat="1" ht="18" customHeight="1" x14ac:dyDescent="0.4">
      <c r="A20" s="30">
        <v>4822</v>
      </c>
      <c r="B20" s="30" t="s">
        <v>176</v>
      </c>
      <c r="C20" s="31" t="s">
        <v>177</v>
      </c>
      <c r="D20" s="30" t="s">
        <v>178</v>
      </c>
      <c r="E20" s="13" t="s">
        <v>179</v>
      </c>
      <c r="F20" s="32">
        <v>800</v>
      </c>
      <c r="G20" s="30">
        <v>3.5</v>
      </c>
      <c r="H20" s="30">
        <v>18.7</v>
      </c>
      <c r="I20" s="30">
        <v>46.2</v>
      </c>
      <c r="J20" s="30">
        <v>27.8</v>
      </c>
      <c r="K20" s="30">
        <v>1.9</v>
      </c>
      <c r="L20" s="30"/>
      <c r="M20" s="30">
        <f>7.4+2+14.7</f>
        <v>24.1</v>
      </c>
      <c r="N20" s="30" t="s">
        <v>180</v>
      </c>
      <c r="O20" s="30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56" s="16" customFormat="1" ht="18" customHeight="1" x14ac:dyDescent="0.4">
      <c r="A21" s="43">
        <v>4802</v>
      </c>
      <c r="B21" s="15" t="s">
        <v>181</v>
      </c>
      <c r="C21" s="43" t="s">
        <v>134</v>
      </c>
      <c r="D21" s="43" t="s">
        <v>182</v>
      </c>
      <c r="E21" s="16" t="s">
        <v>183</v>
      </c>
      <c r="F21" s="31">
        <v>815</v>
      </c>
      <c r="G21" s="31">
        <v>3.4</v>
      </c>
      <c r="H21" s="31">
        <v>4.8</v>
      </c>
      <c r="I21" s="31">
        <v>54.1</v>
      </c>
      <c r="J21" s="31">
        <v>33.200000000000003</v>
      </c>
      <c r="K21" s="31">
        <v>2.8</v>
      </c>
      <c r="L21" s="31"/>
      <c r="M21" s="31">
        <f>1.4+3.9+4.6</f>
        <v>9.8999999999999986</v>
      </c>
      <c r="N21" s="16" t="s">
        <v>184</v>
      </c>
    </row>
    <row r="22" spans="1:56" s="16" customFormat="1" ht="18" customHeight="1" x14ac:dyDescent="0.4">
      <c r="A22" s="43">
        <v>4788</v>
      </c>
      <c r="B22" s="15" t="s">
        <v>185</v>
      </c>
      <c r="C22" s="43" t="s">
        <v>186</v>
      </c>
      <c r="D22" s="43" t="s">
        <v>187</v>
      </c>
      <c r="E22" s="16" t="s">
        <v>142</v>
      </c>
      <c r="F22" s="31">
        <v>800</v>
      </c>
      <c r="G22" s="31">
        <v>3.5</v>
      </c>
      <c r="H22" s="31">
        <v>20.100000000000001</v>
      </c>
      <c r="I22" s="31">
        <v>42.5</v>
      </c>
      <c r="J22" s="31">
        <v>26.3</v>
      </c>
      <c r="K22" s="31">
        <v>1.2</v>
      </c>
      <c r="L22" s="31"/>
      <c r="M22" s="31">
        <f>1.9+20.7+7.4</f>
        <v>30</v>
      </c>
      <c r="N22" s="16" t="s">
        <v>188</v>
      </c>
    </row>
    <row r="23" spans="1:56" s="16" customFormat="1" ht="18" customHeight="1" x14ac:dyDescent="0.4">
      <c r="A23" s="43">
        <v>4785</v>
      </c>
      <c r="B23" s="15" t="s">
        <v>189</v>
      </c>
      <c r="C23" s="43" t="s">
        <v>190</v>
      </c>
      <c r="D23" s="43" t="s">
        <v>191</v>
      </c>
      <c r="E23" s="16" t="s">
        <v>192</v>
      </c>
      <c r="F23" s="31">
        <v>801</v>
      </c>
      <c r="G23" s="31">
        <v>3.5</v>
      </c>
      <c r="H23" s="31">
        <v>19.3</v>
      </c>
      <c r="I23" s="31">
        <v>46.1</v>
      </c>
      <c r="J23" s="31">
        <v>29.1</v>
      </c>
      <c r="K23" s="31">
        <v>2.7</v>
      </c>
      <c r="L23" s="31"/>
      <c r="M23" s="31">
        <f>10.8+11.4</f>
        <v>22.200000000000003</v>
      </c>
      <c r="N23" s="16" t="s">
        <v>193</v>
      </c>
    </row>
    <row r="24" spans="1:56" s="16" customFormat="1" ht="18" customHeight="1" x14ac:dyDescent="0.4">
      <c r="A24" s="43">
        <v>4779</v>
      </c>
      <c r="B24" s="15" t="s">
        <v>194</v>
      </c>
      <c r="C24" s="43" t="s">
        <v>195</v>
      </c>
      <c r="D24" s="43" t="s">
        <v>196</v>
      </c>
      <c r="E24" s="16" t="s">
        <v>197</v>
      </c>
      <c r="F24" s="31">
        <v>808</v>
      </c>
      <c r="G24" s="31">
        <v>3.4</v>
      </c>
      <c r="H24" s="31">
        <v>5.4</v>
      </c>
      <c r="I24" s="31">
        <v>55.5</v>
      </c>
      <c r="J24" s="31">
        <v>33.6</v>
      </c>
      <c r="K24" s="31">
        <v>2.9</v>
      </c>
      <c r="L24" s="31"/>
      <c r="M24" s="31">
        <f>1.7+2.7+3.6</f>
        <v>8</v>
      </c>
      <c r="N24" s="16" t="s">
        <v>198</v>
      </c>
    </row>
    <row r="25" spans="1:56" s="16" customFormat="1" ht="18" customHeight="1" x14ac:dyDescent="0.4">
      <c r="A25" s="43">
        <v>4766</v>
      </c>
      <c r="B25" s="15" t="s">
        <v>199</v>
      </c>
      <c r="C25" s="43" t="s">
        <v>200</v>
      </c>
      <c r="D25" s="43" t="s">
        <v>201</v>
      </c>
      <c r="E25" s="16" t="s">
        <v>202</v>
      </c>
      <c r="F25" s="31">
        <v>800</v>
      </c>
      <c r="G25" s="31">
        <v>3.5</v>
      </c>
      <c r="H25" s="31">
        <v>16.600000000000001</v>
      </c>
      <c r="I25" s="31">
        <v>40.200000000000003</v>
      </c>
      <c r="J25" s="31">
        <v>29.4</v>
      </c>
      <c r="K25" s="31">
        <v>0.6</v>
      </c>
      <c r="L25" s="31"/>
      <c r="M25" s="31">
        <f>4.7+25.1</f>
        <v>29.8</v>
      </c>
      <c r="N25" s="16" t="s">
        <v>203</v>
      </c>
    </row>
    <row r="26" spans="1:56" s="16" customFormat="1" ht="18" customHeight="1" x14ac:dyDescent="0.4">
      <c r="A26" s="15">
        <v>4759</v>
      </c>
      <c r="B26" s="15" t="s">
        <v>204</v>
      </c>
      <c r="C26" s="15" t="s">
        <v>205</v>
      </c>
      <c r="D26" s="15" t="s">
        <v>206</v>
      </c>
      <c r="E26" s="16" t="s">
        <v>209</v>
      </c>
      <c r="F26" s="31">
        <v>824</v>
      </c>
      <c r="G26" s="31">
        <v>3.4</v>
      </c>
      <c r="H26" s="31">
        <v>4.5999999999999996</v>
      </c>
      <c r="I26" s="31">
        <v>58.3</v>
      </c>
      <c r="J26" s="31">
        <v>28.8</v>
      </c>
      <c r="K26" s="31">
        <v>3.8</v>
      </c>
      <c r="L26" s="31"/>
      <c r="M26" s="31">
        <f>1.9+2.9+4.3</f>
        <v>9.1</v>
      </c>
      <c r="N26" s="16" t="s">
        <v>207</v>
      </c>
    </row>
    <row r="27" spans="1:56" s="16" customFormat="1" ht="18" customHeight="1" x14ac:dyDescent="0.4">
      <c r="A27" s="15">
        <v>4731</v>
      </c>
      <c r="B27" s="30" t="s">
        <v>208</v>
      </c>
      <c r="C27" s="15" t="s">
        <v>205</v>
      </c>
      <c r="D27" s="15" t="s">
        <v>206</v>
      </c>
      <c r="E27" s="13" t="s">
        <v>209</v>
      </c>
      <c r="F27" s="32">
        <v>830</v>
      </c>
      <c r="G27" s="30">
        <v>3.4</v>
      </c>
      <c r="H27" s="30">
        <v>5.8</v>
      </c>
      <c r="I27" s="30">
        <v>49.6</v>
      </c>
      <c r="J27" s="30">
        <v>36.799999999999997</v>
      </c>
      <c r="K27" s="30">
        <v>3</v>
      </c>
      <c r="L27" s="30"/>
      <c r="M27" s="30">
        <f>1.7+1.1+1+2.2+4.6</f>
        <v>10.6</v>
      </c>
      <c r="N27" s="16" t="s">
        <v>210</v>
      </c>
    </row>
    <row r="28" spans="1:56" s="16" customFormat="1" ht="18" customHeight="1" x14ac:dyDescent="0.4">
      <c r="A28" s="15">
        <v>4713</v>
      </c>
      <c r="B28" s="30" t="s">
        <v>212</v>
      </c>
      <c r="C28" s="31" t="s">
        <v>190</v>
      </c>
      <c r="D28" s="30" t="s">
        <v>211</v>
      </c>
      <c r="E28" s="13" t="s">
        <v>213</v>
      </c>
      <c r="F28" s="32">
        <v>807</v>
      </c>
      <c r="G28" s="30">
        <v>3.5</v>
      </c>
      <c r="H28" s="30">
        <v>28.9</v>
      </c>
      <c r="I28" s="30">
        <v>40.4</v>
      </c>
      <c r="J28" s="30">
        <v>33.6</v>
      </c>
      <c r="K28" s="30">
        <v>2.2000000000000002</v>
      </c>
      <c r="L28" s="30"/>
      <c r="M28" s="30">
        <f>0.1+13.3</f>
        <v>13.4</v>
      </c>
      <c r="N28" s="16" t="s">
        <v>214</v>
      </c>
      <c r="BD28" s="13"/>
    </row>
    <row r="29" spans="1:56" s="16" customFormat="1" ht="18" customHeight="1" x14ac:dyDescent="0.4">
      <c r="A29" s="15">
        <v>4704</v>
      </c>
      <c r="B29" s="30" t="s">
        <v>215</v>
      </c>
      <c r="C29" s="31" t="s">
        <v>195</v>
      </c>
      <c r="D29" s="15" t="s">
        <v>206</v>
      </c>
      <c r="E29" s="13" t="s">
        <v>209</v>
      </c>
      <c r="F29" s="32">
        <v>802</v>
      </c>
      <c r="G29" s="30">
        <v>3.5</v>
      </c>
      <c r="H29" s="30">
        <v>6.7</v>
      </c>
      <c r="I29" s="30">
        <v>49.3</v>
      </c>
      <c r="J29" s="30">
        <v>34.299999999999997</v>
      </c>
      <c r="K29" s="30">
        <v>2.7</v>
      </c>
      <c r="L29" s="30"/>
      <c r="M29" s="30">
        <f>3+1.2+0.6+0.4+2.4+6.1</f>
        <v>13.7</v>
      </c>
      <c r="N29" s="16" t="s">
        <v>216</v>
      </c>
    </row>
    <row r="30" spans="1:56" s="29" customFormat="1" ht="18" customHeight="1" x14ac:dyDescent="0.4">
      <c r="A30" s="30">
        <v>4681</v>
      </c>
      <c r="B30" s="30" t="s">
        <v>217</v>
      </c>
      <c r="C30" s="31" t="s">
        <v>218</v>
      </c>
      <c r="D30" s="30" t="s">
        <v>219</v>
      </c>
      <c r="E30" s="13" t="s">
        <v>220</v>
      </c>
      <c r="F30" s="32">
        <v>800</v>
      </c>
      <c r="G30" s="30">
        <v>3.5</v>
      </c>
      <c r="H30" s="30">
        <v>14.2</v>
      </c>
      <c r="I30" s="30">
        <v>36.6</v>
      </c>
      <c r="J30" s="30">
        <v>24.1</v>
      </c>
      <c r="K30" s="30">
        <v>1.2</v>
      </c>
      <c r="L30" s="30"/>
      <c r="M30" s="30">
        <f>1.1+14.5+22.5</f>
        <v>38.1</v>
      </c>
      <c r="N30" s="30" t="s">
        <v>221</v>
      </c>
      <c r="O30" s="25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56" s="29" customFormat="1" ht="18" customHeight="1" x14ac:dyDescent="0.4">
      <c r="A31" s="30">
        <v>4675</v>
      </c>
      <c r="B31" s="30" t="s">
        <v>222</v>
      </c>
      <c r="C31" s="31" t="s">
        <v>55</v>
      </c>
      <c r="D31" s="30" t="s">
        <v>223</v>
      </c>
      <c r="E31" s="13" t="s">
        <v>224</v>
      </c>
      <c r="F31" s="32">
        <v>815</v>
      </c>
      <c r="G31" s="30">
        <v>3.4</v>
      </c>
      <c r="H31" s="30">
        <v>5.8</v>
      </c>
      <c r="I31" s="30">
        <v>43.2</v>
      </c>
      <c r="J31" s="30">
        <v>34.1</v>
      </c>
      <c r="K31" s="30"/>
      <c r="L31" s="30"/>
      <c r="M31" s="30">
        <f>1.3+1.5+4.6+8.9</f>
        <v>16.3</v>
      </c>
      <c r="N31" s="30" t="s">
        <v>225</v>
      </c>
      <c r="O31" s="25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56" s="16" customFormat="1" ht="18" customHeight="1" x14ac:dyDescent="0.4">
      <c r="A32" s="15">
        <v>4654</v>
      </c>
      <c r="B32" s="15" t="s">
        <v>222</v>
      </c>
      <c r="C32" s="15" t="s">
        <v>151</v>
      </c>
      <c r="D32" s="15" t="s">
        <v>226</v>
      </c>
      <c r="E32" s="16" t="s">
        <v>153</v>
      </c>
      <c r="F32" s="31">
        <v>800</v>
      </c>
      <c r="G32" s="31">
        <v>3.5</v>
      </c>
      <c r="H32" s="31">
        <v>23.8</v>
      </c>
      <c r="I32" s="31">
        <v>38.799999999999997</v>
      </c>
      <c r="J32" s="31">
        <v>26.8</v>
      </c>
      <c r="K32" s="31">
        <v>1.8</v>
      </c>
      <c r="L32" s="31"/>
      <c r="M32" s="31">
        <f>5.2+27.5</f>
        <v>32.700000000000003</v>
      </c>
      <c r="N32" s="16" t="s">
        <v>227</v>
      </c>
    </row>
    <row r="33" spans="1:25" s="29" customFormat="1" ht="18" customHeight="1" x14ac:dyDescent="0.4">
      <c r="A33" s="25"/>
      <c r="B33" s="30"/>
      <c r="C33" s="31"/>
      <c r="D33" s="30"/>
      <c r="E33" s="30"/>
      <c r="F33" s="32"/>
      <c r="G33" s="30"/>
      <c r="H33" s="30"/>
      <c r="I33" s="30"/>
      <c r="J33" s="30"/>
      <c r="K33" s="30"/>
      <c r="L33" s="30"/>
      <c r="M33" s="30"/>
      <c r="N33" s="25"/>
      <c r="O33" s="25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spans="1:25" s="13" customFormat="1" ht="18" customHeight="1" x14ac:dyDescent="0.4">
      <c r="A34" s="30"/>
      <c r="B34" s="30"/>
      <c r="C34" s="31"/>
      <c r="D34" s="30"/>
      <c r="E34" s="30"/>
      <c r="F34" s="32"/>
      <c r="G34" s="30"/>
      <c r="H34" s="30"/>
      <c r="I34" s="30"/>
      <c r="J34" s="30"/>
      <c r="K34" s="30"/>
      <c r="L34" s="30"/>
      <c r="M34" s="30"/>
      <c r="N34" s="30"/>
      <c r="O34" s="30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s="13" customFormat="1" ht="18" customHeight="1" x14ac:dyDescent="0.4">
      <c r="A35" s="30"/>
      <c r="B35" s="30"/>
      <c r="C35" s="31"/>
      <c r="D35" s="30"/>
      <c r="E35" s="30"/>
      <c r="F35" s="32"/>
      <c r="G35" s="30"/>
      <c r="H35" s="30"/>
      <c r="I35" s="30"/>
      <c r="J35" s="30"/>
      <c r="K35" s="30"/>
      <c r="L35" s="30"/>
      <c r="M35" s="30"/>
      <c r="N35" s="30"/>
      <c r="O35" s="30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s="13" customFormat="1" ht="18" customHeight="1" x14ac:dyDescent="0.4">
      <c r="A36" s="30"/>
      <c r="B36" s="30"/>
      <c r="C36" s="31"/>
      <c r="D36" s="30"/>
      <c r="E36" s="30"/>
      <c r="F36" s="32"/>
      <c r="G36" s="30"/>
      <c r="H36" s="30"/>
      <c r="I36" s="30"/>
      <c r="J36" s="30"/>
      <c r="K36" s="30"/>
      <c r="L36" s="30"/>
      <c r="M36" s="30"/>
      <c r="N36" s="30"/>
      <c r="O36" s="30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s="13" customFormat="1" ht="18" customHeight="1" x14ac:dyDescent="0.4">
      <c r="A37" s="30"/>
      <c r="B37" s="30"/>
      <c r="C37" s="31"/>
      <c r="D37" s="30"/>
      <c r="E37" s="30"/>
      <c r="F37" s="32"/>
      <c r="G37" s="30"/>
      <c r="H37" s="30"/>
      <c r="I37" s="30"/>
      <c r="J37" s="30"/>
      <c r="K37" s="30"/>
      <c r="L37" s="30"/>
      <c r="M37" s="30"/>
      <c r="N37" s="30"/>
      <c r="O37" s="30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s="13" customFormat="1" ht="18" customHeight="1" x14ac:dyDescent="0.4">
      <c r="A38" s="30"/>
      <c r="B38" s="30"/>
      <c r="C38" s="31"/>
      <c r="D38" s="30"/>
      <c r="E38" s="30"/>
      <c r="F38" s="32"/>
      <c r="G38" s="30"/>
      <c r="H38" s="30"/>
      <c r="I38" s="30"/>
      <c r="J38" s="30"/>
      <c r="K38" s="30"/>
      <c r="L38" s="30"/>
      <c r="M38" s="30"/>
      <c r="N38" s="30"/>
      <c r="O38" s="30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s="13" customFormat="1" ht="18" customHeight="1" x14ac:dyDescent="0.4">
      <c r="A39" s="30"/>
      <c r="B39" s="30"/>
      <c r="C39" s="31"/>
      <c r="D39" s="30"/>
      <c r="E39" s="30"/>
      <c r="F39" s="32"/>
      <c r="G39" s="30"/>
      <c r="H39" s="30"/>
      <c r="I39" s="30"/>
      <c r="J39" s="30"/>
      <c r="K39" s="30"/>
      <c r="L39" s="30"/>
      <c r="M39" s="30"/>
      <c r="N39" s="30"/>
      <c r="O39" s="30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s="13" customFormat="1" ht="18" customHeight="1" x14ac:dyDescent="0.4">
      <c r="A40" s="30"/>
      <c r="B40" s="30"/>
      <c r="C40" s="31"/>
      <c r="D40" s="30"/>
      <c r="E40" s="30"/>
      <c r="F40" s="32"/>
      <c r="G40" s="30"/>
      <c r="H40" s="30"/>
      <c r="I40" s="30"/>
      <c r="J40" s="30"/>
      <c r="K40" s="30"/>
      <c r="L40" s="30"/>
      <c r="M40" s="30"/>
      <c r="N40" s="30"/>
      <c r="O40" s="30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s="13" customFormat="1" ht="18" customHeight="1" x14ac:dyDescent="0.4">
      <c r="A41" s="30"/>
      <c r="B41" s="30"/>
      <c r="C41" s="31"/>
      <c r="D41" s="30"/>
      <c r="E41" s="30"/>
      <c r="F41" s="32"/>
      <c r="G41" s="30"/>
      <c r="H41" s="30"/>
      <c r="I41" s="30"/>
      <c r="J41" s="30"/>
      <c r="K41" s="30"/>
      <c r="L41" s="30"/>
      <c r="M41" s="30"/>
      <c r="N41" s="30"/>
      <c r="O41" s="30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s="13" customFormat="1" ht="18" customHeight="1" x14ac:dyDescent="0.4">
      <c r="A42" s="30"/>
      <c r="B42" s="30"/>
      <c r="C42" s="31"/>
      <c r="D42" s="30"/>
      <c r="E42" s="30"/>
      <c r="F42" s="32"/>
      <c r="G42" s="30"/>
      <c r="H42" s="30"/>
      <c r="I42" s="30"/>
      <c r="J42" s="30"/>
      <c r="K42" s="30"/>
      <c r="L42" s="30"/>
      <c r="M42" s="30"/>
      <c r="N42" s="30"/>
      <c r="O42" s="30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s="13" customFormat="1" ht="18" customHeight="1" x14ac:dyDescent="0.4">
      <c r="A43" s="30"/>
      <c r="B43" s="30"/>
      <c r="C43" s="31"/>
      <c r="D43" s="30"/>
      <c r="E43" s="30"/>
      <c r="F43" s="32"/>
      <c r="G43" s="30"/>
      <c r="H43" s="30"/>
      <c r="I43" s="30"/>
      <c r="J43" s="30"/>
      <c r="K43" s="30"/>
      <c r="L43" s="30"/>
      <c r="M43" s="30"/>
      <c r="N43" s="30"/>
      <c r="O43" s="30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s="13" customFormat="1" ht="18" customHeight="1" x14ac:dyDescent="0.4">
      <c r="A44" s="30"/>
      <c r="B44" s="30"/>
      <c r="C44" s="31"/>
      <c r="D44" s="30"/>
      <c r="E44" s="30"/>
      <c r="F44" s="32"/>
      <c r="G44" s="30"/>
      <c r="H44" s="30"/>
      <c r="I44" s="30"/>
      <c r="J44" s="30"/>
      <c r="K44" s="30"/>
      <c r="L44" s="30"/>
      <c r="M44" s="30"/>
      <c r="N44" s="30"/>
      <c r="O44" s="30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s="13" customFormat="1" ht="18" customHeight="1" x14ac:dyDescent="0.4">
      <c r="A45" s="30"/>
      <c r="B45" s="30"/>
      <c r="C45" s="31"/>
      <c r="D45" s="30"/>
      <c r="E45" s="30"/>
      <c r="F45" s="32"/>
      <c r="G45" s="30"/>
      <c r="H45" s="30"/>
      <c r="I45" s="30"/>
      <c r="J45" s="30"/>
      <c r="K45" s="30"/>
      <c r="L45" s="30"/>
      <c r="M45" s="30"/>
      <c r="N45" s="30"/>
      <c r="O45" s="30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s="13" customFormat="1" ht="18" customHeight="1" x14ac:dyDescent="0.4">
      <c r="A46" s="30"/>
      <c r="B46" s="30"/>
      <c r="C46" s="31"/>
      <c r="D46" s="30"/>
      <c r="E46" s="30"/>
      <c r="F46" s="32"/>
      <c r="G46" s="30"/>
      <c r="H46" s="30"/>
      <c r="I46" s="30"/>
      <c r="J46" s="30"/>
      <c r="K46" s="30"/>
      <c r="L46" s="30"/>
      <c r="M46" s="30"/>
      <c r="N46" s="30"/>
      <c r="O46" s="30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s="13" customFormat="1" ht="18" customHeight="1" x14ac:dyDescent="0.4">
      <c r="A47" s="30"/>
      <c r="B47" s="30"/>
      <c r="C47" s="31"/>
      <c r="D47" s="30"/>
      <c r="E47" s="30"/>
      <c r="F47" s="32"/>
      <c r="G47" s="30"/>
      <c r="H47" s="30"/>
      <c r="I47" s="30"/>
      <c r="J47" s="30"/>
      <c r="K47" s="30"/>
      <c r="L47" s="30"/>
      <c r="M47" s="30"/>
      <c r="N47" s="30"/>
      <c r="O47" s="30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s="13" customFormat="1" ht="18" customHeight="1" x14ac:dyDescent="0.4">
      <c r="A48" s="30"/>
      <c r="B48" s="30"/>
      <c r="C48" s="31"/>
      <c r="D48" s="30"/>
      <c r="E48" s="30"/>
      <c r="F48" s="32"/>
      <c r="G48" s="30"/>
      <c r="H48" s="30"/>
      <c r="I48" s="30"/>
      <c r="J48" s="30"/>
      <c r="K48" s="30"/>
      <c r="L48" s="30"/>
      <c r="M48" s="30"/>
      <c r="N48" s="30"/>
      <c r="O48" s="30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69" s="13" customFormat="1" ht="18" customHeight="1" x14ac:dyDescent="0.4">
      <c r="A49" s="30"/>
      <c r="B49" s="30"/>
      <c r="C49" s="31"/>
      <c r="D49" s="30"/>
      <c r="E49" s="30"/>
      <c r="F49" s="32"/>
      <c r="G49" s="30"/>
      <c r="H49" s="30"/>
      <c r="I49" s="30"/>
      <c r="J49" s="30"/>
      <c r="K49" s="30"/>
      <c r="L49" s="30"/>
      <c r="M49" s="30"/>
      <c r="N49" s="30"/>
      <c r="O49" s="30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69" s="13" customFormat="1" ht="18" customHeight="1" x14ac:dyDescent="0.4">
      <c r="A50" s="30"/>
      <c r="B50" s="33"/>
      <c r="C50" s="34"/>
      <c r="D50" s="33"/>
      <c r="E50" s="33"/>
      <c r="F50" s="35"/>
      <c r="G50" s="33"/>
      <c r="H50" s="33"/>
      <c r="I50" s="33"/>
      <c r="J50" s="33"/>
      <c r="K50" s="33"/>
      <c r="L50" s="33"/>
      <c r="M50" s="33"/>
      <c r="N50" s="30"/>
      <c r="O50" s="30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69" s="13" customFormat="1" ht="18" customHeight="1" x14ac:dyDescent="0.4">
      <c r="A51" s="30"/>
      <c r="B51" s="33"/>
      <c r="C51" s="34"/>
      <c r="D51" s="33"/>
      <c r="E51" s="33"/>
      <c r="F51" s="35"/>
      <c r="G51" s="33"/>
      <c r="H51" s="33"/>
      <c r="I51" s="33"/>
      <c r="J51" s="33"/>
      <c r="K51" s="33"/>
      <c r="L51" s="33"/>
      <c r="M51" s="33"/>
      <c r="N51" s="30"/>
      <c r="O51" s="30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69" s="13" customFormat="1" ht="18" customHeight="1" x14ac:dyDescent="0.4">
      <c r="A52" s="30"/>
      <c r="B52" s="33"/>
      <c r="C52" s="34"/>
      <c r="D52" s="33"/>
      <c r="E52" s="33"/>
      <c r="F52" s="35"/>
      <c r="G52" s="33"/>
      <c r="H52" s="33"/>
      <c r="I52" s="33"/>
      <c r="J52" s="33"/>
      <c r="K52" s="33"/>
      <c r="L52" s="33"/>
      <c r="M52" s="33"/>
      <c r="N52" s="30"/>
      <c r="O52" s="30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69" s="13" customFormat="1" ht="18" customHeight="1" x14ac:dyDescent="0.4">
      <c r="A53" s="30"/>
      <c r="B53" s="33"/>
      <c r="C53" s="34"/>
      <c r="D53" s="33"/>
      <c r="E53" s="33"/>
      <c r="F53" s="35"/>
      <c r="G53" s="33"/>
      <c r="H53" s="33"/>
      <c r="I53" s="33"/>
      <c r="J53" s="33"/>
      <c r="K53" s="33"/>
      <c r="L53" s="33"/>
      <c r="M53" s="33"/>
      <c r="N53" s="30"/>
      <c r="O53" s="30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69" s="13" customFormat="1" ht="18" customHeight="1" x14ac:dyDescent="0.4">
      <c r="A54" s="30"/>
      <c r="B54" s="33"/>
      <c r="C54" s="34"/>
      <c r="D54" s="33"/>
      <c r="E54" s="33"/>
      <c r="F54" s="35"/>
      <c r="G54" s="33"/>
      <c r="H54" s="33"/>
      <c r="I54" s="33"/>
      <c r="J54" s="33"/>
      <c r="K54" s="33"/>
      <c r="L54" s="33"/>
      <c r="M54" s="33"/>
      <c r="N54" s="30"/>
      <c r="O54" s="30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69" s="13" customFormat="1" ht="18" customHeight="1" x14ac:dyDescent="0.4">
      <c r="A55" s="30"/>
      <c r="B55" s="33"/>
      <c r="C55" s="34"/>
      <c r="D55" s="33"/>
      <c r="E55" s="33"/>
      <c r="F55" s="35"/>
      <c r="G55" s="33"/>
      <c r="H55" s="33"/>
      <c r="I55" s="33"/>
      <c r="J55" s="33"/>
      <c r="K55" s="33"/>
      <c r="L55" s="33"/>
      <c r="M55" s="33"/>
      <c r="N55" s="30"/>
      <c r="O55" s="30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69" s="13" customFormat="1" ht="18" customHeight="1" x14ac:dyDescent="0.4">
      <c r="A56" s="30"/>
      <c r="B56" s="33"/>
      <c r="C56" s="34"/>
      <c r="D56" s="33"/>
      <c r="E56" s="33"/>
      <c r="F56" s="35"/>
      <c r="G56" s="33"/>
      <c r="H56" s="33"/>
      <c r="I56" s="33"/>
      <c r="J56" s="33"/>
      <c r="K56" s="33"/>
      <c r="L56" s="33"/>
      <c r="M56" s="33"/>
      <c r="N56" s="30"/>
      <c r="O56" s="30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69" s="13" customFormat="1" ht="18" customHeight="1" x14ac:dyDescent="0.4">
      <c r="A57" s="30"/>
      <c r="B57" s="33"/>
      <c r="C57" s="34"/>
      <c r="D57" s="33"/>
      <c r="E57" s="33"/>
      <c r="F57" s="35"/>
      <c r="G57" s="33"/>
      <c r="H57" s="33"/>
      <c r="I57" s="33"/>
      <c r="J57" s="33"/>
      <c r="K57" s="33"/>
      <c r="L57" s="33"/>
      <c r="M57" s="33"/>
      <c r="N57" s="30"/>
      <c r="O57" s="30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69" s="13" customFormat="1" ht="18" customHeight="1" x14ac:dyDescent="0.4">
      <c r="A58" s="30"/>
      <c r="B58" s="33"/>
      <c r="C58" s="34"/>
      <c r="D58" s="33"/>
      <c r="E58" s="33"/>
      <c r="F58" s="35"/>
      <c r="G58" s="33"/>
      <c r="H58" s="33"/>
      <c r="I58" s="33"/>
      <c r="J58" s="33"/>
      <c r="K58" s="33"/>
      <c r="L58" s="33"/>
      <c r="M58" s="33"/>
      <c r="N58" s="30"/>
      <c r="O58" s="30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69" s="33" customFormat="1" ht="18" customHeight="1" x14ac:dyDescent="0.4">
      <c r="C59" s="34"/>
      <c r="F59" s="35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</row>
    <row r="60" spans="1:69" s="33" customFormat="1" ht="18" customHeight="1" x14ac:dyDescent="0.4">
      <c r="C60" s="34"/>
      <c r="F60" s="35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</row>
    <row r="61" spans="1:69" s="33" customFormat="1" ht="18" customHeight="1" x14ac:dyDescent="0.4">
      <c r="C61" s="34"/>
      <c r="F61" s="35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</row>
    <row r="62" spans="1:69" s="33" customFormat="1" ht="18" customHeight="1" x14ac:dyDescent="0.4">
      <c r="C62" s="34"/>
      <c r="F62" s="35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</row>
    <row r="63" spans="1:69" s="33" customFormat="1" ht="18" customHeight="1" x14ac:dyDescent="0.4">
      <c r="C63" s="34"/>
      <c r="F63" s="35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</row>
    <row r="64" spans="1:69" s="33" customFormat="1" ht="18" customHeight="1" x14ac:dyDescent="0.4">
      <c r="C64" s="34"/>
      <c r="F64" s="35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</row>
    <row r="65" spans="3:69" s="33" customFormat="1" ht="18" customHeight="1" x14ac:dyDescent="0.4">
      <c r="C65" s="34"/>
      <c r="F65" s="3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</row>
    <row r="66" spans="3:69" s="33" customFormat="1" ht="18" customHeight="1" x14ac:dyDescent="0.4">
      <c r="C66" s="34"/>
      <c r="F66" s="35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</row>
    <row r="67" spans="3:69" s="33" customFormat="1" ht="18" customHeight="1" x14ac:dyDescent="0.4">
      <c r="C67" s="34"/>
      <c r="F67" s="35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</row>
    <row r="68" spans="3:69" s="33" customFormat="1" ht="18" customHeight="1" x14ac:dyDescent="0.4">
      <c r="C68" s="34"/>
      <c r="F68" s="35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</row>
    <row r="69" spans="3:69" s="33" customFormat="1" ht="18" customHeight="1" x14ac:dyDescent="0.4">
      <c r="C69" s="34"/>
      <c r="F69" s="35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</row>
    <row r="70" spans="3:69" s="33" customFormat="1" ht="18" customHeight="1" x14ac:dyDescent="0.4">
      <c r="C70" s="34"/>
      <c r="F70" s="35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</row>
    <row r="71" spans="3:69" s="33" customFormat="1" ht="18" customHeight="1" x14ac:dyDescent="0.4">
      <c r="C71" s="34"/>
      <c r="F71" s="35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</row>
    <row r="72" spans="3:69" s="33" customFormat="1" ht="18" customHeight="1" x14ac:dyDescent="0.4">
      <c r="C72" s="34"/>
      <c r="F72" s="35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</row>
    <row r="73" spans="3:69" s="33" customFormat="1" ht="18" customHeight="1" x14ac:dyDescent="0.4">
      <c r="C73" s="34"/>
      <c r="F73" s="35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</row>
    <row r="74" spans="3:69" s="33" customFormat="1" ht="18" customHeight="1" x14ac:dyDescent="0.4">
      <c r="C74" s="34"/>
      <c r="F74" s="35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</row>
    <row r="75" spans="3:69" s="33" customFormat="1" ht="18" customHeight="1" x14ac:dyDescent="0.4">
      <c r="C75" s="34"/>
      <c r="F75" s="3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</row>
    <row r="76" spans="3:69" s="33" customFormat="1" ht="18" customHeight="1" x14ac:dyDescent="0.4">
      <c r="C76" s="34"/>
      <c r="F76" s="35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</row>
    <row r="77" spans="3:69" s="33" customFormat="1" ht="18" customHeight="1" x14ac:dyDescent="0.4">
      <c r="C77" s="34"/>
      <c r="F77" s="35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</row>
    <row r="78" spans="3:69" s="33" customFormat="1" ht="18" customHeight="1" x14ac:dyDescent="0.4">
      <c r="C78" s="34"/>
      <c r="F78" s="35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</row>
    <row r="79" spans="3:69" s="33" customFormat="1" ht="18" customHeight="1" x14ac:dyDescent="0.4">
      <c r="C79" s="34"/>
      <c r="F79" s="35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</row>
    <row r="80" spans="3:69" s="33" customFormat="1" ht="18" customHeight="1" x14ac:dyDescent="0.4">
      <c r="C80" s="34"/>
      <c r="F80" s="35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</row>
    <row r="81" spans="3:69" s="33" customFormat="1" ht="18" customHeight="1" x14ac:dyDescent="0.4">
      <c r="C81" s="34"/>
      <c r="F81" s="35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</row>
  </sheetData>
  <mergeCells count="9">
    <mergeCell ref="G3:G4"/>
    <mergeCell ref="H3:H4"/>
    <mergeCell ref="I3:M3"/>
    <mergeCell ref="A3:A4"/>
    <mergeCell ref="B3:B4"/>
    <mergeCell ref="C3:C4"/>
    <mergeCell ref="D3:D4"/>
    <mergeCell ref="E3:E4"/>
    <mergeCell ref="F3:F4"/>
  </mergeCells>
  <phoneticPr fontId="3" type="noConversion"/>
  <pageMargins left="0.39370078740157483" right="0.39370078740157483" top="0.78740157480314965" bottom="0.39370078740157483" header="0" footer="0"/>
  <pageSetup paperSize="9" scale="58" orientation="landscape" r:id="rId1"/>
  <rowBreaks count="1" manualBreakCount="1">
    <brk id="57" max="1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경기(전체)</vt:lpstr>
      <vt:lpstr>경남(전체)</vt:lpstr>
      <vt:lpstr>Sheet2</vt:lpstr>
      <vt:lpstr>'경기(전체)'!Print_Area</vt:lpstr>
      <vt:lpstr>'경남(전체)'!Print_Area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injatist</dc:creator>
  <cp:lastModifiedBy>injatist</cp:lastModifiedBy>
  <dcterms:created xsi:type="dcterms:W3CDTF">2018-05-22T01:41:20Z</dcterms:created>
  <dcterms:modified xsi:type="dcterms:W3CDTF">2018-06-06T00:12:26Z</dcterms:modified>
</cp:coreProperties>
</file>