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22056" windowHeight="8616"/>
  </bookViews>
  <sheets>
    <sheet name="경남(전체)" sheetId="1" r:id="rId1"/>
  </sheets>
  <externalReferences>
    <externalReference r:id="rId2"/>
  </externalReferences>
  <definedNames>
    <definedName name="_xlnm.Print_Area" localSheetId="0">'경남(전체)'!$A$1:$L$54</definedName>
  </definedNames>
  <calcPr calcId="144525"/>
</workbook>
</file>

<file path=xl/calcChain.xml><?xml version="1.0" encoding="utf-8"?>
<calcChain xmlns="http://schemas.openxmlformats.org/spreadsheetml/2006/main">
  <c r="L31" i="1" l="1"/>
  <c r="L30" i="1"/>
  <c r="K30" i="1"/>
  <c r="L29" i="1"/>
  <c r="K29" i="1"/>
  <c r="L28" i="1"/>
  <c r="K28" i="1"/>
  <c r="L27" i="1"/>
  <c r="L26" i="1"/>
  <c r="K26" i="1"/>
  <c r="L25" i="1"/>
  <c r="K25" i="1"/>
  <c r="L24" i="1"/>
  <c r="L23" i="1"/>
  <c r="K23" i="1"/>
  <c r="L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K12" i="1"/>
  <c r="K11" i="1"/>
  <c r="K10" i="1"/>
  <c r="K9" i="1"/>
  <c r="L7" i="1"/>
  <c r="L5" i="1"/>
</calcChain>
</file>

<file path=xl/sharedStrings.xml><?xml version="1.0" encoding="utf-8"?>
<sst xmlns="http://schemas.openxmlformats.org/spreadsheetml/2006/main" count="148" uniqueCount="112">
  <si>
    <t>[경남지사]</t>
    <phoneticPr fontId="3" type="noConversion"/>
  </si>
  <si>
    <t>2. 경남지사 선거</t>
    <phoneticPr fontId="3" type="noConversion"/>
  </si>
  <si>
    <t>연번</t>
  </si>
  <si>
    <t>조사일자</t>
    <phoneticPr fontId="3" type="noConversion"/>
  </si>
  <si>
    <t>조사기관</t>
  </si>
  <si>
    <t>조사의뢰자</t>
    <phoneticPr fontId="3" type="noConversion"/>
  </si>
  <si>
    <t>조사방법(피조사자선정법)</t>
    <phoneticPr fontId="3" type="noConversion"/>
  </si>
  <si>
    <t>표본크기</t>
  </si>
  <si>
    <t>표본오차</t>
  </si>
  <si>
    <t>응답률</t>
  </si>
  <si>
    <t>여론조사 결과</t>
    <phoneticPr fontId="3" type="noConversion"/>
  </si>
  <si>
    <t>민주당 김경수</t>
    <phoneticPr fontId="3" type="noConversion"/>
  </si>
  <si>
    <t>한국당 김태호</t>
    <phoneticPr fontId="3" type="noConversion"/>
  </si>
  <si>
    <t>기타</t>
    <phoneticPr fontId="3" type="noConversion"/>
  </si>
  <si>
    <t>기타. 무응답</t>
    <phoneticPr fontId="3" type="noConversion"/>
  </si>
  <si>
    <t>6.2~6.4</t>
    <phoneticPr fontId="3" type="noConversion"/>
  </si>
  <si>
    <t>조원씨앤아이</t>
    <phoneticPr fontId="3" type="noConversion"/>
  </si>
  <si>
    <t>일요신문</t>
    <phoneticPr fontId="3" type="noConversion"/>
  </si>
  <si>
    <t>유선전화면접 100 %</t>
    <phoneticPr fontId="3" type="noConversion"/>
  </si>
  <si>
    <t>http://www.nesdc.go.kr/portal/bbs/B0000005/view.do?nttId=5435&amp;regNo=5353&amp;searchCnd=4&amp;searchWrd=%EA%B2%BD%EB%82%A8&amp;gubun=&amp;delCode=0&amp;delcode=0&amp;useAt=&amp;replyAt=&amp;menuNo=200467&amp;sdate=&amp;edate=&amp;pdate=&amp;deptId=&amp;isk=&amp;ise=&amp;viewType=&amp;pollGubuncd=%EC%A0%9C7%ED%9A%8C%20%EC%A0%84%EA%B5%AD%EB%8F%99%EC%8B%9C%EC%A7%80%EB%B0%A9%EC%84%A0%EA%B1%B0&amp;categories=&amp;searchKey=&amp;searchTime=:%EB%82%A0%EC%A7%9C%EA%B5%AC%EB%B6%84:&amp;searchCode=&amp;searchDecision=:%EA%B2%B0%EC%A0%95%EC%82%AC%ED%95%AD:&amp;option1=&amp;option2=&amp;option3=&amp;option4=&amp;option5=&amp;option6=&amp;option7=&amp;option8=&amp;option9=&amp;option10=&amp;pageIndex=1</t>
    <phoneticPr fontId="3" type="noConversion"/>
  </si>
  <si>
    <t>6.2~6.3</t>
    <phoneticPr fontId="3" type="noConversion"/>
  </si>
  <si>
    <t>리얼미터</t>
    <phoneticPr fontId="3" type="noConversion"/>
  </si>
  <si>
    <t>국제신문</t>
    <phoneticPr fontId="3" type="noConversion"/>
  </si>
  <si>
    <t xml:space="preserve"> 유선 ARS 40 %, 무선 ARS 10 %, 무선전화면접 50 %</t>
    <phoneticPr fontId="3" type="noConversion"/>
  </si>
  <si>
    <t>http://www.nesdc.go.kr/portal/bbs/B0000005/view.do?nttId=5420&amp;regNo=5341&amp;searchCnd=4&amp;searchWrd=%EA%B2%BD%EB%82%A8&amp;gubun=&amp;delCode=0&amp;delcode=0&amp;useAt=&amp;replyAt=&amp;menuNo=200467&amp;sdate=&amp;edate=&amp;pdate=&amp;deptId=&amp;isk=&amp;ise=&amp;viewType=&amp;pollGubuncd=%EC%A0%9C7%ED%9A%8C%20%EC%A0%84%EA%B5%AD%EB%8F%99%EC%8B%9C%EC%A7%80%EB%B0%A9%EC%84%A0%EA%B1%B0&amp;categories=&amp;searchKey=&amp;searchTime=:%EB%82%A0%EC%A7%9C%EA%B5%AC%EB%B6%84:&amp;searchCode=&amp;searchDecision=:%EA%B2%B0%EC%A0%95%EC%82%AC%ED%95%AD:&amp;option1=&amp;option2=&amp;option3=&amp;option4=&amp;option5=&amp;option6=&amp;option7=&amp;option8=&amp;option9=&amp;option10=&amp;pageIndex=1</t>
    <phoneticPr fontId="3" type="noConversion"/>
  </si>
  <si>
    <t>㈜매트릭스코퍼레이션</t>
    <phoneticPr fontId="3" type="noConversion"/>
  </si>
  <si>
    <t>MBN</t>
    <phoneticPr fontId="3" type="noConversion"/>
  </si>
  <si>
    <t>무선전화면접 100 %</t>
    <phoneticPr fontId="3" type="noConversion"/>
  </si>
  <si>
    <t>http://www.nesdc.go.kr/portal/bbs/B0000005/view.do?nttId=5389&amp;regNo=5298&amp;searchCnd=4&amp;searchWrd=%EA%B2%BD%EB%82%A8&amp;gubun=&amp;delCode=0&amp;delcode=0&amp;useAt=&amp;replyAt=&amp;menuNo=200467&amp;sdate=&amp;edate=&amp;pdate=&amp;deptId=&amp;isk=&amp;ise=&amp;viewType=&amp;pollGubuncd=%EC%A0%9C7%ED%9A%8C%20%EC%A0%84%EA%B5%AD%EB%8F%99%EC%8B%9C%EC%A7%80%EB%B0%A9%EC%84%A0%EA%B1%B0&amp;categories=&amp;searchKey=&amp;searchTime=:%EB%82%A0%EC%A7%9C%EA%B5%AC%EB%B6%84:&amp;searchCode=&amp;searchDecision=:%EA%B2%B0%EC%A0%95%EC%82%AC%ED%95%AD:&amp;option1=&amp;option2=&amp;option3=&amp;option4=&amp;option5=&amp;option6=&amp;option7=&amp;option8=&amp;option9=&amp;option10=&amp;pageIndex=1</t>
  </si>
  <si>
    <t>5.29~5.30</t>
    <phoneticPr fontId="3" type="noConversion"/>
  </si>
  <si>
    <t>mbc경남</t>
    <phoneticPr fontId="3" type="noConversion"/>
  </si>
  <si>
    <t>유선 ARS 40 % 무선 ARS 60 %</t>
    <phoneticPr fontId="3" type="noConversion"/>
  </si>
  <si>
    <t>http://www.nesdc.go.kr/portal/bbs/B0000005/view.do?nttId=5234&amp;regNo=5211&amp;searchCnd=4&amp;searchWrd=%EA%B2%BD%EB%82%A8&amp;gubun=&amp;delCode=0&amp;delcode=0&amp;useAt=&amp;replyAt=&amp;menuNo=200467&amp;sdate=&amp;edate=&amp;pdate=&amp;deptId=&amp;isk=&amp;ise=&amp;viewType=&amp;pollGubuncd=%EC%A0%9C7%ED%9A%8C%20%EC%A0%84%EA%B5%AD%EB%8F%99%EC%8B%9C%EC%A7%80%EB%B0%A9%EC%84%A0%EA%B1%B0&amp;categories=&amp;searchKey=&amp;searchTime=:%EB%82%A0%EC%A7%9C%EA%B5%AC%EB%B6%84:&amp;searchCode=&amp;searchDecision=:%EA%B2%B0%EC%A0%95%EC%82%AC%ED%95%AD:&amp;option1=&amp;option2=&amp;option3=&amp;option4=&amp;option5=&amp;option6=&amp;option7=&amp;option8=&amp;option9=&amp;option10=&amp;pageIndex=1</t>
  </si>
  <si>
    <t>5.27~5.28</t>
    <phoneticPr fontId="3" type="noConversion"/>
  </si>
  <si>
    <t>한국갤럽</t>
    <phoneticPr fontId="3" type="noConversion"/>
  </si>
  <si>
    <t>JTBC</t>
    <phoneticPr fontId="3" type="noConversion"/>
  </si>
  <si>
    <t>무선전화면접 81%, 유선전화면접 19%</t>
    <phoneticPr fontId="3" type="noConversion"/>
  </si>
  <si>
    <t>http://www.nesdc.go.kr/portal/bbs/B0000005/view.do?nttId=5109&amp;regNo=5030&amp;searchCnd=4&amp;searchWrd=%EA%B2%BD%EB%82%A8&amp;gubun=&amp;delCode=0&amp;delcode=0&amp;useAt=&amp;replyAt=&amp;menuNo=200467&amp;sdate=&amp;edate=&amp;pdate=&amp;deptId=&amp;isk=&amp;ise=&amp;viewType=&amp;pollGubuncd=%EC%A0%9C7%ED%9A%8C%20%EC%A0%84%EA%B5%AD%EB%8F%99%EC%8B%9C%EC%A7%80%EB%B0%A9%EC%84%A0%EA%B1%B0&amp;categories=&amp;searchKey=&amp;searchTime=:%EB%82%A0%EC%A7%9C%EA%B5%AC%EB%B6%84:&amp;searchCode=&amp;searchDecision=:%EA%B2%B0%EC%A0%95%EC%82%AC%ED%95%AD:&amp;option1=&amp;option2=&amp;option3=&amp;option4=&amp;option5=&amp;option6=&amp;option7=&amp;option8=&amp;option9=&amp;option10=&amp;pageIndex=2</t>
  </si>
  <si>
    <t>5.26~5.27</t>
    <phoneticPr fontId="3" type="noConversion"/>
  </si>
  <si>
    <t>머니투데이</t>
    <phoneticPr fontId="3" type="noConversion"/>
  </si>
  <si>
    <t>http://www.nesdc.go.kr/portal/bbs/B0000005/view.do?nttId=5089&amp;regNo=5010&amp;searchCnd=4&amp;searchWrd=%EA%B2%BD%EB%82%A8&amp;gubun=&amp;delCode=0&amp;delcode=0&amp;useAt=&amp;replyAt=&amp;menuNo=200467&amp;sdate=&amp;edate=&amp;pdate=&amp;deptId=&amp;isk=&amp;ise=&amp;viewType=&amp;pollGubuncd=%EC%A0%9C7%ED%9A%8C%20%EC%A0%84%EA%B5%AD%EB%8F%99%EC%8B%9C%EC%A7%80%EB%B0%A9%EC%84%A0%EA%B1%B0&amp;categories=&amp;searchKey=&amp;searchTime=:%EB%82%A0%EC%A7%9C%EA%B5%AC%EB%B6%84:&amp;searchCode=&amp;searchDecision=:%EA%B2%B0%EC%A0%95%EC%82%AC%ED%95%AD:&amp;option1=&amp;option2=&amp;option3=&amp;option4=&amp;option5=&amp;option6=&amp;option7=&amp;option8=&amp;option9=&amp;option10=&amp;pageIndex=2</t>
  </si>
  <si>
    <t>5.22~5.23</t>
    <phoneticPr fontId="3" type="noConversion"/>
  </si>
  <si>
    <t>중앙일보 조사연구팀</t>
    <phoneticPr fontId="3" type="noConversion"/>
  </si>
  <si>
    <t>중앙일보</t>
    <phoneticPr fontId="3" type="noConversion"/>
  </si>
  <si>
    <t>무선전화면접 68 %,  유선전화면접 32 %</t>
    <phoneticPr fontId="3" type="noConversion"/>
  </si>
  <si>
    <t>http://www.nesdc.go.kr/portal/bbs/B0000005/view.do?nttId=5038&amp;regNo=4967&amp;searchCnd=4&amp;searchWrd=%EA%B2%BD%EB%82%A8&amp;gubun=&amp;delCode=0&amp;delcode=0&amp;useAt=&amp;replyAt=&amp;menuNo=200467&amp;sdate=&amp;edate=&amp;pdate=&amp;deptId=&amp;isk=&amp;ise=&amp;viewType=&amp;pollGubuncd=%EC%A0%9C7%ED%9A%8C%20%EC%A0%84%EA%B5%AD%EB%8F%99%EC%8B%9C%EC%A7%80%EB%B0%A9%EC%84%A0%EA%B1%B0&amp;categories=&amp;searchKey=&amp;searchTime=:%EB%82%A0%EC%A7%9C%EA%B5%AC%EB%B6%84:&amp;searchCode=&amp;searchDecision=:%EA%B2%B0%EC%A0%95%EC%82%AC%ED%95%AD:&amp;option1=&amp;option2=&amp;option3=&amp;option4=&amp;option5=&amp;option6=&amp;option7=&amp;option8=&amp;option9=&amp;option10=&amp;pageIndex=2</t>
  </si>
  <si>
    <t>㈜한국리서치</t>
    <phoneticPr fontId="3" type="noConversion"/>
  </si>
  <si>
    <t>kbs창원</t>
    <phoneticPr fontId="3" type="noConversion"/>
  </si>
  <si>
    <t>유선전화면접 30%, 무선전화면접 70%</t>
    <phoneticPr fontId="3" type="noConversion"/>
  </si>
  <si>
    <t>http://www.nesdc.go.kr/portal/bbs/B0000005/view.do?nttId=5029&amp;regNo=4960&amp;searchCnd=4&amp;searchWrd=%EA%B2%BD%EB%82%A8&amp;gubun=&amp;delCode=0&amp;delcode=0&amp;useAt=&amp;replyAt=&amp;menuNo=200467&amp;sdate=&amp;edate=&amp;pdate=&amp;deptId=&amp;isk=&amp;ise=&amp;viewType=&amp;pollGubuncd=%EC%A0%9C7%ED%9A%8C%20%EC%A0%84%EA%B5%AD%EB%8F%99%EC%8B%9C%EC%A7%80%EB%B0%A9%EC%84%A0%EA%B1%B0&amp;categories=&amp;searchKey=&amp;searchTime=:%EB%82%A0%EC%A7%9C%EA%B5%AC%EB%B6%84:&amp;searchCode=&amp;searchDecision=:%EA%B2%B0%EC%A0%95%EC%82%AC%ED%95%AD:&amp;option1=&amp;option2=&amp;option3=&amp;option4=&amp;option5=&amp;option6=&amp;option7=&amp;option8=&amp;option9=&amp;option10=&amp;pageIndex=2</t>
  </si>
  <si>
    <t>유선 ARS 40 % 무선 ARS 60 %</t>
  </si>
  <si>
    <t>http://www.nesdc.go.kr/portal/bbs/B0000005/view.do?nttId=5019&amp;regNo=4954&amp;searchCnd=4&amp;searchWrd=%EA%B2%BD%EB%82%A8&amp;gubun=&amp;delCode=0&amp;delcode=0&amp;useAt=&amp;replyAt=&amp;menuNo=200467&amp;sdate=&amp;edate=&amp;pdate=&amp;deptId=&amp;isk=&amp;ise=&amp;viewType=&amp;pollGubuncd=%EC%A0%9C7%ED%9A%8C%20%EC%A0%84%EA%B5%AD%EB%8F%99%EC%8B%9C%EC%A7%80%EB%B0%A9%EC%84%A0%EA%B1%B0&amp;categories=&amp;searchKey=&amp;searchTime=:%EB%82%A0%EC%A7%9C%EA%B5%AC%EB%B6%84:&amp;searchCode=&amp;searchDecision=:%EA%B2%B0%EC%A0%95%EC%82%AC%ED%95%AD:&amp;option1=&amp;option2=&amp;option3=&amp;option4=&amp;option5=&amp;option6=&amp;option7=&amp;option8=&amp;option9=&amp;option10=&amp;pageIndex=3</t>
    <phoneticPr fontId="3" type="noConversion"/>
  </si>
  <si>
    <t>5.15~5.16</t>
    <phoneticPr fontId="3" type="noConversion"/>
  </si>
  <si>
    <t>유선 ARS 40 %, 무선 ARS 60 %</t>
    <phoneticPr fontId="3" type="noConversion"/>
  </si>
  <si>
    <t>http://www.nesdc.go.kr/portal/bbs/B0000005/view.do?nttId=4925&amp;regNo=4876&amp;searchCnd=4&amp;searchWrd=%EA%B2%BD%EB%82%A8&amp;gubun=&amp;delCode=0&amp;delcode=0&amp;useAt=&amp;replyAt=&amp;menuNo=200467&amp;sdate=&amp;edate=&amp;pdate=&amp;deptId=&amp;isk=&amp;ise=&amp;viewType=&amp;pollGubuncd=%EC%A0%9C7%ED%9A%8C%20%EC%A0%84%EA%B5%AD%EB%8F%99%EC%8B%9C%EC%A7%80%EB%B0%A9%EC%84%A0%EA%B1%B0&amp;categories=&amp;searchKey=&amp;searchTime=:%EB%82%A0%EC%A7%9C%EA%B5%AC%EB%B6%84:&amp;searchCode=&amp;searchDecision=:%EA%B2%B0%EC%A0%95%EC%82%AC%ED%95%AD:&amp;option1=&amp;option2=&amp;option3=&amp;option4=&amp;option5=&amp;option6=&amp;option7=&amp;option8=&amp;option9=&amp;option10=&amp;pageIndex=3</t>
  </si>
  <si>
    <t>5.13~5.14</t>
    <phoneticPr fontId="3" type="noConversion"/>
  </si>
  <si>
    <t>쿠키뉴스</t>
    <phoneticPr fontId="3" type="noConversion"/>
  </si>
  <si>
    <t>유선 ARS 50 %, 무선 ARS 50 %</t>
    <phoneticPr fontId="3" type="noConversion"/>
  </si>
  <si>
    <t>http://www.nesdc.go.kr/portal/bbs/B0000005/view.do?nttId=4915&amp;regNo=4853&amp;searchCnd=4&amp;searchWrd=%EA%B2%BD%EB%82%A8&amp;gubun=&amp;delCode=0&amp;delcode=0&amp;useAt=&amp;replyAt=&amp;menuNo=200467&amp;sdate=&amp;edate=&amp;pdate=&amp;deptId=&amp;isk=&amp;ise=&amp;viewType=&amp;pollGubuncd=%EC%A0%9C7%ED%9A%8C%20%EC%A0%84%EA%B5%AD%EB%8F%99%EC%8B%9C%EC%A7%80%EB%B0%A9%EC%84%A0%EA%B1%B0&amp;categories=&amp;searchKey=&amp;searchTime=:%EB%82%A0%EC%A7%9C%EA%B5%AC%EB%B6%84:&amp;searchCode=&amp;searchDecision=:%EA%B2%B0%EC%A0%95%EC%82%AC%ED%95%AD:&amp;option1=&amp;option2=&amp;option3=&amp;option4=&amp;option5=&amp;option6=&amp;option7=&amp;option8=&amp;option9=&amp;option10=&amp;pageIndex=3</t>
  </si>
  <si>
    <t>㈜케이에프텔</t>
    <phoneticPr fontId="3" type="noConversion"/>
  </si>
  <si>
    <t>시사오늘</t>
    <phoneticPr fontId="3" type="noConversion"/>
  </si>
  <si>
    <t xml:space="preserve"> 유선 ARS 100 %</t>
    <phoneticPr fontId="3" type="noConversion"/>
  </si>
  <si>
    <t>http://www.nesdc.go.kr/portal/bbs/B0000005/view.do?nttId=4914&amp;regNo=4852&amp;searchCnd=4&amp;searchWrd=%EA%B2%BD%EB%82%A8&amp;gubun=&amp;delCode=0&amp;delcode=0&amp;useAt=&amp;replyAt=&amp;menuNo=200467&amp;sdate=&amp;edate=&amp;pdate=&amp;deptId=&amp;isk=&amp;ise=&amp;viewType=&amp;pollGubuncd=%EC%A0%9C7%ED%9A%8C%20%EC%A0%84%EA%B5%AD%EB%8F%99%EC%8B%9C%EC%A7%80%EB%B0%A9%EC%84%A0%EA%B1%B0&amp;categories=&amp;searchKey=&amp;searchTime=:%EB%82%A0%EC%A7%9C%EA%B5%AC%EB%B6%84:&amp;searchCode=&amp;searchDecision=:%EA%B2%B0%EC%A0%95%EC%82%AC%ED%95%AD:&amp;option1=&amp;option2=&amp;option3=&amp;option4=&amp;option5=&amp;option6=&amp;option7=&amp;option8=&amp;option9=&amp;option10=&amp;pageIndex=3</t>
  </si>
  <si>
    <t>한국사회여론연구소</t>
    <phoneticPr fontId="3" type="noConversion"/>
  </si>
  <si>
    <t>무선전화면접 79.5 %, 유선전화면접 20.5 %</t>
    <phoneticPr fontId="3" type="noConversion"/>
  </si>
  <si>
    <t>http://www.nesdc.go.kr/portal/bbs/B0000005/view.do?nttId=4912&amp;regNo=4851&amp;searchCnd=4&amp;searchWrd=%EA%B2%BD%EB%82%A8&amp;gubun=&amp;delCode=0&amp;delcode=0&amp;useAt=&amp;replyAt=&amp;menuNo=200467&amp;sdate=&amp;edate=&amp;pdate=&amp;deptId=&amp;isk=&amp;ise=&amp;viewType=&amp;pollGubuncd=%EC%A0%9C7%ED%9A%8C%20%EC%A0%84%EA%B5%AD%EB%8F%99%EC%8B%9C%EC%A7%80%EB%B0%A9%EC%84%A0%EA%B1%B0&amp;categories=&amp;searchKey=&amp;searchTime=:%EB%82%A0%EC%A7%9C%EA%B5%AC%EB%B6%84:&amp;searchCode=&amp;searchDecision=:%EA%B2%B0%EC%A0%95%EC%82%AC%ED%95%AD:&amp;option1=&amp;option2=&amp;option3=&amp;option4=&amp;option5=&amp;option6=&amp;option7=&amp;option8=&amp;option9=&amp;option10=&amp;pageIndex=3</t>
  </si>
  <si>
    <t>5.12~5.13</t>
    <phoneticPr fontId="3" type="noConversion"/>
  </si>
  <si>
    <t>유선 ARS 40 %, 무선 ARS 10 %, 무선전화면접 50 %</t>
    <phoneticPr fontId="3" type="noConversion"/>
  </si>
  <si>
    <t>http://www.nesdc.go.kr/portal/bbs/B0000005/view.do?nttId=4894&amp;regNo=4833&amp;searchCnd=4&amp;searchWrd=%EA%B2%BD%EB%82%A8&amp;gubun=&amp;delCode=0&amp;delcode=0&amp;useAt=&amp;replyAt=&amp;menuNo=200467&amp;sdate=&amp;edate=&amp;pdate=&amp;deptId=&amp;isk=&amp;ise=&amp;viewType=&amp;pollGubuncd=%EC%A0%9C7%ED%9A%8C%20%EC%A0%84%EA%B5%AD%EB%8F%99%EC%8B%9C%EC%A7%80%EB%B0%A9%EC%84%A0%EA%B1%B0&amp;categories=&amp;searchKey=&amp;searchTime=:%EB%82%A0%EC%A7%9C%EA%B5%AC%EB%B6%84:&amp;searchCode=&amp;searchDecision=:%EA%B2%B0%EC%A0%95%EC%82%AC%ED%95%AD:&amp;option1=&amp;option2=&amp;option3=&amp;option4=&amp;option5=&amp;option6=&amp;option7=&amp;option8=&amp;option9=&amp;option10=&amp;pageIndex=3</t>
  </si>
  <si>
    <t>5.11~5.12</t>
    <phoneticPr fontId="3" type="noConversion"/>
  </si>
  <si>
    <t>KBS, 한국일보</t>
    <phoneticPr fontId="3" type="noConversion"/>
  </si>
  <si>
    <t>유선전화면접 30.0 %,  무선전화면접 70.0 %</t>
    <phoneticPr fontId="3" type="noConversion"/>
  </si>
  <si>
    <t>http://www.nesdc.go.kr/portal/bbs/B0000005/view.do?nttId=4888&amp;regNo=4822&amp;searchCnd=4&amp;searchWrd=%EA%B2%BD%EB%82%A8&amp;gubun=&amp;delCode=0&amp;delcode=0&amp;useAt=&amp;replyAt=&amp;menuNo=200467&amp;sdate=&amp;edate=&amp;pdate=&amp;deptId=&amp;isk=&amp;ise=&amp;viewType=&amp;pollGubuncd=%EC%A0%9C7%ED%9A%8C%20%EC%A0%84%EA%B5%AD%EB%8F%99%EC%8B%9C%EC%A7%80%EB%B0%A9%EC%84%A0%EA%B1%B0&amp;categories=&amp;searchKey=&amp;searchTime=:%EB%82%A0%EC%A7%9C%EA%B5%AC%EB%B6%84:&amp;searchCode=&amp;searchDecision=:%EA%B2%B0%EC%A0%95%EC%82%AC%ED%95%AD:&amp;option1=&amp;option2=&amp;option3=&amp;option4=&amp;option5=&amp;option6=&amp;option7=&amp;option8=&amp;option9=&amp;option10=&amp;pageIndex=3</t>
  </si>
  <si>
    <t>5.8~5.9</t>
    <phoneticPr fontId="3" type="noConversion"/>
  </si>
  <si>
    <t xml:space="preserve"> 유선 ARS 40 %, 무선 ARS 60 %</t>
    <phoneticPr fontId="3" type="noConversion"/>
  </si>
  <si>
    <t>http://www.nesdc.go.kr/portal/bbs/B0000005/view.do?nttId=4856&amp;regNo=4802&amp;searchCnd=4&amp;searchWrd=%EA%B2%BD%EB%82%A8&amp;gubun=&amp;delCode=0&amp;delcode=0&amp;useAt=&amp;replyAt=&amp;menuNo=200467&amp;sdate=&amp;edate=&amp;pdate=&amp;deptId=&amp;isk=&amp;ise=&amp;viewType=&amp;pollGubuncd=%EC%A0%9C7%ED%9A%8C%20%EC%A0%84%EA%B5%AD%EB%8F%99%EC%8B%9C%EC%A7%80%EB%B0%A9%EC%84%A0%EA%B1%B0&amp;categories=&amp;searchKey=&amp;searchTime=:%EB%82%A0%EC%A7%9C%EA%B5%AC%EB%B6%84:&amp;searchCode=&amp;searchDecision=:%EA%B2%B0%EC%A0%95%EC%82%AC%ED%95%AD:&amp;option1=&amp;option2=&amp;option3=&amp;option4=&amp;option5=&amp;option6=&amp;option7=&amp;option8=&amp;option9=&amp;option10=&amp;pageIndex=4</t>
  </si>
  <si>
    <t>5.6~5.7</t>
    <phoneticPr fontId="3" type="noConversion"/>
  </si>
  <si>
    <t>서울신문</t>
    <phoneticPr fontId="3" type="noConversion"/>
  </si>
  <si>
    <t>http://www.nesdc.go.kr/portal/bbs/B0000005/view.do?nttId=4852&amp;regNo=4788&amp;searchCnd=4&amp;searchWrd=%EA%B2%BD%EB%82%A8&amp;gubun=&amp;delCode=0&amp;delcode=0&amp;useAt=&amp;replyAt=&amp;menuNo=200467&amp;sdate=&amp;edate=&amp;pdate=&amp;deptId=&amp;isk=&amp;ise=&amp;viewType=&amp;pollGubuncd=%EC%A0%9C7%ED%9A%8C%20%EC%A0%84%EA%B5%AD%EB%8F%99%EC%8B%9C%EC%A7%80%EB%B0%A9%EC%84%A0%EA%B1%B0&amp;categories=&amp;searchKey=&amp;searchTime=:%EB%82%A0%EC%A7%9C%EA%B5%AC%EB%B6%84:&amp;searchCode=&amp;searchDecision=:%EA%B2%B0%EC%A0%95%EC%82%AC%ED%95%AD:&amp;option1=&amp;option2=&amp;option3=&amp;option4=&amp;option5=&amp;option6=&amp;option7=&amp;option8=&amp;option9=&amp;option10=&amp;pageIndex=4</t>
  </si>
  <si>
    <t>5.7~5.8</t>
    <phoneticPr fontId="3" type="noConversion"/>
  </si>
  <si>
    <t>한국갤럽조사연구소</t>
    <phoneticPr fontId="3" type="noConversion"/>
  </si>
  <si>
    <t>무선전화면접 87 %, 유선전화면접 13 %</t>
    <phoneticPr fontId="3" type="noConversion"/>
  </si>
  <si>
    <t>http://www.nesdc.go.kr/portal/bbs/B0000005/view.do?nttId=4848&amp;regNo=4785&amp;searchCnd=4&amp;searchWrd=%EA%B2%BD%EB%82%A8&amp;gubun=&amp;delCode=0&amp;delcode=0&amp;useAt=&amp;replyAt=&amp;menuNo=200467&amp;sdate=&amp;edate=&amp;pdate=&amp;deptId=&amp;isk=&amp;ise=&amp;viewType=&amp;pollGubuncd=%EC%A0%9C7%ED%9A%8C%20%EC%A0%84%EA%B5%AD%EB%8F%99%EC%8B%9C%EC%A7%80%EB%B0%A9%EC%84%A0%EA%B1%B0&amp;categories=&amp;searchKey=&amp;searchTime=:%EB%82%A0%EC%A7%9C%EA%B5%AC%EB%B6%84:&amp;searchCode=&amp;searchDecision=:%EA%B2%B0%EC%A0%95%EC%82%AC%ED%95%AD:&amp;option1=&amp;option2=&amp;option3=&amp;option4=&amp;option5=&amp;option6=&amp;option7=&amp;option8=&amp;option9=&amp;option10=&amp;pageIndex=4</t>
  </si>
  <si>
    <t>5.4~5.5</t>
    <phoneticPr fontId="3" type="noConversion"/>
  </si>
  <si>
    <t>CBS</t>
    <phoneticPr fontId="3" type="noConversion"/>
  </si>
  <si>
    <t>유선 ARS 40 %,  무선 ARS 60 %</t>
    <phoneticPr fontId="3" type="noConversion"/>
  </si>
  <si>
    <t>http://www.nesdc.go.kr/portal/bbs/B0000005/view.do?nttId=4823&amp;regNo=4779&amp;searchCnd=4&amp;searchWrd=%EA%B2%BD%EB%82%A8&amp;gubun=&amp;delCode=0&amp;delcode=0&amp;useAt=&amp;replyAt=&amp;menuNo=200467&amp;sdate=&amp;edate=&amp;pdate=&amp;deptId=&amp;isk=&amp;ise=&amp;viewType=&amp;pollGubuncd=%EC%A0%9C7%ED%9A%8C%20%EC%A0%84%EA%B5%AD%EB%8F%99%EC%8B%9C%EC%A7%80%EB%B0%A9%EC%84%A0%EA%B1%B0&amp;categories=&amp;searchKey=&amp;searchTime=:%EB%82%A0%EC%A7%9C%EA%B5%AC%EB%B6%84:&amp;searchCode=&amp;searchDecision=:%EA%B2%B0%EC%A0%95%EC%82%AC%ED%95%AD:&amp;option1=&amp;option2=&amp;option3=&amp;option4=&amp;option5=&amp;option6=&amp;option7=&amp;option8=&amp;option9=&amp;option10=&amp;pageIndex=4</t>
  </si>
  <si>
    <t>4.30~5.1</t>
    <phoneticPr fontId="3" type="noConversion"/>
  </si>
  <si>
    <t>㈜코리아리서치센터</t>
    <phoneticPr fontId="3" type="noConversion"/>
  </si>
  <si>
    <t>MBC</t>
    <phoneticPr fontId="3" type="noConversion"/>
  </si>
  <si>
    <t>유선전화면접 26.2 %, 무선전화면접 73.8 %</t>
    <phoneticPr fontId="3" type="noConversion"/>
  </si>
  <si>
    <t>http://www.nesdc.go.kr/portal/bbs/B0000005/view.do?nttId=4830&amp;regNo=4766&amp;searchCnd=4&amp;searchWrd=%EA%B2%BD%EB%82%A8&amp;gubun=&amp;delCode=0&amp;delcode=0&amp;useAt=&amp;replyAt=&amp;menuNo=200467&amp;sdate=&amp;edate=&amp;pdate=&amp;deptId=&amp;isk=&amp;ise=&amp;viewType=&amp;pollGubuncd=%EC%A0%9C7%ED%9A%8C%20%EC%A0%84%EA%B5%AD%EB%8F%99%EC%8B%9C%EC%A7%80%EB%B0%A9%EC%84%A0%EA%B1%B0&amp;categories=&amp;searchKey=&amp;searchTime=:%EB%82%A0%EC%A7%9C%EA%B5%AC%EB%B6%84:&amp;searchCode=&amp;searchDecision=:%EA%B2%B0%EC%A0%95%EC%82%AC%ED%95%AD:&amp;option1=&amp;option2=&amp;option3=&amp;option4=&amp;option5=&amp;option6=&amp;option7=&amp;option8=&amp;option9=&amp;option10=&amp;pageIndex=4</t>
  </si>
  <si>
    <t>5.1~5.2</t>
    <phoneticPr fontId="3" type="noConversion"/>
  </si>
  <si>
    <t>MBC경남</t>
    <phoneticPr fontId="3" type="noConversion"/>
  </si>
  <si>
    <t>http://www.nesdc.go.kr/portal/bbs/B0000005/view.do?nttId=4819&amp;regNo=4759&amp;searchCnd=4&amp;searchWrd=%EA%B2%BD%EB%82%A8&amp;gubun=&amp;delCode=0&amp;delcode=0&amp;useAt=&amp;replyAt=&amp;menuNo=200467&amp;sdate=&amp;edate=&amp;pdate=&amp;deptId=&amp;isk=&amp;ise=&amp;viewType=&amp;pollGubuncd=%EC%A0%9C7%ED%9A%8C%20%EC%A0%84%EA%B5%AD%EB%8F%99%EC%8B%9C%EC%A7%80%EB%B0%A9%EC%84%A0%EA%B1%B0&amp;categories=&amp;searchKey=&amp;searchTime=:%EB%82%A0%EC%A7%9C%EA%B5%AC%EB%B6%84:&amp;searchCode=&amp;searchDecision=:%EA%B2%B0%EC%A0%95%EC%82%AC%ED%95%AD:&amp;option1=&amp;option2=&amp;option3=&amp;option4=&amp;option5=&amp;option6=&amp;option7=&amp;option8=&amp;option9=&amp;option10=&amp;pageIndex=4</t>
  </si>
  <si>
    <t>4.24~4.25</t>
    <phoneticPr fontId="3" type="noConversion"/>
  </si>
  <si>
    <t>http://www.nesdc.go.kr/portal/bbs/B0000005/view.do?nttId=4787&amp;regNo=4731&amp;searchCnd=4&amp;searchWrd=%EA%B2%BD%EB%82%A8&amp;gubun=&amp;delCode=0&amp;delcode=0&amp;useAt=&amp;replyAt=&amp;menuNo=200467&amp;sdate=&amp;edate=&amp;pdate=&amp;deptId=&amp;isk=&amp;ise=&amp;viewType=&amp;pollGubuncd=%EC%A0%9C7%ED%9A%8C%20%EC%A0%84%EA%B5%AD%EB%8F%99%EC%8B%9C%EC%A7%80%EB%B0%A9%EC%84%A0%EA%B1%B0&amp;categories=&amp;searchKey=&amp;searchTime=:%EB%82%A0%EC%A7%9C%EA%B5%AC%EB%B6%84:&amp;searchCode=&amp;searchDecision=:%EA%B2%B0%EC%A0%95%EC%82%AC%ED%95%AD:&amp;option1=&amp;option2=&amp;option3=&amp;option4=&amp;option5=&amp;option6=&amp;option7=&amp;option8=&amp;option9=&amp;option10=&amp;pageIndex=5</t>
  </si>
  <si>
    <t>4.22~4.23</t>
    <phoneticPr fontId="3" type="noConversion"/>
  </si>
  <si>
    <t xml:space="preserve">JTBC </t>
    <phoneticPr fontId="3" type="noConversion"/>
  </si>
  <si>
    <t>무선전화면접 81 %, 유선전화면접 19 %</t>
    <phoneticPr fontId="3" type="noConversion"/>
  </si>
  <si>
    <t>http://www.nesdc.go.kr/portal/bbs/B0000005/view.do?nttId=4775&amp;regNo=4713&amp;searchCnd=4&amp;searchWrd=%EA%B2%BD%EB%82%A8&amp;gubun=&amp;delCode=0&amp;delcode=0&amp;useAt=&amp;replyAt=&amp;menuNo=200467&amp;sdate=&amp;edate=&amp;pdate=&amp;deptId=&amp;isk=&amp;ise=&amp;viewType=&amp;pollGubuncd=%EC%A0%9C7%ED%9A%8C%20%EC%A0%84%EA%B5%AD%EB%8F%99%EC%8B%9C%EC%A7%80%EB%B0%A9%EC%84%A0%EA%B1%B0&amp;categories=&amp;searchKey=&amp;searchTime=:%EB%82%A0%EC%A7%9C%EA%B5%AC%EB%B6%84:&amp;searchCode=&amp;searchDecision=:%EA%B2%B0%EC%A0%95%EC%82%AC%ED%95%AD:&amp;option1=&amp;option2=&amp;option3=&amp;option4=&amp;option5=&amp;option6=&amp;option7=&amp;option8=&amp;option9=&amp;option10=&amp;pageIndex=5</t>
  </si>
  <si>
    <t>4.17~4.18</t>
    <phoneticPr fontId="3" type="noConversion"/>
  </si>
  <si>
    <t>http://www.nesdc.go.kr/portal/bbs/B0000005/view.do?nttId=4760&amp;regNo=4704&amp;searchCnd=4&amp;searchWrd=%EA%B2%BD%EB%82%A8&amp;gubun=&amp;delCode=0&amp;delcode=0&amp;useAt=&amp;replyAt=&amp;menuNo=200467&amp;sdate=&amp;edate=&amp;pdate=&amp;deptId=&amp;isk=&amp;ise=&amp;viewType=&amp;pollGubuncd=%EC%A0%9C7%ED%9A%8C%20%EC%A0%84%EA%B5%AD%EB%8F%99%EC%8B%9C%EC%A7%80%EB%B0%A9%EC%84%A0%EA%B1%B0&amp;categories=&amp;searchKey=&amp;searchTime=:%EB%82%A0%EC%A7%9C%EA%B5%AC%EB%B6%84:&amp;searchCode=&amp;searchDecision=:%EA%B2%B0%EC%A0%95%EC%82%AC%ED%95%AD:&amp;option1=&amp;option2=&amp;option3=&amp;option4=&amp;option5=&amp;option6=&amp;option7=&amp;option8=&amp;option9=&amp;option10=&amp;pageIndex=5</t>
  </si>
  <si>
    <t>4.14~4.16</t>
    <phoneticPr fontId="3" type="noConversion"/>
  </si>
  <si>
    <t>㈜메트릭스코퍼레이션</t>
    <phoneticPr fontId="3" type="noConversion"/>
  </si>
  <si>
    <t>유선전화면접 30 %, 무선전화면접 70 %</t>
    <phoneticPr fontId="3" type="noConversion"/>
  </si>
  <si>
    <t>http://www.nesdc.go.kr/portal/bbs/B0000005/view.do?nttId=4741&amp;regNo=4681&amp;searchCnd=4&amp;searchWrd=%EA%B2%BD%EB%82%A8&amp;gubun=&amp;delCode=0&amp;delcode=0&amp;useAt=&amp;replyAt=&amp;menuNo=200467&amp;sdate=&amp;edate=&amp;pdate=&amp;deptId=&amp;isk=&amp;ise=&amp;viewType=&amp;pollGubuncd=%EC%A0%9C7%ED%9A%8C%20%EC%A0%84%EA%B5%AD%EB%8F%99%EC%8B%9C%EC%A7%80%EB%B0%A9%EC%84%A0%EA%B1%B0&amp;categories=&amp;searchKey=&amp;searchTime=:%EB%82%A0%EC%A7%9C%EA%B5%AC%EB%B6%84:&amp;searchCode=&amp;searchDecision=:%EA%B2%B0%EC%A0%95%EC%82%AC%ED%95%AD:&amp;option1=&amp;option2=&amp;option3=&amp;option4=&amp;option5=&amp;option6=&amp;option7=&amp;option8=&amp;option9=&amp;option10=&amp;pageIndex=5</t>
  </si>
  <si>
    <t>4.13~4.14</t>
    <phoneticPr fontId="3" type="noConversion"/>
  </si>
  <si>
    <t>부산일보</t>
    <phoneticPr fontId="3" type="noConversion"/>
  </si>
  <si>
    <t>유선 ARS 39.3 %, 무선 ARS 10.3 %, 무선전화면접 50.4 %</t>
    <phoneticPr fontId="3" type="noConversion"/>
  </si>
  <si>
    <t>http://www.nesdc.go.kr/portal/bbs/B0000005/view.do?nttId=4731&amp;regNo=4675&amp;searchCnd=4&amp;searchWrd=%EA%B2%BD%EB%82%A8&amp;gubun=&amp;delCode=0&amp;delcode=0&amp;useAt=&amp;replyAt=&amp;menuNo=200467&amp;sdate=&amp;edate=&amp;pdate=&amp;deptId=&amp;isk=&amp;ise=&amp;viewType=&amp;pollGubuncd=%EC%A0%9C7%ED%9A%8C%20%EC%A0%84%EA%B5%AD%EB%8F%99%EC%8B%9C%EC%A7%80%EB%B0%A9%EC%84%A0%EA%B1%B0&amp;categories=&amp;searchKey=&amp;searchTime=:%EB%82%A0%EC%A7%9C%EA%B5%AC%EB%B6%84:&amp;searchCode=&amp;searchDecision=:%EA%B2%B0%EC%A0%95%EC%82%AC%ED%95%AD:&amp;option1=&amp;option2=&amp;option3=&amp;option4=&amp;option5=&amp;option6=&amp;option7=&amp;option8=&amp;option9=&amp;option10=&amp;pageIndex=5</t>
  </si>
  <si>
    <t>http://www.nesdc.go.kr/portal/bbs/B0000005/view.do?nttId=4715&amp;regNo=4654&amp;searchCnd=4&amp;searchWrd=%EA%B2%BD%EB%82%A8&amp;gubun=&amp;delCode=0&amp;delcode=0&amp;useAt=&amp;replyAt=&amp;menuNo=200467&amp;sdate=&amp;edate=&amp;pdate=&amp;deptId=&amp;isk=&amp;ise=&amp;viewType=&amp;pollGubuncd=%EC%A0%9C7%ED%9A%8C%20%EC%A0%84%EA%B5%AD%EB%8F%99%EC%8B%9C%EC%A7%80%EB%B0%A9%EC%84%A0%EA%B1%B0&amp;categories=&amp;searchKey=&amp;searchTime=:%EB%82%A0%EC%A7%9C%EA%B5%AC%EB%B6%84:&amp;searchCode=&amp;searchDecision=:%EA%B2%B0%EC%A0%95%EC%82%AC%ED%95%AD:&amp;option1=&amp;option2=&amp;option3=&amp;option4=&amp;option5=&amp;option6=&amp;option7=&amp;option8=&amp;option9=&amp;option10=&amp;pageIndex=5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</si>
</sst>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_-;\-* #,##0_-;_-* &quot;-&quot;_-;_-@_-"/>
    <numFmt numFmtId="176" formatCode="#,##0_);[Red]\(#,##0\)"/>
    <numFmt numFmtId="177" formatCode="0.0_);[Red]\(0.0\)"/>
    <numFmt numFmtId="178" formatCode="0.0_ "/>
  </numFmts>
  <fonts count="11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24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24"/>
      <color theme="1"/>
      <name val="맑은 고딕"/>
      <family val="3"/>
      <charset val="129"/>
      <scheme val="minor"/>
    </font>
    <font>
      <sz val="20"/>
      <name val="맑은 고딕"/>
      <family val="2"/>
      <charset val="129"/>
      <scheme val="minor"/>
    </font>
    <font>
      <sz val="20"/>
      <name val="맑은 고딕"/>
      <family val="3"/>
      <charset val="129"/>
      <scheme val="minor"/>
    </font>
    <font>
      <sz val="20"/>
      <color theme="1"/>
      <name val="맑은 고딕"/>
      <family val="3"/>
      <charset val="129"/>
    </font>
    <font>
      <sz val="10"/>
      <name val="맑은 고딕"/>
      <family val="3"/>
      <charset val="129"/>
      <scheme val="minor"/>
    </font>
    <font>
      <sz val="10"/>
      <color theme="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44">
    <xf numFmtId="0" fontId="0" fillId="0" borderId="0" xfId="0">
      <alignment vertical="center"/>
    </xf>
    <xf numFmtId="0" fontId="2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176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176" fontId="6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vertical="center"/>
    </xf>
    <xf numFmtId="0" fontId="8" fillId="2" borderId="1" xfId="0" applyFont="1" applyFill="1" applyBorder="1" applyAlignment="1" applyProtection="1">
      <alignment horizontal="center" vertical="center" readingOrder="1"/>
      <protection locked="0"/>
    </xf>
    <xf numFmtId="0" fontId="8" fillId="2" borderId="1" xfId="0" applyFont="1" applyFill="1" applyBorder="1" applyAlignment="1">
      <alignment horizontal="center" vertical="center" readingOrder="1"/>
    </xf>
    <xf numFmtId="0" fontId="8" fillId="2" borderId="1" xfId="0" applyFont="1" applyFill="1" applyBorder="1" applyAlignment="1">
      <alignment horizontal="center" vertical="center" shrinkToFit="1" readingOrder="1"/>
    </xf>
    <xf numFmtId="0" fontId="8" fillId="2" borderId="1" xfId="0" applyFont="1" applyFill="1" applyBorder="1" applyAlignment="1">
      <alignment horizontal="center" vertical="center" wrapText="1" readingOrder="1"/>
    </xf>
    <xf numFmtId="176" fontId="8" fillId="2" borderId="1" xfId="1" applyNumberFormat="1" applyFont="1" applyFill="1" applyBorder="1" applyAlignment="1">
      <alignment horizontal="center" vertical="center" readingOrder="1"/>
    </xf>
    <xf numFmtId="177" fontId="8" fillId="2" borderId="1" xfId="0" applyNumberFormat="1" applyFont="1" applyFill="1" applyBorder="1" applyAlignment="1">
      <alignment horizontal="center" vertical="center" readingOrder="1"/>
    </xf>
    <xf numFmtId="0" fontId="8" fillId="2" borderId="2" xfId="0" applyFont="1" applyFill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0" fontId="8" fillId="2" borderId="3" xfId="0" applyFont="1" applyFill="1" applyBorder="1" applyAlignment="1" applyProtection="1">
      <alignment horizontal="center" vertical="center" readingOrder="1"/>
      <protection locked="0"/>
    </xf>
    <xf numFmtId="0" fontId="8" fillId="2" borderId="3" xfId="0" applyFont="1" applyFill="1" applyBorder="1" applyAlignment="1">
      <alignment horizontal="center" vertical="center" readingOrder="1"/>
    </xf>
    <xf numFmtId="0" fontId="8" fillId="2" borderId="3" xfId="0" applyFont="1" applyFill="1" applyBorder="1" applyAlignment="1">
      <alignment horizontal="center" vertical="center" shrinkToFit="1" readingOrder="1"/>
    </xf>
    <xf numFmtId="176" fontId="8" fillId="2" borderId="3" xfId="1" applyNumberFormat="1" applyFont="1" applyFill="1" applyBorder="1" applyAlignment="1">
      <alignment horizontal="center" vertical="center" readingOrder="1"/>
    </xf>
    <xf numFmtId="177" fontId="8" fillId="2" borderId="3" xfId="0" applyNumberFormat="1" applyFont="1" applyFill="1" applyBorder="1" applyAlignment="1">
      <alignment horizontal="center" vertical="center" readingOrder="1"/>
    </xf>
    <xf numFmtId="177" fontId="8" fillId="2" borderId="2" xfId="0" applyNumberFormat="1" applyFont="1" applyFill="1" applyBorder="1" applyAlignment="1" applyProtection="1">
      <alignment horizontal="center" vertical="center" wrapText="1" readingOrder="1"/>
      <protection locked="0"/>
    </xf>
    <xf numFmtId="0" fontId="8" fillId="0" borderId="0" xfId="0" applyFont="1" applyFill="1" applyAlignment="1">
      <alignment horizontal="left" vertical="center"/>
    </xf>
    <xf numFmtId="0" fontId="8" fillId="0" borderId="0" xfId="0" applyFont="1" applyFill="1" applyAlignment="1">
      <alignment vertical="center"/>
    </xf>
    <xf numFmtId="0" fontId="8" fillId="3" borderId="0" xfId="0" applyFont="1" applyFill="1" applyAlignment="1">
      <alignment vertical="center"/>
    </xf>
    <xf numFmtId="0" fontId="8" fillId="0" borderId="0" xfId="0" applyFont="1" applyFill="1" applyAlignment="1">
      <alignment horizontal="center" vertical="center"/>
    </xf>
    <xf numFmtId="0" fontId="8" fillId="2" borderId="2" xfId="0" applyFont="1" applyFill="1" applyBorder="1" applyAlignment="1" applyProtection="1">
      <alignment horizontal="center" vertical="center"/>
      <protection locked="0"/>
    </xf>
    <xf numFmtId="0" fontId="8" fillId="0" borderId="0" xfId="0" applyFont="1" applyAlignment="1">
      <alignment horizontal="center" vertical="center"/>
    </xf>
    <xf numFmtId="176" fontId="8" fillId="0" borderId="0" xfId="0" applyNumberFormat="1" applyFont="1" applyAlignment="1">
      <alignment horizontal="center" vertical="center"/>
    </xf>
    <xf numFmtId="178" fontId="8" fillId="0" borderId="0" xfId="0" applyNumberFormat="1" applyFont="1" applyFill="1" applyAlignment="1">
      <alignment horizontal="center" vertical="center"/>
    </xf>
    <xf numFmtId="0" fontId="8" fillId="2" borderId="0" xfId="0" applyFont="1" applyFill="1" applyBorder="1" applyAlignment="1" applyProtection="1">
      <alignment horizontal="center" vertical="center"/>
      <protection locked="0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center" vertical="center"/>
    </xf>
    <xf numFmtId="0" fontId="10" fillId="0" borderId="0" xfId="0" applyFo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'경남(전체)'!$L$4</c:f>
              <c:strCache>
                <c:ptCount val="1"/>
                <c:pt idx="0">
                  <c:v>기타. 무응답</c:v>
                </c:pt>
              </c:strCache>
            </c:strRef>
          </c:tx>
          <c:spPr>
            <a:ln>
              <a:solidFill>
                <a:srgbClr val="C00000"/>
              </a:solidFill>
              <a:prstDash val="dash"/>
            </a:ln>
          </c:spPr>
          <c:marker>
            <c:symbol val="none"/>
          </c:marker>
          <c:dLbls>
            <c:dLbl>
              <c:idx val="8"/>
              <c:layout>
                <c:manualLayout>
                  <c:x val="-1.3182956343885789E-2"/>
                  <c:y val="8.440100320150865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"/>
              <c:layout>
                <c:manualLayout>
                  <c:x val="-1.4898642783951088E-2"/>
                  <c:y val="-3.916709018773284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"/>
              <c:layout>
                <c:manualLayout>
                  <c:x val="-1.4040799563918441E-2"/>
                  <c:y val="-3.916709018773283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3"/>
              <c:layout>
                <c:manualLayout>
                  <c:x val="-2.0045702104147592E-2"/>
                  <c:y val="-4.442530692770057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4"/>
              <c:layout>
                <c:manualLayout>
                  <c:x val="-1.6614329224016747E-2"/>
                  <c:y val="-3.390887344776508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5"/>
              <c:layout>
                <c:manualLayout>
                  <c:x val="-1.3182956343885789E-2"/>
                  <c:y val="-3.39088734477651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6"/>
              <c:layout>
                <c:manualLayout>
                  <c:x val="-1.3182956343885789E-2"/>
                  <c:y val="-4.705441529768440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7"/>
              <c:layout>
                <c:manualLayout>
                  <c:x val="-1.5756486003983904E-2"/>
                  <c:y val="-3.916709018773284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9"/>
              <c:layout>
                <c:manualLayout>
                  <c:x val="-1.6614329224016747E-2"/>
                  <c:y val="-4.705441529768440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0"/>
              <c:layout>
                <c:manualLayout>
                  <c:x val="-2.2619231764245816E-2"/>
                  <c:y val="-4.705441529768440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>
                    <a:solidFill>
                      <a:srgbClr val="C00000"/>
                    </a:solidFill>
                  </a:defRPr>
                </a:pPr>
                <a:endParaRPr lang="ko-KR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'경남(전체)'!$B$5:$C$31</c:f>
              <c:multiLvlStrCache>
                <c:ptCount val="27"/>
                <c:lvl>
                  <c:pt idx="0">
                    <c:v>조원씨앤아이</c:v>
                  </c:pt>
                  <c:pt idx="1">
                    <c:v>리얼미터</c:v>
                  </c:pt>
                  <c:pt idx="2">
                    <c:v>㈜매트릭스코퍼레이션</c:v>
                  </c:pt>
                  <c:pt idx="3">
                    <c:v>리얼미터</c:v>
                  </c:pt>
                  <c:pt idx="4">
                    <c:v>한국갤럽</c:v>
                  </c:pt>
                  <c:pt idx="5">
                    <c:v>조원씨앤아이</c:v>
                  </c:pt>
                  <c:pt idx="6">
                    <c:v>중앙일보 조사연구팀</c:v>
                  </c:pt>
                  <c:pt idx="7">
                    <c:v>㈜한국리서치</c:v>
                  </c:pt>
                  <c:pt idx="8">
                    <c:v>리얼미터</c:v>
                  </c:pt>
                  <c:pt idx="9">
                    <c:v>리얼미터</c:v>
                  </c:pt>
                  <c:pt idx="10">
                    <c:v>조원씨앤아이</c:v>
                  </c:pt>
                  <c:pt idx="11">
                    <c:v>㈜케이에프텔</c:v>
                  </c:pt>
                  <c:pt idx="12">
                    <c:v>한국사회여론연구소</c:v>
                  </c:pt>
                  <c:pt idx="13">
                    <c:v>리얼미터</c:v>
                  </c:pt>
                  <c:pt idx="14">
                    <c:v>㈜한국리서치</c:v>
                  </c:pt>
                  <c:pt idx="15">
                    <c:v>리얼미터</c:v>
                  </c:pt>
                  <c:pt idx="16">
                    <c:v>㈜매트릭스코퍼레이션</c:v>
                  </c:pt>
                  <c:pt idx="17">
                    <c:v>한국갤럽조사연구소</c:v>
                  </c:pt>
                  <c:pt idx="18">
                    <c:v>리얼미터</c:v>
                  </c:pt>
                  <c:pt idx="19">
                    <c:v>㈜코리아리서치센터</c:v>
                  </c:pt>
                  <c:pt idx="20">
                    <c:v>리얼미터</c:v>
                  </c:pt>
                  <c:pt idx="21">
                    <c:v>리얼미터</c:v>
                  </c:pt>
                  <c:pt idx="22">
                    <c:v>한국갤럽조사연구소</c:v>
                  </c:pt>
                  <c:pt idx="23">
                    <c:v>리얼미터</c:v>
                  </c:pt>
                  <c:pt idx="24">
                    <c:v>㈜메트릭스코퍼레이션</c:v>
                  </c:pt>
                  <c:pt idx="25">
                    <c:v>리얼미터</c:v>
                  </c:pt>
                  <c:pt idx="26">
                    <c:v>중앙일보 조사연구팀</c:v>
                  </c:pt>
                </c:lvl>
                <c:lvl>
                  <c:pt idx="0">
                    <c:v>6.2~6.4</c:v>
                  </c:pt>
                  <c:pt idx="1">
                    <c:v>6.2~6.3</c:v>
                  </c:pt>
                  <c:pt idx="2">
                    <c:v>6.2~6.3</c:v>
                  </c:pt>
                  <c:pt idx="3">
                    <c:v>5.29~5.30</c:v>
                  </c:pt>
                  <c:pt idx="4">
                    <c:v>5.27~5.28</c:v>
                  </c:pt>
                  <c:pt idx="5">
                    <c:v>5.26~5.27</c:v>
                  </c:pt>
                  <c:pt idx="6">
                    <c:v>5.22~5.23</c:v>
                  </c:pt>
                  <c:pt idx="7">
                    <c:v>5.22~5.23</c:v>
                  </c:pt>
                  <c:pt idx="8">
                    <c:v>5.22~5.23</c:v>
                  </c:pt>
                  <c:pt idx="9">
                    <c:v>5.15~5.16</c:v>
                  </c:pt>
                  <c:pt idx="10">
                    <c:v>5.13~5.14</c:v>
                  </c:pt>
                  <c:pt idx="11">
                    <c:v>5.11</c:v>
                  </c:pt>
                  <c:pt idx="12">
                    <c:v>5.13</c:v>
                  </c:pt>
                  <c:pt idx="13">
                    <c:v>5.12~5.13</c:v>
                  </c:pt>
                  <c:pt idx="14">
                    <c:v>5.11~5.12</c:v>
                  </c:pt>
                  <c:pt idx="15">
                    <c:v>5.8~5.9</c:v>
                  </c:pt>
                  <c:pt idx="16">
                    <c:v>5.6~5.7</c:v>
                  </c:pt>
                  <c:pt idx="17">
                    <c:v>5.7~5.8</c:v>
                  </c:pt>
                  <c:pt idx="18">
                    <c:v>5.4~5.5</c:v>
                  </c:pt>
                  <c:pt idx="19">
                    <c:v>4.30~5.1</c:v>
                  </c:pt>
                  <c:pt idx="20">
                    <c:v>5.1~5.2</c:v>
                  </c:pt>
                  <c:pt idx="21">
                    <c:v>4.24~4.25</c:v>
                  </c:pt>
                  <c:pt idx="22">
                    <c:v>4.22~4.23</c:v>
                  </c:pt>
                  <c:pt idx="23">
                    <c:v>4.17~4.18</c:v>
                  </c:pt>
                  <c:pt idx="24">
                    <c:v>4.14~4.16</c:v>
                  </c:pt>
                  <c:pt idx="25">
                    <c:v>4.13~4.14</c:v>
                  </c:pt>
                  <c:pt idx="26">
                    <c:v>4.13~4.14</c:v>
                  </c:pt>
                </c:lvl>
              </c:multiLvlStrCache>
            </c:multiLvlStrRef>
          </c:cat>
          <c:val>
            <c:numRef>
              <c:f>'경남(전체)'!$L$5:$L$31</c:f>
              <c:numCache>
                <c:formatCode>General</c:formatCode>
                <c:ptCount val="27"/>
                <c:pt idx="0">
                  <c:v>23</c:v>
                </c:pt>
                <c:pt idx="1">
                  <c:v>12.3</c:v>
                </c:pt>
                <c:pt idx="2">
                  <c:v>22.3</c:v>
                </c:pt>
                <c:pt idx="3">
                  <c:v>7.4</c:v>
                </c:pt>
                <c:pt idx="4">
                  <c:v>15.5</c:v>
                </c:pt>
                <c:pt idx="5">
                  <c:v>14.9</c:v>
                </c:pt>
                <c:pt idx="6">
                  <c:v>16.899999999999999</c:v>
                </c:pt>
                <c:pt idx="7">
                  <c:v>17.7</c:v>
                </c:pt>
                <c:pt idx="8">
                  <c:v>10.8</c:v>
                </c:pt>
                <c:pt idx="9">
                  <c:v>5.8000000000000007</c:v>
                </c:pt>
                <c:pt idx="10">
                  <c:v>7.6999999999999993</c:v>
                </c:pt>
                <c:pt idx="11">
                  <c:v>3.3</c:v>
                </c:pt>
                <c:pt idx="12">
                  <c:v>29</c:v>
                </c:pt>
                <c:pt idx="13">
                  <c:v>16.600000000000001</c:v>
                </c:pt>
                <c:pt idx="14">
                  <c:v>16.7</c:v>
                </c:pt>
                <c:pt idx="15">
                  <c:v>8.5</c:v>
                </c:pt>
                <c:pt idx="16">
                  <c:v>28.1</c:v>
                </c:pt>
                <c:pt idx="17">
                  <c:v>22.200000000000003</c:v>
                </c:pt>
                <c:pt idx="18">
                  <c:v>6.3000000000000007</c:v>
                </c:pt>
                <c:pt idx="19">
                  <c:v>29.8</c:v>
                </c:pt>
                <c:pt idx="20">
                  <c:v>7.1999999999999993</c:v>
                </c:pt>
                <c:pt idx="21">
                  <c:v>6.8</c:v>
                </c:pt>
                <c:pt idx="22">
                  <c:v>13.4</c:v>
                </c:pt>
                <c:pt idx="23">
                  <c:v>8.5</c:v>
                </c:pt>
                <c:pt idx="24">
                  <c:v>37</c:v>
                </c:pt>
                <c:pt idx="25">
                  <c:v>13.5</c:v>
                </c:pt>
                <c:pt idx="26">
                  <c:v>32.700000000000003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'경남(전체)'!$I$4</c:f>
              <c:strCache>
                <c:ptCount val="1"/>
                <c:pt idx="0">
                  <c:v>민주당 김경수</c:v>
                </c:pt>
              </c:strCache>
            </c:strRef>
          </c:tx>
          <c:spPr>
            <a:ln>
              <a:solidFill>
                <a:srgbClr val="0070C0"/>
              </a:solidFill>
              <a:prstDash val="solid"/>
            </a:ln>
          </c:spPr>
          <c:marker>
            <c:symbol val="none"/>
          </c:marker>
          <c:dLbls>
            <c:dLbl>
              <c:idx val="8"/>
              <c:layout>
                <c:manualLayout>
                  <c:x val="-1.3182956343885789E-2"/>
                  <c:y val="-7.6513678091557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"/>
              <c:layout>
                <c:manualLayout>
                  <c:x val="-1.4040799563918441E-2"/>
                  <c:y val="3.653798181774899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"/>
              <c:layout>
                <c:manualLayout>
                  <c:x val="-1.4898642783951088E-2"/>
                  <c:y val="4.442530692770057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3"/>
              <c:layout>
                <c:manualLayout>
                  <c:x val="-1.4040799563918441E-2"/>
                  <c:y val="4.705441529768440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4"/>
              <c:layout>
                <c:manualLayout>
                  <c:x val="-1.4040799563918441E-2"/>
                  <c:y val="4.179619855771703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5"/>
              <c:layout>
                <c:manualLayout>
                  <c:x val="-1.4040799563918441E-2"/>
                  <c:y val="3.39088734477651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6"/>
              <c:layout>
                <c:manualLayout>
                  <c:x val="-1.6614329224016747E-2"/>
                  <c:y val="3.916709018773283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7"/>
              <c:layout>
                <c:manualLayout>
                  <c:x val="-1.146726990382024E-2"/>
                  <c:y val="4.442530692770057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9"/>
              <c:layout>
                <c:manualLayout>
                  <c:x val="-1.5756486003983904E-2"/>
                  <c:y val="4.705441529768440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0"/>
              <c:layout>
                <c:manualLayout>
                  <c:x val="-1.4898642783951088E-2"/>
                  <c:y val="3.916709018773283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>
                    <a:solidFill>
                      <a:srgbClr val="0070C0"/>
                    </a:solidFill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'경남(전체)'!$B$5:$C$31</c:f>
              <c:multiLvlStrCache>
                <c:ptCount val="27"/>
                <c:lvl>
                  <c:pt idx="0">
                    <c:v>조원씨앤아이</c:v>
                  </c:pt>
                  <c:pt idx="1">
                    <c:v>리얼미터</c:v>
                  </c:pt>
                  <c:pt idx="2">
                    <c:v>㈜매트릭스코퍼레이션</c:v>
                  </c:pt>
                  <c:pt idx="3">
                    <c:v>리얼미터</c:v>
                  </c:pt>
                  <c:pt idx="4">
                    <c:v>한국갤럽</c:v>
                  </c:pt>
                  <c:pt idx="5">
                    <c:v>조원씨앤아이</c:v>
                  </c:pt>
                  <c:pt idx="6">
                    <c:v>중앙일보 조사연구팀</c:v>
                  </c:pt>
                  <c:pt idx="7">
                    <c:v>㈜한국리서치</c:v>
                  </c:pt>
                  <c:pt idx="8">
                    <c:v>리얼미터</c:v>
                  </c:pt>
                  <c:pt idx="9">
                    <c:v>리얼미터</c:v>
                  </c:pt>
                  <c:pt idx="10">
                    <c:v>조원씨앤아이</c:v>
                  </c:pt>
                  <c:pt idx="11">
                    <c:v>㈜케이에프텔</c:v>
                  </c:pt>
                  <c:pt idx="12">
                    <c:v>한국사회여론연구소</c:v>
                  </c:pt>
                  <c:pt idx="13">
                    <c:v>리얼미터</c:v>
                  </c:pt>
                  <c:pt idx="14">
                    <c:v>㈜한국리서치</c:v>
                  </c:pt>
                  <c:pt idx="15">
                    <c:v>리얼미터</c:v>
                  </c:pt>
                  <c:pt idx="16">
                    <c:v>㈜매트릭스코퍼레이션</c:v>
                  </c:pt>
                  <c:pt idx="17">
                    <c:v>한국갤럽조사연구소</c:v>
                  </c:pt>
                  <c:pt idx="18">
                    <c:v>리얼미터</c:v>
                  </c:pt>
                  <c:pt idx="19">
                    <c:v>㈜코리아리서치센터</c:v>
                  </c:pt>
                  <c:pt idx="20">
                    <c:v>리얼미터</c:v>
                  </c:pt>
                  <c:pt idx="21">
                    <c:v>리얼미터</c:v>
                  </c:pt>
                  <c:pt idx="22">
                    <c:v>한국갤럽조사연구소</c:v>
                  </c:pt>
                  <c:pt idx="23">
                    <c:v>리얼미터</c:v>
                  </c:pt>
                  <c:pt idx="24">
                    <c:v>㈜메트릭스코퍼레이션</c:v>
                  </c:pt>
                  <c:pt idx="25">
                    <c:v>리얼미터</c:v>
                  </c:pt>
                  <c:pt idx="26">
                    <c:v>중앙일보 조사연구팀</c:v>
                  </c:pt>
                </c:lvl>
                <c:lvl>
                  <c:pt idx="0">
                    <c:v>6.2~6.4</c:v>
                  </c:pt>
                  <c:pt idx="1">
                    <c:v>6.2~6.3</c:v>
                  </c:pt>
                  <c:pt idx="2">
                    <c:v>6.2~6.3</c:v>
                  </c:pt>
                  <c:pt idx="3">
                    <c:v>5.29~5.30</c:v>
                  </c:pt>
                  <c:pt idx="4">
                    <c:v>5.27~5.28</c:v>
                  </c:pt>
                  <c:pt idx="5">
                    <c:v>5.26~5.27</c:v>
                  </c:pt>
                  <c:pt idx="6">
                    <c:v>5.22~5.23</c:v>
                  </c:pt>
                  <c:pt idx="7">
                    <c:v>5.22~5.23</c:v>
                  </c:pt>
                  <c:pt idx="8">
                    <c:v>5.22~5.23</c:v>
                  </c:pt>
                  <c:pt idx="9">
                    <c:v>5.15~5.16</c:v>
                  </c:pt>
                  <c:pt idx="10">
                    <c:v>5.13~5.14</c:v>
                  </c:pt>
                  <c:pt idx="11">
                    <c:v>5.11</c:v>
                  </c:pt>
                  <c:pt idx="12">
                    <c:v>5.13</c:v>
                  </c:pt>
                  <c:pt idx="13">
                    <c:v>5.12~5.13</c:v>
                  </c:pt>
                  <c:pt idx="14">
                    <c:v>5.11~5.12</c:v>
                  </c:pt>
                  <c:pt idx="15">
                    <c:v>5.8~5.9</c:v>
                  </c:pt>
                  <c:pt idx="16">
                    <c:v>5.6~5.7</c:v>
                  </c:pt>
                  <c:pt idx="17">
                    <c:v>5.7~5.8</c:v>
                  </c:pt>
                  <c:pt idx="18">
                    <c:v>5.4~5.5</c:v>
                  </c:pt>
                  <c:pt idx="19">
                    <c:v>4.30~5.1</c:v>
                  </c:pt>
                  <c:pt idx="20">
                    <c:v>5.1~5.2</c:v>
                  </c:pt>
                  <c:pt idx="21">
                    <c:v>4.24~4.25</c:v>
                  </c:pt>
                  <c:pt idx="22">
                    <c:v>4.22~4.23</c:v>
                  </c:pt>
                  <c:pt idx="23">
                    <c:v>4.17~4.18</c:v>
                  </c:pt>
                  <c:pt idx="24">
                    <c:v>4.14~4.16</c:v>
                  </c:pt>
                  <c:pt idx="25">
                    <c:v>4.13~4.14</c:v>
                  </c:pt>
                  <c:pt idx="26">
                    <c:v>4.13~4.14</c:v>
                  </c:pt>
                </c:lvl>
              </c:multiLvlStrCache>
            </c:multiLvlStrRef>
          </c:cat>
          <c:val>
            <c:numRef>
              <c:f>'경남(전체)'!$I$5:$I$31</c:f>
              <c:numCache>
                <c:formatCode>General</c:formatCode>
                <c:ptCount val="27"/>
                <c:pt idx="0">
                  <c:v>40.9</c:v>
                </c:pt>
                <c:pt idx="1">
                  <c:v>53</c:v>
                </c:pt>
                <c:pt idx="2">
                  <c:v>48.2</c:v>
                </c:pt>
                <c:pt idx="3">
                  <c:v>55.9</c:v>
                </c:pt>
                <c:pt idx="4">
                  <c:v>47.4</c:v>
                </c:pt>
                <c:pt idx="5">
                  <c:v>41.5</c:v>
                </c:pt>
                <c:pt idx="6">
                  <c:v>43.3</c:v>
                </c:pt>
                <c:pt idx="7">
                  <c:v>44.9</c:v>
                </c:pt>
                <c:pt idx="8">
                  <c:v>53.4</c:v>
                </c:pt>
                <c:pt idx="9">
                  <c:v>54.4</c:v>
                </c:pt>
                <c:pt idx="10">
                  <c:v>53.9</c:v>
                </c:pt>
                <c:pt idx="11">
                  <c:v>44.4</c:v>
                </c:pt>
                <c:pt idx="12">
                  <c:v>41.4</c:v>
                </c:pt>
                <c:pt idx="13">
                  <c:v>48.2</c:v>
                </c:pt>
                <c:pt idx="14">
                  <c:v>46.2</c:v>
                </c:pt>
                <c:pt idx="15">
                  <c:v>54.1</c:v>
                </c:pt>
                <c:pt idx="16">
                  <c:v>42.5</c:v>
                </c:pt>
                <c:pt idx="17">
                  <c:v>46.1</c:v>
                </c:pt>
                <c:pt idx="18">
                  <c:v>55.5</c:v>
                </c:pt>
                <c:pt idx="19">
                  <c:v>40.200000000000003</c:v>
                </c:pt>
                <c:pt idx="20">
                  <c:v>58.3</c:v>
                </c:pt>
                <c:pt idx="21">
                  <c:v>49.6</c:v>
                </c:pt>
                <c:pt idx="22">
                  <c:v>40.4</c:v>
                </c:pt>
                <c:pt idx="23">
                  <c:v>49.3</c:v>
                </c:pt>
                <c:pt idx="24">
                  <c:v>36.6</c:v>
                </c:pt>
                <c:pt idx="25">
                  <c:v>43.2</c:v>
                </c:pt>
                <c:pt idx="26">
                  <c:v>38.799999999999997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247296"/>
        <c:axId val="150248832"/>
      </c:lineChart>
      <c:catAx>
        <c:axId val="150247296"/>
        <c:scaling>
          <c:orientation val="minMax"/>
        </c:scaling>
        <c:delete val="0"/>
        <c:axPos val="b"/>
        <c:majorTickMark val="out"/>
        <c:minorTickMark val="none"/>
        <c:tickLblPos val="nextTo"/>
        <c:crossAx val="150248832"/>
        <c:crosses val="autoZero"/>
        <c:auto val="1"/>
        <c:lblAlgn val="ctr"/>
        <c:lblOffset val="100"/>
        <c:noMultiLvlLbl val="0"/>
      </c:catAx>
      <c:valAx>
        <c:axId val="150248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024729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9950612269123853"/>
          <c:y val="0.50493804830487765"/>
          <c:w val="0.1001478539399429"/>
          <c:h val="0.4844343222130299"/>
        </c:manualLayout>
      </c:layout>
      <c:overlay val="0"/>
    </c:legend>
    <c:plotVisOnly val="1"/>
    <c:dispBlanksAs val="gap"/>
    <c:showDLblsOverMax val="0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54430</xdr:colOff>
      <xdr:row>32</xdr:row>
      <xdr:rowOff>217715</xdr:rowOff>
    </xdr:from>
    <xdr:to>
      <xdr:col>12</xdr:col>
      <xdr:colOff>0</xdr:colOff>
      <xdr:row>52</xdr:row>
      <xdr:rowOff>217714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50668;&#47200;&#51312;&#49324;%20&#54532;&#47196;&#51229;&#53944;/2018%20&#51648;&#48169;&#49440;&#44144;%20&#50668;&#47200;&#51312;&#49324;(2018.6.6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경기(전체)"/>
      <sheetName val="경남(전체)"/>
      <sheetName val="Sheet2"/>
    </sheetNames>
    <sheetDataSet>
      <sheetData sheetId="0"/>
      <sheetData sheetId="1">
        <row r="4">
          <cell r="I4" t="str">
            <v>민주당 김경수</v>
          </cell>
          <cell r="L4" t="str">
            <v>기타. 무응답</v>
          </cell>
        </row>
        <row r="5">
          <cell r="B5" t="str">
            <v>6.2~6.4</v>
          </cell>
          <cell r="C5" t="str">
            <v>조원씨앤아이</v>
          </cell>
          <cell r="I5">
            <v>40.9</v>
          </cell>
          <cell r="L5">
            <v>23</v>
          </cell>
        </row>
        <row r="6">
          <cell r="B6" t="str">
            <v>6.2~6.3</v>
          </cell>
          <cell r="C6" t="str">
            <v>리얼미터</v>
          </cell>
          <cell r="I6">
            <v>53</v>
          </cell>
          <cell r="L6">
            <v>12.3</v>
          </cell>
        </row>
        <row r="7">
          <cell r="B7" t="str">
            <v>6.2~6.3</v>
          </cell>
          <cell r="C7" t="str">
            <v>㈜매트릭스코퍼레이션</v>
          </cell>
          <cell r="I7">
            <v>48.2</v>
          </cell>
          <cell r="L7">
            <v>22.3</v>
          </cell>
        </row>
        <row r="8">
          <cell r="B8" t="str">
            <v>5.29~5.30</v>
          </cell>
          <cell r="C8" t="str">
            <v>리얼미터</v>
          </cell>
          <cell r="I8">
            <v>55.9</v>
          </cell>
          <cell r="L8">
            <v>7.4</v>
          </cell>
        </row>
        <row r="9">
          <cell r="B9" t="str">
            <v>5.27~5.28</v>
          </cell>
          <cell r="C9" t="str">
            <v>한국갤럽</v>
          </cell>
          <cell r="I9">
            <v>47.4</v>
          </cell>
          <cell r="L9">
            <v>15.5</v>
          </cell>
        </row>
        <row r="10">
          <cell r="B10" t="str">
            <v>5.26~5.27</v>
          </cell>
          <cell r="C10" t="str">
            <v>조원씨앤아이</v>
          </cell>
          <cell r="I10">
            <v>41.5</v>
          </cell>
          <cell r="L10">
            <v>14.9</v>
          </cell>
        </row>
        <row r="11">
          <cell r="B11" t="str">
            <v>5.22~5.23</v>
          </cell>
          <cell r="C11" t="str">
            <v>중앙일보 조사연구팀</v>
          </cell>
          <cell r="I11">
            <v>43.3</v>
          </cell>
          <cell r="L11">
            <v>16.899999999999999</v>
          </cell>
        </row>
        <row r="12">
          <cell r="B12" t="str">
            <v>5.22~5.23</v>
          </cell>
          <cell r="C12" t="str">
            <v>㈜한국리서치</v>
          </cell>
          <cell r="I12">
            <v>44.9</v>
          </cell>
          <cell r="L12">
            <v>17.7</v>
          </cell>
        </row>
        <row r="13">
          <cell r="B13" t="str">
            <v>5.22~5.23</v>
          </cell>
          <cell r="C13" t="str">
            <v>리얼미터</v>
          </cell>
          <cell r="I13">
            <v>53.4</v>
          </cell>
          <cell r="L13">
            <v>10.8</v>
          </cell>
        </row>
        <row r="14">
          <cell r="B14" t="str">
            <v>5.15~5.16</v>
          </cell>
          <cell r="C14" t="str">
            <v>리얼미터</v>
          </cell>
          <cell r="I14">
            <v>54.4</v>
          </cell>
          <cell r="L14">
            <v>5.8000000000000007</v>
          </cell>
        </row>
        <row r="15">
          <cell r="B15" t="str">
            <v>5.13~5.14</v>
          </cell>
          <cell r="C15" t="str">
            <v>조원씨앤아이</v>
          </cell>
          <cell r="I15">
            <v>53.9</v>
          </cell>
          <cell r="L15">
            <v>7.6999999999999993</v>
          </cell>
        </row>
        <row r="16">
          <cell r="B16">
            <v>5.1100000000000003</v>
          </cell>
          <cell r="C16" t="str">
            <v>㈜케이에프텔</v>
          </cell>
          <cell r="I16">
            <v>44.4</v>
          </cell>
          <cell r="L16">
            <v>3.3</v>
          </cell>
        </row>
        <row r="17">
          <cell r="B17">
            <v>5.13</v>
          </cell>
          <cell r="C17" t="str">
            <v>한국사회여론연구소</v>
          </cell>
          <cell r="I17">
            <v>41.4</v>
          </cell>
          <cell r="L17">
            <v>29</v>
          </cell>
        </row>
        <row r="18">
          <cell r="B18" t="str">
            <v>5.12~5.13</v>
          </cell>
          <cell r="C18" t="str">
            <v>리얼미터</v>
          </cell>
          <cell r="I18">
            <v>48.2</v>
          </cell>
          <cell r="L18">
            <v>16.600000000000001</v>
          </cell>
        </row>
        <row r="19">
          <cell r="B19" t="str">
            <v>5.11~5.12</v>
          </cell>
          <cell r="C19" t="str">
            <v>㈜한국리서치</v>
          </cell>
          <cell r="I19">
            <v>46.2</v>
          </cell>
          <cell r="L19">
            <v>16.7</v>
          </cell>
        </row>
        <row r="20">
          <cell r="B20" t="str">
            <v>5.8~5.9</v>
          </cell>
          <cell r="C20" t="str">
            <v>리얼미터</v>
          </cell>
          <cell r="I20">
            <v>54.1</v>
          </cell>
          <cell r="L20">
            <v>8.5</v>
          </cell>
        </row>
        <row r="21">
          <cell r="B21" t="str">
            <v>5.6~5.7</v>
          </cell>
          <cell r="C21" t="str">
            <v>㈜매트릭스코퍼레이션</v>
          </cell>
          <cell r="I21">
            <v>42.5</v>
          </cell>
          <cell r="L21">
            <v>28.1</v>
          </cell>
        </row>
        <row r="22">
          <cell r="B22" t="str">
            <v>5.7~5.8</v>
          </cell>
          <cell r="C22" t="str">
            <v>한국갤럽조사연구소</v>
          </cell>
          <cell r="I22">
            <v>46.1</v>
          </cell>
          <cell r="L22">
            <v>22.200000000000003</v>
          </cell>
        </row>
        <row r="23">
          <cell r="B23" t="str">
            <v>5.4~5.5</v>
          </cell>
          <cell r="C23" t="str">
            <v>리얼미터</v>
          </cell>
          <cell r="I23">
            <v>55.5</v>
          </cell>
          <cell r="L23">
            <v>6.3000000000000007</v>
          </cell>
        </row>
        <row r="24">
          <cell r="B24" t="str">
            <v>4.30~5.1</v>
          </cell>
          <cell r="C24" t="str">
            <v>㈜코리아리서치센터</v>
          </cell>
          <cell r="I24">
            <v>40.200000000000003</v>
          </cell>
          <cell r="L24">
            <v>29.8</v>
          </cell>
        </row>
        <row r="25">
          <cell r="B25" t="str">
            <v>5.1~5.2</v>
          </cell>
          <cell r="C25" t="str">
            <v>리얼미터</v>
          </cell>
          <cell r="I25">
            <v>58.3</v>
          </cell>
          <cell r="L25">
            <v>7.1999999999999993</v>
          </cell>
        </row>
        <row r="26">
          <cell r="B26" t="str">
            <v>4.24~4.25</v>
          </cell>
          <cell r="C26" t="str">
            <v>리얼미터</v>
          </cell>
          <cell r="I26">
            <v>49.6</v>
          </cell>
          <cell r="L26">
            <v>6.8</v>
          </cell>
        </row>
        <row r="27">
          <cell r="B27" t="str">
            <v>4.22~4.23</v>
          </cell>
          <cell r="C27" t="str">
            <v>한국갤럽조사연구소</v>
          </cell>
          <cell r="I27">
            <v>40.4</v>
          </cell>
          <cell r="L27">
            <v>13.4</v>
          </cell>
        </row>
        <row r="28">
          <cell r="B28" t="str">
            <v>4.17~4.18</v>
          </cell>
          <cell r="C28" t="str">
            <v>리얼미터</v>
          </cell>
          <cell r="I28">
            <v>49.3</v>
          </cell>
          <cell r="L28">
            <v>8.5</v>
          </cell>
        </row>
        <row r="29">
          <cell r="B29" t="str">
            <v>4.14~4.16</v>
          </cell>
          <cell r="C29" t="str">
            <v>㈜메트릭스코퍼레이션</v>
          </cell>
          <cell r="I29">
            <v>36.6</v>
          </cell>
          <cell r="L29">
            <v>37</v>
          </cell>
        </row>
        <row r="30">
          <cell r="B30" t="str">
            <v>4.13~4.14</v>
          </cell>
          <cell r="C30" t="str">
            <v>리얼미터</v>
          </cell>
          <cell r="I30">
            <v>43.2</v>
          </cell>
          <cell r="L30">
            <v>13.5</v>
          </cell>
        </row>
        <row r="31">
          <cell r="B31" t="str">
            <v>4.13~4.14</v>
          </cell>
          <cell r="C31" t="str">
            <v>중앙일보 조사연구팀</v>
          </cell>
          <cell r="I31">
            <v>38.799999999999997</v>
          </cell>
          <cell r="L31">
            <v>32.700000000000003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P80"/>
  <sheetViews>
    <sheetView tabSelected="1" zoomScale="70" zoomScaleNormal="70" workbookViewId="0">
      <selection activeCell="C13" sqref="C13"/>
    </sheetView>
  </sheetViews>
  <sheetFormatPr defaultRowHeight="17.399999999999999" x14ac:dyDescent="0.4"/>
  <cols>
    <col min="1" max="1" width="6.3984375" style="41" customWidth="1"/>
    <col min="2" max="2" width="14.19921875" style="41" customWidth="1"/>
    <col min="3" max="3" width="24.3984375" style="42" customWidth="1"/>
    <col min="4" max="4" width="14.8984375" style="41" customWidth="1"/>
    <col min="5" max="5" width="50.19921875" style="41" customWidth="1"/>
    <col min="6" max="6" width="11.19921875" style="43" customWidth="1"/>
    <col min="7" max="8" width="11.19921875" style="41" customWidth="1"/>
    <col min="9" max="15" width="17.3984375" style="41" customWidth="1"/>
    <col min="16" max="16" width="13.3984375" style="41" customWidth="1"/>
    <col min="17" max="17" width="17.8984375" style="41" customWidth="1"/>
    <col min="18" max="18" width="3.5" style="41" customWidth="1"/>
    <col min="19" max="23" width="11.8984375" style="41" customWidth="1"/>
    <col min="24" max="26" width="8.796875" style="41"/>
  </cols>
  <sheetData>
    <row r="1" spans="1:55" s="5" customFormat="1" ht="30" customHeight="1" x14ac:dyDescent="0.4">
      <c r="A1" s="1" t="s">
        <v>0</v>
      </c>
      <c r="B1" s="2"/>
      <c r="C1" s="2"/>
      <c r="D1" s="2"/>
      <c r="E1" s="2"/>
      <c r="F1" s="3"/>
      <c r="G1" s="2"/>
      <c r="H1" s="2"/>
      <c r="I1" s="2"/>
      <c r="J1" s="2"/>
      <c r="K1" s="2"/>
      <c r="L1" s="2"/>
      <c r="M1" s="2"/>
      <c r="N1" s="2"/>
      <c r="O1" s="2"/>
      <c r="P1" s="2"/>
      <c r="Q1" s="4"/>
      <c r="R1" s="4"/>
      <c r="S1" s="4"/>
      <c r="T1" s="4"/>
      <c r="U1" s="4"/>
      <c r="V1" s="4"/>
      <c r="W1" s="4"/>
      <c r="X1" s="4"/>
      <c r="Y1" s="4"/>
      <c r="Z1" s="4"/>
    </row>
    <row r="2" spans="1:55" s="11" customFormat="1" ht="30" customHeight="1" x14ac:dyDescent="0.4">
      <c r="A2" s="6" t="s">
        <v>1</v>
      </c>
      <c r="B2" s="7"/>
      <c r="C2" s="7"/>
      <c r="D2" s="7"/>
      <c r="E2" s="7"/>
      <c r="F2" s="8"/>
      <c r="G2" s="7"/>
      <c r="H2" s="7"/>
      <c r="I2" s="7"/>
      <c r="J2" s="7"/>
      <c r="K2" s="7"/>
      <c r="L2" s="7"/>
      <c r="M2" s="7"/>
      <c r="N2" s="7"/>
      <c r="O2" s="9"/>
      <c r="P2" s="7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spans="1:55" s="20" customFormat="1" ht="18" customHeight="1" x14ac:dyDescent="0.4">
      <c r="A3" s="12" t="s">
        <v>2</v>
      </c>
      <c r="B3" s="13" t="s">
        <v>3</v>
      </c>
      <c r="C3" s="14" t="s">
        <v>4</v>
      </c>
      <c r="D3" s="14" t="s">
        <v>5</v>
      </c>
      <c r="E3" s="15" t="s">
        <v>6</v>
      </c>
      <c r="F3" s="16" t="s">
        <v>7</v>
      </c>
      <c r="G3" s="17" t="s">
        <v>8</v>
      </c>
      <c r="H3" s="17" t="s">
        <v>9</v>
      </c>
      <c r="I3" s="18" t="s">
        <v>10</v>
      </c>
      <c r="J3" s="18"/>
      <c r="K3" s="18"/>
      <c r="L3" s="18"/>
      <c r="M3" s="19"/>
      <c r="N3" s="19"/>
      <c r="O3" s="19"/>
      <c r="P3" s="19"/>
      <c r="Q3" s="19"/>
      <c r="R3" s="19"/>
      <c r="S3" s="19"/>
    </row>
    <row r="4" spans="1:55" s="29" customFormat="1" ht="42.75" customHeight="1" x14ac:dyDescent="0.4">
      <c r="A4" s="21"/>
      <c r="B4" s="22"/>
      <c r="C4" s="23"/>
      <c r="D4" s="23"/>
      <c r="E4" s="22"/>
      <c r="F4" s="24"/>
      <c r="G4" s="25"/>
      <c r="H4" s="25"/>
      <c r="I4" s="26" t="s">
        <v>11</v>
      </c>
      <c r="J4" s="26" t="s">
        <v>12</v>
      </c>
      <c r="K4" s="26" t="s">
        <v>13</v>
      </c>
      <c r="L4" s="26" t="s">
        <v>14</v>
      </c>
      <c r="M4" s="27"/>
      <c r="N4" s="27"/>
      <c r="O4" s="27"/>
      <c r="P4" s="27"/>
      <c r="Q4" s="27"/>
      <c r="R4" s="27"/>
      <c r="S4" s="27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8"/>
    </row>
    <row r="5" spans="1:55" s="28" customFormat="1" ht="18" customHeight="1" x14ac:dyDescent="0.4">
      <c r="A5" s="30">
        <v>5353</v>
      </c>
      <c r="B5" s="27" t="s">
        <v>15</v>
      </c>
      <c r="C5" s="27" t="s">
        <v>16</v>
      </c>
      <c r="D5" s="27" t="s">
        <v>17</v>
      </c>
      <c r="E5" s="28" t="s">
        <v>18</v>
      </c>
      <c r="F5" s="30">
        <v>904</v>
      </c>
      <c r="G5" s="30">
        <v>3.3</v>
      </c>
      <c r="H5" s="30">
        <v>23.8</v>
      </c>
      <c r="I5" s="30">
        <v>40.9</v>
      </c>
      <c r="J5" s="30">
        <v>32.5</v>
      </c>
      <c r="K5" s="30">
        <v>3.6</v>
      </c>
      <c r="L5" s="30">
        <f>17.2+5.8</f>
        <v>23</v>
      </c>
      <c r="M5" s="28" t="s">
        <v>19</v>
      </c>
    </row>
    <row r="6" spans="1:55" s="28" customFormat="1" ht="18" customHeight="1" x14ac:dyDescent="0.4">
      <c r="A6" s="30">
        <v>5341</v>
      </c>
      <c r="B6" s="27" t="s">
        <v>20</v>
      </c>
      <c r="C6" s="27" t="s">
        <v>21</v>
      </c>
      <c r="D6" s="27" t="s">
        <v>22</v>
      </c>
      <c r="E6" s="28" t="s">
        <v>23</v>
      </c>
      <c r="F6" s="30">
        <v>806</v>
      </c>
      <c r="G6" s="30">
        <v>3.5</v>
      </c>
      <c r="H6" s="30">
        <v>6.3</v>
      </c>
      <c r="I6" s="30">
        <v>53</v>
      </c>
      <c r="J6" s="30">
        <v>32</v>
      </c>
      <c r="K6" s="30">
        <v>2.7</v>
      </c>
      <c r="L6" s="30">
        <v>12.3</v>
      </c>
      <c r="M6" s="28" t="s">
        <v>24</v>
      </c>
    </row>
    <row r="7" spans="1:55" s="28" customFormat="1" ht="18" customHeight="1" x14ac:dyDescent="0.4">
      <c r="A7" s="30">
        <v>5298</v>
      </c>
      <c r="B7" s="27" t="s">
        <v>20</v>
      </c>
      <c r="C7" s="27" t="s">
        <v>25</v>
      </c>
      <c r="D7" s="27" t="s">
        <v>26</v>
      </c>
      <c r="E7" s="28" t="s">
        <v>27</v>
      </c>
      <c r="F7" s="30">
        <v>800</v>
      </c>
      <c r="G7" s="30">
        <v>3.5</v>
      </c>
      <c r="H7" s="30">
        <v>16.100000000000001</v>
      </c>
      <c r="I7" s="30">
        <v>48.2</v>
      </c>
      <c r="J7" s="30">
        <v>27.1</v>
      </c>
      <c r="K7" s="30">
        <v>2.4</v>
      </c>
      <c r="L7" s="30">
        <f>11.3+11</f>
        <v>22.3</v>
      </c>
      <c r="M7" s="28" t="s">
        <v>28</v>
      </c>
    </row>
    <row r="8" spans="1:55" s="28" customFormat="1" ht="18" customHeight="1" x14ac:dyDescent="0.4">
      <c r="A8" s="30">
        <v>5211</v>
      </c>
      <c r="B8" s="27" t="s">
        <v>29</v>
      </c>
      <c r="C8" s="27" t="s">
        <v>21</v>
      </c>
      <c r="D8" s="27" t="s">
        <v>30</v>
      </c>
      <c r="E8" s="28" t="s">
        <v>31</v>
      </c>
      <c r="F8" s="30">
        <v>807</v>
      </c>
      <c r="G8" s="30">
        <v>3.4</v>
      </c>
      <c r="H8" s="30">
        <v>4.4000000000000004</v>
      </c>
      <c r="I8" s="30">
        <v>55.9</v>
      </c>
      <c r="J8" s="30">
        <v>32.4</v>
      </c>
      <c r="K8" s="30">
        <v>4.3</v>
      </c>
      <c r="L8" s="30">
        <v>7.4</v>
      </c>
      <c r="M8" s="28" t="s">
        <v>32</v>
      </c>
    </row>
    <row r="9" spans="1:55" s="28" customFormat="1" ht="18" customHeight="1" x14ac:dyDescent="0.4">
      <c r="A9" s="31">
        <v>5030</v>
      </c>
      <c r="B9" s="27" t="s">
        <v>33</v>
      </c>
      <c r="C9" s="27" t="s">
        <v>34</v>
      </c>
      <c r="D9" s="27" t="s">
        <v>35</v>
      </c>
      <c r="E9" s="28" t="s">
        <v>36</v>
      </c>
      <c r="F9" s="30">
        <v>803</v>
      </c>
      <c r="G9" s="30">
        <v>3.5</v>
      </c>
      <c r="H9" s="30">
        <v>22.2</v>
      </c>
      <c r="I9" s="30">
        <v>47.4</v>
      </c>
      <c r="J9" s="30">
        <v>28.3</v>
      </c>
      <c r="K9" s="30">
        <f>0.5+2.7</f>
        <v>3.2</v>
      </c>
      <c r="L9" s="30">
        <v>15.5</v>
      </c>
      <c r="M9" s="27" t="s">
        <v>37</v>
      </c>
      <c r="N9" s="27"/>
      <c r="O9" s="27"/>
      <c r="P9" s="27"/>
      <c r="Q9" s="27"/>
      <c r="R9" s="27"/>
      <c r="S9" s="27"/>
      <c r="T9" s="27"/>
      <c r="U9" s="27"/>
    </row>
    <row r="10" spans="1:55" s="28" customFormat="1" ht="18" customHeight="1" x14ac:dyDescent="0.4">
      <c r="A10" s="30">
        <v>5010</v>
      </c>
      <c r="B10" s="32" t="s">
        <v>38</v>
      </c>
      <c r="C10" s="30" t="s">
        <v>16</v>
      </c>
      <c r="D10" s="32" t="s">
        <v>39</v>
      </c>
      <c r="E10" s="20" t="s">
        <v>18</v>
      </c>
      <c r="F10" s="33">
        <v>833</v>
      </c>
      <c r="G10" s="32">
        <v>3.4</v>
      </c>
      <c r="H10" s="32">
        <v>20.399999999999999</v>
      </c>
      <c r="I10" s="32">
        <v>41.5</v>
      </c>
      <c r="J10" s="32">
        <v>34.700000000000003</v>
      </c>
      <c r="K10" s="32">
        <f>0.7+3.2</f>
        <v>3.9000000000000004</v>
      </c>
      <c r="L10" s="32">
        <v>14.9</v>
      </c>
      <c r="M10" s="28" t="s">
        <v>40</v>
      </c>
    </row>
    <row r="11" spans="1:55" s="28" customFormat="1" ht="18" customHeight="1" x14ac:dyDescent="0.4">
      <c r="A11" s="30">
        <v>4967</v>
      </c>
      <c r="B11" s="32" t="s">
        <v>41</v>
      </c>
      <c r="C11" s="30" t="s">
        <v>42</v>
      </c>
      <c r="D11" s="32" t="s">
        <v>43</v>
      </c>
      <c r="E11" s="20" t="s">
        <v>44</v>
      </c>
      <c r="F11" s="33">
        <v>804</v>
      </c>
      <c r="G11" s="32">
        <v>3.5</v>
      </c>
      <c r="H11" s="32">
        <v>20.3</v>
      </c>
      <c r="I11" s="32">
        <v>43.3</v>
      </c>
      <c r="J11" s="32">
        <v>29.8</v>
      </c>
      <c r="K11" s="32">
        <f>5.1+2.7</f>
        <v>7.8</v>
      </c>
      <c r="L11" s="32">
        <v>16.899999999999999</v>
      </c>
      <c r="M11" s="28" t="s">
        <v>45</v>
      </c>
      <c r="BC11" s="20"/>
    </row>
    <row r="12" spans="1:55" s="28" customFormat="1" ht="18" customHeight="1" x14ac:dyDescent="0.4">
      <c r="A12" s="30">
        <v>4960</v>
      </c>
      <c r="B12" s="27" t="s">
        <v>41</v>
      </c>
      <c r="C12" s="27" t="s">
        <v>46</v>
      </c>
      <c r="D12" s="27" t="s">
        <v>47</v>
      </c>
      <c r="E12" s="28" t="s">
        <v>48</v>
      </c>
      <c r="F12" s="30">
        <v>1600</v>
      </c>
      <c r="G12" s="34">
        <v>2.5</v>
      </c>
      <c r="H12" s="30">
        <v>19.3</v>
      </c>
      <c r="I12" s="30">
        <v>44.9</v>
      </c>
      <c r="J12" s="30">
        <v>26.9</v>
      </c>
      <c r="K12" s="30">
        <f>1.3+2.2</f>
        <v>3.5</v>
      </c>
      <c r="L12" s="30">
        <v>17.7</v>
      </c>
      <c r="M12" s="28" t="s">
        <v>49</v>
      </c>
    </row>
    <row r="13" spans="1:55" s="28" customFormat="1" ht="18" customHeight="1" x14ac:dyDescent="0.4">
      <c r="A13" s="35">
        <v>4954</v>
      </c>
      <c r="B13" s="27" t="s">
        <v>41</v>
      </c>
      <c r="C13" s="27" t="s">
        <v>21</v>
      </c>
      <c r="D13" s="27" t="s">
        <v>30</v>
      </c>
      <c r="E13" s="28" t="s">
        <v>50</v>
      </c>
      <c r="F13" s="30">
        <v>808</v>
      </c>
      <c r="G13" s="30">
        <v>3.4</v>
      </c>
      <c r="H13" s="30">
        <v>4.5999999999999996</v>
      </c>
      <c r="I13" s="30">
        <v>53.4</v>
      </c>
      <c r="J13" s="30">
        <v>33.200000000000003</v>
      </c>
      <c r="K13" s="30">
        <v>2.6</v>
      </c>
      <c r="L13" s="30">
        <v>10.8</v>
      </c>
      <c r="M13" s="27" t="s">
        <v>51</v>
      </c>
      <c r="N13" s="27"/>
      <c r="O13" s="27"/>
      <c r="P13" s="27"/>
      <c r="Q13" s="27"/>
      <c r="R13" s="27"/>
      <c r="S13" s="27"/>
      <c r="T13" s="27"/>
      <c r="U13" s="27"/>
    </row>
    <row r="14" spans="1:55" s="28" customFormat="1" ht="18" customHeight="1" x14ac:dyDescent="0.4">
      <c r="A14" s="30">
        <v>4876</v>
      </c>
      <c r="B14" s="32" t="s">
        <v>52</v>
      </c>
      <c r="C14" s="30" t="s">
        <v>21</v>
      </c>
      <c r="D14" s="27" t="s">
        <v>30</v>
      </c>
      <c r="E14" s="20" t="s">
        <v>53</v>
      </c>
      <c r="F14" s="33">
        <v>840</v>
      </c>
      <c r="G14" s="32">
        <v>3.4</v>
      </c>
      <c r="H14" s="32">
        <v>3.5</v>
      </c>
      <c r="I14" s="32">
        <v>54.4</v>
      </c>
      <c r="J14" s="32">
        <v>34.200000000000003</v>
      </c>
      <c r="K14" s="32">
        <f>1.6+4</f>
        <v>5.6</v>
      </c>
      <c r="L14" s="32">
        <f>2.1+3.7</f>
        <v>5.8000000000000007</v>
      </c>
      <c r="M14" s="28" t="s">
        <v>54</v>
      </c>
    </row>
    <row r="15" spans="1:55" s="28" customFormat="1" ht="18" customHeight="1" x14ac:dyDescent="0.4">
      <c r="A15" s="30">
        <v>4853</v>
      </c>
      <c r="B15" s="32" t="s">
        <v>55</v>
      </c>
      <c r="C15" s="30" t="s">
        <v>16</v>
      </c>
      <c r="D15" s="32" t="s">
        <v>56</v>
      </c>
      <c r="E15" s="20" t="s">
        <v>57</v>
      </c>
      <c r="F15" s="33">
        <v>804</v>
      </c>
      <c r="G15" s="32">
        <v>3.5</v>
      </c>
      <c r="H15" s="32">
        <v>4.8</v>
      </c>
      <c r="I15" s="32">
        <v>53.9</v>
      </c>
      <c r="J15" s="32">
        <v>35.4</v>
      </c>
      <c r="K15" s="32">
        <f>1.2+1.8</f>
        <v>3</v>
      </c>
      <c r="L15" s="32">
        <f>4.1+3.6</f>
        <v>7.6999999999999993</v>
      </c>
      <c r="M15" s="28" t="s">
        <v>58</v>
      </c>
    </row>
    <row r="16" spans="1:55" s="28" customFormat="1" ht="18" customHeight="1" x14ac:dyDescent="0.4">
      <c r="A16" s="30">
        <v>4852</v>
      </c>
      <c r="B16" s="32">
        <v>5.1100000000000003</v>
      </c>
      <c r="C16" s="30" t="s">
        <v>59</v>
      </c>
      <c r="D16" s="32" t="s">
        <v>60</v>
      </c>
      <c r="E16" s="20" t="s">
        <v>61</v>
      </c>
      <c r="F16" s="33">
        <v>1045</v>
      </c>
      <c r="G16" s="32">
        <v>3</v>
      </c>
      <c r="H16" s="32">
        <v>2</v>
      </c>
      <c r="I16" s="32">
        <v>44.4</v>
      </c>
      <c r="J16" s="32">
        <v>45.6</v>
      </c>
      <c r="K16" s="32">
        <f>3.7+3</f>
        <v>6.7</v>
      </c>
      <c r="L16" s="32">
        <f>2.1+1.2</f>
        <v>3.3</v>
      </c>
      <c r="M16" s="28" t="s">
        <v>62</v>
      </c>
      <c r="BC16" s="20"/>
    </row>
    <row r="17" spans="1:55" s="28" customFormat="1" ht="18" customHeight="1" x14ac:dyDescent="0.4">
      <c r="A17" s="30">
        <v>4851</v>
      </c>
      <c r="B17" s="32">
        <v>5.13</v>
      </c>
      <c r="C17" s="30" t="s">
        <v>63</v>
      </c>
      <c r="D17" s="32" t="s">
        <v>63</v>
      </c>
      <c r="E17" s="20" t="s">
        <v>64</v>
      </c>
      <c r="F17" s="33">
        <v>1018</v>
      </c>
      <c r="G17" s="32">
        <v>3.1</v>
      </c>
      <c r="H17" s="32">
        <v>20.399999999999999</v>
      </c>
      <c r="I17" s="32">
        <v>41.4</v>
      </c>
      <c r="J17" s="32">
        <v>25.9</v>
      </c>
      <c r="K17" s="32">
        <f>1.8+1.9</f>
        <v>3.7</v>
      </c>
      <c r="L17" s="32">
        <f>15.3+13.7</f>
        <v>29</v>
      </c>
      <c r="M17" s="28" t="s">
        <v>65</v>
      </c>
    </row>
    <row r="18" spans="1:55" s="38" customFormat="1" ht="18" customHeight="1" x14ac:dyDescent="0.4">
      <c r="A18" s="32">
        <v>4833</v>
      </c>
      <c r="B18" s="32" t="s">
        <v>66</v>
      </c>
      <c r="C18" s="30" t="s">
        <v>21</v>
      </c>
      <c r="D18" s="32" t="s">
        <v>22</v>
      </c>
      <c r="E18" s="20" t="s">
        <v>67</v>
      </c>
      <c r="F18" s="33">
        <v>807</v>
      </c>
      <c r="G18" s="32">
        <v>3.4</v>
      </c>
      <c r="H18" s="32">
        <v>4.9000000000000004</v>
      </c>
      <c r="I18" s="32">
        <v>48.2</v>
      </c>
      <c r="J18" s="32">
        <v>29.7</v>
      </c>
      <c r="K18" s="32">
        <f>2.9+2.6</f>
        <v>5.5</v>
      </c>
      <c r="L18" s="32">
        <f>7.4+9.2</f>
        <v>16.600000000000001</v>
      </c>
      <c r="M18" s="32" t="s">
        <v>68</v>
      </c>
      <c r="N18" s="36"/>
      <c r="O18" s="37"/>
      <c r="P18" s="37"/>
      <c r="Q18" s="37"/>
      <c r="R18" s="37"/>
      <c r="S18" s="37"/>
      <c r="T18" s="37"/>
      <c r="U18" s="37"/>
      <c r="V18" s="37"/>
      <c r="W18" s="37"/>
      <c r="X18" s="37"/>
    </row>
    <row r="19" spans="1:55" s="20" customFormat="1" ht="18" customHeight="1" x14ac:dyDescent="0.4">
      <c r="A19" s="32">
        <v>4822</v>
      </c>
      <c r="B19" s="32" t="s">
        <v>69</v>
      </c>
      <c r="C19" s="30" t="s">
        <v>46</v>
      </c>
      <c r="D19" s="32" t="s">
        <v>70</v>
      </c>
      <c r="E19" s="20" t="s">
        <v>71</v>
      </c>
      <c r="F19" s="33">
        <v>800</v>
      </c>
      <c r="G19" s="32">
        <v>3.5</v>
      </c>
      <c r="H19" s="32">
        <v>18.7</v>
      </c>
      <c r="I19" s="32">
        <v>46.2</v>
      </c>
      <c r="J19" s="32">
        <v>27.8</v>
      </c>
      <c r="K19" s="32">
        <f>7.4+1.9</f>
        <v>9.3000000000000007</v>
      </c>
      <c r="L19" s="32">
        <f>2+14.7</f>
        <v>16.7</v>
      </c>
      <c r="M19" s="32" t="s">
        <v>72</v>
      </c>
      <c r="N19" s="32"/>
      <c r="O19" s="19"/>
      <c r="P19" s="19"/>
      <c r="Q19" s="19"/>
      <c r="R19" s="19"/>
      <c r="S19" s="19"/>
      <c r="T19" s="19"/>
      <c r="U19" s="19"/>
      <c r="V19" s="19"/>
      <c r="W19" s="19"/>
      <c r="X19" s="19"/>
    </row>
    <row r="20" spans="1:55" s="28" customFormat="1" ht="18" customHeight="1" x14ac:dyDescent="0.4">
      <c r="A20" s="39">
        <v>4802</v>
      </c>
      <c r="B20" s="27" t="s">
        <v>73</v>
      </c>
      <c r="C20" s="40" t="s">
        <v>21</v>
      </c>
      <c r="D20" s="40" t="s">
        <v>30</v>
      </c>
      <c r="E20" s="28" t="s">
        <v>74</v>
      </c>
      <c r="F20" s="30">
        <v>815</v>
      </c>
      <c r="G20" s="30">
        <v>3.4</v>
      </c>
      <c r="H20" s="30">
        <v>4.8</v>
      </c>
      <c r="I20" s="30">
        <v>54.1</v>
      </c>
      <c r="J20" s="30">
        <v>33.200000000000003</v>
      </c>
      <c r="K20" s="30">
        <f>1.4+2.8</f>
        <v>4.1999999999999993</v>
      </c>
      <c r="L20" s="30">
        <f>3.9+4.6</f>
        <v>8.5</v>
      </c>
      <c r="M20" s="28" t="s">
        <v>75</v>
      </c>
    </row>
    <row r="21" spans="1:55" s="28" customFormat="1" ht="18" customHeight="1" x14ac:dyDescent="0.4">
      <c r="A21" s="39">
        <v>4788</v>
      </c>
      <c r="B21" s="27" t="s">
        <v>76</v>
      </c>
      <c r="C21" s="40" t="s">
        <v>25</v>
      </c>
      <c r="D21" s="40" t="s">
        <v>77</v>
      </c>
      <c r="E21" s="28" t="s">
        <v>27</v>
      </c>
      <c r="F21" s="30">
        <v>800</v>
      </c>
      <c r="G21" s="30">
        <v>3.5</v>
      </c>
      <c r="H21" s="30">
        <v>20.100000000000001</v>
      </c>
      <c r="I21" s="30">
        <v>42.5</v>
      </c>
      <c r="J21" s="30">
        <v>26.3</v>
      </c>
      <c r="K21" s="30">
        <f>1.9+1.2</f>
        <v>3.0999999999999996</v>
      </c>
      <c r="L21" s="30">
        <f>20.7+7.4</f>
        <v>28.1</v>
      </c>
      <c r="M21" s="28" t="s">
        <v>78</v>
      </c>
    </row>
    <row r="22" spans="1:55" s="28" customFormat="1" ht="18" customHeight="1" x14ac:dyDescent="0.4">
      <c r="A22" s="39">
        <v>4785</v>
      </c>
      <c r="B22" s="27" t="s">
        <v>79</v>
      </c>
      <c r="C22" s="40" t="s">
        <v>80</v>
      </c>
      <c r="D22" s="40" t="s">
        <v>35</v>
      </c>
      <c r="E22" s="28" t="s">
        <v>81</v>
      </c>
      <c r="F22" s="30">
        <v>801</v>
      </c>
      <c r="G22" s="30">
        <v>3.5</v>
      </c>
      <c r="H22" s="30">
        <v>19.3</v>
      </c>
      <c r="I22" s="30">
        <v>46.1</v>
      </c>
      <c r="J22" s="30">
        <v>29.1</v>
      </c>
      <c r="K22" s="30">
        <v>2.7</v>
      </c>
      <c r="L22" s="30">
        <f>10.8+11.4</f>
        <v>22.200000000000003</v>
      </c>
      <c r="M22" s="28" t="s">
        <v>82</v>
      </c>
    </row>
    <row r="23" spans="1:55" s="28" customFormat="1" ht="18" customHeight="1" x14ac:dyDescent="0.4">
      <c r="A23" s="39">
        <v>4779</v>
      </c>
      <c r="B23" s="27" t="s">
        <v>83</v>
      </c>
      <c r="C23" s="40" t="s">
        <v>21</v>
      </c>
      <c r="D23" s="40" t="s">
        <v>84</v>
      </c>
      <c r="E23" s="28" t="s">
        <v>85</v>
      </c>
      <c r="F23" s="30">
        <v>808</v>
      </c>
      <c r="G23" s="30">
        <v>3.4</v>
      </c>
      <c r="H23" s="30">
        <v>5.4</v>
      </c>
      <c r="I23" s="30">
        <v>55.5</v>
      </c>
      <c r="J23" s="30">
        <v>33.6</v>
      </c>
      <c r="K23" s="30">
        <f>1.7+2.9</f>
        <v>4.5999999999999996</v>
      </c>
      <c r="L23" s="30">
        <f>2.7+3.6</f>
        <v>6.3000000000000007</v>
      </c>
      <c r="M23" s="28" t="s">
        <v>86</v>
      </c>
    </row>
    <row r="24" spans="1:55" s="28" customFormat="1" ht="18" customHeight="1" x14ac:dyDescent="0.4">
      <c r="A24" s="39">
        <v>4766</v>
      </c>
      <c r="B24" s="27" t="s">
        <v>87</v>
      </c>
      <c r="C24" s="40" t="s">
        <v>88</v>
      </c>
      <c r="D24" s="40" t="s">
        <v>89</v>
      </c>
      <c r="E24" s="28" t="s">
        <v>90</v>
      </c>
      <c r="F24" s="30">
        <v>800</v>
      </c>
      <c r="G24" s="30">
        <v>3.5</v>
      </c>
      <c r="H24" s="30">
        <v>16.600000000000001</v>
      </c>
      <c r="I24" s="30">
        <v>40.200000000000003</v>
      </c>
      <c r="J24" s="30">
        <v>29.4</v>
      </c>
      <c r="K24" s="30">
        <v>0.6</v>
      </c>
      <c r="L24" s="30">
        <f>4.7+25.1</f>
        <v>29.8</v>
      </c>
      <c r="M24" s="28" t="s">
        <v>91</v>
      </c>
    </row>
    <row r="25" spans="1:55" s="28" customFormat="1" ht="18" customHeight="1" x14ac:dyDescent="0.4">
      <c r="A25" s="30">
        <v>4759</v>
      </c>
      <c r="B25" s="27" t="s">
        <v>92</v>
      </c>
      <c r="C25" s="27" t="s">
        <v>21</v>
      </c>
      <c r="D25" s="27" t="s">
        <v>93</v>
      </c>
      <c r="E25" s="28" t="s">
        <v>53</v>
      </c>
      <c r="F25" s="30">
        <v>824</v>
      </c>
      <c r="G25" s="30">
        <v>3.4</v>
      </c>
      <c r="H25" s="30">
        <v>4.5999999999999996</v>
      </c>
      <c r="I25" s="30">
        <v>58.3</v>
      </c>
      <c r="J25" s="30">
        <v>28.8</v>
      </c>
      <c r="K25" s="30">
        <f>1.9+3.8</f>
        <v>5.6999999999999993</v>
      </c>
      <c r="L25" s="30">
        <f>2.9+4.3</f>
        <v>7.1999999999999993</v>
      </c>
      <c r="M25" s="28" t="s">
        <v>94</v>
      </c>
    </row>
    <row r="26" spans="1:55" s="28" customFormat="1" ht="18" customHeight="1" x14ac:dyDescent="0.4">
      <c r="A26" s="30">
        <v>4731</v>
      </c>
      <c r="B26" s="32" t="s">
        <v>95</v>
      </c>
      <c r="C26" s="27" t="s">
        <v>21</v>
      </c>
      <c r="D26" s="27" t="s">
        <v>93</v>
      </c>
      <c r="E26" s="20" t="s">
        <v>53</v>
      </c>
      <c r="F26" s="33">
        <v>830</v>
      </c>
      <c r="G26" s="32">
        <v>3.4</v>
      </c>
      <c r="H26" s="32">
        <v>5.8</v>
      </c>
      <c r="I26" s="32">
        <v>49.6</v>
      </c>
      <c r="J26" s="32">
        <v>36.799999999999997</v>
      </c>
      <c r="K26" s="32">
        <f>3+1.7+1.1+1</f>
        <v>6.8000000000000007</v>
      </c>
      <c r="L26" s="32">
        <f>2.2+4.6</f>
        <v>6.8</v>
      </c>
      <c r="M26" s="28" t="s">
        <v>96</v>
      </c>
    </row>
    <row r="27" spans="1:55" s="28" customFormat="1" ht="18" customHeight="1" x14ac:dyDescent="0.4">
      <c r="A27" s="30">
        <v>4713</v>
      </c>
      <c r="B27" s="32" t="s">
        <v>97</v>
      </c>
      <c r="C27" s="30" t="s">
        <v>80</v>
      </c>
      <c r="D27" s="32" t="s">
        <v>98</v>
      </c>
      <c r="E27" s="20" t="s">
        <v>99</v>
      </c>
      <c r="F27" s="33">
        <v>807</v>
      </c>
      <c r="G27" s="32">
        <v>3.5</v>
      </c>
      <c r="H27" s="32">
        <v>28.9</v>
      </c>
      <c r="I27" s="32">
        <v>40.4</v>
      </c>
      <c r="J27" s="32">
        <v>33.6</v>
      </c>
      <c r="K27" s="32">
        <v>2.2000000000000002</v>
      </c>
      <c r="L27" s="32">
        <f>0.1+13.3</f>
        <v>13.4</v>
      </c>
      <c r="M27" s="28" t="s">
        <v>100</v>
      </c>
      <c r="BC27" s="20"/>
    </row>
    <row r="28" spans="1:55" s="28" customFormat="1" ht="18" customHeight="1" x14ac:dyDescent="0.4">
      <c r="A28" s="30">
        <v>4704</v>
      </c>
      <c r="B28" s="32" t="s">
        <v>101</v>
      </c>
      <c r="C28" s="30" t="s">
        <v>21</v>
      </c>
      <c r="D28" s="27" t="s">
        <v>93</v>
      </c>
      <c r="E28" s="20" t="s">
        <v>53</v>
      </c>
      <c r="F28" s="33">
        <v>802</v>
      </c>
      <c r="G28" s="32">
        <v>3.5</v>
      </c>
      <c r="H28" s="32">
        <v>6.7</v>
      </c>
      <c r="I28" s="32">
        <v>49.3</v>
      </c>
      <c r="J28" s="32">
        <v>34.299999999999997</v>
      </c>
      <c r="K28" s="32">
        <f>3+1.2+0.6+0.4+2.7</f>
        <v>7.9</v>
      </c>
      <c r="L28" s="32">
        <f>2.4+6.1</f>
        <v>8.5</v>
      </c>
      <c r="M28" s="28" t="s">
        <v>102</v>
      </c>
    </row>
    <row r="29" spans="1:55" s="38" customFormat="1" ht="18" customHeight="1" x14ac:dyDescent="0.4">
      <c r="A29" s="32">
        <v>4681</v>
      </c>
      <c r="B29" s="32" t="s">
        <v>103</v>
      </c>
      <c r="C29" s="30" t="s">
        <v>104</v>
      </c>
      <c r="D29" s="32" t="s">
        <v>26</v>
      </c>
      <c r="E29" s="20" t="s">
        <v>105</v>
      </c>
      <c r="F29" s="33">
        <v>800</v>
      </c>
      <c r="G29" s="32">
        <v>3.5</v>
      </c>
      <c r="H29" s="32">
        <v>14.2</v>
      </c>
      <c r="I29" s="32">
        <v>36.6</v>
      </c>
      <c r="J29" s="32">
        <v>24.1</v>
      </c>
      <c r="K29" s="32">
        <f>1.1+0.2+1.2</f>
        <v>2.5</v>
      </c>
      <c r="L29" s="32">
        <f>14.5+22.5</f>
        <v>37</v>
      </c>
      <c r="M29" s="32" t="s">
        <v>106</v>
      </c>
      <c r="N29" s="36"/>
      <c r="O29" s="37"/>
      <c r="P29" s="37"/>
      <c r="Q29" s="37"/>
      <c r="R29" s="37"/>
      <c r="S29" s="37"/>
      <c r="T29" s="37"/>
      <c r="U29" s="37"/>
      <c r="V29" s="37"/>
      <c r="W29" s="37"/>
      <c r="X29" s="37"/>
    </row>
    <row r="30" spans="1:55" s="38" customFormat="1" ht="18" customHeight="1" x14ac:dyDescent="0.4">
      <c r="A30" s="32">
        <v>4675</v>
      </c>
      <c r="B30" s="32" t="s">
        <v>107</v>
      </c>
      <c r="C30" s="30" t="s">
        <v>21</v>
      </c>
      <c r="D30" s="32" t="s">
        <v>108</v>
      </c>
      <c r="E30" s="20" t="s">
        <v>109</v>
      </c>
      <c r="F30" s="33">
        <v>815</v>
      </c>
      <c r="G30" s="32">
        <v>3.4</v>
      </c>
      <c r="H30" s="32">
        <v>5.8</v>
      </c>
      <c r="I30" s="32">
        <v>43.2</v>
      </c>
      <c r="J30" s="32">
        <v>34.1</v>
      </c>
      <c r="K30" s="32">
        <f>1.3+1.5</f>
        <v>2.8</v>
      </c>
      <c r="L30" s="32">
        <f>4.6+8.9</f>
        <v>13.5</v>
      </c>
      <c r="M30" s="32" t="s">
        <v>110</v>
      </c>
      <c r="N30" s="36"/>
      <c r="O30" s="37"/>
      <c r="P30" s="37"/>
      <c r="Q30" s="37"/>
      <c r="R30" s="37"/>
      <c r="S30" s="37"/>
      <c r="T30" s="37"/>
      <c r="U30" s="37"/>
      <c r="V30" s="37"/>
      <c r="W30" s="37"/>
      <c r="X30" s="37"/>
    </row>
    <row r="31" spans="1:55" s="28" customFormat="1" ht="18" customHeight="1" x14ac:dyDescent="0.4">
      <c r="A31" s="30">
        <v>4654</v>
      </c>
      <c r="B31" s="27" t="s">
        <v>107</v>
      </c>
      <c r="C31" s="27" t="s">
        <v>42</v>
      </c>
      <c r="D31" s="27" t="s">
        <v>43</v>
      </c>
      <c r="E31" s="28" t="s">
        <v>44</v>
      </c>
      <c r="F31" s="30">
        <v>800</v>
      </c>
      <c r="G31" s="30">
        <v>3.5</v>
      </c>
      <c r="H31" s="30">
        <v>23.8</v>
      </c>
      <c r="I31" s="30">
        <v>38.799999999999997</v>
      </c>
      <c r="J31" s="30">
        <v>26.8</v>
      </c>
      <c r="K31" s="30">
        <v>1.8</v>
      </c>
      <c r="L31" s="30">
        <f>5.2+27.5</f>
        <v>32.700000000000003</v>
      </c>
      <c r="M31" s="28" t="s">
        <v>111</v>
      </c>
    </row>
    <row r="32" spans="1:55" s="38" customFormat="1" ht="18" customHeight="1" x14ac:dyDescent="0.4">
      <c r="A32" s="36"/>
      <c r="B32" s="32"/>
      <c r="C32" s="30"/>
      <c r="D32" s="32"/>
      <c r="E32" s="32"/>
      <c r="F32" s="33"/>
      <c r="G32" s="32"/>
      <c r="H32" s="32"/>
      <c r="I32" s="32"/>
      <c r="J32" s="32"/>
      <c r="K32" s="32"/>
      <c r="L32" s="32"/>
      <c r="M32" s="36"/>
      <c r="N32" s="36"/>
      <c r="O32" s="37"/>
      <c r="P32" s="37"/>
      <c r="Q32" s="37"/>
      <c r="R32" s="37"/>
      <c r="S32" s="37"/>
      <c r="T32" s="37"/>
      <c r="U32" s="37"/>
      <c r="V32" s="37"/>
      <c r="W32" s="37"/>
      <c r="X32" s="37"/>
    </row>
    <row r="33" spans="1:24" s="20" customFormat="1" ht="18" customHeight="1" x14ac:dyDescent="0.4">
      <c r="A33" s="32"/>
      <c r="B33" s="32"/>
      <c r="C33" s="30"/>
      <c r="D33" s="32"/>
      <c r="E33" s="32"/>
      <c r="F33" s="33"/>
      <c r="G33" s="32"/>
      <c r="H33" s="32"/>
      <c r="I33" s="32"/>
      <c r="J33" s="32"/>
      <c r="K33" s="32"/>
      <c r="L33" s="32"/>
      <c r="M33" s="32"/>
      <c r="N33" s="32"/>
      <c r="O33" s="19"/>
      <c r="P33" s="19"/>
      <c r="Q33" s="19"/>
      <c r="R33" s="19"/>
      <c r="S33" s="19"/>
      <c r="T33" s="19"/>
      <c r="U33" s="19"/>
      <c r="V33" s="19"/>
      <c r="W33" s="19"/>
      <c r="X33" s="19"/>
    </row>
    <row r="34" spans="1:24" s="20" customFormat="1" ht="18" customHeight="1" x14ac:dyDescent="0.4">
      <c r="A34" s="32"/>
      <c r="B34" s="32"/>
      <c r="C34" s="30"/>
      <c r="D34" s="32"/>
      <c r="E34" s="32"/>
      <c r="F34" s="33"/>
      <c r="G34" s="32"/>
      <c r="H34" s="32"/>
      <c r="I34" s="32"/>
      <c r="J34" s="32"/>
      <c r="K34" s="32"/>
      <c r="L34" s="32"/>
      <c r="M34" s="32"/>
      <c r="N34" s="32"/>
      <c r="O34" s="19"/>
      <c r="P34" s="19"/>
      <c r="Q34" s="19"/>
      <c r="R34" s="19"/>
      <c r="S34" s="19"/>
      <c r="T34" s="19"/>
      <c r="U34" s="19"/>
      <c r="V34" s="19"/>
      <c r="W34" s="19"/>
      <c r="X34" s="19"/>
    </row>
    <row r="35" spans="1:24" s="20" customFormat="1" ht="18" customHeight="1" x14ac:dyDescent="0.4">
      <c r="A35" s="32"/>
      <c r="B35" s="32"/>
      <c r="C35" s="30"/>
      <c r="D35" s="32"/>
      <c r="E35" s="32"/>
      <c r="F35" s="33"/>
      <c r="G35" s="32"/>
      <c r="H35" s="32"/>
      <c r="I35" s="32"/>
      <c r="J35" s="32"/>
      <c r="K35" s="32"/>
      <c r="L35" s="32"/>
      <c r="M35" s="32"/>
      <c r="N35" s="32"/>
      <c r="O35" s="19"/>
      <c r="P35" s="19"/>
      <c r="Q35" s="19"/>
      <c r="R35" s="19"/>
      <c r="S35" s="19"/>
      <c r="T35" s="19"/>
      <c r="U35" s="19"/>
      <c r="V35" s="19"/>
      <c r="W35" s="19"/>
      <c r="X35" s="19"/>
    </row>
    <row r="36" spans="1:24" s="20" customFormat="1" ht="18" customHeight="1" x14ac:dyDescent="0.4">
      <c r="A36" s="32"/>
      <c r="B36" s="32"/>
      <c r="C36" s="30"/>
      <c r="D36" s="32"/>
      <c r="E36" s="32"/>
      <c r="F36" s="33"/>
      <c r="G36" s="32"/>
      <c r="H36" s="32"/>
      <c r="I36" s="32"/>
      <c r="J36" s="32"/>
      <c r="K36" s="32"/>
      <c r="L36" s="32"/>
      <c r="M36" s="32"/>
      <c r="N36" s="32"/>
      <c r="O36" s="19"/>
      <c r="P36" s="19"/>
      <c r="Q36" s="19"/>
      <c r="R36" s="19"/>
      <c r="S36" s="19"/>
      <c r="T36" s="19"/>
      <c r="U36" s="19"/>
      <c r="V36" s="19"/>
      <c r="W36" s="19"/>
      <c r="X36" s="19"/>
    </row>
    <row r="37" spans="1:24" s="20" customFormat="1" ht="18" customHeight="1" x14ac:dyDescent="0.4">
      <c r="A37" s="32"/>
      <c r="B37" s="32"/>
      <c r="C37" s="30"/>
      <c r="D37" s="32"/>
      <c r="E37" s="32"/>
      <c r="F37" s="33"/>
      <c r="G37" s="32"/>
      <c r="H37" s="32"/>
      <c r="I37" s="32"/>
      <c r="J37" s="32"/>
      <c r="K37" s="32"/>
      <c r="L37" s="32"/>
      <c r="M37" s="32"/>
      <c r="N37" s="32"/>
      <c r="O37" s="19"/>
      <c r="P37" s="19"/>
      <c r="Q37" s="19"/>
      <c r="R37" s="19"/>
      <c r="S37" s="19"/>
      <c r="T37" s="19"/>
      <c r="U37" s="19"/>
      <c r="V37" s="19"/>
      <c r="W37" s="19"/>
      <c r="X37" s="19"/>
    </row>
    <row r="38" spans="1:24" s="20" customFormat="1" ht="18" customHeight="1" x14ac:dyDescent="0.4">
      <c r="A38" s="32"/>
      <c r="B38" s="32"/>
      <c r="C38" s="30"/>
      <c r="D38" s="32"/>
      <c r="E38" s="32"/>
      <c r="F38" s="33"/>
      <c r="G38" s="32"/>
      <c r="H38" s="32"/>
      <c r="I38" s="32"/>
      <c r="J38" s="32"/>
      <c r="K38" s="32"/>
      <c r="L38" s="32"/>
      <c r="M38" s="32"/>
      <c r="N38" s="32"/>
      <c r="O38" s="19"/>
      <c r="P38" s="19"/>
      <c r="Q38" s="19"/>
      <c r="R38" s="19"/>
      <c r="S38" s="19"/>
      <c r="T38" s="19"/>
      <c r="U38" s="19"/>
      <c r="V38" s="19"/>
      <c r="W38" s="19"/>
      <c r="X38" s="19"/>
    </row>
    <row r="39" spans="1:24" s="20" customFormat="1" ht="18" customHeight="1" x14ac:dyDescent="0.4">
      <c r="A39" s="32"/>
      <c r="B39" s="32"/>
      <c r="C39" s="30"/>
      <c r="D39" s="32"/>
      <c r="E39" s="32"/>
      <c r="F39" s="33"/>
      <c r="G39" s="32"/>
      <c r="H39" s="32"/>
      <c r="I39" s="32"/>
      <c r="J39" s="32"/>
      <c r="K39" s="32"/>
      <c r="L39" s="32"/>
      <c r="M39" s="32"/>
      <c r="N39" s="32"/>
      <c r="O39" s="19"/>
      <c r="P39" s="19"/>
      <c r="Q39" s="19"/>
      <c r="R39" s="19"/>
      <c r="S39" s="19"/>
      <c r="T39" s="19"/>
      <c r="U39" s="19"/>
      <c r="V39" s="19"/>
      <c r="W39" s="19"/>
      <c r="X39" s="19"/>
    </row>
    <row r="40" spans="1:24" s="20" customFormat="1" ht="18" customHeight="1" x14ac:dyDescent="0.4">
      <c r="A40" s="32"/>
      <c r="B40" s="32"/>
      <c r="C40" s="30"/>
      <c r="D40" s="32"/>
      <c r="E40" s="32"/>
      <c r="F40" s="33"/>
      <c r="G40" s="32"/>
      <c r="H40" s="32"/>
      <c r="I40" s="32"/>
      <c r="J40" s="32"/>
      <c r="K40" s="32"/>
      <c r="L40" s="32"/>
      <c r="M40" s="32"/>
      <c r="N40" s="32"/>
      <c r="O40" s="19"/>
      <c r="P40" s="19"/>
      <c r="Q40" s="19"/>
      <c r="R40" s="19"/>
      <c r="S40" s="19"/>
      <c r="T40" s="19"/>
      <c r="U40" s="19"/>
      <c r="V40" s="19"/>
      <c r="W40" s="19"/>
      <c r="X40" s="19"/>
    </row>
    <row r="41" spans="1:24" s="20" customFormat="1" ht="18" customHeight="1" x14ac:dyDescent="0.4">
      <c r="A41" s="32"/>
      <c r="B41" s="32"/>
      <c r="C41" s="30"/>
      <c r="D41" s="32"/>
      <c r="E41" s="32"/>
      <c r="F41" s="33"/>
      <c r="G41" s="32"/>
      <c r="H41" s="32"/>
      <c r="I41" s="32"/>
      <c r="J41" s="32"/>
      <c r="K41" s="32"/>
      <c r="L41" s="32"/>
      <c r="M41" s="32"/>
      <c r="N41" s="32"/>
      <c r="O41" s="19"/>
      <c r="P41" s="19"/>
      <c r="Q41" s="19"/>
      <c r="R41" s="19"/>
      <c r="S41" s="19"/>
      <c r="T41" s="19"/>
      <c r="U41" s="19"/>
      <c r="V41" s="19"/>
      <c r="W41" s="19"/>
      <c r="X41" s="19"/>
    </row>
    <row r="42" spans="1:24" s="20" customFormat="1" ht="18" customHeight="1" x14ac:dyDescent="0.4">
      <c r="A42" s="32"/>
      <c r="B42" s="32"/>
      <c r="C42" s="30"/>
      <c r="D42" s="32"/>
      <c r="E42" s="32"/>
      <c r="F42" s="33"/>
      <c r="G42" s="32"/>
      <c r="H42" s="32"/>
      <c r="I42" s="32"/>
      <c r="J42" s="32"/>
      <c r="K42" s="32"/>
      <c r="L42" s="32"/>
      <c r="M42" s="32"/>
      <c r="N42" s="32"/>
      <c r="O42" s="19"/>
      <c r="P42" s="19"/>
      <c r="Q42" s="19"/>
      <c r="R42" s="19"/>
      <c r="S42" s="19"/>
      <c r="T42" s="19"/>
      <c r="U42" s="19"/>
      <c r="V42" s="19"/>
      <c r="W42" s="19"/>
      <c r="X42" s="19"/>
    </row>
    <row r="43" spans="1:24" s="20" customFormat="1" ht="18" customHeight="1" x14ac:dyDescent="0.4">
      <c r="A43" s="32"/>
      <c r="B43" s="32"/>
      <c r="C43" s="30"/>
      <c r="D43" s="32"/>
      <c r="E43" s="32"/>
      <c r="F43" s="33"/>
      <c r="G43" s="32"/>
      <c r="H43" s="32"/>
      <c r="I43" s="32"/>
      <c r="J43" s="32"/>
      <c r="K43" s="32"/>
      <c r="L43" s="32"/>
      <c r="M43" s="32"/>
      <c r="N43" s="32"/>
      <c r="O43" s="19"/>
      <c r="P43" s="19"/>
      <c r="Q43" s="19"/>
      <c r="R43" s="19"/>
      <c r="S43" s="19"/>
      <c r="T43" s="19"/>
      <c r="U43" s="19"/>
      <c r="V43" s="19"/>
      <c r="W43" s="19"/>
      <c r="X43" s="19"/>
    </row>
    <row r="44" spans="1:24" s="20" customFormat="1" ht="18" customHeight="1" x14ac:dyDescent="0.4">
      <c r="A44" s="32"/>
      <c r="B44" s="32"/>
      <c r="C44" s="30"/>
      <c r="D44" s="32"/>
      <c r="E44" s="32"/>
      <c r="F44" s="33"/>
      <c r="G44" s="32"/>
      <c r="H44" s="32"/>
      <c r="I44" s="32"/>
      <c r="J44" s="32"/>
      <c r="K44" s="32"/>
      <c r="L44" s="32"/>
      <c r="M44" s="32"/>
      <c r="N44" s="32"/>
      <c r="O44" s="19"/>
      <c r="P44" s="19"/>
      <c r="Q44" s="19"/>
      <c r="R44" s="19"/>
      <c r="S44" s="19"/>
      <c r="T44" s="19"/>
      <c r="U44" s="19"/>
      <c r="V44" s="19"/>
      <c r="W44" s="19"/>
      <c r="X44" s="19"/>
    </row>
    <row r="45" spans="1:24" s="20" customFormat="1" ht="18" customHeight="1" x14ac:dyDescent="0.4">
      <c r="A45" s="32"/>
      <c r="B45" s="32"/>
      <c r="C45" s="30"/>
      <c r="D45" s="32"/>
      <c r="E45" s="32"/>
      <c r="F45" s="33"/>
      <c r="G45" s="32"/>
      <c r="H45" s="32"/>
      <c r="I45" s="32"/>
      <c r="J45" s="32"/>
      <c r="K45" s="32"/>
      <c r="L45" s="32"/>
      <c r="M45" s="32"/>
      <c r="N45" s="32"/>
      <c r="O45" s="19"/>
      <c r="P45" s="19"/>
      <c r="Q45" s="19"/>
      <c r="R45" s="19"/>
      <c r="S45" s="19"/>
      <c r="T45" s="19"/>
      <c r="U45" s="19"/>
      <c r="V45" s="19"/>
      <c r="W45" s="19"/>
      <c r="X45" s="19"/>
    </row>
    <row r="46" spans="1:24" s="20" customFormat="1" ht="18" customHeight="1" x14ac:dyDescent="0.4">
      <c r="A46" s="32"/>
      <c r="B46" s="32"/>
      <c r="C46" s="30"/>
      <c r="D46" s="32"/>
      <c r="E46" s="32"/>
      <c r="F46" s="33"/>
      <c r="G46" s="32"/>
      <c r="H46" s="32"/>
      <c r="I46" s="32"/>
      <c r="J46" s="32"/>
      <c r="K46" s="32"/>
      <c r="L46" s="32"/>
      <c r="M46" s="32"/>
      <c r="N46" s="32"/>
      <c r="O46" s="19"/>
      <c r="P46" s="19"/>
      <c r="Q46" s="19"/>
      <c r="R46" s="19"/>
      <c r="S46" s="19"/>
      <c r="T46" s="19"/>
      <c r="U46" s="19"/>
      <c r="V46" s="19"/>
      <c r="W46" s="19"/>
      <c r="X46" s="19"/>
    </row>
    <row r="47" spans="1:24" s="20" customFormat="1" ht="18" customHeight="1" x14ac:dyDescent="0.4">
      <c r="A47" s="32"/>
      <c r="B47" s="32"/>
      <c r="C47" s="30"/>
      <c r="D47" s="32"/>
      <c r="E47" s="32"/>
      <c r="F47" s="33"/>
      <c r="G47" s="32"/>
      <c r="H47" s="32"/>
      <c r="I47" s="32"/>
      <c r="J47" s="32"/>
      <c r="K47" s="32"/>
      <c r="L47" s="32"/>
      <c r="M47" s="32"/>
      <c r="N47" s="32"/>
      <c r="O47" s="19"/>
      <c r="P47" s="19"/>
      <c r="Q47" s="19"/>
      <c r="R47" s="19"/>
      <c r="S47" s="19"/>
      <c r="T47" s="19"/>
      <c r="U47" s="19"/>
      <c r="V47" s="19"/>
      <c r="W47" s="19"/>
      <c r="X47" s="19"/>
    </row>
    <row r="48" spans="1:24" s="20" customFormat="1" ht="18" customHeight="1" x14ac:dyDescent="0.4">
      <c r="A48" s="32"/>
      <c r="B48" s="32"/>
      <c r="C48" s="30"/>
      <c r="D48" s="32"/>
      <c r="E48" s="32"/>
      <c r="F48" s="33"/>
      <c r="G48" s="32"/>
      <c r="H48" s="32"/>
      <c r="I48" s="32"/>
      <c r="J48" s="32"/>
      <c r="K48" s="32"/>
      <c r="L48" s="32"/>
      <c r="M48" s="32"/>
      <c r="N48" s="32"/>
      <c r="O48" s="19"/>
      <c r="P48" s="19"/>
      <c r="Q48" s="19"/>
      <c r="R48" s="19"/>
      <c r="S48" s="19"/>
      <c r="T48" s="19"/>
      <c r="U48" s="19"/>
      <c r="V48" s="19"/>
      <c r="W48" s="19"/>
      <c r="X48" s="19"/>
    </row>
    <row r="49" spans="1:68" s="20" customFormat="1" ht="18" customHeight="1" x14ac:dyDescent="0.4">
      <c r="A49" s="32"/>
      <c r="B49" s="41"/>
      <c r="C49" s="42"/>
      <c r="D49" s="41"/>
      <c r="E49" s="41"/>
      <c r="F49" s="43"/>
      <c r="G49" s="41"/>
      <c r="H49" s="41"/>
      <c r="I49" s="41"/>
      <c r="J49" s="41"/>
      <c r="K49" s="41"/>
      <c r="L49" s="41"/>
      <c r="M49" s="32"/>
      <c r="N49" s="32"/>
      <c r="O49" s="19"/>
      <c r="P49" s="19"/>
      <c r="Q49" s="19"/>
      <c r="R49" s="19"/>
      <c r="S49" s="19"/>
      <c r="T49" s="19"/>
      <c r="U49" s="19"/>
      <c r="V49" s="19"/>
      <c r="W49" s="19"/>
      <c r="X49" s="19"/>
    </row>
    <row r="50" spans="1:68" s="20" customFormat="1" ht="18" customHeight="1" x14ac:dyDescent="0.4">
      <c r="A50" s="32"/>
      <c r="B50" s="41"/>
      <c r="C50" s="42"/>
      <c r="D50" s="41"/>
      <c r="E50" s="41"/>
      <c r="F50" s="43"/>
      <c r="G50" s="41"/>
      <c r="H50" s="41"/>
      <c r="I50" s="41"/>
      <c r="J50" s="41"/>
      <c r="K50" s="41"/>
      <c r="L50" s="41"/>
      <c r="M50" s="32"/>
      <c r="N50" s="32"/>
      <c r="O50" s="19"/>
      <c r="P50" s="19"/>
      <c r="Q50" s="19"/>
      <c r="R50" s="19"/>
      <c r="S50" s="19"/>
      <c r="T50" s="19"/>
      <c r="U50" s="19"/>
      <c r="V50" s="19"/>
      <c r="W50" s="19"/>
      <c r="X50" s="19"/>
    </row>
    <row r="51" spans="1:68" s="20" customFormat="1" ht="18" customHeight="1" x14ac:dyDescent="0.4">
      <c r="A51" s="32"/>
      <c r="B51" s="41"/>
      <c r="C51" s="42"/>
      <c r="D51" s="41"/>
      <c r="E51" s="41"/>
      <c r="F51" s="43"/>
      <c r="G51" s="41"/>
      <c r="H51" s="41"/>
      <c r="I51" s="41"/>
      <c r="J51" s="41"/>
      <c r="K51" s="41"/>
      <c r="L51" s="41"/>
      <c r="M51" s="32"/>
      <c r="N51" s="32"/>
      <c r="O51" s="19"/>
      <c r="P51" s="19"/>
      <c r="Q51" s="19"/>
      <c r="R51" s="19"/>
      <c r="S51" s="19"/>
      <c r="T51" s="19"/>
      <c r="U51" s="19"/>
      <c r="V51" s="19"/>
      <c r="W51" s="19"/>
      <c r="X51" s="19"/>
    </row>
    <row r="52" spans="1:68" s="20" customFormat="1" ht="18" customHeight="1" x14ac:dyDescent="0.4">
      <c r="A52" s="32"/>
      <c r="B52" s="41"/>
      <c r="C52" s="42"/>
      <c r="D52" s="41"/>
      <c r="E52" s="41"/>
      <c r="F52" s="43"/>
      <c r="G52" s="41"/>
      <c r="H52" s="41"/>
      <c r="I52" s="41"/>
      <c r="J52" s="41"/>
      <c r="K52" s="41"/>
      <c r="L52" s="41"/>
      <c r="M52" s="32"/>
      <c r="N52" s="32"/>
      <c r="O52" s="19"/>
      <c r="P52" s="19"/>
      <c r="Q52" s="19"/>
      <c r="R52" s="19"/>
      <c r="S52" s="19"/>
      <c r="T52" s="19"/>
      <c r="U52" s="19"/>
      <c r="V52" s="19"/>
      <c r="W52" s="19"/>
      <c r="X52" s="19"/>
    </row>
    <row r="53" spans="1:68" s="20" customFormat="1" ht="18" customHeight="1" x14ac:dyDescent="0.4">
      <c r="A53" s="32"/>
      <c r="B53" s="41"/>
      <c r="C53" s="42"/>
      <c r="D53" s="41"/>
      <c r="E53" s="41"/>
      <c r="F53" s="43"/>
      <c r="G53" s="41"/>
      <c r="H53" s="41"/>
      <c r="I53" s="41"/>
      <c r="J53" s="41"/>
      <c r="K53" s="41"/>
      <c r="L53" s="41"/>
      <c r="M53" s="32"/>
      <c r="N53" s="32"/>
      <c r="O53" s="19"/>
      <c r="P53" s="19"/>
      <c r="Q53" s="19"/>
      <c r="R53" s="19"/>
      <c r="S53" s="19"/>
      <c r="T53" s="19"/>
      <c r="U53" s="19"/>
      <c r="V53" s="19"/>
      <c r="W53" s="19"/>
      <c r="X53" s="19"/>
    </row>
    <row r="54" spans="1:68" s="20" customFormat="1" ht="18" customHeight="1" x14ac:dyDescent="0.4">
      <c r="A54" s="32"/>
      <c r="B54" s="41"/>
      <c r="C54" s="42"/>
      <c r="D54" s="41"/>
      <c r="E54" s="41"/>
      <c r="F54" s="43"/>
      <c r="G54" s="41"/>
      <c r="H54" s="41"/>
      <c r="I54" s="41"/>
      <c r="J54" s="41"/>
      <c r="K54" s="41"/>
      <c r="L54" s="41"/>
      <c r="M54" s="32"/>
      <c r="N54" s="32"/>
      <c r="O54" s="19"/>
      <c r="P54" s="19"/>
      <c r="Q54" s="19"/>
      <c r="R54" s="19"/>
      <c r="S54" s="19"/>
      <c r="T54" s="19"/>
      <c r="U54" s="19"/>
      <c r="V54" s="19"/>
      <c r="W54" s="19"/>
      <c r="X54" s="19"/>
    </row>
    <row r="55" spans="1:68" s="20" customFormat="1" ht="18" customHeight="1" x14ac:dyDescent="0.4">
      <c r="A55" s="32"/>
      <c r="B55" s="41"/>
      <c r="C55" s="42"/>
      <c r="D55" s="41"/>
      <c r="E55" s="41"/>
      <c r="F55" s="43"/>
      <c r="G55" s="41"/>
      <c r="H55" s="41"/>
      <c r="I55" s="41"/>
      <c r="J55" s="41"/>
      <c r="K55" s="41"/>
      <c r="L55" s="41"/>
      <c r="M55" s="32"/>
      <c r="N55" s="32"/>
      <c r="O55" s="19"/>
      <c r="P55" s="19"/>
      <c r="Q55" s="19"/>
      <c r="R55" s="19"/>
      <c r="S55" s="19"/>
      <c r="T55" s="19"/>
      <c r="U55" s="19"/>
      <c r="V55" s="19"/>
      <c r="W55" s="19"/>
      <c r="X55" s="19"/>
    </row>
    <row r="56" spans="1:68" s="20" customFormat="1" ht="18" customHeight="1" x14ac:dyDescent="0.4">
      <c r="A56" s="32"/>
      <c r="B56" s="41"/>
      <c r="C56" s="42"/>
      <c r="D56" s="41"/>
      <c r="E56" s="41"/>
      <c r="F56" s="43"/>
      <c r="G56" s="41"/>
      <c r="H56" s="41"/>
      <c r="I56" s="41"/>
      <c r="J56" s="41"/>
      <c r="K56" s="41"/>
      <c r="L56" s="41"/>
      <c r="M56" s="32"/>
      <c r="N56" s="32"/>
      <c r="O56" s="19"/>
      <c r="P56" s="19"/>
      <c r="Q56" s="19"/>
      <c r="R56" s="19"/>
      <c r="S56" s="19"/>
      <c r="T56" s="19"/>
      <c r="U56" s="19"/>
      <c r="V56" s="19"/>
      <c r="W56" s="19"/>
      <c r="X56" s="19"/>
    </row>
    <row r="57" spans="1:68" s="20" customFormat="1" ht="18" customHeight="1" x14ac:dyDescent="0.4">
      <c r="A57" s="32"/>
      <c r="B57" s="41"/>
      <c r="C57" s="42"/>
      <c r="D57" s="41"/>
      <c r="E57" s="41"/>
      <c r="F57" s="43"/>
      <c r="G57" s="41"/>
      <c r="H57" s="41"/>
      <c r="I57" s="41"/>
      <c r="J57" s="41"/>
      <c r="K57" s="41"/>
      <c r="L57" s="41"/>
      <c r="M57" s="32"/>
      <c r="N57" s="32"/>
      <c r="O57" s="19"/>
      <c r="P57" s="19"/>
      <c r="Q57" s="19"/>
      <c r="R57" s="19"/>
      <c r="S57" s="19"/>
      <c r="T57" s="19"/>
      <c r="U57" s="19"/>
      <c r="V57" s="19"/>
      <c r="W57" s="19"/>
      <c r="X57" s="19"/>
    </row>
    <row r="58" spans="1:68" s="41" customFormat="1" ht="18" customHeight="1" x14ac:dyDescent="0.4">
      <c r="C58" s="42"/>
      <c r="F58" s="43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</row>
    <row r="59" spans="1:68" s="41" customFormat="1" ht="18" customHeight="1" x14ac:dyDescent="0.4">
      <c r="C59" s="42"/>
      <c r="F59" s="43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</row>
    <row r="60" spans="1:68" s="41" customFormat="1" ht="18" customHeight="1" x14ac:dyDescent="0.4">
      <c r="C60" s="42"/>
      <c r="F60" s="43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</row>
    <row r="61" spans="1:68" s="41" customFormat="1" ht="18" customHeight="1" x14ac:dyDescent="0.4">
      <c r="C61" s="42"/>
      <c r="F61" s="43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</row>
    <row r="62" spans="1:68" s="41" customFormat="1" ht="18" customHeight="1" x14ac:dyDescent="0.4">
      <c r="C62" s="42"/>
      <c r="F62" s="43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</row>
    <row r="63" spans="1:68" s="41" customFormat="1" ht="18" customHeight="1" x14ac:dyDescent="0.4">
      <c r="C63" s="42"/>
      <c r="F63" s="4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</row>
    <row r="64" spans="1:68" s="41" customFormat="1" ht="18" customHeight="1" x14ac:dyDescent="0.4">
      <c r="C64" s="42"/>
      <c r="F64" s="43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</row>
    <row r="65" spans="3:68" s="41" customFormat="1" ht="18" customHeight="1" x14ac:dyDescent="0.4">
      <c r="C65" s="42"/>
      <c r="F65" s="43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</row>
    <row r="66" spans="3:68" s="41" customFormat="1" ht="18" customHeight="1" x14ac:dyDescent="0.4">
      <c r="C66" s="42"/>
      <c r="F66" s="43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</row>
    <row r="67" spans="3:68" s="41" customFormat="1" ht="18" customHeight="1" x14ac:dyDescent="0.4">
      <c r="C67" s="42"/>
      <c r="F67" s="43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</row>
    <row r="68" spans="3:68" s="41" customFormat="1" ht="18" customHeight="1" x14ac:dyDescent="0.4">
      <c r="C68" s="42"/>
      <c r="F68" s="43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</row>
    <row r="69" spans="3:68" s="41" customFormat="1" ht="18" customHeight="1" x14ac:dyDescent="0.4">
      <c r="C69" s="42"/>
      <c r="F69" s="43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</row>
    <row r="70" spans="3:68" s="41" customFormat="1" ht="18" customHeight="1" x14ac:dyDescent="0.4">
      <c r="C70" s="42"/>
      <c r="F70" s="43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</row>
    <row r="71" spans="3:68" s="41" customFormat="1" ht="18" customHeight="1" x14ac:dyDescent="0.4">
      <c r="C71" s="42"/>
      <c r="F71" s="43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</row>
    <row r="72" spans="3:68" s="41" customFormat="1" ht="18" customHeight="1" x14ac:dyDescent="0.4">
      <c r="C72" s="42"/>
      <c r="F72" s="43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</row>
    <row r="73" spans="3:68" s="41" customFormat="1" ht="18" customHeight="1" x14ac:dyDescent="0.4">
      <c r="C73" s="42"/>
      <c r="F73" s="4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</row>
    <row r="74" spans="3:68" s="41" customFormat="1" ht="18" customHeight="1" x14ac:dyDescent="0.4">
      <c r="C74" s="42"/>
      <c r="F74" s="43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</row>
    <row r="75" spans="3:68" s="41" customFormat="1" ht="18" customHeight="1" x14ac:dyDescent="0.4">
      <c r="C75" s="42"/>
      <c r="F75" s="43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</row>
    <row r="76" spans="3:68" s="41" customFormat="1" ht="18" customHeight="1" x14ac:dyDescent="0.4">
      <c r="C76" s="42"/>
      <c r="F76" s="43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</row>
    <row r="77" spans="3:68" s="41" customFormat="1" ht="18" customHeight="1" x14ac:dyDescent="0.4">
      <c r="C77" s="42"/>
      <c r="F77" s="43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</row>
    <row r="78" spans="3:68" s="41" customFormat="1" ht="18" customHeight="1" x14ac:dyDescent="0.4">
      <c r="C78" s="42"/>
      <c r="F78" s="43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</row>
    <row r="79" spans="3:68" s="41" customFormat="1" ht="18" customHeight="1" x14ac:dyDescent="0.4">
      <c r="C79" s="42"/>
      <c r="F79" s="43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</row>
    <row r="80" spans="3:68" s="41" customFormat="1" ht="18" customHeight="1" x14ac:dyDescent="0.4">
      <c r="C80" s="42"/>
      <c r="F80" s="43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</row>
  </sheetData>
  <mergeCells count="9">
    <mergeCell ref="G3:G4"/>
    <mergeCell ref="H3:H4"/>
    <mergeCell ref="I3:L3"/>
    <mergeCell ref="A3:A4"/>
    <mergeCell ref="B3:B4"/>
    <mergeCell ref="C3:C4"/>
    <mergeCell ref="D3:D4"/>
    <mergeCell ref="E3:E4"/>
    <mergeCell ref="F3:F4"/>
  </mergeCells>
  <phoneticPr fontId="3" type="noConversion"/>
  <pageMargins left="0.39370078740157483" right="0.39370078740157483" top="0.78740157480314965" bottom="0.39370078740157483" header="0" footer="0"/>
  <pageSetup paperSize="9" scale="58" orientation="landscape" r:id="rId1"/>
  <rowBreaks count="1" manualBreakCount="1">
    <brk id="56" max="17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경남(전체)</vt:lpstr>
      <vt:lpstr>'경남(전체)'!Print_Area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injatist</dc:creator>
  <cp:lastModifiedBy>injatist</cp:lastModifiedBy>
  <dcterms:created xsi:type="dcterms:W3CDTF">2018-06-06T05:04:24Z</dcterms:created>
  <dcterms:modified xsi:type="dcterms:W3CDTF">2018-06-06T05:04:54Z</dcterms:modified>
</cp:coreProperties>
</file>