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fm-ppt-23.06.25\tfm-ppt-23.06.25\figs\"/>
    </mc:Choice>
  </mc:AlternateContent>
  <xr:revisionPtr revIDLastSave="0" documentId="8_{BE437022-8B87-49A7-922D-F9F9D2097E18}" xr6:coauthVersionLast="47" xr6:coauthVersionMax="47" xr10:uidLastSave="{00000000-0000-0000-0000-000000000000}"/>
  <bookViews>
    <workbookView xWindow="28680" yWindow="-120" windowWidth="29040" windowHeight="15840" activeTab="3" xr2:uid="{ED1FC9DA-840E-421A-A718-F8838A58E2FD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4" l="1"/>
  <c r="H7" i="4" s="1"/>
  <c r="G8" i="4"/>
  <c r="G9" i="4"/>
  <c r="G10" i="4"/>
  <c r="G11" i="4"/>
  <c r="G12" i="4"/>
  <c r="G13" i="4"/>
  <c r="G14" i="4"/>
  <c r="G15" i="4"/>
  <c r="M15" i="4"/>
  <c r="N15" i="4" s="1"/>
  <c r="M14" i="4"/>
  <c r="N14" i="4" s="1"/>
  <c r="M13" i="4"/>
  <c r="N13" i="4" s="1"/>
  <c r="M12" i="4"/>
  <c r="N12" i="4" s="1"/>
  <c r="M11" i="4"/>
  <c r="N11" i="4" s="1"/>
  <c r="M10" i="4"/>
  <c r="N10" i="4" s="1"/>
  <c r="M9" i="4"/>
  <c r="N9" i="4" s="1"/>
  <c r="C9" i="4"/>
  <c r="M8" i="4"/>
  <c r="N8" i="4" s="1"/>
  <c r="C8" i="4"/>
  <c r="M7" i="4"/>
  <c r="N7" i="4" s="1"/>
  <c r="C7" i="4"/>
  <c r="M6" i="4"/>
  <c r="N6" i="4" s="1"/>
  <c r="G6" i="4"/>
  <c r="C6" i="4"/>
  <c r="R5" i="4"/>
  <c r="Q5" i="4"/>
  <c r="P5" i="4"/>
  <c r="O5" i="4"/>
  <c r="I4" i="4"/>
  <c r="M5" i="3"/>
  <c r="N5" i="3"/>
  <c r="O5" i="3"/>
  <c r="P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M11" i="3"/>
  <c r="N11" i="3"/>
  <c r="O11" i="3"/>
  <c r="P11" i="3"/>
  <c r="M12" i="3"/>
  <c r="N12" i="3"/>
  <c r="O12" i="3"/>
  <c r="P12" i="3"/>
  <c r="M13" i="3"/>
  <c r="N13" i="3"/>
  <c r="O13" i="3"/>
  <c r="P13" i="3"/>
  <c r="M14" i="3"/>
  <c r="N14" i="3"/>
  <c r="O14" i="3"/>
  <c r="P14" i="3"/>
  <c r="M15" i="3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M27" i="3"/>
  <c r="N27" i="3"/>
  <c r="O27" i="3"/>
  <c r="P27" i="3"/>
  <c r="N4" i="3"/>
  <c r="O4" i="3"/>
  <c r="P4" i="3"/>
  <c r="M4" i="3"/>
  <c r="N3" i="3"/>
  <c r="O3" i="3"/>
  <c r="P3" i="3"/>
  <c r="M3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4" i="3"/>
  <c r="B5" i="3"/>
  <c r="B6" i="3"/>
  <c r="B7" i="3"/>
  <c r="B4" i="3"/>
  <c r="G8" i="3"/>
  <c r="G10" i="3"/>
  <c r="G12" i="3"/>
  <c r="G20" i="3"/>
  <c r="G22" i="3"/>
  <c r="G24" i="3"/>
  <c r="H2" i="3"/>
  <c r="F5" i="3"/>
  <c r="G5" i="3" s="1"/>
  <c r="F6" i="3"/>
  <c r="G6" i="3" s="1"/>
  <c r="F7" i="3"/>
  <c r="G7" i="3" s="1"/>
  <c r="F8" i="3"/>
  <c r="F9" i="3"/>
  <c r="G9" i="3" s="1"/>
  <c r="F10" i="3"/>
  <c r="F11" i="3"/>
  <c r="G11" i="3" s="1"/>
  <c r="F12" i="3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F21" i="3"/>
  <c r="G21" i="3" s="1"/>
  <c r="F22" i="3"/>
  <c r="F23" i="3"/>
  <c r="G23" i="3" s="1"/>
  <c r="F24" i="3"/>
  <c r="F25" i="3"/>
  <c r="G25" i="3" s="1"/>
  <c r="F26" i="3"/>
  <c r="G26" i="3" s="1"/>
  <c r="F27" i="3"/>
  <c r="G27" i="3" s="1"/>
  <c r="F4" i="3"/>
  <c r="G4" i="3" s="1"/>
  <c r="F125" i="2"/>
  <c r="G125" i="2"/>
  <c r="E125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6" i="2"/>
  <c r="G103" i="2"/>
  <c r="H126" i="2"/>
  <c r="F126" i="2"/>
  <c r="E126" i="2"/>
  <c r="H128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03" i="2"/>
  <c r="F10" i="2"/>
  <c r="F11" i="2"/>
  <c r="F12" i="2"/>
  <c r="F13" i="2"/>
  <c r="F14" i="2"/>
  <c r="F15" i="2"/>
  <c r="F16" i="2"/>
  <c r="F17" i="2"/>
  <c r="F21" i="2"/>
  <c r="F22" i="2"/>
  <c r="F23" i="2"/>
  <c r="F24" i="2"/>
  <c r="F25" i="2"/>
  <c r="F26" i="2"/>
  <c r="F27" i="2"/>
  <c r="F28" i="2"/>
  <c r="F29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103" i="2"/>
  <c r="J108" i="2"/>
  <c r="C103" i="2"/>
  <c r="B103" i="2"/>
  <c r="A103" i="2" s="1"/>
  <c r="D104" i="2"/>
  <c r="C104" i="2" s="1"/>
  <c r="C34" i="2"/>
  <c r="C35" i="2"/>
  <c r="C36" i="2"/>
  <c r="C37" i="2"/>
  <c r="C38" i="2"/>
  <c r="C39" i="2"/>
  <c r="C40" i="2"/>
  <c r="C41" i="2"/>
  <c r="C33" i="2"/>
  <c r="C42" i="2"/>
  <c r="C43" i="2"/>
  <c r="C44" i="2"/>
  <c r="C45" i="2"/>
  <c r="R92" i="2"/>
  <c r="Q92" i="2"/>
  <c r="P92" i="2"/>
  <c r="O92" i="2"/>
  <c r="R91" i="2"/>
  <c r="Q91" i="2"/>
  <c r="P91" i="2"/>
  <c r="O91" i="2"/>
  <c r="R90" i="2"/>
  <c r="Q90" i="2"/>
  <c r="P90" i="2"/>
  <c r="O90" i="2"/>
  <c r="R89" i="2"/>
  <c r="Q89" i="2"/>
  <c r="P89" i="2"/>
  <c r="O89" i="2"/>
  <c r="R88" i="2"/>
  <c r="Q88" i="2"/>
  <c r="P88" i="2"/>
  <c r="O88" i="2"/>
  <c r="R87" i="2"/>
  <c r="Q87" i="2"/>
  <c r="P87" i="2"/>
  <c r="O87" i="2"/>
  <c r="R86" i="2"/>
  <c r="Q86" i="2"/>
  <c r="P86" i="2"/>
  <c r="O86" i="2"/>
  <c r="R85" i="2"/>
  <c r="Q85" i="2"/>
  <c r="P85" i="2"/>
  <c r="O85" i="2"/>
  <c r="R84" i="2"/>
  <c r="Q84" i="2"/>
  <c r="P84" i="2"/>
  <c r="O84" i="2"/>
  <c r="R83" i="2"/>
  <c r="Q83" i="2"/>
  <c r="P83" i="2"/>
  <c r="O83" i="2"/>
  <c r="R82" i="2"/>
  <c r="Q82" i="2"/>
  <c r="P82" i="2"/>
  <c r="O82" i="2"/>
  <c r="R81" i="2"/>
  <c r="Q81" i="2"/>
  <c r="P81" i="2"/>
  <c r="O81" i="2"/>
  <c r="R80" i="2"/>
  <c r="Q80" i="2"/>
  <c r="P80" i="2"/>
  <c r="O80" i="2"/>
  <c r="R79" i="2"/>
  <c r="Q79" i="2"/>
  <c r="P79" i="2"/>
  <c r="O79" i="2"/>
  <c r="R78" i="2"/>
  <c r="Q78" i="2"/>
  <c r="P78" i="2"/>
  <c r="O78" i="2"/>
  <c r="R77" i="2"/>
  <c r="Q77" i="2"/>
  <c r="P77" i="2"/>
  <c r="O77" i="2"/>
  <c r="R76" i="2"/>
  <c r="Q76" i="2"/>
  <c r="P76" i="2"/>
  <c r="O76" i="2"/>
  <c r="R75" i="2"/>
  <c r="Q75" i="2"/>
  <c r="P75" i="2"/>
  <c r="O75" i="2"/>
  <c r="R74" i="2"/>
  <c r="Q74" i="2"/>
  <c r="P74" i="2"/>
  <c r="O74" i="2"/>
  <c r="R73" i="2"/>
  <c r="Q73" i="2"/>
  <c r="P73" i="2"/>
  <c r="O73" i="2"/>
  <c r="R72" i="2"/>
  <c r="Q72" i="2"/>
  <c r="P72" i="2"/>
  <c r="O72" i="2"/>
  <c r="R71" i="2"/>
  <c r="Q71" i="2"/>
  <c r="P71" i="2"/>
  <c r="O71" i="2"/>
  <c r="R70" i="2"/>
  <c r="Q70" i="2"/>
  <c r="P70" i="2"/>
  <c r="O70" i="2"/>
  <c r="R69" i="2"/>
  <c r="Q69" i="2"/>
  <c r="P69" i="2"/>
  <c r="O69" i="2"/>
  <c r="K77" i="2"/>
  <c r="L69" i="2"/>
  <c r="I70" i="2"/>
  <c r="J70" i="2"/>
  <c r="K70" i="2"/>
  <c r="L70" i="2"/>
  <c r="I71" i="2"/>
  <c r="J71" i="2"/>
  <c r="K71" i="2"/>
  <c r="L71" i="2"/>
  <c r="I72" i="2"/>
  <c r="J72" i="2"/>
  <c r="K72" i="2"/>
  <c r="L72" i="2"/>
  <c r="I73" i="2"/>
  <c r="J73" i="2"/>
  <c r="K73" i="2"/>
  <c r="L73" i="2"/>
  <c r="I74" i="2"/>
  <c r="J74" i="2"/>
  <c r="K74" i="2"/>
  <c r="L74" i="2"/>
  <c r="I75" i="2"/>
  <c r="J75" i="2"/>
  <c r="K75" i="2"/>
  <c r="L75" i="2"/>
  <c r="I76" i="2"/>
  <c r="J76" i="2"/>
  <c r="K76" i="2"/>
  <c r="L76" i="2"/>
  <c r="I77" i="2"/>
  <c r="J77" i="2"/>
  <c r="L77" i="2"/>
  <c r="I78" i="2"/>
  <c r="J78" i="2"/>
  <c r="K78" i="2"/>
  <c r="L78" i="2"/>
  <c r="I79" i="2"/>
  <c r="J79" i="2"/>
  <c r="K79" i="2"/>
  <c r="L79" i="2"/>
  <c r="I80" i="2"/>
  <c r="J80" i="2"/>
  <c r="K80" i="2"/>
  <c r="L80" i="2"/>
  <c r="I81" i="2"/>
  <c r="J81" i="2"/>
  <c r="K81" i="2"/>
  <c r="L81" i="2"/>
  <c r="I82" i="2"/>
  <c r="J82" i="2"/>
  <c r="K82" i="2"/>
  <c r="L82" i="2"/>
  <c r="I83" i="2"/>
  <c r="J83" i="2"/>
  <c r="K83" i="2"/>
  <c r="L83" i="2"/>
  <c r="I84" i="2"/>
  <c r="J84" i="2"/>
  <c r="K84" i="2"/>
  <c r="L84" i="2"/>
  <c r="I85" i="2"/>
  <c r="J85" i="2"/>
  <c r="K85" i="2"/>
  <c r="L85" i="2"/>
  <c r="I86" i="2"/>
  <c r="J86" i="2"/>
  <c r="K86" i="2"/>
  <c r="L86" i="2"/>
  <c r="I87" i="2"/>
  <c r="J87" i="2"/>
  <c r="K87" i="2"/>
  <c r="L87" i="2"/>
  <c r="I88" i="2"/>
  <c r="J88" i="2"/>
  <c r="K88" i="2"/>
  <c r="L88" i="2"/>
  <c r="I89" i="2"/>
  <c r="J89" i="2"/>
  <c r="K89" i="2"/>
  <c r="L89" i="2"/>
  <c r="I90" i="2"/>
  <c r="J90" i="2"/>
  <c r="K90" i="2"/>
  <c r="L90" i="2"/>
  <c r="I91" i="2"/>
  <c r="J91" i="2"/>
  <c r="K91" i="2"/>
  <c r="L91" i="2"/>
  <c r="I92" i="2"/>
  <c r="J92" i="2"/>
  <c r="K92" i="2"/>
  <c r="L92" i="2"/>
  <c r="J69" i="2"/>
  <c r="K69" i="2"/>
  <c r="I69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33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L33" i="2"/>
  <c r="K33" i="2"/>
  <c r="K34" i="2"/>
  <c r="J34" i="2" s="1"/>
  <c r="K35" i="2"/>
  <c r="H35" i="2" s="1"/>
  <c r="K36" i="2"/>
  <c r="K37" i="2"/>
  <c r="J37" i="2" s="1"/>
  <c r="K38" i="2"/>
  <c r="J38" i="2" s="1"/>
  <c r="K39" i="2"/>
  <c r="K40" i="2"/>
  <c r="K41" i="2"/>
  <c r="K42" i="2"/>
  <c r="K43" i="2"/>
  <c r="K44" i="2"/>
  <c r="I44" i="2" s="1"/>
  <c r="K45" i="2"/>
  <c r="I45" i="2" s="1"/>
  <c r="K46" i="2"/>
  <c r="J46" i="2" s="1"/>
  <c r="K47" i="2"/>
  <c r="J47" i="2" s="1"/>
  <c r="K48" i="2"/>
  <c r="K49" i="2"/>
  <c r="H49" i="2" s="1"/>
  <c r="K50" i="2"/>
  <c r="K51" i="2"/>
  <c r="J51" i="2" s="1"/>
  <c r="K52" i="2"/>
  <c r="K53" i="2"/>
  <c r="K54" i="2"/>
  <c r="H54" i="2" s="1"/>
  <c r="K55" i="2"/>
  <c r="K56" i="2"/>
  <c r="J35" i="2"/>
  <c r="J36" i="2"/>
  <c r="H37" i="2"/>
  <c r="J48" i="2"/>
  <c r="J49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H48" i="2"/>
  <c r="I48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Q34" i="2"/>
  <c r="Q35" i="2"/>
  <c r="Q36" i="2"/>
  <c r="Q37" i="2"/>
  <c r="Q38" i="2"/>
  <c r="Q39" i="2"/>
  <c r="Q40" i="2"/>
  <c r="Q41" i="2"/>
  <c r="Q42" i="2"/>
  <c r="Q43" i="2"/>
  <c r="Q44" i="2"/>
  <c r="Q33" i="2"/>
  <c r="P33" i="2"/>
  <c r="P35" i="2"/>
  <c r="P36" i="2"/>
  <c r="P37" i="2"/>
  <c r="P38" i="2"/>
  <c r="P39" i="2"/>
  <c r="P40" i="2"/>
  <c r="P41" i="2"/>
  <c r="P42" i="2"/>
  <c r="P43" i="2"/>
  <c r="P44" i="2"/>
  <c r="P34" i="2"/>
  <c r="I35" i="2"/>
  <c r="H36" i="2"/>
  <c r="I36" i="2"/>
  <c r="K29" i="2"/>
  <c r="K21" i="2"/>
  <c r="K28" i="2"/>
  <c r="K27" i="2"/>
  <c r="K26" i="2"/>
  <c r="K25" i="2"/>
  <c r="K24" i="2"/>
  <c r="K23" i="2"/>
  <c r="K22" i="2"/>
  <c r="K17" i="2"/>
  <c r="M17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0" i="2"/>
  <c r="M10" i="2" s="1"/>
  <c r="N24" i="1"/>
  <c r="O24" i="1" s="1"/>
  <c r="N25" i="1"/>
  <c r="O25" i="1" s="1"/>
  <c r="N26" i="1"/>
  <c r="O26" i="1" s="1"/>
  <c r="N27" i="1"/>
  <c r="N28" i="1"/>
  <c r="N29" i="1"/>
  <c r="N30" i="1"/>
  <c r="N23" i="1"/>
  <c r="O23" i="1" s="1"/>
  <c r="M24" i="1"/>
  <c r="M25" i="1"/>
  <c r="M26" i="1"/>
  <c r="M27" i="1"/>
  <c r="M28" i="1"/>
  <c r="M29" i="1"/>
  <c r="M30" i="1"/>
  <c r="O30" i="1" s="1"/>
  <c r="M23" i="1"/>
  <c r="K30" i="1"/>
  <c r="K23" i="1"/>
  <c r="K24" i="1"/>
  <c r="K25" i="1"/>
  <c r="K26" i="1"/>
  <c r="K27" i="1"/>
  <c r="K28" i="1"/>
  <c r="K29" i="1"/>
  <c r="T19" i="1"/>
  <c r="S19" i="1"/>
  <c r="T17" i="1"/>
  <c r="T18" i="1"/>
  <c r="U19" i="1"/>
  <c r="V19" i="1" s="1"/>
  <c r="T16" i="1"/>
  <c r="S17" i="1"/>
  <c r="S18" i="1"/>
  <c r="S16" i="1"/>
  <c r="H17" i="1"/>
  <c r="I17" i="1" s="1"/>
  <c r="E11" i="1"/>
  <c r="E10" i="1"/>
  <c r="P7" i="4" l="1"/>
  <c r="H10" i="4"/>
  <c r="H6" i="4"/>
  <c r="R6" i="4"/>
  <c r="H14" i="4"/>
  <c r="H11" i="4"/>
  <c r="H12" i="4"/>
  <c r="H8" i="4"/>
  <c r="H13" i="4"/>
  <c r="R8" i="4"/>
  <c r="H9" i="4"/>
  <c r="H15" i="4"/>
  <c r="O13" i="4"/>
  <c r="P13" i="4"/>
  <c r="R13" i="4"/>
  <c r="Q13" i="4"/>
  <c r="O10" i="4"/>
  <c r="P10" i="4"/>
  <c r="R10" i="4"/>
  <c r="Q10" i="4"/>
  <c r="R7" i="4"/>
  <c r="Q7" i="4"/>
  <c r="P6" i="4"/>
  <c r="Q6" i="4"/>
  <c r="P9" i="4"/>
  <c r="P12" i="4"/>
  <c r="P15" i="4"/>
  <c r="O9" i="4"/>
  <c r="Q9" i="4"/>
  <c r="Q12" i="4"/>
  <c r="Q15" i="4"/>
  <c r="O8" i="4"/>
  <c r="R9" i="4"/>
  <c r="R12" i="4"/>
  <c r="R15" i="4"/>
  <c r="O6" i="4"/>
  <c r="O15" i="4"/>
  <c r="P8" i="4"/>
  <c r="O11" i="4"/>
  <c r="O14" i="4"/>
  <c r="O12" i="4"/>
  <c r="Q8" i="4"/>
  <c r="P11" i="4"/>
  <c r="P14" i="4"/>
  <c r="O7" i="4"/>
  <c r="Q11" i="4"/>
  <c r="Q14" i="4"/>
  <c r="R11" i="4"/>
  <c r="R14" i="4"/>
  <c r="D105" i="2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C123" i="2" s="1"/>
  <c r="I40" i="2"/>
  <c r="I50" i="2"/>
  <c r="I47" i="2"/>
  <c r="E104" i="2"/>
  <c r="H47" i="2"/>
  <c r="B104" i="2"/>
  <c r="A104" i="2" s="1"/>
  <c r="M23" i="2"/>
  <c r="N23" i="2" s="1"/>
  <c r="I34" i="2"/>
  <c r="H55" i="2"/>
  <c r="E118" i="2"/>
  <c r="E113" i="2"/>
  <c r="E109" i="2"/>
  <c r="E105" i="2"/>
  <c r="H34" i="2"/>
  <c r="I53" i="2"/>
  <c r="E123" i="2"/>
  <c r="E117" i="2"/>
  <c r="E108" i="2"/>
  <c r="E122" i="2"/>
  <c r="E116" i="2"/>
  <c r="I46" i="2"/>
  <c r="I49" i="2"/>
  <c r="E121" i="2"/>
  <c r="E115" i="2"/>
  <c r="E111" i="2"/>
  <c r="E107" i="2"/>
  <c r="H46" i="2"/>
  <c r="E120" i="2"/>
  <c r="E114" i="2"/>
  <c r="E110" i="2"/>
  <c r="E106" i="2"/>
  <c r="E112" i="2"/>
  <c r="E119" i="2"/>
  <c r="B108" i="2"/>
  <c r="A108" i="2" s="1"/>
  <c r="B117" i="2"/>
  <c r="A117" i="2" s="1"/>
  <c r="C119" i="2"/>
  <c r="C107" i="2"/>
  <c r="B107" i="2"/>
  <c r="A107" i="2" s="1"/>
  <c r="C118" i="2"/>
  <c r="C106" i="2"/>
  <c r="C117" i="2"/>
  <c r="C116" i="2"/>
  <c r="C115" i="2"/>
  <c r="B115" i="2"/>
  <c r="A115" i="2" s="1"/>
  <c r="H43" i="2"/>
  <c r="B114" i="2"/>
  <c r="A114" i="2" s="1"/>
  <c r="B123" i="2"/>
  <c r="A123" i="2" s="1"/>
  <c r="C113" i="2"/>
  <c r="B106" i="2"/>
  <c r="A106" i="2" s="1"/>
  <c r="C105" i="2"/>
  <c r="D124" i="2"/>
  <c r="E124" i="2" s="1"/>
  <c r="H50" i="2"/>
  <c r="B113" i="2"/>
  <c r="A113" i="2" s="1"/>
  <c r="B122" i="2"/>
  <c r="A122" i="2" s="1"/>
  <c r="C112" i="2"/>
  <c r="B116" i="2"/>
  <c r="A116" i="2" s="1"/>
  <c r="C114" i="2"/>
  <c r="B112" i="2"/>
  <c r="A112" i="2" s="1"/>
  <c r="B121" i="2"/>
  <c r="A121" i="2" s="1"/>
  <c r="C111" i="2"/>
  <c r="B105" i="2"/>
  <c r="A105" i="2" s="1"/>
  <c r="I37" i="2"/>
  <c r="B111" i="2"/>
  <c r="A111" i="2" s="1"/>
  <c r="B120" i="2"/>
  <c r="A120" i="2" s="1"/>
  <c r="C122" i="2"/>
  <c r="C110" i="2"/>
  <c r="B110" i="2"/>
  <c r="A110" i="2" s="1"/>
  <c r="B119" i="2"/>
  <c r="A119" i="2" s="1"/>
  <c r="C121" i="2"/>
  <c r="C109" i="2"/>
  <c r="B109" i="2"/>
  <c r="A109" i="2" s="1"/>
  <c r="B118" i="2"/>
  <c r="A118" i="2" s="1"/>
  <c r="C120" i="2"/>
  <c r="C108" i="2"/>
  <c r="I52" i="2"/>
  <c r="I33" i="2"/>
  <c r="H42" i="2"/>
  <c r="H52" i="2"/>
  <c r="J50" i="2"/>
  <c r="J39" i="2"/>
  <c r="H40" i="2"/>
  <c r="J53" i="2"/>
  <c r="I38" i="2"/>
  <c r="H38" i="2"/>
  <c r="J41" i="2"/>
  <c r="H45" i="2"/>
  <c r="H53" i="2"/>
  <c r="H41" i="2"/>
  <c r="J56" i="2"/>
  <c r="J52" i="2"/>
  <c r="J44" i="2"/>
  <c r="J40" i="2"/>
  <c r="I41" i="2"/>
  <c r="H56" i="2"/>
  <c r="I56" i="2"/>
  <c r="J55" i="2"/>
  <c r="J43" i="2"/>
  <c r="J45" i="2"/>
  <c r="I55" i="2"/>
  <c r="I51" i="2"/>
  <c r="I43" i="2"/>
  <c r="I39" i="2"/>
  <c r="H44" i="2"/>
  <c r="H51" i="2"/>
  <c r="H39" i="2"/>
  <c r="J54" i="2"/>
  <c r="J42" i="2"/>
  <c r="I54" i="2"/>
  <c r="I42" i="2"/>
  <c r="H33" i="2"/>
  <c r="J33" i="2"/>
  <c r="N16" i="2"/>
  <c r="N15" i="2"/>
  <c r="N14" i="2"/>
  <c r="M21" i="2"/>
  <c r="N21" i="2" s="1"/>
  <c r="N13" i="2"/>
  <c r="N12" i="2"/>
  <c r="M25" i="2"/>
  <c r="N25" i="2" s="1"/>
  <c r="M22" i="2"/>
  <c r="N22" i="2" s="1"/>
  <c r="M27" i="2"/>
  <c r="N27" i="2" s="1"/>
  <c r="M28" i="2"/>
  <c r="N28" i="2" s="1"/>
  <c r="M29" i="2"/>
  <c r="N29" i="2" s="1"/>
  <c r="N11" i="2"/>
  <c r="N17" i="2"/>
  <c r="M26" i="2"/>
  <c r="N26" i="2" s="1"/>
  <c r="M24" i="2"/>
  <c r="N24" i="2" s="1"/>
  <c r="N10" i="2"/>
  <c r="O29" i="1"/>
  <c r="O27" i="1"/>
  <c r="R27" i="1" s="1"/>
  <c r="O28" i="1"/>
  <c r="R23" i="1"/>
  <c r="R24" i="1"/>
  <c r="R26" i="1"/>
  <c r="R25" i="1"/>
  <c r="U18" i="1"/>
  <c r="V18" i="1" s="1"/>
  <c r="U16" i="1"/>
  <c r="V16" i="1" s="1"/>
  <c r="U17" i="1"/>
  <c r="V17" i="1" s="1"/>
  <c r="E12" i="1"/>
  <c r="D125" i="2" l="1"/>
  <c r="B124" i="2"/>
  <c r="A124" i="2" s="1"/>
  <c r="C124" i="2"/>
  <c r="D126" i="2" l="1"/>
  <c r="B125" i="2"/>
  <c r="A125" i="2" s="1"/>
  <c r="C125" i="2"/>
  <c r="B126" i="2" l="1"/>
  <c r="A126" i="2" s="1"/>
  <c r="C126" i="2"/>
  <c r="D127" i="2"/>
  <c r="E127" i="2" s="1"/>
  <c r="D128" i="2" l="1"/>
  <c r="E128" i="2" s="1"/>
  <c r="C127" i="2"/>
  <c r="B127" i="2"/>
  <c r="A127" i="2" s="1"/>
  <c r="D129" i="2" l="1"/>
  <c r="E129" i="2" s="1"/>
  <c r="C128" i="2"/>
  <c r="B128" i="2"/>
  <c r="A128" i="2" s="1"/>
  <c r="D130" i="2" l="1"/>
  <c r="E130" i="2" s="1"/>
  <c r="C129" i="2"/>
  <c r="B129" i="2"/>
  <c r="A129" i="2" s="1"/>
  <c r="D131" i="2" l="1"/>
  <c r="E131" i="2" s="1"/>
  <c r="B130" i="2"/>
  <c r="A130" i="2" s="1"/>
  <c r="C130" i="2"/>
  <c r="D132" i="2" l="1"/>
  <c r="E132" i="2" s="1"/>
  <c r="B131" i="2"/>
  <c r="A131" i="2" s="1"/>
  <c r="C131" i="2"/>
  <c r="D133" i="2" l="1"/>
  <c r="E133" i="2" s="1"/>
  <c r="C132" i="2"/>
  <c r="B132" i="2"/>
  <c r="A132" i="2" s="1"/>
  <c r="D134" i="2" l="1"/>
  <c r="E134" i="2" s="1"/>
  <c r="B133" i="2"/>
  <c r="A133" i="2" s="1"/>
  <c r="C133" i="2"/>
  <c r="D135" i="2" l="1"/>
  <c r="E135" i="2" s="1"/>
  <c r="B134" i="2"/>
  <c r="A134" i="2" s="1"/>
  <c r="C134" i="2"/>
  <c r="D136" i="2" l="1"/>
  <c r="E136" i="2" s="1"/>
  <c r="B135" i="2"/>
  <c r="A135" i="2" s="1"/>
  <c r="C135" i="2"/>
  <c r="D137" i="2" l="1"/>
  <c r="E137" i="2" s="1"/>
  <c r="C136" i="2"/>
  <c r="B136" i="2"/>
  <c r="A136" i="2" s="1"/>
  <c r="D138" i="2" l="1"/>
  <c r="E138" i="2" s="1"/>
  <c r="C137" i="2"/>
  <c r="B137" i="2"/>
  <c r="A137" i="2" s="1"/>
  <c r="D139" i="2" l="1"/>
  <c r="E139" i="2" s="1"/>
  <c r="C138" i="2"/>
  <c r="B138" i="2"/>
  <c r="A138" i="2" s="1"/>
  <c r="D140" i="2" l="1"/>
  <c r="E140" i="2" s="1"/>
  <c r="B139" i="2"/>
  <c r="A139" i="2" s="1"/>
  <c r="C139" i="2"/>
  <c r="D141" i="2" l="1"/>
  <c r="E141" i="2" s="1"/>
  <c r="C140" i="2"/>
  <c r="B140" i="2"/>
  <c r="A140" i="2" s="1"/>
  <c r="D142" i="2" l="1"/>
  <c r="E142" i="2" s="1"/>
  <c r="C141" i="2"/>
  <c r="B141" i="2"/>
  <c r="A141" i="2" s="1"/>
  <c r="D143" i="2" l="1"/>
  <c r="E143" i="2" s="1"/>
  <c r="B142" i="2"/>
  <c r="A142" i="2" s="1"/>
  <c r="C142" i="2"/>
  <c r="D144" i="2" l="1"/>
  <c r="E144" i="2" s="1"/>
  <c r="B143" i="2"/>
  <c r="A143" i="2" s="1"/>
  <c r="C143" i="2"/>
  <c r="D145" i="2" l="1"/>
  <c r="E145" i="2" s="1"/>
  <c r="B144" i="2"/>
  <c r="A144" i="2" s="1"/>
  <c r="C144" i="2"/>
  <c r="D146" i="2" l="1"/>
  <c r="E146" i="2" s="1"/>
  <c r="C145" i="2"/>
  <c r="B145" i="2"/>
  <c r="A145" i="2" s="1"/>
  <c r="D147" i="2" l="1"/>
  <c r="E147" i="2" s="1"/>
  <c r="B146" i="2"/>
  <c r="A146" i="2" s="1"/>
  <c r="C146" i="2"/>
  <c r="D148" i="2" l="1"/>
  <c r="E148" i="2" s="1"/>
  <c r="B147" i="2"/>
  <c r="A147" i="2" s="1"/>
  <c r="C147" i="2"/>
  <c r="D149" i="2" l="1"/>
  <c r="E149" i="2" s="1"/>
  <c r="C148" i="2"/>
  <c r="B148" i="2"/>
  <c r="D150" i="2" l="1"/>
  <c r="E150" i="2" s="1"/>
  <c r="C149" i="2"/>
  <c r="D151" i="2" l="1"/>
  <c r="E151" i="2" s="1"/>
  <c r="C150" i="2"/>
  <c r="D152" i="2" l="1"/>
  <c r="C151" i="2"/>
  <c r="D153" i="2" l="1"/>
  <c r="C152" i="2"/>
  <c r="D154" i="2" l="1"/>
  <c r="C153" i="2"/>
  <c r="D155" i="2" l="1"/>
  <c r="C154" i="2"/>
</calcChain>
</file>

<file path=xl/sharedStrings.xml><?xml version="1.0" encoding="utf-8"?>
<sst xmlns="http://schemas.openxmlformats.org/spreadsheetml/2006/main" count="50" uniqueCount="19">
  <si>
    <t>x</t>
  </si>
  <si>
    <t>dias</t>
  </si>
  <si>
    <t>bloques</t>
  </si>
  <si>
    <t>subtotal</t>
  </si>
  <si>
    <t>total</t>
  </si>
  <si>
    <t>Covertura</t>
  </si>
  <si>
    <t>División</t>
  </si>
  <si>
    <t>prop_dias_total</t>
  </si>
  <si>
    <t>prop_bloques_dias</t>
  </si>
  <si>
    <t>RAIZ</t>
  </si>
  <si>
    <t>LOG10</t>
  </si>
  <si>
    <t>raiz</t>
  </si>
  <si>
    <t>max</t>
  </si>
  <si>
    <t xml:space="preserve">min </t>
  </si>
  <si>
    <t>Índice de unidad de información</t>
  </si>
  <si>
    <t>Índice de amplitud de información</t>
  </si>
  <si>
    <t>Índice de cantidad de información</t>
  </si>
  <si>
    <t>subdivisión</t>
  </si>
  <si>
    <t>amplitud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</si>
</sst>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Consolas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2D1B6-7FCA-47E3-98AD-6E5D8202FF91}">
  <dimension ref="E10:V30"/>
  <sheetViews>
    <sheetView topLeftCell="G24" zoomScale="175" zoomScaleNormal="175" workbookViewId="0">
      <selection activeCell="S16" sqref="S16"/>
    </sheetView>
  </sheetViews>
  <sheetFormatPr baseColWidth="10" defaultRowHeight="15" x14ac:dyDescent="0.25"/>
  <cols>
    <col min="20" max="20" width="11.85546875" bestFit="1" customWidth="1"/>
  </cols>
  <sheetData>
    <row r="10" spans="5:22" x14ac:dyDescent="0.25">
      <c r="E10">
        <f>F10/G10</f>
        <v>0.5</v>
      </c>
      <c r="F10">
        <v>60</v>
      </c>
      <c r="G10">
        <v>120</v>
      </c>
      <c r="H10">
        <v>120</v>
      </c>
    </row>
    <row r="11" spans="5:22" x14ac:dyDescent="0.25">
      <c r="E11">
        <f>G10/H10</f>
        <v>1</v>
      </c>
      <c r="G11" s="1"/>
    </row>
    <row r="12" spans="5:22" x14ac:dyDescent="0.25">
      <c r="E12">
        <f>E11/E10</f>
        <v>2</v>
      </c>
    </row>
    <row r="13" spans="5:22" x14ac:dyDescent="0.25">
      <c r="F13" t="s">
        <v>0</v>
      </c>
      <c r="G13" t="s">
        <v>0</v>
      </c>
      <c r="H13" t="s">
        <v>0</v>
      </c>
    </row>
    <row r="14" spans="5:22" x14ac:dyDescent="0.25">
      <c r="F14" t="s">
        <v>0</v>
      </c>
      <c r="G14" t="s">
        <v>0</v>
      </c>
      <c r="H14" t="s">
        <v>0</v>
      </c>
      <c r="I14" t="s">
        <v>0</v>
      </c>
      <c r="J14" t="s">
        <v>0</v>
      </c>
      <c r="M14" t="s">
        <v>0</v>
      </c>
    </row>
    <row r="15" spans="5:22" x14ac:dyDescent="0.25">
      <c r="N15" t="s">
        <v>2</v>
      </c>
      <c r="O15" t="s">
        <v>1</v>
      </c>
      <c r="R15" t="s">
        <v>3</v>
      </c>
      <c r="T15">
        <v>120</v>
      </c>
    </row>
    <row r="16" spans="5:22" x14ac:dyDescent="0.25">
      <c r="N16">
        <v>3</v>
      </c>
      <c r="O16">
        <v>10</v>
      </c>
      <c r="R16">
        <v>30</v>
      </c>
      <c r="S16">
        <f>O16/R16</f>
        <v>0.33333333333333331</v>
      </c>
      <c r="T16">
        <f>N16/O16</f>
        <v>0.3</v>
      </c>
      <c r="U16">
        <f>S16*T16</f>
        <v>9.9999999999999992E-2</v>
      </c>
      <c r="V16">
        <f>1-U16</f>
        <v>0.9</v>
      </c>
    </row>
    <row r="17" spans="6:22" x14ac:dyDescent="0.25">
      <c r="F17">
        <v>60</v>
      </c>
      <c r="G17">
        <v>60</v>
      </c>
      <c r="H17">
        <f>F17/G17</f>
        <v>1</v>
      </c>
      <c r="I17">
        <f>H17*0.5</f>
        <v>0.5</v>
      </c>
      <c r="N17">
        <v>2</v>
      </c>
      <c r="O17">
        <v>30</v>
      </c>
      <c r="R17">
        <v>60</v>
      </c>
      <c r="S17">
        <f t="shared" ref="S17:S19" si="0">O17/R17</f>
        <v>0.5</v>
      </c>
      <c r="T17">
        <f>N17/O17</f>
        <v>6.6666666666666666E-2</v>
      </c>
      <c r="U17">
        <f t="shared" ref="U17:U19" si="1">S17/T17</f>
        <v>7.5</v>
      </c>
      <c r="V17">
        <f t="shared" ref="V17:V19" si="2">1-U17</f>
        <v>-6.5</v>
      </c>
    </row>
    <row r="18" spans="6:22" x14ac:dyDescent="0.25">
      <c r="N18">
        <v>3</v>
      </c>
      <c r="O18">
        <v>30</v>
      </c>
      <c r="R18">
        <v>90</v>
      </c>
      <c r="S18">
        <f t="shared" si="0"/>
        <v>0.33333333333333331</v>
      </c>
      <c r="T18">
        <f>N18/O18</f>
        <v>0.1</v>
      </c>
      <c r="U18">
        <f t="shared" si="1"/>
        <v>3.333333333333333</v>
      </c>
      <c r="V18">
        <f t="shared" si="2"/>
        <v>-2.333333333333333</v>
      </c>
    </row>
    <row r="19" spans="6:22" x14ac:dyDescent="0.25">
      <c r="N19">
        <v>1</v>
      </c>
      <c r="O19">
        <v>120</v>
      </c>
      <c r="R19">
        <v>120</v>
      </c>
      <c r="S19">
        <f t="shared" si="0"/>
        <v>1</v>
      </c>
      <c r="T19">
        <f>N19/O19</f>
        <v>8.3333333333333332E-3</v>
      </c>
      <c r="U19">
        <f t="shared" si="1"/>
        <v>120</v>
      </c>
      <c r="V19">
        <f t="shared" si="2"/>
        <v>-119</v>
      </c>
    </row>
    <row r="22" spans="6:22" ht="15.75" x14ac:dyDescent="0.25">
      <c r="H22" t="s">
        <v>2</v>
      </c>
      <c r="I22" t="s">
        <v>1</v>
      </c>
      <c r="J22" t="s">
        <v>4</v>
      </c>
      <c r="K22" t="s">
        <v>5</v>
      </c>
      <c r="L22" t="s">
        <v>6</v>
      </c>
      <c r="M22" s="2" t="s">
        <v>7</v>
      </c>
      <c r="N22" t="s">
        <v>8</v>
      </c>
    </row>
    <row r="23" spans="6:22" x14ac:dyDescent="0.25">
      <c r="H23">
        <v>30</v>
      </c>
      <c r="I23">
        <v>30</v>
      </c>
      <c r="J23">
        <v>120</v>
      </c>
      <c r="K23">
        <f>I23/J23*100</f>
        <v>25</v>
      </c>
      <c r="L23">
        <v>1</v>
      </c>
      <c r="M23">
        <f>(1/L23)</f>
        <v>1</v>
      </c>
      <c r="N23">
        <f>1-(H23/I23)</f>
        <v>0</v>
      </c>
      <c r="O23">
        <f>K23-N23</f>
        <v>25</v>
      </c>
      <c r="R23" t="e">
        <f>(M23/N23)*(O23/N23)</f>
        <v>#DIV/0!</v>
      </c>
    </row>
    <row r="24" spans="6:22" x14ac:dyDescent="0.25">
      <c r="H24">
        <v>15</v>
      </c>
      <c r="I24">
        <v>30</v>
      </c>
      <c r="J24">
        <v>120</v>
      </c>
      <c r="K24">
        <f t="shared" ref="K24:K30" si="3">I24/J24*100</f>
        <v>25</v>
      </c>
      <c r="L24">
        <v>2</v>
      </c>
      <c r="M24">
        <f t="shared" ref="M24:M30" si="4">(1/L24)</f>
        <v>0.5</v>
      </c>
      <c r="N24">
        <f>H24/I24</f>
        <v>0.5</v>
      </c>
      <c r="O24">
        <f t="shared" ref="O24:O28" si="5">K24-N24</f>
        <v>24.5</v>
      </c>
      <c r="R24">
        <f>(M24/N24)*(O24/N24)</f>
        <v>49</v>
      </c>
    </row>
    <row r="25" spans="6:22" x14ac:dyDescent="0.25">
      <c r="H25">
        <v>10</v>
      </c>
      <c r="I25">
        <v>30</v>
      </c>
      <c r="J25">
        <v>120</v>
      </c>
      <c r="K25">
        <f t="shared" si="3"/>
        <v>25</v>
      </c>
      <c r="L25">
        <v>3</v>
      </c>
      <c r="M25">
        <f t="shared" si="4"/>
        <v>0.33333333333333331</v>
      </c>
      <c r="N25">
        <f t="shared" ref="N25:N30" si="6">1-(H25/I25)</f>
        <v>0.66666666666666674</v>
      </c>
      <c r="O25">
        <f>K25-N25</f>
        <v>24.333333333333332</v>
      </c>
      <c r="R25">
        <f>(M25/N25)*(O25/N25)</f>
        <v>18.249999999999993</v>
      </c>
    </row>
    <row r="26" spans="6:22" x14ac:dyDescent="0.25">
      <c r="H26">
        <v>30</v>
      </c>
      <c r="I26">
        <v>60</v>
      </c>
      <c r="J26">
        <v>120</v>
      </c>
      <c r="K26">
        <f t="shared" si="3"/>
        <v>50</v>
      </c>
      <c r="L26">
        <v>1</v>
      </c>
      <c r="M26">
        <f t="shared" si="4"/>
        <v>1</v>
      </c>
      <c r="N26">
        <f t="shared" si="6"/>
        <v>0.5</v>
      </c>
      <c r="O26">
        <f>K26-N26</f>
        <v>49.5</v>
      </c>
      <c r="R26">
        <f>(M26/N26)*(O26/N26)</f>
        <v>198</v>
      </c>
    </row>
    <row r="27" spans="6:22" x14ac:dyDescent="0.25">
      <c r="H27">
        <v>15</v>
      </c>
      <c r="I27">
        <v>60</v>
      </c>
      <c r="J27">
        <v>120</v>
      </c>
      <c r="K27">
        <f t="shared" si="3"/>
        <v>50</v>
      </c>
      <c r="L27">
        <v>2</v>
      </c>
      <c r="M27">
        <f t="shared" si="4"/>
        <v>0.5</v>
      </c>
      <c r="N27">
        <f t="shared" si="6"/>
        <v>0.75</v>
      </c>
      <c r="O27">
        <f t="shared" si="5"/>
        <v>49.25</v>
      </c>
      <c r="R27">
        <f>(M27/N27)*(O27/N27)</f>
        <v>43.777777777777779</v>
      </c>
    </row>
    <row r="28" spans="6:22" x14ac:dyDescent="0.25">
      <c r="H28">
        <v>15</v>
      </c>
      <c r="I28">
        <v>60</v>
      </c>
      <c r="J28">
        <v>120</v>
      </c>
      <c r="K28">
        <f t="shared" si="3"/>
        <v>50</v>
      </c>
      <c r="L28">
        <v>3</v>
      </c>
      <c r="M28">
        <f t="shared" si="4"/>
        <v>0.33333333333333331</v>
      </c>
      <c r="N28">
        <f t="shared" si="6"/>
        <v>0.75</v>
      </c>
      <c r="O28">
        <f t="shared" si="5"/>
        <v>49.25</v>
      </c>
    </row>
    <row r="29" spans="6:22" x14ac:dyDescent="0.25">
      <c r="H29">
        <v>1</v>
      </c>
      <c r="I29">
        <v>120</v>
      </c>
      <c r="J29">
        <v>120</v>
      </c>
      <c r="K29">
        <f t="shared" si="3"/>
        <v>100</v>
      </c>
      <c r="L29">
        <v>1</v>
      </c>
      <c r="M29">
        <f t="shared" si="4"/>
        <v>1</v>
      </c>
      <c r="N29">
        <f t="shared" si="6"/>
        <v>0.9916666666666667</v>
      </c>
      <c r="O29">
        <f>K29-N29</f>
        <v>99.00833333333334</v>
      </c>
    </row>
    <row r="30" spans="6:22" x14ac:dyDescent="0.25">
      <c r="I30">
        <v>90</v>
      </c>
      <c r="J30">
        <v>120</v>
      </c>
      <c r="K30">
        <f t="shared" si="3"/>
        <v>75</v>
      </c>
      <c r="L30">
        <v>2</v>
      </c>
      <c r="M30">
        <f t="shared" si="4"/>
        <v>0.5</v>
      </c>
      <c r="N30">
        <f t="shared" si="6"/>
        <v>1</v>
      </c>
      <c r="O30">
        <f>K30-N30</f>
        <v>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F8057-1471-4BEC-9A8B-4C61400E90E3}">
  <dimension ref="A9:R155"/>
  <sheetViews>
    <sheetView topLeftCell="A4" zoomScale="175" zoomScaleNormal="175" workbookViewId="0">
      <selection activeCell="F125" sqref="F125"/>
    </sheetView>
  </sheetViews>
  <sheetFormatPr baseColWidth="10" defaultRowHeight="15" x14ac:dyDescent="0.25"/>
  <cols>
    <col min="5" max="5" width="15.140625" customWidth="1"/>
  </cols>
  <sheetData>
    <row r="9" spans="4:14" x14ac:dyDescent="0.25">
      <c r="D9" t="s">
        <v>2</v>
      </c>
      <c r="E9" t="s">
        <v>1</v>
      </c>
      <c r="F9" t="s">
        <v>5</v>
      </c>
    </row>
    <row r="10" spans="4:14" x14ac:dyDescent="0.25">
      <c r="D10">
        <v>30</v>
      </c>
      <c r="E10">
        <v>30</v>
      </c>
      <c r="F10" t="e">
        <f>E10/#REF!*100</f>
        <v>#REF!</v>
      </c>
      <c r="K10" t="e">
        <f t="shared" ref="K10:K17" si="0">1/G10</f>
        <v>#DIV/0!</v>
      </c>
      <c r="M10" t="e">
        <f>SQRT(K10)</f>
        <v>#DIV/0!</v>
      </c>
      <c r="N10" t="e">
        <f t="shared" ref="N10:N17" si="1">M10*F10</f>
        <v>#DIV/0!</v>
      </c>
    </row>
    <row r="11" spans="4:14" x14ac:dyDescent="0.25">
      <c r="D11">
        <v>15</v>
      </c>
      <c r="E11">
        <v>30</v>
      </c>
      <c r="F11" t="e">
        <f>E11/#REF!*100</f>
        <v>#REF!</v>
      </c>
      <c r="K11" t="e">
        <f t="shared" si="0"/>
        <v>#DIV/0!</v>
      </c>
      <c r="M11" t="e">
        <f>SQRT(K11)</f>
        <v>#DIV/0!</v>
      </c>
      <c r="N11" t="e">
        <f t="shared" si="1"/>
        <v>#DIV/0!</v>
      </c>
    </row>
    <row r="12" spans="4:14" x14ac:dyDescent="0.25">
      <c r="D12">
        <v>10</v>
      </c>
      <c r="E12">
        <v>30</v>
      </c>
      <c r="F12" t="e">
        <f>E12/#REF!*100</f>
        <v>#REF!</v>
      </c>
      <c r="K12" t="e">
        <f t="shared" si="0"/>
        <v>#DIV/0!</v>
      </c>
      <c r="M12" t="e">
        <f t="shared" ref="M12:M17" si="2">SQRT(K12)</f>
        <v>#DIV/0!</v>
      </c>
      <c r="N12" t="e">
        <f t="shared" si="1"/>
        <v>#DIV/0!</v>
      </c>
    </row>
    <row r="13" spans="4:14" x14ac:dyDescent="0.25">
      <c r="D13">
        <v>30</v>
      </c>
      <c r="E13">
        <v>60</v>
      </c>
      <c r="F13" t="e">
        <f>E13/#REF!*100</f>
        <v>#REF!</v>
      </c>
      <c r="K13" t="e">
        <f t="shared" si="0"/>
        <v>#DIV/0!</v>
      </c>
      <c r="M13" t="e">
        <f t="shared" si="2"/>
        <v>#DIV/0!</v>
      </c>
      <c r="N13" t="e">
        <f t="shared" si="1"/>
        <v>#DIV/0!</v>
      </c>
    </row>
    <row r="14" spans="4:14" x14ac:dyDescent="0.25">
      <c r="D14">
        <v>15</v>
      </c>
      <c r="E14">
        <v>60</v>
      </c>
      <c r="F14" t="e">
        <f>E14/#REF!*100</f>
        <v>#REF!</v>
      </c>
      <c r="K14" t="e">
        <f t="shared" si="0"/>
        <v>#DIV/0!</v>
      </c>
      <c r="M14" t="e">
        <f t="shared" si="2"/>
        <v>#DIV/0!</v>
      </c>
      <c r="N14" t="e">
        <f t="shared" si="1"/>
        <v>#DIV/0!</v>
      </c>
    </row>
    <row r="15" spans="4:14" x14ac:dyDescent="0.25">
      <c r="D15">
        <v>15</v>
      </c>
      <c r="E15">
        <v>60</v>
      </c>
      <c r="F15" t="e">
        <f>E15/#REF!*100</f>
        <v>#REF!</v>
      </c>
      <c r="K15" t="e">
        <f t="shared" si="0"/>
        <v>#DIV/0!</v>
      </c>
      <c r="M15" t="e">
        <f t="shared" si="2"/>
        <v>#DIV/0!</v>
      </c>
      <c r="N15" t="e">
        <f t="shared" si="1"/>
        <v>#DIV/0!</v>
      </c>
    </row>
    <row r="16" spans="4:14" x14ac:dyDescent="0.25">
      <c r="D16">
        <v>1</v>
      </c>
      <c r="E16">
        <v>120</v>
      </c>
      <c r="F16" t="e">
        <f>E16/#REF!*100</f>
        <v>#REF!</v>
      </c>
      <c r="K16" t="e">
        <f t="shared" si="0"/>
        <v>#DIV/0!</v>
      </c>
      <c r="M16" t="e">
        <f t="shared" si="2"/>
        <v>#DIV/0!</v>
      </c>
      <c r="N16" t="e">
        <f t="shared" si="1"/>
        <v>#DIV/0!</v>
      </c>
    </row>
    <row r="17" spans="4:17" x14ac:dyDescent="0.25">
      <c r="E17">
        <v>90</v>
      </c>
      <c r="F17" t="e">
        <f>E17/#REF!*100</f>
        <v>#REF!</v>
      </c>
      <c r="K17" t="e">
        <f t="shared" si="0"/>
        <v>#DIV/0!</v>
      </c>
      <c r="M17" t="e">
        <f t="shared" si="2"/>
        <v>#DIV/0!</v>
      </c>
      <c r="N17" t="e">
        <f t="shared" si="1"/>
        <v>#DIV/0!</v>
      </c>
    </row>
    <row r="20" spans="4:17" x14ac:dyDescent="0.25">
      <c r="D20" t="s">
        <v>2</v>
      </c>
      <c r="E20" t="s">
        <v>1</v>
      </c>
      <c r="F20" t="s">
        <v>5</v>
      </c>
    </row>
    <row r="21" spans="4:17" x14ac:dyDescent="0.25">
      <c r="D21">
        <v>30</v>
      </c>
      <c r="E21">
        <v>30</v>
      </c>
      <c r="F21" t="e">
        <f>E21/#REF!</f>
        <v>#REF!</v>
      </c>
      <c r="K21" t="e">
        <f t="shared" ref="K21:K29" si="3">1/G21</f>
        <v>#DIV/0!</v>
      </c>
      <c r="M21" t="e">
        <f t="shared" ref="M21:M29" si="4">K21*F21</f>
        <v>#DIV/0!</v>
      </c>
      <c r="N21" t="e">
        <f>SQRT(M21)</f>
        <v>#DIV/0!</v>
      </c>
    </row>
    <row r="22" spans="4:17" x14ac:dyDescent="0.25">
      <c r="D22">
        <v>15</v>
      </c>
      <c r="E22">
        <v>30</v>
      </c>
      <c r="F22" t="e">
        <f>E22/#REF!</f>
        <v>#REF!</v>
      </c>
      <c r="K22" t="e">
        <f t="shared" si="3"/>
        <v>#DIV/0!</v>
      </c>
      <c r="M22" t="e">
        <f t="shared" si="4"/>
        <v>#DIV/0!</v>
      </c>
      <c r="N22" t="e">
        <f t="shared" ref="N22:N29" si="5">SQRT(M22)</f>
        <v>#DIV/0!</v>
      </c>
    </row>
    <row r="23" spans="4:17" x14ac:dyDescent="0.25">
      <c r="D23">
        <v>10</v>
      </c>
      <c r="E23">
        <v>30</v>
      </c>
      <c r="F23" t="e">
        <f>E23/#REF!</f>
        <v>#REF!</v>
      </c>
      <c r="K23" t="e">
        <f t="shared" si="3"/>
        <v>#DIV/0!</v>
      </c>
      <c r="M23" t="e">
        <f t="shared" si="4"/>
        <v>#DIV/0!</v>
      </c>
      <c r="N23" t="e">
        <f t="shared" si="5"/>
        <v>#DIV/0!</v>
      </c>
    </row>
    <row r="24" spans="4:17" x14ac:dyDescent="0.25">
      <c r="D24">
        <v>30</v>
      </c>
      <c r="E24">
        <v>60</v>
      </c>
      <c r="F24" t="e">
        <f>E24/#REF!</f>
        <v>#REF!</v>
      </c>
      <c r="K24" t="e">
        <f t="shared" si="3"/>
        <v>#DIV/0!</v>
      </c>
      <c r="M24" t="e">
        <f t="shared" si="4"/>
        <v>#DIV/0!</v>
      </c>
      <c r="N24" t="e">
        <f t="shared" si="5"/>
        <v>#DIV/0!</v>
      </c>
    </row>
    <row r="25" spans="4:17" x14ac:dyDescent="0.25">
      <c r="D25">
        <v>15</v>
      </c>
      <c r="E25">
        <v>60</v>
      </c>
      <c r="F25" t="e">
        <f>E25/#REF!</f>
        <v>#REF!</v>
      </c>
      <c r="K25" t="e">
        <f t="shared" si="3"/>
        <v>#DIV/0!</v>
      </c>
      <c r="M25" t="e">
        <f t="shared" si="4"/>
        <v>#DIV/0!</v>
      </c>
      <c r="N25" t="e">
        <f t="shared" si="5"/>
        <v>#DIV/0!</v>
      </c>
    </row>
    <row r="26" spans="4:17" x14ac:dyDescent="0.25">
      <c r="D26">
        <v>15</v>
      </c>
      <c r="E26">
        <v>60</v>
      </c>
      <c r="F26" t="e">
        <f>E26/#REF!</f>
        <v>#REF!</v>
      </c>
      <c r="K26" t="e">
        <f t="shared" si="3"/>
        <v>#DIV/0!</v>
      </c>
      <c r="M26" t="e">
        <f t="shared" si="4"/>
        <v>#DIV/0!</v>
      </c>
      <c r="N26" t="e">
        <f t="shared" si="5"/>
        <v>#DIV/0!</v>
      </c>
    </row>
    <row r="27" spans="4:17" x14ac:dyDescent="0.25">
      <c r="D27">
        <v>1</v>
      </c>
      <c r="E27">
        <v>120</v>
      </c>
      <c r="F27" t="e">
        <f>E27/#REF!</f>
        <v>#REF!</v>
      </c>
      <c r="K27" t="e">
        <f t="shared" si="3"/>
        <v>#DIV/0!</v>
      </c>
      <c r="M27" t="e">
        <f t="shared" si="4"/>
        <v>#DIV/0!</v>
      </c>
      <c r="N27" t="e">
        <f t="shared" si="5"/>
        <v>#DIV/0!</v>
      </c>
    </row>
    <row r="28" spans="4:17" x14ac:dyDescent="0.25">
      <c r="E28">
        <v>90</v>
      </c>
      <c r="F28" t="e">
        <f>E28/#REF!</f>
        <v>#REF!</v>
      </c>
      <c r="K28" t="e">
        <f t="shared" si="3"/>
        <v>#DIV/0!</v>
      </c>
      <c r="M28" t="e">
        <f t="shared" si="4"/>
        <v>#DIV/0!</v>
      </c>
      <c r="N28" t="e">
        <f t="shared" si="5"/>
        <v>#DIV/0!</v>
      </c>
    </row>
    <row r="29" spans="4:17" x14ac:dyDescent="0.25">
      <c r="E29">
        <v>90</v>
      </c>
      <c r="F29" t="e">
        <f>E29/#REF!</f>
        <v>#REF!</v>
      </c>
      <c r="K29" t="e">
        <f t="shared" si="3"/>
        <v>#DIV/0!</v>
      </c>
      <c r="M29" t="e">
        <f t="shared" si="4"/>
        <v>#DIV/0!</v>
      </c>
      <c r="N29" t="e">
        <f t="shared" si="5"/>
        <v>#DIV/0!</v>
      </c>
    </row>
    <row r="32" spans="4:17" x14ac:dyDescent="0.25">
      <c r="E32">
        <v>30</v>
      </c>
      <c r="F32">
        <v>90</v>
      </c>
      <c r="H32">
        <v>60</v>
      </c>
      <c r="I32">
        <v>90</v>
      </c>
      <c r="J32">
        <v>120</v>
      </c>
      <c r="K32" t="s">
        <v>10</v>
      </c>
      <c r="L32" t="s">
        <v>9</v>
      </c>
      <c r="N32" t="s">
        <v>11</v>
      </c>
      <c r="O32">
        <v>1</v>
      </c>
      <c r="P32">
        <v>90</v>
      </c>
      <c r="Q32">
        <v>120</v>
      </c>
    </row>
    <row r="33" spans="2:17" x14ac:dyDescent="0.25">
      <c r="B33" s="1"/>
      <c r="C33">
        <f>1/30</f>
        <v>3.3333333333333333E-2</v>
      </c>
      <c r="D33">
        <v>1</v>
      </c>
      <c r="E33" t="e">
        <f t="shared" ref="E33:E56" si="6">($E$32/$G$32)*100</f>
        <v>#DIV/0!</v>
      </c>
      <c r="F33" t="e">
        <f>($F$32/$G$32)*100</f>
        <v>#DIV/0!</v>
      </c>
      <c r="H33" t="e">
        <f>#REF!-$K33</f>
        <v>#REF!</v>
      </c>
      <c r="I33" t="e">
        <f t="shared" ref="I33:I56" si="7">F33-$K33</f>
        <v>#DIV/0!</v>
      </c>
      <c r="J33">
        <f t="shared" ref="J33:J56" si="8">G33-$K33</f>
        <v>0</v>
      </c>
      <c r="K33">
        <f>LOG10(M33)*20</f>
        <v>0</v>
      </c>
      <c r="L33">
        <f>(1-SQRT(M33))*5</f>
        <v>0</v>
      </c>
      <c r="M33">
        <v>1</v>
      </c>
      <c r="N33">
        <f>SQRT(M33)</f>
        <v>1</v>
      </c>
      <c r="O33">
        <f>1/M33*25</f>
        <v>25</v>
      </c>
      <c r="P33">
        <f>($P$32/$M33)/$P$32*100</f>
        <v>100</v>
      </c>
      <c r="Q33">
        <f>($Q$32/$M33)/$Q$32*100</f>
        <v>100</v>
      </c>
    </row>
    <row r="34" spans="2:17" x14ac:dyDescent="0.25">
      <c r="C34">
        <f>1/15</f>
        <v>6.6666666666666666E-2</v>
      </c>
      <c r="D34">
        <v>2</v>
      </c>
      <c r="E34" t="e">
        <f t="shared" si="6"/>
        <v>#DIV/0!</v>
      </c>
      <c r="F34" t="e">
        <f t="shared" ref="F34:F56" si="9">($F$32/$G$32)*100</f>
        <v>#DIV/0!</v>
      </c>
      <c r="H34" t="e">
        <f>#REF!-$K34</f>
        <v>#REF!</v>
      </c>
      <c r="I34" t="e">
        <f t="shared" si="7"/>
        <v>#DIV/0!</v>
      </c>
      <c r="J34">
        <f t="shared" si="8"/>
        <v>-6.0205999132796242</v>
      </c>
      <c r="K34">
        <f t="shared" ref="K34:K56" si="10">LOG10(M34)*20</f>
        <v>6.0205999132796242</v>
      </c>
      <c r="L34">
        <f t="shared" ref="L34:L56" si="11">(1-SQRT(M34))*5</f>
        <v>-2.0710678118654755</v>
      </c>
      <c r="M34">
        <v>2</v>
      </c>
      <c r="N34">
        <f t="shared" ref="N34:N56" si="12">SQRT(M34)</f>
        <v>1.4142135623730951</v>
      </c>
      <c r="O34">
        <f t="shared" ref="O34:O56" si="13">1/M34*25</f>
        <v>12.5</v>
      </c>
      <c r="P34">
        <f>($P$32/$M34)/$P$32*100</f>
        <v>50</v>
      </c>
      <c r="Q34">
        <f t="shared" ref="Q34:Q56" si="14">($Q$32/$M34)/$Q$32*100</f>
        <v>50</v>
      </c>
    </row>
    <row r="35" spans="2:17" x14ac:dyDescent="0.25">
      <c r="C35">
        <f t="shared" ref="C35:C41" si="15">1/30</f>
        <v>3.3333333333333333E-2</v>
      </c>
      <c r="D35">
        <v>3</v>
      </c>
      <c r="E35" t="e">
        <f t="shared" si="6"/>
        <v>#DIV/0!</v>
      </c>
      <c r="F35" t="e">
        <f t="shared" si="9"/>
        <v>#DIV/0!</v>
      </c>
      <c r="H35" t="e">
        <f>#REF!-$K35</f>
        <v>#REF!</v>
      </c>
      <c r="I35" t="e">
        <f t="shared" si="7"/>
        <v>#DIV/0!</v>
      </c>
      <c r="J35">
        <f t="shared" si="8"/>
        <v>-9.5424250943932485</v>
      </c>
      <c r="K35">
        <f t="shared" si="10"/>
        <v>9.5424250943932485</v>
      </c>
      <c r="L35">
        <f t="shared" si="11"/>
        <v>-3.660254037844386</v>
      </c>
      <c r="M35">
        <v>3</v>
      </c>
      <c r="N35">
        <f t="shared" si="12"/>
        <v>1.7320508075688772</v>
      </c>
      <c r="O35">
        <f t="shared" si="13"/>
        <v>8.3333333333333321</v>
      </c>
      <c r="P35">
        <f t="shared" ref="P35:P56" si="16">($P$32/$M35)/$P$32*100</f>
        <v>33.333333333333329</v>
      </c>
      <c r="Q35">
        <f t="shared" si="14"/>
        <v>33.333333333333329</v>
      </c>
    </row>
    <row r="36" spans="2:17" x14ac:dyDescent="0.25">
      <c r="C36">
        <f t="shared" si="15"/>
        <v>3.3333333333333333E-2</v>
      </c>
      <c r="D36">
        <v>4</v>
      </c>
      <c r="E36" t="e">
        <f t="shared" si="6"/>
        <v>#DIV/0!</v>
      </c>
      <c r="F36" t="e">
        <f t="shared" si="9"/>
        <v>#DIV/0!</v>
      </c>
      <c r="H36" t="e">
        <f>#REF!-$K36</f>
        <v>#REF!</v>
      </c>
      <c r="I36" t="e">
        <f t="shared" si="7"/>
        <v>#DIV/0!</v>
      </c>
      <c r="J36">
        <f t="shared" si="8"/>
        <v>-12.041199826559248</v>
      </c>
      <c r="K36">
        <f t="shared" si="10"/>
        <v>12.041199826559248</v>
      </c>
      <c r="L36">
        <f t="shared" si="11"/>
        <v>-5</v>
      </c>
      <c r="M36">
        <v>4</v>
      </c>
      <c r="N36">
        <f t="shared" si="12"/>
        <v>2</v>
      </c>
      <c r="O36">
        <f t="shared" si="13"/>
        <v>6.25</v>
      </c>
      <c r="P36">
        <f t="shared" si="16"/>
        <v>25</v>
      </c>
      <c r="Q36">
        <f t="shared" si="14"/>
        <v>25</v>
      </c>
    </row>
    <row r="37" spans="2:17" x14ac:dyDescent="0.25">
      <c r="C37">
        <f t="shared" si="15"/>
        <v>3.3333333333333333E-2</v>
      </c>
      <c r="D37">
        <v>5</v>
      </c>
      <c r="E37" t="e">
        <f t="shared" si="6"/>
        <v>#DIV/0!</v>
      </c>
      <c r="F37" t="e">
        <f t="shared" si="9"/>
        <v>#DIV/0!</v>
      </c>
      <c r="H37" t="e">
        <f>#REF!-$K37</f>
        <v>#REF!</v>
      </c>
      <c r="I37" t="e">
        <f t="shared" si="7"/>
        <v>#DIV/0!</v>
      </c>
      <c r="J37">
        <f t="shared" si="8"/>
        <v>-13.979400086720377</v>
      </c>
      <c r="K37">
        <f t="shared" si="10"/>
        <v>13.979400086720377</v>
      </c>
      <c r="L37">
        <f t="shared" si="11"/>
        <v>-6.180339887498949</v>
      </c>
      <c r="M37">
        <v>5</v>
      </c>
      <c r="N37">
        <f t="shared" si="12"/>
        <v>2.2360679774997898</v>
      </c>
      <c r="O37">
        <f t="shared" si="13"/>
        <v>5</v>
      </c>
      <c r="P37">
        <f t="shared" si="16"/>
        <v>20</v>
      </c>
      <c r="Q37">
        <f t="shared" si="14"/>
        <v>20</v>
      </c>
    </row>
    <row r="38" spans="2:17" x14ac:dyDescent="0.25">
      <c r="C38">
        <f t="shared" si="15"/>
        <v>3.3333333333333333E-2</v>
      </c>
      <c r="D38">
        <v>6</v>
      </c>
      <c r="E38" t="e">
        <f t="shared" si="6"/>
        <v>#DIV/0!</v>
      </c>
      <c r="F38" t="e">
        <f t="shared" si="9"/>
        <v>#DIV/0!</v>
      </c>
      <c r="H38" t="e">
        <f>#REF!-$K38</f>
        <v>#REF!</v>
      </c>
      <c r="I38" t="e">
        <f t="shared" si="7"/>
        <v>#DIV/0!</v>
      </c>
      <c r="J38">
        <f t="shared" si="8"/>
        <v>-15.563025007672874</v>
      </c>
      <c r="K38">
        <f t="shared" si="10"/>
        <v>15.563025007672874</v>
      </c>
      <c r="L38">
        <f t="shared" si="11"/>
        <v>-7.2474487139158894</v>
      </c>
      <c r="M38">
        <v>6</v>
      </c>
      <c r="N38">
        <f t="shared" si="12"/>
        <v>2.4494897427831779</v>
      </c>
      <c r="O38">
        <f t="shared" si="13"/>
        <v>4.1666666666666661</v>
      </c>
      <c r="P38">
        <f t="shared" si="16"/>
        <v>16.666666666666664</v>
      </c>
      <c r="Q38">
        <f t="shared" si="14"/>
        <v>16.666666666666664</v>
      </c>
    </row>
    <row r="39" spans="2:17" x14ac:dyDescent="0.25">
      <c r="C39">
        <f t="shared" si="15"/>
        <v>3.3333333333333333E-2</v>
      </c>
      <c r="D39">
        <v>7</v>
      </c>
      <c r="E39" t="e">
        <f t="shared" si="6"/>
        <v>#DIV/0!</v>
      </c>
      <c r="F39" t="e">
        <f t="shared" si="9"/>
        <v>#DIV/0!</v>
      </c>
      <c r="H39" t="e">
        <f>#REF!-$K39</f>
        <v>#REF!</v>
      </c>
      <c r="I39" t="e">
        <f t="shared" si="7"/>
        <v>#DIV/0!</v>
      </c>
      <c r="J39">
        <f t="shared" si="8"/>
        <v>-16.901960800285135</v>
      </c>
      <c r="K39">
        <f t="shared" si="10"/>
        <v>16.901960800285135</v>
      </c>
      <c r="L39">
        <f t="shared" si="11"/>
        <v>-8.2287565553229527</v>
      </c>
      <c r="M39">
        <v>7</v>
      </c>
      <c r="N39">
        <f t="shared" si="12"/>
        <v>2.6457513110645907</v>
      </c>
      <c r="O39">
        <f t="shared" si="13"/>
        <v>3.5714285714285712</v>
      </c>
      <c r="P39">
        <f t="shared" si="16"/>
        <v>14.285714285714285</v>
      </c>
      <c r="Q39">
        <f t="shared" si="14"/>
        <v>14.285714285714285</v>
      </c>
    </row>
    <row r="40" spans="2:17" x14ac:dyDescent="0.25">
      <c r="C40">
        <f t="shared" si="15"/>
        <v>3.3333333333333333E-2</v>
      </c>
      <c r="D40">
        <v>8</v>
      </c>
      <c r="E40" t="e">
        <f t="shared" si="6"/>
        <v>#DIV/0!</v>
      </c>
      <c r="F40" t="e">
        <f t="shared" si="9"/>
        <v>#DIV/0!</v>
      </c>
      <c r="H40" t="e">
        <f>#REF!-$K40</f>
        <v>#REF!</v>
      </c>
      <c r="I40" t="e">
        <f t="shared" si="7"/>
        <v>#DIV/0!</v>
      </c>
      <c r="J40">
        <f t="shared" si="8"/>
        <v>-18.061799739838872</v>
      </c>
      <c r="K40">
        <f t="shared" si="10"/>
        <v>18.061799739838872</v>
      </c>
      <c r="L40">
        <f t="shared" si="11"/>
        <v>-9.142135623730951</v>
      </c>
      <c r="M40">
        <v>8</v>
      </c>
      <c r="N40">
        <f t="shared" si="12"/>
        <v>2.8284271247461903</v>
      </c>
      <c r="O40">
        <f t="shared" si="13"/>
        <v>3.125</v>
      </c>
      <c r="P40">
        <f t="shared" si="16"/>
        <v>12.5</v>
      </c>
      <c r="Q40">
        <f t="shared" si="14"/>
        <v>12.5</v>
      </c>
    </row>
    <row r="41" spans="2:17" x14ac:dyDescent="0.25">
      <c r="C41">
        <f t="shared" si="15"/>
        <v>3.3333333333333333E-2</v>
      </c>
      <c r="D41">
        <v>9</v>
      </c>
      <c r="E41" t="e">
        <f t="shared" si="6"/>
        <v>#DIV/0!</v>
      </c>
      <c r="F41" t="e">
        <f t="shared" si="9"/>
        <v>#DIV/0!</v>
      </c>
      <c r="H41" t="e">
        <f>#REF!-$K41</f>
        <v>#REF!</v>
      </c>
      <c r="I41" t="e">
        <f t="shared" si="7"/>
        <v>#DIV/0!</v>
      </c>
      <c r="J41">
        <f t="shared" si="8"/>
        <v>-19.084850188786497</v>
      </c>
      <c r="K41">
        <f t="shared" si="10"/>
        <v>19.084850188786497</v>
      </c>
      <c r="L41">
        <f t="shared" si="11"/>
        <v>-10</v>
      </c>
      <c r="M41">
        <v>9</v>
      </c>
      <c r="N41">
        <f t="shared" si="12"/>
        <v>3</v>
      </c>
      <c r="O41">
        <f t="shared" si="13"/>
        <v>2.7777777777777777</v>
      </c>
      <c r="P41">
        <f t="shared" si="16"/>
        <v>11.111111111111111</v>
      </c>
      <c r="Q41">
        <f t="shared" si="14"/>
        <v>11.111111111111112</v>
      </c>
    </row>
    <row r="42" spans="2:17" x14ac:dyDescent="0.25">
      <c r="C42">
        <f t="shared" ref="C42:C45" si="17">1/D42*100</f>
        <v>10</v>
      </c>
      <c r="D42">
        <v>10</v>
      </c>
      <c r="E42" t="e">
        <f t="shared" si="6"/>
        <v>#DIV/0!</v>
      </c>
      <c r="F42" t="e">
        <f t="shared" si="9"/>
        <v>#DIV/0!</v>
      </c>
      <c r="H42" t="e">
        <f>#REF!-$K42</f>
        <v>#REF!</v>
      </c>
      <c r="I42" t="e">
        <f t="shared" si="7"/>
        <v>#DIV/0!</v>
      </c>
      <c r="J42">
        <f t="shared" si="8"/>
        <v>-20</v>
      </c>
      <c r="K42">
        <f t="shared" si="10"/>
        <v>20</v>
      </c>
      <c r="L42">
        <f t="shared" si="11"/>
        <v>-10.811388300841898</v>
      </c>
      <c r="M42">
        <v>10</v>
      </c>
      <c r="N42">
        <f t="shared" si="12"/>
        <v>3.1622776601683795</v>
      </c>
      <c r="O42">
        <f t="shared" si="13"/>
        <v>2.5</v>
      </c>
      <c r="P42">
        <f t="shared" si="16"/>
        <v>10</v>
      </c>
      <c r="Q42">
        <f t="shared" si="14"/>
        <v>10</v>
      </c>
    </row>
    <row r="43" spans="2:17" x14ac:dyDescent="0.25">
      <c r="C43">
        <f t="shared" si="17"/>
        <v>9.0909090909090917</v>
      </c>
      <c r="D43">
        <v>11</v>
      </c>
      <c r="E43" t="e">
        <f t="shared" si="6"/>
        <v>#DIV/0!</v>
      </c>
      <c r="F43" t="e">
        <f t="shared" si="9"/>
        <v>#DIV/0!</v>
      </c>
      <c r="H43" t="e">
        <f>#REF!-$K43</f>
        <v>#REF!</v>
      </c>
      <c r="I43" t="e">
        <f t="shared" si="7"/>
        <v>#DIV/0!</v>
      </c>
      <c r="J43">
        <f t="shared" si="8"/>
        <v>-20.827853703164504</v>
      </c>
      <c r="K43">
        <f t="shared" si="10"/>
        <v>20.827853703164504</v>
      </c>
      <c r="L43">
        <f t="shared" si="11"/>
        <v>-11.583123951776999</v>
      </c>
      <c r="M43">
        <v>11</v>
      </c>
      <c r="N43">
        <f t="shared" si="12"/>
        <v>3.3166247903553998</v>
      </c>
      <c r="O43">
        <f t="shared" si="13"/>
        <v>2.2727272727272729</v>
      </c>
      <c r="P43">
        <f t="shared" si="16"/>
        <v>9.0909090909090917</v>
      </c>
      <c r="Q43">
        <f t="shared" si="14"/>
        <v>9.0909090909090899</v>
      </c>
    </row>
    <row r="44" spans="2:17" x14ac:dyDescent="0.25">
      <c r="C44">
        <f t="shared" si="17"/>
        <v>8.3333333333333321</v>
      </c>
      <c r="D44">
        <v>12</v>
      </c>
      <c r="E44" t="e">
        <f t="shared" si="6"/>
        <v>#DIV/0!</v>
      </c>
      <c r="F44" t="e">
        <f t="shared" si="9"/>
        <v>#DIV/0!</v>
      </c>
      <c r="H44" t="e">
        <f>#REF!-$K44</f>
        <v>#REF!</v>
      </c>
      <c r="I44" t="e">
        <f t="shared" si="7"/>
        <v>#DIV/0!</v>
      </c>
      <c r="J44">
        <f t="shared" si="8"/>
        <v>-21.583624920952499</v>
      </c>
      <c r="K44">
        <f t="shared" si="10"/>
        <v>21.583624920952499</v>
      </c>
      <c r="L44">
        <f t="shared" si="11"/>
        <v>-12.320508075688771</v>
      </c>
      <c r="M44">
        <v>12</v>
      </c>
      <c r="N44">
        <f t="shared" si="12"/>
        <v>3.4641016151377544</v>
      </c>
      <c r="O44">
        <f t="shared" si="13"/>
        <v>2.083333333333333</v>
      </c>
      <c r="P44">
        <f t="shared" si="16"/>
        <v>8.3333333333333321</v>
      </c>
      <c r="Q44">
        <f t="shared" si="14"/>
        <v>8.3333333333333321</v>
      </c>
    </row>
    <row r="45" spans="2:17" x14ac:dyDescent="0.25">
      <c r="C45">
        <f t="shared" si="17"/>
        <v>7.6923076923076925</v>
      </c>
      <c r="D45">
        <v>13</v>
      </c>
      <c r="E45" t="e">
        <f t="shared" si="6"/>
        <v>#DIV/0!</v>
      </c>
      <c r="F45" t="e">
        <f t="shared" si="9"/>
        <v>#DIV/0!</v>
      </c>
      <c r="H45" t="e">
        <f>#REF!-$K45</f>
        <v>#REF!</v>
      </c>
      <c r="I45" t="e">
        <f t="shared" si="7"/>
        <v>#DIV/0!</v>
      </c>
      <c r="J45">
        <f t="shared" si="8"/>
        <v>-22.278867046136735</v>
      </c>
      <c r="K45">
        <f t="shared" si="10"/>
        <v>22.278867046136735</v>
      </c>
      <c r="L45">
        <f t="shared" si="11"/>
        <v>-13.027756377319946</v>
      </c>
      <c r="M45">
        <v>13</v>
      </c>
      <c r="N45">
        <f t="shared" si="12"/>
        <v>3.6055512754639891</v>
      </c>
      <c r="O45">
        <f t="shared" si="13"/>
        <v>1.9230769230769231</v>
      </c>
      <c r="P45">
        <f t="shared" si="16"/>
        <v>7.6923076923076925</v>
      </c>
      <c r="Q45">
        <f t="shared" si="14"/>
        <v>7.6923076923076916</v>
      </c>
    </row>
    <row r="46" spans="2:17" x14ac:dyDescent="0.25">
      <c r="D46">
        <v>14</v>
      </c>
      <c r="E46" t="e">
        <f t="shared" si="6"/>
        <v>#DIV/0!</v>
      </c>
      <c r="F46" t="e">
        <f t="shared" si="9"/>
        <v>#DIV/0!</v>
      </c>
      <c r="H46" t="e">
        <f>#REF!-$K46</f>
        <v>#REF!</v>
      </c>
      <c r="I46" t="e">
        <f t="shared" si="7"/>
        <v>#DIV/0!</v>
      </c>
      <c r="J46">
        <f t="shared" si="8"/>
        <v>-22.92256071356476</v>
      </c>
      <c r="K46">
        <f t="shared" si="10"/>
        <v>22.92256071356476</v>
      </c>
      <c r="L46">
        <f t="shared" si="11"/>
        <v>-13.708286933869706</v>
      </c>
      <c r="M46">
        <v>14</v>
      </c>
      <c r="N46">
        <f t="shared" si="12"/>
        <v>3.7416573867739413</v>
      </c>
      <c r="O46">
        <f t="shared" si="13"/>
        <v>1.7857142857142856</v>
      </c>
      <c r="P46">
        <f t="shared" si="16"/>
        <v>7.1428571428571423</v>
      </c>
      <c r="Q46">
        <f t="shared" si="14"/>
        <v>7.1428571428571423</v>
      </c>
    </row>
    <row r="47" spans="2:17" x14ac:dyDescent="0.25">
      <c r="D47">
        <v>15</v>
      </c>
      <c r="E47" t="e">
        <f t="shared" si="6"/>
        <v>#DIV/0!</v>
      </c>
      <c r="F47" t="e">
        <f t="shared" si="9"/>
        <v>#DIV/0!</v>
      </c>
      <c r="H47" t="e">
        <f>#REF!-$K47</f>
        <v>#REF!</v>
      </c>
      <c r="I47" t="e">
        <f t="shared" si="7"/>
        <v>#DIV/0!</v>
      </c>
      <c r="J47">
        <f t="shared" si="8"/>
        <v>-23.521825181113627</v>
      </c>
      <c r="K47">
        <f t="shared" si="10"/>
        <v>23.521825181113627</v>
      </c>
      <c r="L47">
        <f t="shared" si="11"/>
        <v>-14.364916731037084</v>
      </c>
      <c r="M47">
        <v>15</v>
      </c>
      <c r="N47">
        <f t="shared" si="12"/>
        <v>3.872983346207417</v>
      </c>
      <c r="O47">
        <f t="shared" si="13"/>
        <v>1.6666666666666667</v>
      </c>
      <c r="P47">
        <f t="shared" si="16"/>
        <v>6.666666666666667</v>
      </c>
      <c r="Q47">
        <f t="shared" si="14"/>
        <v>6.666666666666667</v>
      </c>
    </row>
    <row r="48" spans="2:17" x14ac:dyDescent="0.25">
      <c r="D48">
        <v>16</v>
      </c>
      <c r="E48" t="e">
        <f t="shared" si="6"/>
        <v>#DIV/0!</v>
      </c>
      <c r="F48" t="e">
        <f t="shared" si="9"/>
        <v>#DIV/0!</v>
      </c>
      <c r="H48" t="e">
        <f>#REF!-$K48</f>
        <v>#REF!</v>
      </c>
      <c r="I48" t="e">
        <f t="shared" si="7"/>
        <v>#DIV/0!</v>
      </c>
      <c r="J48">
        <f t="shared" si="8"/>
        <v>-24.082399653118497</v>
      </c>
      <c r="K48">
        <f t="shared" si="10"/>
        <v>24.082399653118497</v>
      </c>
      <c r="L48">
        <f t="shared" si="11"/>
        <v>-15</v>
      </c>
      <c r="M48">
        <v>16</v>
      </c>
      <c r="N48">
        <f t="shared" si="12"/>
        <v>4</v>
      </c>
      <c r="O48">
        <f t="shared" si="13"/>
        <v>1.5625</v>
      </c>
      <c r="P48">
        <f t="shared" si="16"/>
        <v>6.25</v>
      </c>
      <c r="Q48">
        <f t="shared" si="14"/>
        <v>6.25</v>
      </c>
    </row>
    <row r="49" spans="4:17" x14ac:dyDescent="0.25">
      <c r="D49">
        <v>17</v>
      </c>
      <c r="E49" t="e">
        <f t="shared" si="6"/>
        <v>#DIV/0!</v>
      </c>
      <c r="F49" t="e">
        <f t="shared" si="9"/>
        <v>#DIV/0!</v>
      </c>
      <c r="H49" t="e">
        <f>#REF!-$K49</f>
        <v>#REF!</v>
      </c>
      <c r="I49" t="e">
        <f t="shared" si="7"/>
        <v>#DIV/0!</v>
      </c>
      <c r="J49">
        <f t="shared" si="8"/>
        <v>-24.608978427565479</v>
      </c>
      <c r="K49">
        <f t="shared" si="10"/>
        <v>24.608978427565479</v>
      </c>
      <c r="L49">
        <f t="shared" si="11"/>
        <v>-15.615528128088304</v>
      </c>
      <c r="M49">
        <v>17</v>
      </c>
      <c r="N49">
        <f t="shared" si="12"/>
        <v>4.1231056256176606</v>
      </c>
      <c r="O49">
        <f t="shared" si="13"/>
        <v>1.4705882352941175</v>
      </c>
      <c r="P49">
        <f t="shared" si="16"/>
        <v>5.8823529411764701</v>
      </c>
      <c r="Q49">
        <f t="shared" si="14"/>
        <v>5.8823529411764701</v>
      </c>
    </row>
    <row r="50" spans="4:17" x14ac:dyDescent="0.25">
      <c r="D50">
        <v>18</v>
      </c>
      <c r="E50" t="e">
        <f t="shared" si="6"/>
        <v>#DIV/0!</v>
      </c>
      <c r="F50" t="e">
        <f t="shared" si="9"/>
        <v>#DIV/0!</v>
      </c>
      <c r="H50" t="e">
        <f>#REF!-$K50</f>
        <v>#REF!</v>
      </c>
      <c r="I50" t="e">
        <f t="shared" si="7"/>
        <v>#DIV/0!</v>
      </c>
      <c r="J50">
        <f t="shared" si="8"/>
        <v>-25.105450102066122</v>
      </c>
      <c r="K50">
        <f t="shared" si="10"/>
        <v>25.105450102066122</v>
      </c>
      <c r="L50">
        <f t="shared" si="11"/>
        <v>-16.213203435596423</v>
      </c>
      <c r="M50">
        <v>18</v>
      </c>
      <c r="N50">
        <f t="shared" si="12"/>
        <v>4.2426406871192848</v>
      </c>
      <c r="O50">
        <f t="shared" si="13"/>
        <v>1.3888888888888888</v>
      </c>
      <c r="P50">
        <f t="shared" si="16"/>
        <v>5.5555555555555554</v>
      </c>
      <c r="Q50">
        <f t="shared" si="14"/>
        <v>5.5555555555555562</v>
      </c>
    </row>
    <row r="51" spans="4:17" x14ac:dyDescent="0.25">
      <c r="D51">
        <v>19</v>
      </c>
      <c r="E51" t="e">
        <f t="shared" si="6"/>
        <v>#DIV/0!</v>
      </c>
      <c r="F51" t="e">
        <f t="shared" si="9"/>
        <v>#DIV/0!</v>
      </c>
      <c r="H51" t="e">
        <f>#REF!-$K51</f>
        <v>#REF!</v>
      </c>
      <c r="I51" t="e">
        <f t="shared" si="7"/>
        <v>#DIV/0!</v>
      </c>
      <c r="J51">
        <f t="shared" si="8"/>
        <v>-25.575072019056577</v>
      </c>
      <c r="K51">
        <f t="shared" si="10"/>
        <v>25.575072019056577</v>
      </c>
      <c r="L51">
        <f t="shared" si="11"/>
        <v>-16.794494717703369</v>
      </c>
      <c r="M51">
        <v>19</v>
      </c>
      <c r="N51">
        <f t="shared" si="12"/>
        <v>4.358898943540674</v>
      </c>
      <c r="O51">
        <f t="shared" si="13"/>
        <v>1.3157894736842104</v>
      </c>
      <c r="P51">
        <f t="shared" si="16"/>
        <v>5.2631578947368416</v>
      </c>
      <c r="Q51">
        <f t="shared" si="14"/>
        <v>5.2631578947368425</v>
      </c>
    </row>
    <row r="52" spans="4:17" x14ac:dyDescent="0.25">
      <c r="D52">
        <v>20</v>
      </c>
      <c r="E52" t="e">
        <f t="shared" si="6"/>
        <v>#DIV/0!</v>
      </c>
      <c r="F52" t="e">
        <f t="shared" si="9"/>
        <v>#DIV/0!</v>
      </c>
      <c r="H52" t="e">
        <f>#REF!-$K52</f>
        <v>#REF!</v>
      </c>
      <c r="I52" t="e">
        <f t="shared" si="7"/>
        <v>#DIV/0!</v>
      </c>
      <c r="J52">
        <f t="shared" si="8"/>
        <v>-26.020599913279625</v>
      </c>
      <c r="K52">
        <f t="shared" si="10"/>
        <v>26.020599913279625</v>
      </c>
      <c r="L52">
        <f t="shared" si="11"/>
        <v>-17.360679774997898</v>
      </c>
      <c r="M52">
        <v>20</v>
      </c>
      <c r="N52">
        <f t="shared" si="12"/>
        <v>4.4721359549995796</v>
      </c>
      <c r="O52">
        <f t="shared" si="13"/>
        <v>1.25</v>
      </c>
      <c r="P52">
        <f t="shared" si="16"/>
        <v>5</v>
      </c>
      <c r="Q52">
        <f t="shared" si="14"/>
        <v>5</v>
      </c>
    </row>
    <row r="53" spans="4:17" x14ac:dyDescent="0.25">
      <c r="D53">
        <v>21</v>
      </c>
      <c r="E53" t="e">
        <f t="shared" si="6"/>
        <v>#DIV/0!</v>
      </c>
      <c r="F53" t="e">
        <f t="shared" si="9"/>
        <v>#DIV/0!</v>
      </c>
      <c r="H53" t="e">
        <f>#REF!-$K53</f>
        <v>#REF!</v>
      </c>
      <c r="I53" t="e">
        <f t="shared" si="7"/>
        <v>#DIV/0!</v>
      </c>
      <c r="J53">
        <f t="shared" si="8"/>
        <v>-26.444385894678387</v>
      </c>
      <c r="K53">
        <f t="shared" si="10"/>
        <v>26.444385894678387</v>
      </c>
      <c r="L53">
        <f t="shared" si="11"/>
        <v>-17.912878474779198</v>
      </c>
      <c r="M53">
        <v>21</v>
      </c>
      <c r="N53">
        <f t="shared" si="12"/>
        <v>4.5825756949558398</v>
      </c>
      <c r="O53">
        <f t="shared" si="13"/>
        <v>1.1904761904761905</v>
      </c>
      <c r="P53">
        <f t="shared" si="16"/>
        <v>4.7619047619047619</v>
      </c>
      <c r="Q53">
        <f t="shared" si="14"/>
        <v>4.7619047619047628</v>
      </c>
    </row>
    <row r="54" spans="4:17" x14ac:dyDescent="0.25">
      <c r="D54">
        <v>22</v>
      </c>
      <c r="E54" t="e">
        <f t="shared" si="6"/>
        <v>#DIV/0!</v>
      </c>
      <c r="F54" t="e">
        <f t="shared" si="9"/>
        <v>#DIV/0!</v>
      </c>
      <c r="H54" t="e">
        <f>#REF!-$K54</f>
        <v>#REF!</v>
      </c>
      <c r="I54" t="e">
        <f t="shared" si="7"/>
        <v>#DIV/0!</v>
      </c>
      <c r="J54">
        <f t="shared" si="8"/>
        <v>-26.848453616444125</v>
      </c>
      <c r="K54">
        <f t="shared" si="10"/>
        <v>26.848453616444125</v>
      </c>
      <c r="L54">
        <f t="shared" si="11"/>
        <v>-18.45207879911715</v>
      </c>
      <c r="M54">
        <v>22</v>
      </c>
      <c r="N54">
        <f t="shared" si="12"/>
        <v>4.6904157598234297</v>
      </c>
      <c r="O54">
        <f t="shared" si="13"/>
        <v>1.1363636363636365</v>
      </c>
      <c r="P54">
        <f t="shared" si="16"/>
        <v>4.5454545454545459</v>
      </c>
      <c r="Q54">
        <f t="shared" si="14"/>
        <v>4.545454545454545</v>
      </c>
    </row>
    <row r="55" spans="4:17" x14ac:dyDescent="0.25">
      <c r="D55">
        <v>23</v>
      </c>
      <c r="E55" t="e">
        <f t="shared" si="6"/>
        <v>#DIV/0!</v>
      </c>
      <c r="F55" t="e">
        <f t="shared" si="9"/>
        <v>#DIV/0!</v>
      </c>
      <c r="H55" t="e">
        <f>#REF!-$K55</f>
        <v>#REF!</v>
      </c>
      <c r="I55" t="e">
        <f t="shared" si="7"/>
        <v>#DIV/0!</v>
      </c>
      <c r="J55">
        <f t="shared" si="8"/>
        <v>-27.234556720351858</v>
      </c>
      <c r="K55">
        <f t="shared" si="10"/>
        <v>27.234556720351858</v>
      </c>
      <c r="L55">
        <f t="shared" si="11"/>
        <v>-18.979157616563597</v>
      </c>
      <c r="M55">
        <v>23</v>
      </c>
      <c r="N55">
        <f t="shared" si="12"/>
        <v>4.7958315233127191</v>
      </c>
      <c r="O55">
        <f t="shared" si="13"/>
        <v>1.0869565217391304</v>
      </c>
      <c r="P55">
        <f t="shared" si="16"/>
        <v>4.3478260869565215</v>
      </c>
      <c r="Q55">
        <f t="shared" si="14"/>
        <v>4.3478260869565215</v>
      </c>
    </row>
    <row r="56" spans="4:17" x14ac:dyDescent="0.25">
      <c r="D56">
        <v>24</v>
      </c>
      <c r="E56" t="e">
        <f t="shared" si="6"/>
        <v>#DIV/0!</v>
      </c>
      <c r="F56" t="e">
        <f t="shared" si="9"/>
        <v>#DIV/0!</v>
      </c>
      <c r="H56" t="e">
        <f>#REF!-$K56</f>
        <v>#REF!</v>
      </c>
      <c r="I56" t="e">
        <f t="shared" si="7"/>
        <v>#DIV/0!</v>
      </c>
      <c r="J56">
        <f t="shared" si="8"/>
        <v>-27.60422483423212</v>
      </c>
      <c r="K56">
        <f t="shared" si="10"/>
        <v>27.60422483423212</v>
      </c>
      <c r="L56">
        <f t="shared" si="11"/>
        <v>-19.494897427831781</v>
      </c>
      <c r="M56">
        <v>24</v>
      </c>
      <c r="N56">
        <f t="shared" si="12"/>
        <v>4.8989794855663558</v>
      </c>
      <c r="O56">
        <f t="shared" si="13"/>
        <v>1.0416666666666665</v>
      </c>
      <c r="P56">
        <f t="shared" si="16"/>
        <v>4.1666666666666661</v>
      </c>
      <c r="Q56">
        <f t="shared" si="14"/>
        <v>4.1666666666666661</v>
      </c>
    </row>
    <row r="61" spans="4:17" x14ac:dyDescent="0.25">
      <c r="H61" t="s">
        <v>0</v>
      </c>
      <c r="I61" t="s">
        <v>0</v>
      </c>
    </row>
    <row r="68" spans="4:18" x14ac:dyDescent="0.25">
      <c r="E68">
        <v>30</v>
      </c>
      <c r="F68">
        <v>90</v>
      </c>
      <c r="I68">
        <v>30</v>
      </c>
      <c r="J68">
        <v>60</v>
      </c>
      <c r="K68">
        <v>90</v>
      </c>
      <c r="L68">
        <v>120</v>
      </c>
      <c r="O68">
        <v>30</v>
      </c>
      <c r="P68">
        <v>60</v>
      </c>
      <c r="Q68">
        <v>90</v>
      </c>
      <c r="R68">
        <v>120</v>
      </c>
    </row>
    <row r="69" spans="4:18" x14ac:dyDescent="0.25">
      <c r="D69">
        <v>1</v>
      </c>
      <c r="E69">
        <f>(E$68/120)*(1/$D69)*100</f>
        <v>25</v>
      </c>
      <c r="F69">
        <f t="shared" ref="F69:F84" si="18">(F$68/120)*(1/$D69)*100</f>
        <v>75</v>
      </c>
      <c r="H69">
        <v>1</v>
      </c>
      <c r="I69">
        <f>(I$68/120)*SQRT(1/$D69)*100</f>
        <v>25</v>
      </c>
      <c r="J69">
        <f t="shared" ref="J69:L84" si="19">(J$68/120)*SQRT(1/$D69)*100</f>
        <v>50</v>
      </c>
      <c r="K69">
        <f t="shared" si="19"/>
        <v>75</v>
      </c>
      <c r="L69">
        <f>(L$68/120)*SQRT(1/$D69)*100</f>
        <v>100</v>
      </c>
      <c r="N69">
        <v>1</v>
      </c>
      <c r="O69">
        <f>(O$68/120)*SQRT(1/$D69)*100</f>
        <v>25</v>
      </c>
      <c r="P69">
        <f t="shared" ref="P69:R84" si="20">(P$68/120)*SQRT(1/$D69)*100</f>
        <v>50</v>
      </c>
      <c r="Q69">
        <f t="shared" si="20"/>
        <v>75</v>
      </c>
      <c r="R69">
        <f>(R$68/120)*SQRT(1/$D69)*100</f>
        <v>100</v>
      </c>
    </row>
    <row r="70" spans="4:18" x14ac:dyDescent="0.25">
      <c r="D70">
        <v>2</v>
      </c>
      <c r="E70">
        <f t="shared" ref="E70:F92" si="21">(E$68/120)*(1/$D70)*100</f>
        <v>12.5</v>
      </c>
      <c r="F70">
        <f t="shared" si="18"/>
        <v>37.5</v>
      </c>
      <c r="H70">
        <v>2</v>
      </c>
      <c r="I70">
        <f t="shared" ref="I70:L92" si="22">(I$68/120)*SQRT(1/$D70)*100</f>
        <v>17.677669529663689</v>
      </c>
      <c r="J70">
        <f t="shared" si="19"/>
        <v>35.355339059327378</v>
      </c>
      <c r="K70">
        <f t="shared" si="19"/>
        <v>53.033008588991073</v>
      </c>
      <c r="L70">
        <f t="shared" si="19"/>
        <v>70.710678118654755</v>
      </c>
      <c r="N70">
        <v>2</v>
      </c>
      <c r="O70">
        <f t="shared" ref="O70:R92" si="23">(O$68/120)*SQRT(1/$D70)*100</f>
        <v>17.677669529663689</v>
      </c>
      <c r="P70">
        <f t="shared" si="20"/>
        <v>35.355339059327378</v>
      </c>
      <c r="Q70">
        <f t="shared" si="20"/>
        <v>53.033008588991073</v>
      </c>
      <c r="R70">
        <f t="shared" si="20"/>
        <v>70.710678118654755</v>
      </c>
    </row>
    <row r="71" spans="4:18" x14ac:dyDescent="0.25">
      <c r="D71">
        <v>3</v>
      </c>
      <c r="E71">
        <f t="shared" si="21"/>
        <v>8.3333333333333321</v>
      </c>
      <c r="F71">
        <f t="shared" si="18"/>
        <v>25</v>
      </c>
      <c r="H71">
        <v>3</v>
      </c>
      <c r="I71">
        <f t="shared" si="22"/>
        <v>14.433756729740644</v>
      </c>
      <c r="J71">
        <f t="shared" si="19"/>
        <v>28.867513459481287</v>
      </c>
      <c r="K71">
        <f t="shared" si="19"/>
        <v>43.301270189221931</v>
      </c>
      <c r="L71">
        <f t="shared" si="19"/>
        <v>57.735026918962575</v>
      </c>
      <c r="N71">
        <v>3</v>
      </c>
      <c r="O71">
        <f t="shared" si="23"/>
        <v>14.433756729740644</v>
      </c>
      <c r="P71">
        <f t="shared" si="20"/>
        <v>28.867513459481287</v>
      </c>
      <c r="Q71">
        <f t="shared" si="20"/>
        <v>43.301270189221931</v>
      </c>
      <c r="R71">
        <f t="shared" si="20"/>
        <v>57.735026918962575</v>
      </c>
    </row>
    <row r="72" spans="4:18" x14ac:dyDescent="0.25">
      <c r="D72">
        <v>4</v>
      </c>
      <c r="E72">
        <f t="shared" si="21"/>
        <v>6.25</v>
      </c>
      <c r="F72">
        <f t="shared" si="18"/>
        <v>18.75</v>
      </c>
      <c r="H72">
        <v>4</v>
      </c>
      <c r="I72">
        <f t="shared" si="22"/>
        <v>12.5</v>
      </c>
      <c r="J72">
        <f t="shared" si="19"/>
        <v>25</v>
      </c>
      <c r="K72">
        <f t="shared" si="19"/>
        <v>37.5</v>
      </c>
      <c r="L72">
        <f t="shared" si="19"/>
        <v>50</v>
      </c>
      <c r="N72">
        <v>4</v>
      </c>
      <c r="O72">
        <f t="shared" si="23"/>
        <v>12.5</v>
      </c>
      <c r="P72">
        <f t="shared" si="20"/>
        <v>25</v>
      </c>
      <c r="Q72">
        <f t="shared" si="20"/>
        <v>37.5</v>
      </c>
      <c r="R72">
        <f t="shared" si="20"/>
        <v>50</v>
      </c>
    </row>
    <row r="73" spans="4:18" x14ac:dyDescent="0.25">
      <c r="D73">
        <v>5</v>
      </c>
      <c r="E73">
        <f t="shared" si="21"/>
        <v>5</v>
      </c>
      <c r="F73">
        <f t="shared" si="18"/>
        <v>15.000000000000002</v>
      </c>
      <c r="H73">
        <v>5</v>
      </c>
      <c r="I73">
        <f t="shared" si="22"/>
        <v>11.180339887498949</v>
      </c>
      <c r="J73">
        <f t="shared" si="19"/>
        <v>22.360679774997898</v>
      </c>
      <c r="K73">
        <f t="shared" si="19"/>
        <v>33.541019662496844</v>
      </c>
      <c r="L73">
        <f t="shared" si="19"/>
        <v>44.721359549995796</v>
      </c>
      <c r="N73">
        <v>5</v>
      </c>
      <c r="O73">
        <f t="shared" si="23"/>
        <v>11.180339887498949</v>
      </c>
      <c r="P73">
        <f t="shared" si="20"/>
        <v>22.360679774997898</v>
      </c>
      <c r="Q73">
        <f t="shared" si="20"/>
        <v>33.541019662496844</v>
      </c>
      <c r="R73">
        <f t="shared" si="20"/>
        <v>44.721359549995796</v>
      </c>
    </row>
    <row r="74" spans="4:18" x14ac:dyDescent="0.25">
      <c r="D74">
        <v>6</v>
      </c>
      <c r="E74">
        <f t="shared" si="21"/>
        <v>4.1666666666666661</v>
      </c>
      <c r="F74">
        <f t="shared" si="18"/>
        <v>12.5</v>
      </c>
      <c r="H74">
        <v>6</v>
      </c>
      <c r="I74">
        <f t="shared" si="22"/>
        <v>10.206207261596575</v>
      </c>
      <c r="J74">
        <f t="shared" si="19"/>
        <v>20.412414523193149</v>
      </c>
      <c r="K74">
        <f t="shared" si="19"/>
        <v>30.618621784789724</v>
      </c>
      <c r="L74">
        <f t="shared" si="19"/>
        <v>40.824829046386299</v>
      </c>
      <c r="N74">
        <v>6</v>
      </c>
      <c r="O74">
        <f t="shared" si="23"/>
        <v>10.206207261596575</v>
      </c>
      <c r="P74">
        <f t="shared" si="20"/>
        <v>20.412414523193149</v>
      </c>
      <c r="Q74">
        <f t="shared" si="20"/>
        <v>30.618621784789724</v>
      </c>
      <c r="R74">
        <f t="shared" si="20"/>
        <v>40.824829046386299</v>
      </c>
    </row>
    <row r="75" spans="4:18" x14ac:dyDescent="0.25">
      <c r="D75">
        <v>7</v>
      </c>
      <c r="E75">
        <f t="shared" si="21"/>
        <v>3.5714285714285712</v>
      </c>
      <c r="F75">
        <f t="shared" si="18"/>
        <v>10.714285714285714</v>
      </c>
      <c r="H75">
        <v>7</v>
      </c>
      <c r="I75">
        <f t="shared" si="22"/>
        <v>9.4491118252306805</v>
      </c>
      <c r="J75">
        <f t="shared" si="19"/>
        <v>18.898223650461361</v>
      </c>
      <c r="K75">
        <f t="shared" si="19"/>
        <v>28.347335475692038</v>
      </c>
      <c r="L75">
        <f t="shared" si="19"/>
        <v>37.796447300922722</v>
      </c>
      <c r="N75">
        <v>7</v>
      </c>
      <c r="O75">
        <f t="shared" si="23"/>
        <v>9.4491118252306805</v>
      </c>
      <c r="P75">
        <f t="shared" si="20"/>
        <v>18.898223650461361</v>
      </c>
      <c r="Q75">
        <f t="shared" si="20"/>
        <v>28.347335475692038</v>
      </c>
      <c r="R75">
        <f t="shared" si="20"/>
        <v>37.796447300922722</v>
      </c>
    </row>
    <row r="76" spans="4:18" x14ac:dyDescent="0.25">
      <c r="D76">
        <v>8</v>
      </c>
      <c r="E76">
        <f t="shared" si="21"/>
        <v>3.125</v>
      </c>
      <c r="F76">
        <f t="shared" si="18"/>
        <v>9.375</v>
      </c>
      <c r="H76">
        <v>8</v>
      </c>
      <c r="I76">
        <f t="shared" si="22"/>
        <v>8.8388347648318444</v>
      </c>
      <c r="J76">
        <f t="shared" si="19"/>
        <v>17.677669529663689</v>
      </c>
      <c r="K76">
        <f t="shared" si="19"/>
        <v>26.516504294495537</v>
      </c>
      <c r="L76">
        <f t="shared" si="19"/>
        <v>35.355339059327378</v>
      </c>
      <c r="N76">
        <v>8</v>
      </c>
      <c r="O76">
        <f t="shared" si="23"/>
        <v>8.8388347648318444</v>
      </c>
      <c r="P76">
        <f t="shared" si="20"/>
        <v>17.677669529663689</v>
      </c>
      <c r="Q76">
        <f t="shared" si="20"/>
        <v>26.516504294495537</v>
      </c>
      <c r="R76">
        <f t="shared" si="20"/>
        <v>35.355339059327378</v>
      </c>
    </row>
    <row r="77" spans="4:18" x14ac:dyDescent="0.25">
      <c r="D77">
        <v>9</v>
      </c>
      <c r="E77">
        <f t="shared" si="21"/>
        <v>2.7777777777777777</v>
      </c>
      <c r="F77">
        <f t="shared" si="18"/>
        <v>8.3333333333333321</v>
      </c>
      <c r="H77">
        <v>9</v>
      </c>
      <c r="I77">
        <f t="shared" si="22"/>
        <v>8.3333333333333321</v>
      </c>
      <c r="J77">
        <f t="shared" si="19"/>
        <v>16.666666666666664</v>
      </c>
      <c r="K77">
        <f>(K$68/120)*SQRT(1/$D77)*100</f>
        <v>25</v>
      </c>
      <c r="L77">
        <f t="shared" si="19"/>
        <v>33.333333333333329</v>
      </c>
      <c r="N77">
        <v>9</v>
      </c>
      <c r="O77">
        <f t="shared" si="23"/>
        <v>8.3333333333333321</v>
      </c>
      <c r="P77">
        <f t="shared" si="20"/>
        <v>16.666666666666664</v>
      </c>
      <c r="Q77">
        <f>(Q$68/120)*SQRT(1/$D77)*100</f>
        <v>25</v>
      </c>
      <c r="R77">
        <f t="shared" si="20"/>
        <v>33.333333333333329</v>
      </c>
    </row>
    <row r="78" spans="4:18" x14ac:dyDescent="0.25">
      <c r="D78">
        <v>10</v>
      </c>
      <c r="E78">
        <f t="shared" si="21"/>
        <v>2.5</v>
      </c>
      <c r="F78">
        <f t="shared" si="18"/>
        <v>7.5000000000000009</v>
      </c>
      <c r="H78">
        <v>10</v>
      </c>
      <c r="I78">
        <f t="shared" si="22"/>
        <v>7.9056941504209481</v>
      </c>
      <c r="J78">
        <f t="shared" si="19"/>
        <v>15.811388300841896</v>
      </c>
      <c r="K78">
        <f t="shared" si="19"/>
        <v>23.717082451262844</v>
      </c>
      <c r="L78">
        <f t="shared" si="19"/>
        <v>31.622776601683793</v>
      </c>
      <c r="N78">
        <v>10</v>
      </c>
      <c r="O78">
        <f t="shared" si="23"/>
        <v>7.9056941504209481</v>
      </c>
      <c r="P78">
        <f t="shared" si="20"/>
        <v>15.811388300841896</v>
      </c>
      <c r="Q78">
        <f t="shared" si="20"/>
        <v>23.717082451262844</v>
      </c>
      <c r="R78">
        <f t="shared" si="20"/>
        <v>31.622776601683793</v>
      </c>
    </row>
    <row r="79" spans="4:18" x14ac:dyDescent="0.25">
      <c r="D79">
        <v>11</v>
      </c>
      <c r="E79">
        <f t="shared" si="21"/>
        <v>2.2727272727272729</v>
      </c>
      <c r="F79">
        <f t="shared" si="18"/>
        <v>6.8181818181818175</v>
      </c>
      <c r="H79">
        <v>11</v>
      </c>
      <c r="I79">
        <f t="shared" si="22"/>
        <v>7.5377836144440904</v>
      </c>
      <c r="J79">
        <f t="shared" si="19"/>
        <v>15.075567228888181</v>
      </c>
      <c r="K79">
        <f t="shared" si="19"/>
        <v>22.613350843332274</v>
      </c>
      <c r="L79">
        <f t="shared" si="19"/>
        <v>30.151134457776362</v>
      </c>
      <c r="N79">
        <v>11</v>
      </c>
      <c r="O79">
        <f t="shared" si="23"/>
        <v>7.5377836144440904</v>
      </c>
      <c r="P79">
        <f t="shared" si="20"/>
        <v>15.075567228888181</v>
      </c>
      <c r="Q79">
        <f t="shared" si="20"/>
        <v>22.613350843332274</v>
      </c>
      <c r="R79">
        <f t="shared" si="20"/>
        <v>30.151134457776362</v>
      </c>
    </row>
    <row r="80" spans="4:18" x14ac:dyDescent="0.25">
      <c r="D80">
        <v>12</v>
      </c>
      <c r="E80">
        <f t="shared" si="21"/>
        <v>2.083333333333333</v>
      </c>
      <c r="F80">
        <f t="shared" si="18"/>
        <v>6.25</v>
      </c>
      <c r="H80">
        <v>12</v>
      </c>
      <c r="I80">
        <f t="shared" si="22"/>
        <v>7.2168783648703219</v>
      </c>
      <c r="J80">
        <f t="shared" si="19"/>
        <v>14.433756729740644</v>
      </c>
      <c r="K80">
        <f t="shared" si="19"/>
        <v>21.650635094610966</v>
      </c>
      <c r="L80">
        <f t="shared" si="19"/>
        <v>28.867513459481287</v>
      </c>
      <c r="N80">
        <v>12</v>
      </c>
      <c r="O80">
        <f t="shared" si="23"/>
        <v>7.2168783648703219</v>
      </c>
      <c r="P80">
        <f t="shared" si="20"/>
        <v>14.433756729740644</v>
      </c>
      <c r="Q80">
        <f t="shared" si="20"/>
        <v>21.650635094610966</v>
      </c>
      <c r="R80">
        <f t="shared" si="20"/>
        <v>28.867513459481287</v>
      </c>
    </row>
    <row r="81" spans="4:18" x14ac:dyDescent="0.25">
      <c r="D81">
        <v>13</v>
      </c>
      <c r="E81">
        <f t="shared" si="21"/>
        <v>1.9230769230769231</v>
      </c>
      <c r="F81">
        <f t="shared" si="18"/>
        <v>5.7692307692307692</v>
      </c>
      <c r="H81">
        <v>13</v>
      </c>
      <c r="I81">
        <f t="shared" si="22"/>
        <v>6.933752452815364</v>
      </c>
      <c r="J81">
        <f t="shared" si="19"/>
        <v>13.867504905630728</v>
      </c>
      <c r="K81">
        <f t="shared" si="19"/>
        <v>20.801257358446094</v>
      </c>
      <c r="L81">
        <f t="shared" si="19"/>
        <v>27.735009811261456</v>
      </c>
      <c r="N81">
        <v>13</v>
      </c>
      <c r="O81">
        <f t="shared" si="23"/>
        <v>6.933752452815364</v>
      </c>
      <c r="P81">
        <f t="shared" si="20"/>
        <v>13.867504905630728</v>
      </c>
      <c r="Q81">
        <f t="shared" si="20"/>
        <v>20.801257358446094</v>
      </c>
      <c r="R81">
        <f t="shared" si="20"/>
        <v>27.735009811261456</v>
      </c>
    </row>
    <row r="82" spans="4:18" x14ac:dyDescent="0.25">
      <c r="D82">
        <v>14</v>
      </c>
      <c r="E82">
        <f t="shared" si="21"/>
        <v>1.7857142857142856</v>
      </c>
      <c r="F82">
        <f t="shared" si="18"/>
        <v>5.3571428571428568</v>
      </c>
      <c r="H82">
        <v>14</v>
      </c>
      <c r="I82">
        <f t="shared" si="22"/>
        <v>6.6815310478106102</v>
      </c>
      <c r="J82">
        <f t="shared" si="19"/>
        <v>13.36306209562122</v>
      </c>
      <c r="K82">
        <f t="shared" si="19"/>
        <v>20.044593143431829</v>
      </c>
      <c r="L82">
        <f t="shared" si="19"/>
        <v>26.726124191242441</v>
      </c>
      <c r="N82">
        <v>14</v>
      </c>
      <c r="O82">
        <f t="shared" si="23"/>
        <v>6.6815310478106102</v>
      </c>
      <c r="P82">
        <f t="shared" si="20"/>
        <v>13.36306209562122</v>
      </c>
      <c r="Q82">
        <f t="shared" si="20"/>
        <v>20.044593143431829</v>
      </c>
      <c r="R82">
        <f t="shared" si="20"/>
        <v>26.726124191242441</v>
      </c>
    </row>
    <row r="83" spans="4:18" x14ac:dyDescent="0.25">
      <c r="D83">
        <v>15</v>
      </c>
      <c r="E83">
        <f t="shared" si="21"/>
        <v>1.6666666666666667</v>
      </c>
      <c r="F83">
        <f t="shared" si="18"/>
        <v>5</v>
      </c>
      <c r="H83">
        <v>15</v>
      </c>
      <c r="I83">
        <f t="shared" si="22"/>
        <v>6.4549722436790278</v>
      </c>
      <c r="J83">
        <f t="shared" si="19"/>
        <v>12.909944487358056</v>
      </c>
      <c r="K83">
        <f t="shared" si="19"/>
        <v>19.364916731037081</v>
      </c>
      <c r="L83">
        <f t="shared" si="19"/>
        <v>25.819888974716111</v>
      </c>
      <c r="N83">
        <v>15</v>
      </c>
      <c r="O83">
        <f t="shared" si="23"/>
        <v>6.4549722436790278</v>
      </c>
      <c r="P83">
        <f t="shared" si="20"/>
        <v>12.909944487358056</v>
      </c>
      <c r="Q83">
        <f t="shared" si="20"/>
        <v>19.364916731037081</v>
      </c>
      <c r="R83">
        <f t="shared" si="20"/>
        <v>25.819888974716111</v>
      </c>
    </row>
    <row r="84" spans="4:18" x14ac:dyDescent="0.25">
      <c r="D84">
        <v>16</v>
      </c>
      <c r="E84">
        <f t="shared" si="21"/>
        <v>1.5625</v>
      </c>
      <c r="F84">
        <f t="shared" si="18"/>
        <v>4.6875</v>
      </c>
      <c r="H84">
        <v>16</v>
      </c>
      <c r="I84">
        <f t="shared" si="22"/>
        <v>6.25</v>
      </c>
      <c r="J84">
        <f t="shared" si="19"/>
        <v>12.5</v>
      </c>
      <c r="K84">
        <f t="shared" si="19"/>
        <v>18.75</v>
      </c>
      <c r="L84">
        <f t="shared" si="19"/>
        <v>25</v>
      </c>
      <c r="N84">
        <v>16</v>
      </c>
      <c r="O84">
        <f t="shared" si="23"/>
        <v>6.25</v>
      </c>
      <c r="P84">
        <f t="shared" si="20"/>
        <v>12.5</v>
      </c>
      <c r="Q84">
        <f t="shared" si="20"/>
        <v>18.75</v>
      </c>
      <c r="R84">
        <f t="shared" si="20"/>
        <v>25</v>
      </c>
    </row>
    <row r="85" spans="4:18" x14ac:dyDescent="0.25">
      <c r="D85">
        <v>17</v>
      </c>
      <c r="E85">
        <f t="shared" si="21"/>
        <v>1.4705882352941175</v>
      </c>
      <c r="F85">
        <f t="shared" si="21"/>
        <v>4.4117647058823524</v>
      </c>
      <c r="H85">
        <v>17</v>
      </c>
      <c r="I85">
        <f t="shared" si="22"/>
        <v>6.0633906259083243</v>
      </c>
      <c r="J85">
        <f t="shared" si="22"/>
        <v>12.126781251816649</v>
      </c>
      <c r="K85">
        <f t="shared" si="22"/>
        <v>18.190171877724971</v>
      </c>
      <c r="L85">
        <f t="shared" si="22"/>
        <v>24.253562503633297</v>
      </c>
      <c r="N85">
        <v>17</v>
      </c>
      <c r="O85">
        <f t="shared" si="23"/>
        <v>6.0633906259083243</v>
      </c>
      <c r="P85">
        <f t="shared" si="23"/>
        <v>12.126781251816649</v>
      </c>
      <c r="Q85">
        <f t="shared" si="23"/>
        <v>18.190171877724971</v>
      </c>
      <c r="R85">
        <f t="shared" si="23"/>
        <v>24.253562503633297</v>
      </c>
    </row>
    <row r="86" spans="4:18" x14ac:dyDescent="0.25">
      <c r="D86">
        <v>18</v>
      </c>
      <c r="E86">
        <f t="shared" si="21"/>
        <v>1.3888888888888888</v>
      </c>
      <c r="F86">
        <f t="shared" si="21"/>
        <v>4.1666666666666661</v>
      </c>
      <c r="H86">
        <v>18</v>
      </c>
      <c r="I86">
        <f t="shared" si="22"/>
        <v>5.8925565098878963</v>
      </c>
      <c r="J86">
        <f t="shared" si="22"/>
        <v>11.785113019775793</v>
      </c>
      <c r="K86">
        <f t="shared" si="22"/>
        <v>17.677669529663685</v>
      </c>
      <c r="L86">
        <f t="shared" si="22"/>
        <v>23.570226039551585</v>
      </c>
      <c r="N86">
        <v>18</v>
      </c>
      <c r="O86">
        <f t="shared" si="23"/>
        <v>5.8925565098878963</v>
      </c>
      <c r="P86">
        <f t="shared" si="23"/>
        <v>11.785113019775793</v>
      </c>
      <c r="Q86">
        <f t="shared" si="23"/>
        <v>17.677669529663685</v>
      </c>
      <c r="R86">
        <f t="shared" si="23"/>
        <v>23.570226039551585</v>
      </c>
    </row>
    <row r="87" spans="4:18" x14ac:dyDescent="0.25">
      <c r="D87">
        <v>19</v>
      </c>
      <c r="E87">
        <f t="shared" si="21"/>
        <v>1.3157894736842104</v>
      </c>
      <c r="F87">
        <f t="shared" si="21"/>
        <v>3.9473684210526314</v>
      </c>
      <c r="H87">
        <v>19</v>
      </c>
      <c r="I87">
        <f t="shared" si="22"/>
        <v>5.7353933467640443</v>
      </c>
      <c r="J87">
        <f t="shared" si="22"/>
        <v>11.470786693528089</v>
      </c>
      <c r="K87">
        <f t="shared" si="22"/>
        <v>17.206180040292132</v>
      </c>
      <c r="L87">
        <f t="shared" si="22"/>
        <v>22.941573387056177</v>
      </c>
      <c r="N87">
        <v>19</v>
      </c>
      <c r="O87">
        <f t="shared" si="23"/>
        <v>5.7353933467640443</v>
      </c>
      <c r="P87">
        <f t="shared" si="23"/>
        <v>11.470786693528089</v>
      </c>
      <c r="Q87">
        <f t="shared" si="23"/>
        <v>17.206180040292132</v>
      </c>
      <c r="R87">
        <f t="shared" si="23"/>
        <v>22.941573387056177</v>
      </c>
    </row>
    <row r="88" spans="4:18" x14ac:dyDescent="0.25">
      <c r="D88">
        <v>20</v>
      </c>
      <c r="E88">
        <f t="shared" si="21"/>
        <v>1.25</v>
      </c>
      <c r="F88">
        <f t="shared" si="21"/>
        <v>3.7500000000000004</v>
      </c>
      <c r="H88">
        <v>20</v>
      </c>
      <c r="I88">
        <f t="shared" si="22"/>
        <v>5.5901699437494745</v>
      </c>
      <c r="J88">
        <f t="shared" si="22"/>
        <v>11.180339887498949</v>
      </c>
      <c r="K88">
        <f t="shared" si="22"/>
        <v>16.770509831248422</v>
      </c>
      <c r="L88">
        <f t="shared" si="22"/>
        <v>22.360679774997898</v>
      </c>
      <c r="N88">
        <v>20</v>
      </c>
      <c r="O88">
        <f t="shared" si="23"/>
        <v>5.5901699437494745</v>
      </c>
      <c r="P88">
        <f t="shared" si="23"/>
        <v>11.180339887498949</v>
      </c>
      <c r="Q88">
        <f t="shared" si="23"/>
        <v>16.770509831248422</v>
      </c>
      <c r="R88">
        <f t="shared" si="23"/>
        <v>22.360679774997898</v>
      </c>
    </row>
    <row r="89" spans="4:18" x14ac:dyDescent="0.25">
      <c r="D89">
        <v>21</v>
      </c>
      <c r="E89">
        <f t="shared" si="21"/>
        <v>1.1904761904761905</v>
      </c>
      <c r="F89">
        <f t="shared" si="21"/>
        <v>3.5714285714285712</v>
      </c>
      <c r="H89">
        <v>21</v>
      </c>
      <c r="I89">
        <f t="shared" si="22"/>
        <v>5.4554472558998093</v>
      </c>
      <c r="J89">
        <f t="shared" si="22"/>
        <v>10.910894511799619</v>
      </c>
      <c r="K89">
        <f t="shared" si="22"/>
        <v>16.366341767699428</v>
      </c>
      <c r="L89">
        <f t="shared" si="22"/>
        <v>21.821789023599237</v>
      </c>
      <c r="N89">
        <v>21</v>
      </c>
      <c r="O89">
        <f t="shared" si="23"/>
        <v>5.4554472558998093</v>
      </c>
      <c r="P89">
        <f t="shared" si="23"/>
        <v>10.910894511799619</v>
      </c>
      <c r="Q89">
        <f t="shared" si="23"/>
        <v>16.366341767699428</v>
      </c>
      <c r="R89">
        <f t="shared" si="23"/>
        <v>21.821789023599237</v>
      </c>
    </row>
    <row r="90" spans="4:18" x14ac:dyDescent="0.25">
      <c r="D90">
        <v>22</v>
      </c>
      <c r="E90">
        <f t="shared" si="21"/>
        <v>1.1363636363636365</v>
      </c>
      <c r="F90">
        <f t="shared" si="21"/>
        <v>3.4090909090909087</v>
      </c>
      <c r="H90">
        <v>22</v>
      </c>
      <c r="I90">
        <f t="shared" si="22"/>
        <v>5.3300179088902606</v>
      </c>
      <c r="J90">
        <f t="shared" si="22"/>
        <v>10.660035817780521</v>
      </c>
      <c r="K90">
        <f t="shared" si="22"/>
        <v>15.990053726670784</v>
      </c>
      <c r="L90">
        <f t="shared" si="22"/>
        <v>21.320071635561042</v>
      </c>
      <c r="N90">
        <v>22</v>
      </c>
      <c r="O90">
        <f t="shared" si="23"/>
        <v>5.3300179088902606</v>
      </c>
      <c r="P90">
        <f t="shared" si="23"/>
        <v>10.660035817780521</v>
      </c>
      <c r="Q90">
        <f t="shared" si="23"/>
        <v>15.990053726670784</v>
      </c>
      <c r="R90">
        <f t="shared" si="23"/>
        <v>21.320071635561042</v>
      </c>
    </row>
    <row r="91" spans="4:18" x14ac:dyDescent="0.25">
      <c r="D91">
        <v>23</v>
      </c>
      <c r="E91">
        <f t="shared" si="21"/>
        <v>1.0869565217391304</v>
      </c>
      <c r="F91">
        <f t="shared" si="21"/>
        <v>3.2608695652173911</v>
      </c>
      <c r="H91">
        <v>23</v>
      </c>
      <c r="I91">
        <f t="shared" si="22"/>
        <v>5.212860351426869</v>
      </c>
      <c r="J91">
        <f t="shared" si="22"/>
        <v>10.425720702853738</v>
      </c>
      <c r="K91">
        <f t="shared" si="22"/>
        <v>15.638581054280609</v>
      </c>
      <c r="L91">
        <f t="shared" si="22"/>
        <v>20.851441405707476</v>
      </c>
      <c r="N91">
        <v>23</v>
      </c>
      <c r="O91">
        <f t="shared" si="23"/>
        <v>5.212860351426869</v>
      </c>
      <c r="P91">
        <f t="shared" si="23"/>
        <v>10.425720702853738</v>
      </c>
      <c r="Q91">
        <f t="shared" si="23"/>
        <v>15.638581054280609</v>
      </c>
      <c r="R91">
        <f t="shared" si="23"/>
        <v>20.851441405707476</v>
      </c>
    </row>
    <row r="92" spans="4:18" x14ac:dyDescent="0.25">
      <c r="D92">
        <v>24</v>
      </c>
      <c r="E92">
        <f t="shared" si="21"/>
        <v>1.0416666666666665</v>
      </c>
      <c r="F92">
        <f t="shared" si="21"/>
        <v>3.125</v>
      </c>
      <c r="H92">
        <v>24</v>
      </c>
      <c r="I92">
        <f t="shared" si="22"/>
        <v>5.1031036307982873</v>
      </c>
      <c r="J92">
        <f t="shared" si="22"/>
        <v>10.206207261596575</v>
      </c>
      <c r="K92">
        <f t="shared" si="22"/>
        <v>15.309310892394862</v>
      </c>
      <c r="L92">
        <f t="shared" si="22"/>
        <v>20.412414523193149</v>
      </c>
      <c r="N92">
        <v>24</v>
      </c>
      <c r="O92">
        <f t="shared" si="23"/>
        <v>5.1031036307982873</v>
      </c>
      <c r="P92">
        <f t="shared" si="23"/>
        <v>10.206207261596575</v>
      </c>
      <c r="Q92">
        <f t="shared" si="23"/>
        <v>15.309310892394862</v>
      </c>
      <c r="R92">
        <f t="shared" si="23"/>
        <v>20.412414523193149</v>
      </c>
    </row>
    <row r="103" spans="1:10" x14ac:dyDescent="0.25">
      <c r="A103">
        <f>(100/B103)*0.01</f>
        <v>1</v>
      </c>
      <c r="B103">
        <f>(1/D103)/0.2</f>
        <v>1</v>
      </c>
      <c r="C103">
        <f>(120/D103)/24</f>
        <v>1</v>
      </c>
      <c r="D103">
        <v>5</v>
      </c>
      <c r="E103">
        <f>1/D103</f>
        <v>0.2</v>
      </c>
      <c r="F103">
        <f>(120/D103)/24</f>
        <v>1</v>
      </c>
      <c r="G103">
        <f>LOG10(F103)*-1</f>
        <v>0</v>
      </c>
    </row>
    <row r="104" spans="1:10" x14ac:dyDescent="0.25">
      <c r="A104">
        <f t="shared" ref="A104:A134" si="24">(100/B104)*0.01</f>
        <v>2</v>
      </c>
      <c r="B104">
        <f t="shared" ref="B104:B148" si="25">(1/D104)/0.2</f>
        <v>0.5</v>
      </c>
      <c r="C104">
        <f t="shared" ref="C104:C132" si="26">(120/D104)/24</f>
        <v>0.5</v>
      </c>
      <c r="D104">
        <f>D103+5</f>
        <v>10</v>
      </c>
      <c r="E104">
        <f t="shared" ref="E104:E151" si="27">1/D104</f>
        <v>0.1</v>
      </c>
      <c r="F104">
        <f t="shared" ref="F104:F124" si="28">(120/D104)/24</f>
        <v>0.5</v>
      </c>
      <c r="G104">
        <f t="shared" ref="G104:G126" si="29">LOG10(F104)*-1</f>
        <v>0.3010299956639812</v>
      </c>
    </row>
    <row r="105" spans="1:10" x14ac:dyDescent="0.25">
      <c r="A105">
        <f t="shared" si="24"/>
        <v>3</v>
      </c>
      <c r="B105">
        <f t="shared" si="25"/>
        <v>0.33333333333333331</v>
      </c>
      <c r="C105">
        <f t="shared" si="26"/>
        <v>0.33333333333333331</v>
      </c>
      <c r="D105">
        <f t="shared" ref="D105:D155" si="30">D104+5</f>
        <v>15</v>
      </c>
      <c r="E105">
        <f t="shared" si="27"/>
        <v>6.6666666666666666E-2</v>
      </c>
      <c r="F105">
        <f t="shared" si="28"/>
        <v>0.33333333333333331</v>
      </c>
      <c r="G105">
        <f t="shared" si="29"/>
        <v>0.47712125471966244</v>
      </c>
    </row>
    <row r="106" spans="1:10" x14ac:dyDescent="0.25">
      <c r="A106">
        <f t="shared" si="24"/>
        <v>4</v>
      </c>
      <c r="B106">
        <f t="shared" si="25"/>
        <v>0.25</v>
      </c>
      <c r="C106">
        <f t="shared" si="26"/>
        <v>0.25</v>
      </c>
      <c r="D106">
        <f t="shared" si="30"/>
        <v>20</v>
      </c>
      <c r="E106">
        <f t="shared" si="27"/>
        <v>0.05</v>
      </c>
      <c r="F106">
        <f t="shared" si="28"/>
        <v>0.25</v>
      </c>
      <c r="G106">
        <f t="shared" si="29"/>
        <v>0.6020599913279624</v>
      </c>
    </row>
    <row r="107" spans="1:10" x14ac:dyDescent="0.25">
      <c r="A107">
        <f t="shared" si="24"/>
        <v>5.0000000000000009</v>
      </c>
      <c r="B107">
        <f t="shared" si="25"/>
        <v>0.19999999999999998</v>
      </c>
      <c r="C107">
        <f t="shared" si="26"/>
        <v>0.19999999999999998</v>
      </c>
      <c r="D107">
        <f t="shared" si="30"/>
        <v>25</v>
      </c>
      <c r="E107">
        <f t="shared" si="27"/>
        <v>0.04</v>
      </c>
      <c r="F107">
        <f t="shared" si="28"/>
        <v>0.19999999999999998</v>
      </c>
      <c r="G107">
        <f t="shared" si="29"/>
        <v>0.69897000433601886</v>
      </c>
    </row>
    <row r="108" spans="1:10" x14ac:dyDescent="0.25">
      <c r="A108">
        <f t="shared" si="24"/>
        <v>6</v>
      </c>
      <c r="B108">
        <f t="shared" si="25"/>
        <v>0.16666666666666666</v>
      </c>
      <c r="C108">
        <f t="shared" si="26"/>
        <v>0.16666666666666666</v>
      </c>
      <c r="D108">
        <f t="shared" si="30"/>
        <v>30</v>
      </c>
      <c r="E108">
        <f t="shared" si="27"/>
        <v>3.3333333333333333E-2</v>
      </c>
      <c r="F108">
        <f t="shared" si="28"/>
        <v>0.16666666666666666</v>
      </c>
      <c r="G108">
        <f t="shared" si="29"/>
        <v>0.77815125038364363</v>
      </c>
      <c r="J108">
        <f>120/24</f>
        <v>5</v>
      </c>
    </row>
    <row r="109" spans="1:10" x14ac:dyDescent="0.25">
      <c r="A109">
        <f t="shared" si="24"/>
        <v>7</v>
      </c>
      <c r="B109">
        <f t="shared" si="25"/>
        <v>0.14285714285714285</v>
      </c>
      <c r="C109">
        <f t="shared" si="26"/>
        <v>0.14285714285714285</v>
      </c>
      <c r="D109">
        <f t="shared" si="30"/>
        <v>35</v>
      </c>
      <c r="E109">
        <f t="shared" si="27"/>
        <v>2.8571428571428571E-2</v>
      </c>
      <c r="F109">
        <f t="shared" si="28"/>
        <v>0.14285714285714285</v>
      </c>
      <c r="G109">
        <f t="shared" si="29"/>
        <v>0.84509804001425681</v>
      </c>
    </row>
    <row r="110" spans="1:10" x14ac:dyDescent="0.25">
      <c r="A110">
        <f t="shared" si="24"/>
        <v>8</v>
      </c>
      <c r="B110">
        <f t="shared" si="25"/>
        <v>0.125</v>
      </c>
      <c r="C110">
        <f t="shared" si="26"/>
        <v>0.125</v>
      </c>
      <c r="D110">
        <f t="shared" si="30"/>
        <v>40</v>
      </c>
      <c r="E110">
        <f t="shared" si="27"/>
        <v>2.5000000000000001E-2</v>
      </c>
      <c r="F110">
        <f t="shared" si="28"/>
        <v>0.125</v>
      </c>
      <c r="G110">
        <f t="shared" si="29"/>
        <v>0.90308998699194354</v>
      </c>
    </row>
    <row r="111" spans="1:10" x14ac:dyDescent="0.25">
      <c r="A111">
        <f t="shared" si="24"/>
        <v>9</v>
      </c>
      <c r="B111">
        <f t="shared" si="25"/>
        <v>0.1111111111111111</v>
      </c>
      <c r="C111">
        <f t="shared" si="26"/>
        <v>0.1111111111111111</v>
      </c>
      <c r="D111">
        <f t="shared" si="30"/>
        <v>45</v>
      </c>
      <c r="E111">
        <f t="shared" si="27"/>
        <v>2.2222222222222223E-2</v>
      </c>
      <c r="F111">
        <f t="shared" si="28"/>
        <v>0.1111111111111111</v>
      </c>
      <c r="G111">
        <f t="shared" si="29"/>
        <v>0.95424250943932487</v>
      </c>
    </row>
    <row r="112" spans="1:10" x14ac:dyDescent="0.25">
      <c r="A112">
        <f t="shared" si="24"/>
        <v>10.000000000000002</v>
      </c>
      <c r="B112">
        <f t="shared" si="25"/>
        <v>9.9999999999999992E-2</v>
      </c>
      <c r="C112">
        <f t="shared" si="26"/>
        <v>9.9999999999999992E-2</v>
      </c>
      <c r="D112">
        <f t="shared" si="30"/>
        <v>50</v>
      </c>
      <c r="E112">
        <f t="shared" si="27"/>
        <v>0.02</v>
      </c>
      <c r="F112">
        <f t="shared" si="28"/>
        <v>9.9999999999999992E-2</v>
      </c>
      <c r="G112">
        <f t="shared" si="29"/>
        <v>1</v>
      </c>
    </row>
    <row r="113" spans="1:8" x14ac:dyDescent="0.25">
      <c r="A113">
        <f t="shared" si="24"/>
        <v>11.000000000000002</v>
      </c>
      <c r="B113">
        <f t="shared" si="25"/>
        <v>9.0909090909090898E-2</v>
      </c>
      <c r="C113">
        <f t="shared" si="26"/>
        <v>9.0909090909090898E-2</v>
      </c>
      <c r="D113">
        <f t="shared" si="30"/>
        <v>55</v>
      </c>
      <c r="E113">
        <f t="shared" si="27"/>
        <v>1.8181818181818181E-2</v>
      </c>
      <c r="F113">
        <f t="shared" si="28"/>
        <v>9.0909090909090898E-2</v>
      </c>
      <c r="G113">
        <f t="shared" si="29"/>
        <v>1.0413926851582251</v>
      </c>
    </row>
    <row r="114" spans="1:8" x14ac:dyDescent="0.25">
      <c r="A114">
        <f t="shared" si="24"/>
        <v>12</v>
      </c>
      <c r="B114">
        <f t="shared" si="25"/>
        <v>8.3333333333333329E-2</v>
      </c>
      <c r="C114">
        <f t="shared" si="26"/>
        <v>8.3333333333333329E-2</v>
      </c>
      <c r="D114">
        <f t="shared" si="30"/>
        <v>60</v>
      </c>
      <c r="E114">
        <f t="shared" si="27"/>
        <v>1.6666666666666666E-2</v>
      </c>
      <c r="F114">
        <f t="shared" si="28"/>
        <v>8.3333333333333329E-2</v>
      </c>
      <c r="G114">
        <f t="shared" si="29"/>
        <v>1.0791812460476249</v>
      </c>
    </row>
    <row r="115" spans="1:8" x14ac:dyDescent="0.25">
      <c r="A115">
        <f t="shared" si="24"/>
        <v>13</v>
      </c>
      <c r="B115">
        <f t="shared" si="25"/>
        <v>7.6923076923076927E-2</v>
      </c>
      <c r="C115">
        <f t="shared" si="26"/>
        <v>7.6923076923076927E-2</v>
      </c>
      <c r="D115">
        <f t="shared" si="30"/>
        <v>65</v>
      </c>
      <c r="E115">
        <f t="shared" si="27"/>
        <v>1.5384615384615385E-2</v>
      </c>
      <c r="F115">
        <f t="shared" si="28"/>
        <v>7.6923076923076927E-2</v>
      </c>
      <c r="G115">
        <f t="shared" si="29"/>
        <v>1.1139433523068367</v>
      </c>
    </row>
    <row r="116" spans="1:8" x14ac:dyDescent="0.25">
      <c r="A116">
        <f t="shared" si="24"/>
        <v>14</v>
      </c>
      <c r="B116">
        <f t="shared" si="25"/>
        <v>7.1428571428571425E-2</v>
      </c>
      <c r="C116">
        <f t="shared" si="26"/>
        <v>7.1428571428571425E-2</v>
      </c>
      <c r="D116">
        <f t="shared" si="30"/>
        <v>70</v>
      </c>
      <c r="E116">
        <f t="shared" si="27"/>
        <v>1.4285714285714285E-2</v>
      </c>
      <c r="F116">
        <f t="shared" si="28"/>
        <v>7.1428571428571425E-2</v>
      </c>
      <c r="G116">
        <f t="shared" si="29"/>
        <v>1.146128035678238</v>
      </c>
    </row>
    <row r="117" spans="1:8" x14ac:dyDescent="0.25">
      <c r="A117">
        <f t="shared" si="24"/>
        <v>15</v>
      </c>
      <c r="B117">
        <f t="shared" si="25"/>
        <v>6.6666666666666666E-2</v>
      </c>
      <c r="C117">
        <f t="shared" si="26"/>
        <v>6.6666666666666666E-2</v>
      </c>
      <c r="D117">
        <f t="shared" si="30"/>
        <v>75</v>
      </c>
      <c r="E117">
        <f t="shared" si="27"/>
        <v>1.3333333333333334E-2</v>
      </c>
      <c r="F117">
        <f t="shared" si="28"/>
        <v>6.6666666666666666E-2</v>
      </c>
      <c r="G117">
        <f t="shared" si="29"/>
        <v>1.1760912590556813</v>
      </c>
    </row>
    <row r="118" spans="1:8" x14ac:dyDescent="0.25">
      <c r="A118">
        <f t="shared" si="24"/>
        <v>16</v>
      </c>
      <c r="B118">
        <f t="shared" si="25"/>
        <v>6.25E-2</v>
      </c>
      <c r="C118">
        <f t="shared" si="26"/>
        <v>6.25E-2</v>
      </c>
      <c r="D118">
        <f t="shared" si="30"/>
        <v>80</v>
      </c>
      <c r="E118">
        <f t="shared" si="27"/>
        <v>1.2500000000000001E-2</v>
      </c>
      <c r="F118">
        <f t="shared" si="28"/>
        <v>6.25E-2</v>
      </c>
      <c r="G118">
        <f t="shared" si="29"/>
        <v>1.2041199826559248</v>
      </c>
    </row>
    <row r="119" spans="1:8" x14ac:dyDescent="0.25">
      <c r="A119">
        <f t="shared" si="24"/>
        <v>17</v>
      </c>
      <c r="B119">
        <f t="shared" si="25"/>
        <v>5.8823529411764705E-2</v>
      </c>
      <c r="C119">
        <f t="shared" si="26"/>
        <v>5.8823529411764712E-2</v>
      </c>
      <c r="D119">
        <f t="shared" si="30"/>
        <v>85</v>
      </c>
      <c r="E119">
        <f t="shared" si="27"/>
        <v>1.1764705882352941E-2</v>
      </c>
      <c r="F119">
        <f t="shared" si="28"/>
        <v>5.8823529411764712E-2</v>
      </c>
      <c r="G119">
        <f t="shared" si="29"/>
        <v>1.2304489213782739</v>
      </c>
    </row>
    <row r="120" spans="1:8" x14ac:dyDescent="0.25">
      <c r="A120">
        <f t="shared" si="24"/>
        <v>18</v>
      </c>
      <c r="B120">
        <f t="shared" si="25"/>
        <v>5.5555555555555552E-2</v>
      </c>
      <c r="C120">
        <f t="shared" si="26"/>
        <v>5.5555555555555552E-2</v>
      </c>
      <c r="D120">
        <f t="shared" si="30"/>
        <v>90</v>
      </c>
      <c r="E120">
        <f t="shared" si="27"/>
        <v>1.1111111111111112E-2</v>
      </c>
      <c r="F120">
        <f t="shared" si="28"/>
        <v>5.5555555555555552E-2</v>
      </c>
      <c r="G120">
        <f t="shared" si="29"/>
        <v>1.255272505103306</v>
      </c>
    </row>
    <row r="121" spans="1:8" x14ac:dyDescent="0.25">
      <c r="A121">
        <f t="shared" si="24"/>
        <v>19</v>
      </c>
      <c r="B121">
        <f t="shared" si="25"/>
        <v>5.2631578947368418E-2</v>
      </c>
      <c r="C121">
        <f t="shared" si="26"/>
        <v>5.2631578947368418E-2</v>
      </c>
      <c r="D121">
        <f t="shared" si="30"/>
        <v>95</v>
      </c>
      <c r="E121">
        <f t="shared" si="27"/>
        <v>1.0526315789473684E-2</v>
      </c>
      <c r="F121">
        <f t="shared" si="28"/>
        <v>5.2631578947368418E-2</v>
      </c>
      <c r="G121">
        <f t="shared" si="29"/>
        <v>1.2787536009528291</v>
      </c>
    </row>
    <row r="122" spans="1:8" x14ac:dyDescent="0.25">
      <c r="A122">
        <f t="shared" si="24"/>
        <v>20.000000000000004</v>
      </c>
      <c r="B122">
        <f t="shared" si="25"/>
        <v>4.9999999999999996E-2</v>
      </c>
      <c r="C122">
        <f t="shared" si="26"/>
        <v>4.9999999999999996E-2</v>
      </c>
      <c r="D122">
        <f t="shared" si="30"/>
        <v>100</v>
      </c>
      <c r="E122">
        <f t="shared" si="27"/>
        <v>0.01</v>
      </c>
      <c r="F122">
        <f t="shared" si="28"/>
        <v>4.9999999999999996E-2</v>
      </c>
      <c r="G122">
        <f t="shared" si="29"/>
        <v>1.3010299956639813</v>
      </c>
    </row>
    <row r="123" spans="1:8" x14ac:dyDescent="0.25">
      <c r="A123">
        <f t="shared" si="24"/>
        <v>21</v>
      </c>
      <c r="B123">
        <f t="shared" si="25"/>
        <v>4.7619047619047623E-2</v>
      </c>
      <c r="C123">
        <f t="shared" si="26"/>
        <v>4.7619047619047616E-2</v>
      </c>
      <c r="D123">
        <f t="shared" si="30"/>
        <v>105</v>
      </c>
      <c r="E123">
        <f t="shared" si="27"/>
        <v>9.5238095238095247E-3</v>
      </c>
      <c r="F123">
        <f t="shared" si="28"/>
        <v>4.7619047619047616E-2</v>
      </c>
      <c r="G123">
        <f t="shared" si="29"/>
        <v>1.3222192947339193</v>
      </c>
    </row>
    <row r="124" spans="1:8" x14ac:dyDescent="0.25">
      <c r="A124">
        <f t="shared" si="24"/>
        <v>22.000000000000004</v>
      </c>
      <c r="B124">
        <f t="shared" si="25"/>
        <v>4.5454545454545449E-2</v>
      </c>
      <c r="C124">
        <f t="shared" si="26"/>
        <v>4.5454545454545449E-2</v>
      </c>
      <c r="D124">
        <f t="shared" si="30"/>
        <v>110</v>
      </c>
      <c r="E124">
        <f t="shared" si="27"/>
        <v>9.0909090909090905E-3</v>
      </c>
      <c r="F124">
        <f t="shared" si="28"/>
        <v>4.5454545454545449E-2</v>
      </c>
      <c r="G124">
        <f t="shared" si="29"/>
        <v>1.3424226808222064</v>
      </c>
    </row>
    <row r="125" spans="1:8" x14ac:dyDescent="0.25">
      <c r="A125">
        <f>(100/B125)*0.01</f>
        <v>23</v>
      </c>
      <c r="B125">
        <f t="shared" si="25"/>
        <v>4.3478260869565216E-2</v>
      </c>
      <c r="C125">
        <f t="shared" si="26"/>
        <v>4.3478260869565216E-2</v>
      </c>
      <c r="D125">
        <f t="shared" si="30"/>
        <v>115</v>
      </c>
      <c r="E125">
        <f>1/D125</f>
        <v>8.6956521739130436E-3</v>
      </c>
      <c r="F125">
        <f>(120/D125)/24</f>
        <v>4.3478260869565216E-2</v>
      </c>
      <c r="G125">
        <f>LOG10(F125)*-1</f>
        <v>1.3617278360175928</v>
      </c>
    </row>
    <row r="126" spans="1:8" x14ac:dyDescent="0.25">
      <c r="A126">
        <f t="shared" si="24"/>
        <v>24</v>
      </c>
      <c r="B126">
        <f t="shared" si="25"/>
        <v>4.1666666666666664E-2</v>
      </c>
      <c r="C126">
        <f t="shared" si="26"/>
        <v>4.1666666666666664E-2</v>
      </c>
      <c r="D126">
        <f t="shared" si="30"/>
        <v>120</v>
      </c>
      <c r="E126">
        <f>1/D126</f>
        <v>8.3333333333333332E-3</v>
      </c>
      <c r="F126">
        <f>(120/D126)/24</f>
        <v>4.1666666666666664E-2</v>
      </c>
      <c r="G126">
        <f t="shared" si="29"/>
        <v>1.3802112417116061</v>
      </c>
      <c r="H126">
        <f>G126/100</f>
        <v>1.3802112417116062E-2</v>
      </c>
    </row>
    <row r="127" spans="1:8" x14ac:dyDescent="0.25">
      <c r="A127">
        <f t="shared" si="24"/>
        <v>25</v>
      </c>
      <c r="B127">
        <f t="shared" si="25"/>
        <v>0.04</v>
      </c>
      <c r="C127">
        <f t="shared" si="26"/>
        <v>0.04</v>
      </c>
      <c r="D127">
        <f t="shared" si="30"/>
        <v>125</v>
      </c>
      <c r="E127">
        <f t="shared" si="27"/>
        <v>8.0000000000000002E-3</v>
      </c>
    </row>
    <row r="128" spans="1:8" x14ac:dyDescent="0.25">
      <c r="A128">
        <f t="shared" si="24"/>
        <v>26</v>
      </c>
      <c r="B128">
        <f t="shared" si="25"/>
        <v>3.8461538461538464E-2</v>
      </c>
      <c r="C128">
        <f t="shared" si="26"/>
        <v>3.8461538461538464E-2</v>
      </c>
      <c r="D128">
        <f t="shared" si="30"/>
        <v>130</v>
      </c>
      <c r="E128">
        <f t="shared" si="27"/>
        <v>7.6923076923076927E-3</v>
      </c>
      <c r="H128" t="e">
        <f>LOG10(G128)*-1</f>
        <v>#NUM!</v>
      </c>
    </row>
    <row r="129" spans="1:5" x14ac:dyDescent="0.25">
      <c r="A129">
        <f t="shared" si="24"/>
        <v>27</v>
      </c>
      <c r="B129">
        <f t="shared" si="25"/>
        <v>3.7037037037037035E-2</v>
      </c>
      <c r="C129">
        <f t="shared" si="26"/>
        <v>3.7037037037037035E-2</v>
      </c>
      <c r="D129">
        <f t="shared" si="30"/>
        <v>135</v>
      </c>
      <c r="E129">
        <f t="shared" si="27"/>
        <v>7.4074074074074077E-3</v>
      </c>
    </row>
    <row r="130" spans="1:5" x14ac:dyDescent="0.25">
      <c r="A130">
        <f t="shared" si="24"/>
        <v>28</v>
      </c>
      <c r="B130">
        <f t="shared" si="25"/>
        <v>3.5714285714285712E-2</v>
      </c>
      <c r="C130">
        <f t="shared" si="26"/>
        <v>3.5714285714285712E-2</v>
      </c>
      <c r="D130">
        <f t="shared" si="30"/>
        <v>140</v>
      </c>
      <c r="E130">
        <f t="shared" si="27"/>
        <v>7.1428571428571426E-3</v>
      </c>
    </row>
    <row r="131" spans="1:5" x14ac:dyDescent="0.25">
      <c r="A131">
        <f t="shared" si="24"/>
        <v>29</v>
      </c>
      <c r="B131">
        <f t="shared" si="25"/>
        <v>3.4482758620689655E-2</v>
      </c>
      <c r="C131">
        <f t="shared" si="26"/>
        <v>3.4482758620689655E-2</v>
      </c>
      <c r="D131">
        <f t="shared" si="30"/>
        <v>145</v>
      </c>
      <c r="E131">
        <f t="shared" si="27"/>
        <v>6.8965517241379309E-3</v>
      </c>
    </row>
    <row r="132" spans="1:5" x14ac:dyDescent="0.25">
      <c r="A132">
        <f t="shared" si="24"/>
        <v>30</v>
      </c>
      <c r="B132">
        <f t="shared" si="25"/>
        <v>3.3333333333333333E-2</v>
      </c>
      <c r="C132">
        <f t="shared" si="26"/>
        <v>3.3333333333333333E-2</v>
      </c>
      <c r="D132">
        <f t="shared" si="30"/>
        <v>150</v>
      </c>
      <c r="E132">
        <f t="shared" si="27"/>
        <v>6.6666666666666671E-3</v>
      </c>
    </row>
    <row r="133" spans="1:5" x14ac:dyDescent="0.25">
      <c r="A133">
        <f t="shared" si="24"/>
        <v>31</v>
      </c>
      <c r="B133">
        <f t="shared" si="25"/>
        <v>3.2258064516129031E-2</v>
      </c>
      <c r="C133">
        <f t="shared" ref="C133:C145" si="31">(1/D133)</f>
        <v>6.4516129032258064E-3</v>
      </c>
      <c r="D133">
        <f t="shared" si="30"/>
        <v>155</v>
      </c>
      <c r="E133">
        <f t="shared" si="27"/>
        <v>6.4516129032258064E-3</v>
      </c>
    </row>
    <row r="134" spans="1:5" x14ac:dyDescent="0.25">
      <c r="A134">
        <f t="shared" si="24"/>
        <v>32</v>
      </c>
      <c r="B134">
        <f t="shared" si="25"/>
        <v>3.125E-2</v>
      </c>
      <c r="C134">
        <f t="shared" si="31"/>
        <v>6.2500000000000003E-3</v>
      </c>
      <c r="D134">
        <f t="shared" si="30"/>
        <v>160</v>
      </c>
      <c r="E134">
        <f t="shared" si="27"/>
        <v>6.2500000000000003E-3</v>
      </c>
    </row>
    <row r="135" spans="1:5" x14ac:dyDescent="0.25">
      <c r="A135">
        <f t="shared" ref="A135:A147" si="32">100/B135</f>
        <v>3300.0000000000005</v>
      </c>
      <c r="B135">
        <f t="shared" si="25"/>
        <v>3.03030303030303E-2</v>
      </c>
      <c r="C135">
        <f t="shared" si="31"/>
        <v>6.0606060606060606E-3</v>
      </c>
      <c r="D135">
        <f t="shared" si="30"/>
        <v>165</v>
      </c>
      <c r="E135">
        <f t="shared" si="27"/>
        <v>6.0606060606060606E-3</v>
      </c>
    </row>
    <row r="136" spans="1:5" x14ac:dyDescent="0.25">
      <c r="A136">
        <f t="shared" si="32"/>
        <v>3400</v>
      </c>
      <c r="B136">
        <f t="shared" si="25"/>
        <v>2.9411764705882353E-2</v>
      </c>
      <c r="C136">
        <f t="shared" si="31"/>
        <v>5.8823529411764705E-3</v>
      </c>
      <c r="D136">
        <f t="shared" si="30"/>
        <v>170</v>
      </c>
      <c r="E136">
        <f t="shared" si="27"/>
        <v>5.8823529411764705E-3</v>
      </c>
    </row>
    <row r="137" spans="1:5" x14ac:dyDescent="0.25">
      <c r="A137">
        <f t="shared" si="32"/>
        <v>3500</v>
      </c>
      <c r="B137">
        <f t="shared" si="25"/>
        <v>2.8571428571428571E-2</v>
      </c>
      <c r="C137">
        <f t="shared" si="31"/>
        <v>5.7142857142857143E-3</v>
      </c>
      <c r="D137">
        <f t="shared" si="30"/>
        <v>175</v>
      </c>
      <c r="E137">
        <f t="shared" si="27"/>
        <v>5.7142857142857143E-3</v>
      </c>
    </row>
    <row r="138" spans="1:5" x14ac:dyDescent="0.25">
      <c r="A138">
        <f t="shared" si="32"/>
        <v>3600</v>
      </c>
      <c r="B138">
        <f t="shared" si="25"/>
        <v>2.7777777777777776E-2</v>
      </c>
      <c r="C138">
        <f t="shared" si="31"/>
        <v>5.5555555555555558E-3</v>
      </c>
      <c r="D138">
        <f t="shared" si="30"/>
        <v>180</v>
      </c>
      <c r="E138">
        <f t="shared" si="27"/>
        <v>5.5555555555555558E-3</v>
      </c>
    </row>
    <row r="139" spans="1:5" x14ac:dyDescent="0.25">
      <c r="A139">
        <f t="shared" si="32"/>
        <v>3700</v>
      </c>
      <c r="B139">
        <f t="shared" si="25"/>
        <v>2.7027027027027029E-2</v>
      </c>
      <c r="C139">
        <f t="shared" si="31"/>
        <v>5.4054054054054057E-3</v>
      </c>
      <c r="D139">
        <f t="shared" si="30"/>
        <v>185</v>
      </c>
      <c r="E139">
        <f t="shared" si="27"/>
        <v>5.4054054054054057E-3</v>
      </c>
    </row>
    <row r="140" spans="1:5" x14ac:dyDescent="0.25">
      <c r="A140">
        <f t="shared" si="32"/>
        <v>3800</v>
      </c>
      <c r="B140">
        <f t="shared" si="25"/>
        <v>2.6315789473684209E-2</v>
      </c>
      <c r="C140">
        <f t="shared" si="31"/>
        <v>5.263157894736842E-3</v>
      </c>
      <c r="D140">
        <f t="shared" si="30"/>
        <v>190</v>
      </c>
      <c r="E140">
        <f t="shared" si="27"/>
        <v>5.263157894736842E-3</v>
      </c>
    </row>
    <row r="141" spans="1:5" x14ac:dyDescent="0.25">
      <c r="A141">
        <f t="shared" si="32"/>
        <v>3900</v>
      </c>
      <c r="B141">
        <f t="shared" si="25"/>
        <v>2.564102564102564E-2</v>
      </c>
      <c r="C141">
        <f t="shared" si="31"/>
        <v>5.1282051282051282E-3</v>
      </c>
      <c r="D141">
        <f t="shared" si="30"/>
        <v>195</v>
      </c>
      <c r="E141">
        <f t="shared" si="27"/>
        <v>5.1282051282051282E-3</v>
      </c>
    </row>
    <row r="142" spans="1:5" x14ac:dyDescent="0.25">
      <c r="A142">
        <f t="shared" si="32"/>
        <v>4000.0000000000005</v>
      </c>
      <c r="B142">
        <f t="shared" si="25"/>
        <v>2.4999999999999998E-2</v>
      </c>
      <c r="C142">
        <f t="shared" si="31"/>
        <v>5.0000000000000001E-3</v>
      </c>
      <c r="D142">
        <f t="shared" si="30"/>
        <v>200</v>
      </c>
      <c r="E142">
        <f t="shared" si="27"/>
        <v>5.0000000000000001E-3</v>
      </c>
    </row>
    <row r="143" spans="1:5" x14ac:dyDescent="0.25">
      <c r="A143">
        <f t="shared" si="32"/>
        <v>4100</v>
      </c>
      <c r="B143">
        <f t="shared" si="25"/>
        <v>2.4390243902439022E-2</v>
      </c>
      <c r="C143">
        <f t="shared" si="31"/>
        <v>4.8780487804878049E-3</v>
      </c>
      <c r="D143">
        <f t="shared" si="30"/>
        <v>205</v>
      </c>
      <c r="E143">
        <f t="shared" si="27"/>
        <v>4.8780487804878049E-3</v>
      </c>
    </row>
    <row r="144" spans="1:5" x14ac:dyDescent="0.25">
      <c r="A144">
        <f t="shared" si="32"/>
        <v>4200</v>
      </c>
      <c r="B144">
        <f t="shared" si="25"/>
        <v>2.3809523809523812E-2</v>
      </c>
      <c r="C144">
        <f t="shared" si="31"/>
        <v>4.7619047619047623E-3</v>
      </c>
      <c r="D144">
        <f t="shared" si="30"/>
        <v>210</v>
      </c>
      <c r="E144">
        <f t="shared" si="27"/>
        <v>4.7619047619047623E-3</v>
      </c>
    </row>
    <row r="145" spans="1:5" x14ac:dyDescent="0.25">
      <c r="A145">
        <f t="shared" si="32"/>
        <v>4300</v>
      </c>
      <c r="B145">
        <f t="shared" si="25"/>
        <v>2.3255813953488372E-2</v>
      </c>
      <c r="C145">
        <f t="shared" si="31"/>
        <v>4.6511627906976744E-3</v>
      </c>
      <c r="D145">
        <f t="shared" si="30"/>
        <v>215</v>
      </c>
      <c r="E145">
        <f t="shared" si="27"/>
        <v>4.6511627906976744E-3</v>
      </c>
    </row>
    <row r="146" spans="1:5" x14ac:dyDescent="0.25">
      <c r="A146">
        <f t="shared" si="32"/>
        <v>4400.0000000000009</v>
      </c>
      <c r="B146">
        <f t="shared" si="25"/>
        <v>2.2727272727272724E-2</v>
      </c>
      <c r="C146">
        <f t="shared" ref="C146:C154" si="33">(1/D146)/20</f>
        <v>2.2727272727272727E-4</v>
      </c>
      <c r="D146">
        <f t="shared" si="30"/>
        <v>220</v>
      </c>
      <c r="E146">
        <f t="shared" si="27"/>
        <v>4.5454545454545452E-3</v>
      </c>
    </row>
    <row r="147" spans="1:5" x14ac:dyDescent="0.25">
      <c r="A147">
        <f t="shared" si="32"/>
        <v>4500.0000000000009</v>
      </c>
      <c r="B147">
        <f t="shared" si="25"/>
        <v>2.222222222222222E-2</v>
      </c>
      <c r="C147">
        <f t="shared" si="33"/>
        <v>2.2222222222222223E-4</v>
      </c>
      <c r="D147">
        <f t="shared" si="30"/>
        <v>225</v>
      </c>
      <c r="E147">
        <f t="shared" si="27"/>
        <v>4.4444444444444444E-3</v>
      </c>
    </row>
    <row r="148" spans="1:5" x14ac:dyDescent="0.25">
      <c r="B148">
        <f t="shared" si="25"/>
        <v>2.1739130434782608E-2</v>
      </c>
      <c r="C148">
        <f t="shared" si="33"/>
        <v>2.173913043478261E-4</v>
      </c>
      <c r="D148">
        <f t="shared" si="30"/>
        <v>230</v>
      </c>
      <c r="E148">
        <f t="shared" si="27"/>
        <v>4.3478260869565218E-3</v>
      </c>
    </row>
    <row r="149" spans="1:5" x14ac:dyDescent="0.25">
      <c r="C149">
        <f t="shared" si="33"/>
        <v>2.1276595744680851E-4</v>
      </c>
      <c r="D149">
        <f t="shared" si="30"/>
        <v>235</v>
      </c>
      <c r="E149">
        <f t="shared" si="27"/>
        <v>4.2553191489361703E-3</v>
      </c>
    </row>
    <row r="150" spans="1:5" x14ac:dyDescent="0.25">
      <c r="C150">
        <f t="shared" si="33"/>
        <v>2.0833333333333332E-4</v>
      </c>
      <c r="D150">
        <f t="shared" si="30"/>
        <v>240</v>
      </c>
      <c r="E150">
        <f t="shared" si="27"/>
        <v>4.1666666666666666E-3</v>
      </c>
    </row>
    <row r="151" spans="1:5" x14ac:dyDescent="0.25">
      <c r="C151">
        <f t="shared" si="33"/>
        <v>2.0408163265306123E-4</v>
      </c>
      <c r="D151">
        <f t="shared" si="30"/>
        <v>245</v>
      </c>
      <c r="E151">
        <f t="shared" si="27"/>
        <v>4.0816326530612249E-3</v>
      </c>
    </row>
    <row r="152" spans="1:5" x14ac:dyDescent="0.25">
      <c r="C152">
        <f t="shared" si="33"/>
        <v>2.0000000000000001E-4</v>
      </c>
      <c r="D152">
        <f t="shared" si="30"/>
        <v>250</v>
      </c>
    </row>
    <row r="153" spans="1:5" x14ac:dyDescent="0.25">
      <c r="C153">
        <f t="shared" si="33"/>
        <v>1.9607843137254901E-4</v>
      </c>
      <c r="D153">
        <f t="shared" si="30"/>
        <v>255</v>
      </c>
    </row>
    <row r="154" spans="1:5" x14ac:dyDescent="0.25">
      <c r="C154">
        <f t="shared" si="33"/>
        <v>1.9230769230769231E-4</v>
      </c>
      <c r="D154">
        <f t="shared" si="30"/>
        <v>260</v>
      </c>
    </row>
    <row r="155" spans="1:5" x14ac:dyDescent="0.25">
      <c r="D155">
        <f t="shared" si="30"/>
        <v>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73CB-F088-47C8-A1DE-B57F3EC4433B}">
  <dimension ref="A1:Q27"/>
  <sheetViews>
    <sheetView workbookViewId="0">
      <selection activeCell="R3" sqref="R3"/>
    </sheetView>
  </sheetViews>
  <sheetFormatPr baseColWidth="10" defaultRowHeight="15" x14ac:dyDescent="0.25"/>
  <sheetData>
    <row r="1" spans="1:17" x14ac:dyDescent="0.25">
      <c r="A1" t="s">
        <v>15</v>
      </c>
      <c r="E1" t="s">
        <v>14</v>
      </c>
      <c r="J1" t="s">
        <v>16</v>
      </c>
    </row>
    <row r="2" spans="1:17" ht="15.75" x14ac:dyDescent="0.25">
      <c r="G2" t="s">
        <v>12</v>
      </c>
      <c r="H2" s="2">
        <f>LOG10(1/24)*-1</f>
        <v>1.3802112417116061</v>
      </c>
      <c r="M2">
        <v>30</v>
      </c>
      <c r="N2">
        <v>60</v>
      </c>
      <c r="O2">
        <v>90</v>
      </c>
      <c r="P2">
        <v>120</v>
      </c>
      <c r="Q2" t="s">
        <v>4</v>
      </c>
    </row>
    <row r="3" spans="1:17" x14ac:dyDescent="0.25">
      <c r="A3" t="s">
        <v>4</v>
      </c>
      <c r="E3" t="s">
        <v>1</v>
      </c>
      <c r="G3" t="s">
        <v>13</v>
      </c>
      <c r="H3">
        <v>0</v>
      </c>
      <c r="J3" t="s">
        <v>17</v>
      </c>
      <c r="M3">
        <f>M2/120*100</f>
        <v>25</v>
      </c>
      <c r="N3">
        <f t="shared" ref="N3:P3" si="0">N2/120*100</f>
        <v>50</v>
      </c>
      <c r="O3">
        <f t="shared" si="0"/>
        <v>75</v>
      </c>
      <c r="P3">
        <f t="shared" si="0"/>
        <v>100</v>
      </c>
      <c r="Q3" t="s">
        <v>18</v>
      </c>
    </row>
    <row r="4" spans="1:17" x14ac:dyDescent="0.25">
      <c r="A4">
        <v>30</v>
      </c>
      <c r="B4">
        <f>A4/120*100</f>
        <v>25</v>
      </c>
      <c r="E4">
        <v>5</v>
      </c>
      <c r="F4">
        <f>LOG10((120/E4)/24)*-1</f>
        <v>0</v>
      </c>
      <c r="G4">
        <f>((F4-0)*100)/$H$2</f>
        <v>0</v>
      </c>
      <c r="J4">
        <v>1</v>
      </c>
      <c r="K4">
        <f>1/J4</f>
        <v>1</v>
      </c>
      <c r="L4">
        <f>SQRT(K4)</f>
        <v>1</v>
      </c>
      <c r="M4">
        <f>M$3*$L4</f>
        <v>25</v>
      </c>
      <c r="N4">
        <f t="shared" ref="N4:P19" si="1">N$3*$L4</f>
        <v>50</v>
      </c>
      <c r="O4">
        <f t="shared" si="1"/>
        <v>75</v>
      </c>
      <c r="P4">
        <f t="shared" si="1"/>
        <v>100</v>
      </c>
    </row>
    <row r="5" spans="1:17" x14ac:dyDescent="0.25">
      <c r="A5">
        <v>60</v>
      </c>
      <c r="B5">
        <f t="shared" ref="B5:B7" si="2">A5/120*100</f>
        <v>50</v>
      </c>
      <c r="E5">
        <v>10</v>
      </c>
      <c r="F5">
        <f t="shared" ref="F5:F27" si="3">LOG10((120/E5)/24)*-1</f>
        <v>0.3010299956639812</v>
      </c>
      <c r="G5">
        <f t="shared" ref="G5:G27" si="4">((F5-0)*100)/$H$2</f>
        <v>21.810429198553152</v>
      </c>
      <c r="J5">
        <v>2</v>
      </c>
      <c r="K5">
        <f t="shared" ref="K5:K27" si="5">1/J5</f>
        <v>0.5</v>
      </c>
      <c r="L5">
        <f t="shared" ref="L5:L27" si="6">SQRT(K5)</f>
        <v>0.70710678118654757</v>
      </c>
      <c r="M5">
        <f t="shared" ref="M5:P27" si="7">M$3*$L5</f>
        <v>17.677669529663689</v>
      </c>
      <c r="N5">
        <f t="shared" si="1"/>
        <v>35.355339059327378</v>
      </c>
      <c r="O5">
        <f t="shared" si="1"/>
        <v>53.033008588991066</v>
      </c>
      <c r="P5">
        <f t="shared" si="1"/>
        <v>70.710678118654755</v>
      </c>
    </row>
    <row r="6" spans="1:17" x14ac:dyDescent="0.25">
      <c r="A6">
        <v>90</v>
      </c>
      <c r="B6">
        <f t="shared" si="2"/>
        <v>75</v>
      </c>
      <c r="E6">
        <v>15</v>
      </c>
      <c r="F6">
        <f t="shared" si="3"/>
        <v>0.47712125471966244</v>
      </c>
      <c r="G6">
        <f t="shared" si="4"/>
        <v>34.56871240434053</v>
      </c>
      <c r="J6">
        <v>3</v>
      </c>
      <c r="K6">
        <f t="shared" si="5"/>
        <v>0.33333333333333331</v>
      </c>
      <c r="L6">
        <f t="shared" si="6"/>
        <v>0.57735026918962573</v>
      </c>
      <c r="M6">
        <f t="shared" si="7"/>
        <v>14.433756729740644</v>
      </c>
      <c r="N6">
        <f t="shared" si="1"/>
        <v>28.867513459481287</v>
      </c>
      <c r="O6">
        <f t="shared" si="1"/>
        <v>43.301270189221931</v>
      </c>
      <c r="P6">
        <f t="shared" si="1"/>
        <v>57.735026918962575</v>
      </c>
    </row>
    <row r="7" spans="1:17" x14ac:dyDescent="0.25">
      <c r="A7">
        <v>120</v>
      </c>
      <c r="B7">
        <f t="shared" si="2"/>
        <v>100</v>
      </c>
      <c r="E7">
        <v>20</v>
      </c>
      <c r="F7">
        <f t="shared" si="3"/>
        <v>0.6020599913279624</v>
      </c>
      <c r="G7">
        <f t="shared" si="4"/>
        <v>43.620858397106304</v>
      </c>
      <c r="J7">
        <v>4</v>
      </c>
      <c r="K7">
        <f t="shared" si="5"/>
        <v>0.25</v>
      </c>
      <c r="L7">
        <f t="shared" si="6"/>
        <v>0.5</v>
      </c>
      <c r="M7">
        <f t="shared" si="7"/>
        <v>12.5</v>
      </c>
      <c r="N7">
        <f t="shared" si="1"/>
        <v>25</v>
      </c>
      <c r="O7">
        <f t="shared" si="1"/>
        <v>37.5</v>
      </c>
      <c r="P7">
        <f t="shared" si="1"/>
        <v>50</v>
      </c>
    </row>
    <row r="8" spans="1:17" x14ac:dyDescent="0.25">
      <c r="E8">
        <v>25</v>
      </c>
      <c r="F8">
        <f t="shared" si="3"/>
        <v>0.69897000433601886</v>
      </c>
      <c r="G8">
        <f t="shared" si="4"/>
        <v>50.642248317672234</v>
      </c>
      <c r="J8">
        <v>5</v>
      </c>
      <c r="K8">
        <f t="shared" si="5"/>
        <v>0.2</v>
      </c>
      <c r="L8">
        <f t="shared" si="6"/>
        <v>0.44721359549995793</v>
      </c>
      <c r="M8">
        <f t="shared" si="7"/>
        <v>11.180339887498949</v>
      </c>
      <c r="N8">
        <f t="shared" si="1"/>
        <v>22.360679774997898</v>
      </c>
      <c r="O8">
        <f t="shared" si="1"/>
        <v>33.541019662496844</v>
      </c>
      <c r="P8">
        <f t="shared" si="1"/>
        <v>44.721359549995796</v>
      </c>
    </row>
    <row r="9" spans="1:17" x14ac:dyDescent="0.25">
      <c r="E9">
        <v>30</v>
      </c>
      <c r="F9">
        <f t="shared" si="3"/>
        <v>0.77815125038364363</v>
      </c>
      <c r="G9">
        <f t="shared" si="4"/>
        <v>56.379141602893682</v>
      </c>
      <c r="J9">
        <v>6</v>
      </c>
      <c r="K9">
        <f t="shared" si="5"/>
        <v>0.16666666666666666</v>
      </c>
      <c r="L9">
        <f t="shared" si="6"/>
        <v>0.40824829046386302</v>
      </c>
      <c r="M9">
        <f t="shared" si="7"/>
        <v>10.206207261596575</v>
      </c>
      <c r="N9">
        <f t="shared" si="1"/>
        <v>20.412414523193149</v>
      </c>
      <c r="O9">
        <f t="shared" si="1"/>
        <v>30.618621784789728</v>
      </c>
      <c r="P9">
        <f t="shared" si="1"/>
        <v>40.824829046386299</v>
      </c>
    </row>
    <row r="10" spans="1:17" x14ac:dyDescent="0.25">
      <c r="E10">
        <v>35</v>
      </c>
      <c r="F10">
        <f t="shared" si="3"/>
        <v>0.84509804001425681</v>
      </c>
      <c r="G10">
        <f t="shared" si="4"/>
        <v>61.229615762747081</v>
      </c>
      <c r="J10">
        <v>7</v>
      </c>
      <c r="K10">
        <f t="shared" si="5"/>
        <v>0.14285714285714285</v>
      </c>
      <c r="L10">
        <f t="shared" si="6"/>
        <v>0.3779644730092272</v>
      </c>
      <c r="M10">
        <f t="shared" si="7"/>
        <v>9.4491118252306805</v>
      </c>
      <c r="N10">
        <f t="shared" si="1"/>
        <v>18.898223650461361</v>
      </c>
      <c r="O10">
        <f t="shared" si="1"/>
        <v>28.347335475692041</v>
      </c>
      <c r="P10">
        <f t="shared" si="1"/>
        <v>37.796447300922722</v>
      </c>
    </row>
    <row r="11" spans="1:17" x14ac:dyDescent="0.25">
      <c r="E11">
        <v>40</v>
      </c>
      <c r="F11">
        <f t="shared" si="3"/>
        <v>0.90308998699194354</v>
      </c>
      <c r="G11">
        <f t="shared" si="4"/>
        <v>65.431287595659455</v>
      </c>
      <c r="J11">
        <v>8</v>
      </c>
      <c r="K11">
        <f t="shared" si="5"/>
        <v>0.125</v>
      </c>
      <c r="L11">
        <f t="shared" si="6"/>
        <v>0.35355339059327379</v>
      </c>
      <c r="M11">
        <f t="shared" si="7"/>
        <v>8.8388347648318444</v>
      </c>
      <c r="N11">
        <f t="shared" si="1"/>
        <v>17.677669529663689</v>
      </c>
      <c r="O11">
        <f t="shared" si="1"/>
        <v>26.516504294495533</v>
      </c>
      <c r="P11">
        <f t="shared" si="1"/>
        <v>35.355339059327378</v>
      </c>
    </row>
    <row r="12" spans="1:17" x14ac:dyDescent="0.25">
      <c r="E12">
        <v>45</v>
      </c>
      <c r="F12">
        <f t="shared" si="3"/>
        <v>0.95424250943932487</v>
      </c>
      <c r="G12">
        <f t="shared" si="4"/>
        <v>69.137424808681061</v>
      </c>
      <c r="J12">
        <v>9</v>
      </c>
      <c r="K12">
        <f t="shared" si="5"/>
        <v>0.1111111111111111</v>
      </c>
      <c r="L12">
        <f t="shared" si="6"/>
        <v>0.33333333333333331</v>
      </c>
      <c r="M12">
        <f t="shared" si="7"/>
        <v>8.3333333333333321</v>
      </c>
      <c r="N12">
        <f t="shared" si="1"/>
        <v>16.666666666666664</v>
      </c>
      <c r="O12">
        <f t="shared" si="1"/>
        <v>25</v>
      </c>
      <c r="P12">
        <f t="shared" si="1"/>
        <v>33.333333333333329</v>
      </c>
    </row>
    <row r="13" spans="1:17" x14ac:dyDescent="0.25">
      <c r="E13">
        <v>50</v>
      </c>
      <c r="F13">
        <f t="shared" si="3"/>
        <v>1</v>
      </c>
      <c r="G13">
        <f t="shared" si="4"/>
        <v>72.452677516225378</v>
      </c>
      <c r="J13">
        <v>10</v>
      </c>
      <c r="K13">
        <f t="shared" si="5"/>
        <v>0.1</v>
      </c>
      <c r="L13">
        <f t="shared" si="6"/>
        <v>0.31622776601683794</v>
      </c>
      <c r="M13">
        <f t="shared" si="7"/>
        <v>7.9056941504209481</v>
      </c>
      <c r="N13">
        <f t="shared" si="1"/>
        <v>15.811388300841896</v>
      </c>
      <c r="O13">
        <f t="shared" si="1"/>
        <v>23.717082451262847</v>
      </c>
      <c r="P13">
        <f t="shared" si="1"/>
        <v>31.622776601683793</v>
      </c>
    </row>
    <row r="14" spans="1:17" x14ac:dyDescent="0.25">
      <c r="E14">
        <v>55</v>
      </c>
      <c r="F14">
        <f t="shared" si="3"/>
        <v>1.0413926851582251</v>
      </c>
      <c r="G14">
        <f t="shared" si="4"/>
        <v>75.451688385524903</v>
      </c>
      <c r="J14">
        <v>11</v>
      </c>
      <c r="K14">
        <f t="shared" si="5"/>
        <v>9.0909090909090912E-2</v>
      </c>
      <c r="L14">
        <f t="shared" si="6"/>
        <v>0.30151134457776363</v>
      </c>
      <c r="M14">
        <f t="shared" si="7"/>
        <v>7.5377836144440904</v>
      </c>
      <c r="N14">
        <f t="shared" si="1"/>
        <v>15.075567228888181</v>
      </c>
      <c r="O14">
        <f t="shared" si="1"/>
        <v>22.613350843332274</v>
      </c>
      <c r="P14">
        <f t="shared" si="1"/>
        <v>30.151134457776362</v>
      </c>
    </row>
    <row r="15" spans="1:17" x14ac:dyDescent="0.25">
      <c r="E15">
        <v>60</v>
      </c>
      <c r="F15">
        <f t="shared" si="3"/>
        <v>1.0791812460476249</v>
      </c>
      <c r="G15">
        <f t="shared" si="4"/>
        <v>78.189570801446834</v>
      </c>
      <c r="J15">
        <v>12</v>
      </c>
      <c r="K15">
        <f t="shared" si="5"/>
        <v>8.3333333333333329E-2</v>
      </c>
      <c r="L15">
        <f t="shared" si="6"/>
        <v>0.28867513459481287</v>
      </c>
      <c r="M15">
        <f t="shared" si="7"/>
        <v>7.2168783648703219</v>
      </c>
      <c r="N15">
        <f t="shared" si="1"/>
        <v>14.433756729740644</v>
      </c>
      <c r="O15">
        <f t="shared" si="1"/>
        <v>21.650635094610966</v>
      </c>
      <c r="P15">
        <f t="shared" si="1"/>
        <v>28.867513459481287</v>
      </c>
    </row>
    <row r="16" spans="1:17" x14ac:dyDescent="0.25">
      <c r="E16">
        <v>65</v>
      </c>
      <c r="F16">
        <f t="shared" si="3"/>
        <v>1.1139433523068367</v>
      </c>
      <c r="G16">
        <f t="shared" si="4"/>
        <v>80.70817847603027</v>
      </c>
      <c r="J16">
        <v>13</v>
      </c>
      <c r="K16">
        <f t="shared" si="5"/>
        <v>7.6923076923076927E-2</v>
      </c>
      <c r="L16">
        <f t="shared" si="6"/>
        <v>0.27735009811261457</v>
      </c>
      <c r="M16">
        <f t="shared" si="7"/>
        <v>6.933752452815364</v>
      </c>
      <c r="N16">
        <f t="shared" si="1"/>
        <v>13.867504905630728</v>
      </c>
      <c r="O16">
        <f t="shared" si="1"/>
        <v>20.801257358446094</v>
      </c>
      <c r="P16">
        <f t="shared" si="1"/>
        <v>27.735009811261456</v>
      </c>
    </row>
    <row r="17" spans="5:16" x14ac:dyDescent="0.25">
      <c r="E17">
        <v>70</v>
      </c>
      <c r="F17">
        <f t="shared" si="3"/>
        <v>1.146128035678238</v>
      </c>
      <c r="G17">
        <f t="shared" si="4"/>
        <v>83.040044961300225</v>
      </c>
      <c r="J17">
        <v>14</v>
      </c>
      <c r="K17">
        <f t="shared" si="5"/>
        <v>7.1428571428571425E-2</v>
      </c>
      <c r="L17">
        <f t="shared" si="6"/>
        <v>0.2672612419124244</v>
      </c>
      <c r="M17">
        <f t="shared" si="7"/>
        <v>6.6815310478106102</v>
      </c>
      <c r="N17">
        <f t="shared" si="1"/>
        <v>13.36306209562122</v>
      </c>
      <c r="O17">
        <f t="shared" si="1"/>
        <v>20.044593143431829</v>
      </c>
      <c r="P17">
        <f t="shared" si="1"/>
        <v>26.726124191242441</v>
      </c>
    </row>
    <row r="18" spans="5:16" x14ac:dyDescent="0.25">
      <c r="E18">
        <v>75</v>
      </c>
      <c r="F18">
        <f t="shared" si="3"/>
        <v>1.1760912590556813</v>
      </c>
      <c r="G18">
        <f t="shared" si="4"/>
        <v>85.210960722012757</v>
      </c>
      <c r="J18">
        <v>15</v>
      </c>
      <c r="K18">
        <f t="shared" si="5"/>
        <v>6.6666666666666666E-2</v>
      </c>
      <c r="L18">
        <f t="shared" si="6"/>
        <v>0.2581988897471611</v>
      </c>
      <c r="M18">
        <f t="shared" si="7"/>
        <v>6.4549722436790278</v>
      </c>
      <c r="N18">
        <f t="shared" si="1"/>
        <v>12.909944487358056</v>
      </c>
      <c r="O18">
        <f t="shared" si="1"/>
        <v>19.364916731037081</v>
      </c>
      <c r="P18">
        <f t="shared" si="1"/>
        <v>25.819888974716111</v>
      </c>
    </row>
    <row r="19" spans="5:16" x14ac:dyDescent="0.25">
      <c r="E19">
        <v>80</v>
      </c>
      <c r="F19">
        <f t="shared" si="3"/>
        <v>1.2041199826559248</v>
      </c>
      <c r="G19">
        <f t="shared" si="4"/>
        <v>87.241716794212607</v>
      </c>
      <c r="J19">
        <v>16</v>
      </c>
      <c r="K19">
        <f t="shared" si="5"/>
        <v>6.25E-2</v>
      </c>
      <c r="L19">
        <f t="shared" si="6"/>
        <v>0.25</v>
      </c>
      <c r="M19">
        <f t="shared" si="7"/>
        <v>6.25</v>
      </c>
      <c r="N19">
        <f t="shared" si="1"/>
        <v>12.5</v>
      </c>
      <c r="O19">
        <f t="shared" si="1"/>
        <v>18.75</v>
      </c>
      <c r="P19">
        <f t="shared" si="1"/>
        <v>25</v>
      </c>
    </row>
    <row r="20" spans="5:16" x14ac:dyDescent="0.25">
      <c r="E20">
        <v>85</v>
      </c>
      <c r="F20">
        <f t="shared" si="3"/>
        <v>1.2304489213782739</v>
      </c>
      <c r="G20">
        <f t="shared" si="4"/>
        <v>89.14931890080743</v>
      </c>
      <c r="J20">
        <v>17</v>
      </c>
      <c r="K20">
        <f t="shared" si="5"/>
        <v>5.8823529411764705E-2</v>
      </c>
      <c r="L20">
        <f t="shared" si="6"/>
        <v>0.24253562503633297</v>
      </c>
      <c r="M20">
        <f t="shared" si="7"/>
        <v>6.0633906259083243</v>
      </c>
      <c r="N20">
        <f t="shared" si="7"/>
        <v>12.126781251816649</v>
      </c>
      <c r="O20">
        <f t="shared" si="7"/>
        <v>18.190171877724971</v>
      </c>
      <c r="P20">
        <f t="shared" si="7"/>
        <v>24.253562503633297</v>
      </c>
    </row>
    <row r="21" spans="5:16" x14ac:dyDescent="0.25">
      <c r="E21">
        <v>90</v>
      </c>
      <c r="F21">
        <f t="shared" si="3"/>
        <v>1.255272505103306</v>
      </c>
      <c r="G21">
        <f t="shared" si="4"/>
        <v>90.947854007234213</v>
      </c>
      <c r="J21">
        <v>18</v>
      </c>
      <c r="K21">
        <f t="shared" si="5"/>
        <v>5.5555555555555552E-2</v>
      </c>
      <c r="L21">
        <f t="shared" si="6"/>
        <v>0.23570226039551584</v>
      </c>
      <c r="M21">
        <f t="shared" si="7"/>
        <v>5.8925565098878963</v>
      </c>
      <c r="N21">
        <f t="shared" si="7"/>
        <v>11.785113019775793</v>
      </c>
      <c r="O21">
        <f t="shared" si="7"/>
        <v>17.677669529663689</v>
      </c>
      <c r="P21">
        <f t="shared" si="7"/>
        <v>23.570226039551585</v>
      </c>
    </row>
    <row r="22" spans="5:16" x14ac:dyDescent="0.25">
      <c r="E22">
        <v>95</v>
      </c>
      <c r="F22">
        <f t="shared" si="3"/>
        <v>1.2787536009528291</v>
      </c>
      <c r="G22">
        <f t="shared" si="4"/>
        <v>92.649122272547288</v>
      </c>
      <c r="J22">
        <v>19</v>
      </c>
      <c r="K22">
        <f t="shared" si="5"/>
        <v>5.2631578947368418E-2</v>
      </c>
      <c r="L22">
        <f t="shared" si="6"/>
        <v>0.22941573387056177</v>
      </c>
      <c r="M22">
        <f t="shared" si="7"/>
        <v>5.7353933467640443</v>
      </c>
      <c r="N22">
        <f t="shared" si="7"/>
        <v>11.470786693528089</v>
      </c>
      <c r="O22">
        <f t="shared" si="7"/>
        <v>17.206180040292132</v>
      </c>
      <c r="P22">
        <f t="shared" si="7"/>
        <v>22.941573387056177</v>
      </c>
    </row>
    <row r="23" spans="5:16" x14ac:dyDescent="0.25">
      <c r="E23">
        <v>100</v>
      </c>
      <c r="F23">
        <f t="shared" si="3"/>
        <v>1.3010299956639813</v>
      </c>
      <c r="G23">
        <f t="shared" si="4"/>
        <v>94.263106714778544</v>
      </c>
      <c r="J23">
        <v>20</v>
      </c>
      <c r="K23">
        <f t="shared" si="5"/>
        <v>0.05</v>
      </c>
      <c r="L23">
        <f t="shared" si="6"/>
        <v>0.22360679774997896</v>
      </c>
      <c r="M23">
        <f t="shared" si="7"/>
        <v>5.5901699437494745</v>
      </c>
      <c r="N23">
        <f t="shared" si="7"/>
        <v>11.180339887498949</v>
      </c>
      <c r="O23">
        <f t="shared" si="7"/>
        <v>16.770509831248422</v>
      </c>
      <c r="P23">
        <f t="shared" si="7"/>
        <v>22.360679774997898</v>
      </c>
    </row>
    <row r="24" spans="5:16" x14ac:dyDescent="0.25">
      <c r="E24">
        <v>105</v>
      </c>
      <c r="F24">
        <f t="shared" si="3"/>
        <v>1.3222192947339193</v>
      </c>
      <c r="G24">
        <f t="shared" si="4"/>
        <v>95.798328167087604</v>
      </c>
      <c r="J24">
        <v>21</v>
      </c>
      <c r="K24">
        <f t="shared" si="5"/>
        <v>4.7619047619047616E-2</v>
      </c>
      <c r="L24">
        <f t="shared" si="6"/>
        <v>0.21821789023599236</v>
      </c>
      <c r="M24">
        <f t="shared" si="7"/>
        <v>5.4554472558998093</v>
      </c>
      <c r="N24">
        <f t="shared" si="7"/>
        <v>10.910894511799619</v>
      </c>
      <c r="O24">
        <f t="shared" si="7"/>
        <v>16.366341767699428</v>
      </c>
      <c r="P24">
        <f t="shared" si="7"/>
        <v>21.821789023599237</v>
      </c>
    </row>
    <row r="25" spans="5:16" x14ac:dyDescent="0.25">
      <c r="E25">
        <v>110</v>
      </c>
      <c r="F25">
        <f t="shared" si="3"/>
        <v>1.3424226808222064</v>
      </c>
      <c r="G25">
        <f t="shared" si="4"/>
        <v>97.262117584078084</v>
      </c>
      <c r="J25">
        <v>22</v>
      </c>
      <c r="K25">
        <f t="shared" si="5"/>
        <v>4.5454545454545456E-2</v>
      </c>
      <c r="L25">
        <f t="shared" si="6"/>
        <v>0.21320071635561044</v>
      </c>
      <c r="M25">
        <f t="shared" si="7"/>
        <v>5.3300179088902606</v>
      </c>
      <c r="N25">
        <f t="shared" si="7"/>
        <v>10.660035817780521</v>
      </c>
      <c r="O25">
        <f t="shared" si="7"/>
        <v>15.990053726670784</v>
      </c>
      <c r="P25">
        <f t="shared" si="7"/>
        <v>21.320071635561042</v>
      </c>
    </row>
    <row r="26" spans="5:16" x14ac:dyDescent="0.25">
      <c r="E26">
        <v>115</v>
      </c>
      <c r="F26">
        <f t="shared" si="3"/>
        <v>1.3617278360175928</v>
      </c>
      <c r="G26">
        <f t="shared" si="4"/>
        <v>98.66082776785008</v>
      </c>
      <c r="J26">
        <v>23</v>
      </c>
      <c r="K26">
        <f t="shared" si="5"/>
        <v>4.3478260869565216E-2</v>
      </c>
      <c r="L26">
        <f t="shared" si="6"/>
        <v>0.20851441405707477</v>
      </c>
      <c r="M26">
        <f t="shared" si="7"/>
        <v>5.212860351426869</v>
      </c>
      <c r="N26">
        <f t="shared" si="7"/>
        <v>10.425720702853738</v>
      </c>
      <c r="O26">
        <f t="shared" si="7"/>
        <v>15.638581054280607</v>
      </c>
      <c r="P26">
        <f t="shared" si="7"/>
        <v>20.851441405707476</v>
      </c>
    </row>
    <row r="27" spans="5:16" x14ac:dyDescent="0.25">
      <c r="E27">
        <v>120</v>
      </c>
      <c r="F27">
        <f t="shared" si="3"/>
        <v>1.3802112417116061</v>
      </c>
      <c r="G27">
        <f t="shared" si="4"/>
        <v>100</v>
      </c>
      <c r="J27">
        <v>24</v>
      </c>
      <c r="K27">
        <f t="shared" si="5"/>
        <v>4.1666666666666664E-2</v>
      </c>
      <c r="L27">
        <f t="shared" si="6"/>
        <v>0.20412414523193151</v>
      </c>
      <c r="M27">
        <f t="shared" si="7"/>
        <v>5.1031036307982873</v>
      </c>
      <c r="N27">
        <f t="shared" si="7"/>
        <v>10.206207261596575</v>
      </c>
      <c r="O27">
        <f t="shared" si="7"/>
        <v>15.309310892394864</v>
      </c>
      <c r="P27">
        <f t="shared" si="7"/>
        <v>20.412414523193149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0457E-83AA-41F2-97F1-6FD130AB1CF3}">
  <dimension ref="A3:S38"/>
  <sheetViews>
    <sheetView tabSelected="1" workbookViewId="0">
      <selection activeCell="O6" sqref="O6"/>
    </sheetView>
  </sheetViews>
  <sheetFormatPr baseColWidth="10" defaultRowHeight="15" x14ac:dyDescent="0.25"/>
  <sheetData>
    <row r="3" spans="1:19" x14ac:dyDescent="0.25">
      <c r="B3" s="3" t="s">
        <v>15</v>
      </c>
      <c r="F3" s="3" t="s">
        <v>14</v>
      </c>
      <c r="L3" s="3" t="s">
        <v>16</v>
      </c>
    </row>
    <row r="4" spans="1:19" ht="15.75" x14ac:dyDescent="0.25">
      <c r="H4" t="s">
        <v>12</v>
      </c>
      <c r="I4" s="2">
        <f>LOG10(1/24)*-1</f>
        <v>1.3802112417116061</v>
      </c>
      <c r="O4">
        <v>30</v>
      </c>
      <c r="P4">
        <v>60</v>
      </c>
      <c r="Q4">
        <v>90</v>
      </c>
      <c r="R4">
        <v>120</v>
      </c>
      <c r="S4" t="s">
        <v>4</v>
      </c>
    </row>
    <row r="5" spans="1:19" x14ac:dyDescent="0.25">
      <c r="B5" t="s">
        <v>4</v>
      </c>
      <c r="F5" t="s">
        <v>1</v>
      </c>
      <c r="H5" t="s">
        <v>13</v>
      </c>
      <c r="I5">
        <v>0</v>
      </c>
      <c r="L5" t="s">
        <v>2</v>
      </c>
      <c r="O5">
        <f>O4/120*100</f>
        <v>25</v>
      </c>
      <c r="P5">
        <f t="shared" ref="P5:R5" si="0">P4/120*100</f>
        <v>50</v>
      </c>
      <c r="Q5">
        <f t="shared" si="0"/>
        <v>75</v>
      </c>
      <c r="R5">
        <f t="shared" si="0"/>
        <v>100</v>
      </c>
      <c r="S5" t="s">
        <v>18</v>
      </c>
    </row>
    <row r="6" spans="1:19" x14ac:dyDescent="0.25">
      <c r="A6">
        <v>1</v>
      </c>
      <c r="B6">
        <v>30</v>
      </c>
      <c r="C6">
        <f>B6/120*100</f>
        <v>25</v>
      </c>
      <c r="E6">
        <v>1</v>
      </c>
      <c r="F6">
        <v>5</v>
      </c>
      <c r="G6">
        <f>LOG10((120/F6)/24)*-1</f>
        <v>0</v>
      </c>
      <c r="H6">
        <f>((G6-0)*100)/$I$4</f>
        <v>0</v>
      </c>
      <c r="K6">
        <v>1</v>
      </c>
      <c r="L6">
        <v>1</v>
      </c>
      <c r="M6">
        <f>1/L6</f>
        <v>1</v>
      </c>
      <c r="N6">
        <f>SQRT(M6)</f>
        <v>1</v>
      </c>
      <c r="O6">
        <f>O$5*$N6</f>
        <v>25</v>
      </c>
      <c r="P6" s="4">
        <f>P$5*$N6</f>
        <v>50</v>
      </c>
      <c r="Q6" s="4">
        <f>Q$5*$N6</f>
        <v>75</v>
      </c>
      <c r="R6">
        <f>R$5*$N6</f>
        <v>100</v>
      </c>
    </row>
    <row r="7" spans="1:19" x14ac:dyDescent="0.25">
      <c r="A7">
        <v>2</v>
      </c>
      <c r="B7" s="4">
        <v>60</v>
      </c>
      <c r="C7" s="4">
        <f t="shared" ref="C7:C9" si="1">B7/120*100</f>
        <v>50</v>
      </c>
      <c r="E7">
        <v>2</v>
      </c>
      <c r="F7">
        <v>10</v>
      </c>
      <c r="G7">
        <f t="shared" ref="G7:G15" si="2">LOG10((120/F7)/24)*-1</f>
        <v>0.3010299956639812</v>
      </c>
      <c r="H7">
        <f>((G7-0)*100)/$I$4</f>
        <v>21.810429198553152</v>
      </c>
      <c r="K7">
        <v>2</v>
      </c>
      <c r="L7">
        <v>2</v>
      </c>
      <c r="M7">
        <f t="shared" ref="M7:M15" si="3">1/L7</f>
        <v>0.5</v>
      </c>
      <c r="N7">
        <f t="shared" ref="N7:N15" si="4">SQRT(M7)</f>
        <v>0.70710678118654757</v>
      </c>
      <c r="O7">
        <f>O$5*$N7</f>
        <v>17.677669529663689</v>
      </c>
      <c r="P7">
        <f>P$5*$N7</f>
        <v>35.355339059327378</v>
      </c>
      <c r="Q7" s="4">
        <f>Q$5*$N7</f>
        <v>53.033008588991066</v>
      </c>
      <c r="R7" s="4">
        <f>R$5*$N7</f>
        <v>70.710678118654755</v>
      </c>
    </row>
    <row r="8" spans="1:19" x14ac:dyDescent="0.25">
      <c r="A8">
        <v>3</v>
      </c>
      <c r="B8" s="4">
        <v>90</v>
      </c>
      <c r="C8" s="4">
        <f t="shared" si="1"/>
        <v>75</v>
      </c>
      <c r="E8">
        <v>3</v>
      </c>
      <c r="F8">
        <v>15</v>
      </c>
      <c r="G8">
        <f t="shared" si="2"/>
        <v>0.47712125471966244</v>
      </c>
      <c r="H8">
        <f>((G8-0)*100)/$I$4</f>
        <v>34.56871240434053</v>
      </c>
      <c r="K8">
        <v>3</v>
      </c>
      <c r="L8">
        <v>3</v>
      </c>
      <c r="M8">
        <f t="shared" si="3"/>
        <v>0.33333333333333331</v>
      </c>
      <c r="N8">
        <f t="shared" si="4"/>
        <v>0.57735026918962573</v>
      </c>
      <c r="O8">
        <f>O$5*$N8</f>
        <v>14.433756729740644</v>
      </c>
      <c r="P8">
        <f>P$5*$N8</f>
        <v>28.867513459481287</v>
      </c>
      <c r="Q8" s="5">
        <f>Q$5*$N8</f>
        <v>43.301270189221931</v>
      </c>
      <c r="R8" s="4">
        <f>R$5*$N8</f>
        <v>57.735026918962575</v>
      </c>
    </row>
    <row r="9" spans="1:19" x14ac:dyDescent="0.25">
      <c r="A9">
        <v>4</v>
      </c>
      <c r="B9">
        <v>120</v>
      </c>
      <c r="C9">
        <f t="shared" si="1"/>
        <v>100</v>
      </c>
      <c r="E9">
        <v>4</v>
      </c>
      <c r="F9">
        <v>20</v>
      </c>
      <c r="G9">
        <f t="shared" si="2"/>
        <v>0.6020599913279624</v>
      </c>
      <c r="H9">
        <f>((G9-0)*100)/$I$4</f>
        <v>43.620858397106304</v>
      </c>
      <c r="K9">
        <v>4</v>
      </c>
      <c r="L9">
        <v>4</v>
      </c>
      <c r="M9">
        <f t="shared" si="3"/>
        <v>0.25</v>
      </c>
      <c r="N9">
        <f t="shared" si="4"/>
        <v>0.5</v>
      </c>
      <c r="O9">
        <f>O$5*$N9</f>
        <v>12.5</v>
      </c>
      <c r="P9">
        <f>P$5*$N9</f>
        <v>25</v>
      </c>
      <c r="Q9">
        <f>Q$5*$N9</f>
        <v>37.5</v>
      </c>
      <c r="R9" s="4">
        <f>R$5*$N9</f>
        <v>50</v>
      </c>
    </row>
    <row r="10" spans="1:19" x14ac:dyDescent="0.25">
      <c r="E10">
        <v>5</v>
      </c>
      <c r="F10">
        <v>30</v>
      </c>
      <c r="G10">
        <f t="shared" si="2"/>
        <v>0.77815125038364363</v>
      </c>
      <c r="H10">
        <f>((G10-0)*100)/$I$4</f>
        <v>56.379141602893682</v>
      </c>
      <c r="K10">
        <v>5</v>
      </c>
      <c r="L10">
        <v>6</v>
      </c>
      <c r="M10">
        <f t="shared" si="3"/>
        <v>0.16666666666666666</v>
      </c>
      <c r="N10">
        <f t="shared" si="4"/>
        <v>0.40824829046386302</v>
      </c>
      <c r="O10">
        <f>O$5*$N10</f>
        <v>10.206207261596575</v>
      </c>
      <c r="P10">
        <f>P$5*$N10</f>
        <v>20.412414523193149</v>
      </c>
      <c r="Q10">
        <f>Q$5*$N10</f>
        <v>30.618621784789728</v>
      </c>
      <c r="R10">
        <f>R$5*$N10</f>
        <v>40.824829046386299</v>
      </c>
    </row>
    <row r="11" spans="1:19" x14ac:dyDescent="0.25">
      <c r="E11">
        <v>6</v>
      </c>
      <c r="F11">
        <v>40</v>
      </c>
      <c r="G11">
        <f t="shared" si="2"/>
        <v>0.90308998699194354</v>
      </c>
      <c r="H11">
        <f>((G11-0)*100)/$I$4</f>
        <v>65.431287595659455</v>
      </c>
      <c r="K11">
        <v>6</v>
      </c>
      <c r="L11">
        <v>8</v>
      </c>
      <c r="M11">
        <f t="shared" si="3"/>
        <v>0.125</v>
      </c>
      <c r="N11">
        <f t="shared" si="4"/>
        <v>0.35355339059327379</v>
      </c>
      <c r="O11">
        <f>O$5*$N11</f>
        <v>8.8388347648318444</v>
      </c>
      <c r="P11">
        <f>P$5*$N11</f>
        <v>17.677669529663689</v>
      </c>
      <c r="Q11">
        <f>Q$5*$N11</f>
        <v>26.516504294495533</v>
      </c>
      <c r="R11">
        <f>R$5*$N11</f>
        <v>35.355339059327378</v>
      </c>
    </row>
    <row r="12" spans="1:19" x14ac:dyDescent="0.25">
      <c r="E12">
        <v>7</v>
      </c>
      <c r="F12">
        <v>45</v>
      </c>
      <c r="G12">
        <f t="shared" si="2"/>
        <v>0.95424250943932487</v>
      </c>
      <c r="H12">
        <f>((G12-0)*100)/$I$4</f>
        <v>69.137424808681061</v>
      </c>
      <c r="K12">
        <v>7</v>
      </c>
      <c r="L12">
        <v>9</v>
      </c>
      <c r="M12">
        <f t="shared" si="3"/>
        <v>0.1111111111111111</v>
      </c>
      <c r="N12">
        <f t="shared" si="4"/>
        <v>0.33333333333333331</v>
      </c>
      <c r="O12">
        <f>O$5*$N12</f>
        <v>8.3333333333333321</v>
      </c>
      <c r="P12">
        <f>P$5*$N12</f>
        <v>16.666666666666664</v>
      </c>
      <c r="Q12">
        <f>Q$5*$N12</f>
        <v>25</v>
      </c>
      <c r="R12">
        <f>R$5*$N12</f>
        <v>33.333333333333329</v>
      </c>
    </row>
    <row r="13" spans="1:19" x14ac:dyDescent="0.25">
      <c r="E13" s="4">
        <v>8</v>
      </c>
      <c r="F13" s="4">
        <v>60</v>
      </c>
      <c r="G13">
        <f t="shared" si="2"/>
        <v>1.0791812460476249</v>
      </c>
      <c r="H13" s="4">
        <f>((G13-0)*100)/$I$4</f>
        <v>78.189570801446834</v>
      </c>
      <c r="K13">
        <v>8</v>
      </c>
      <c r="L13">
        <v>12</v>
      </c>
      <c r="M13">
        <f t="shared" si="3"/>
        <v>8.3333333333333329E-2</v>
      </c>
      <c r="N13">
        <f t="shared" si="4"/>
        <v>0.28867513459481287</v>
      </c>
      <c r="O13">
        <f>O$5*$N13</f>
        <v>7.2168783648703219</v>
      </c>
      <c r="P13">
        <f>P$5*$N13</f>
        <v>14.433756729740644</v>
      </c>
      <c r="Q13">
        <f>Q$5*$N13</f>
        <v>21.650635094610966</v>
      </c>
      <c r="R13">
        <f>R$5*$N13</f>
        <v>28.867513459481287</v>
      </c>
    </row>
    <row r="14" spans="1:19" x14ac:dyDescent="0.25">
      <c r="E14" s="4">
        <v>9</v>
      </c>
      <c r="F14" s="4">
        <v>90</v>
      </c>
      <c r="G14">
        <f t="shared" si="2"/>
        <v>1.255272505103306</v>
      </c>
      <c r="H14" s="4">
        <f>((G14-0)*100)/$I$4</f>
        <v>90.947854007234213</v>
      </c>
      <c r="K14">
        <v>9</v>
      </c>
      <c r="L14">
        <v>18</v>
      </c>
      <c r="M14">
        <f t="shared" si="3"/>
        <v>5.5555555555555552E-2</v>
      </c>
      <c r="N14">
        <f t="shared" si="4"/>
        <v>0.23570226039551584</v>
      </c>
      <c r="O14">
        <f>O$5*$N14</f>
        <v>5.8925565098878963</v>
      </c>
      <c r="P14">
        <f>P$5*$N14</f>
        <v>11.785113019775793</v>
      </c>
      <c r="Q14">
        <f>Q$5*$N14</f>
        <v>17.677669529663689</v>
      </c>
      <c r="R14">
        <f>R$5*$N14</f>
        <v>23.570226039551585</v>
      </c>
    </row>
    <row r="15" spans="1:19" x14ac:dyDescent="0.25">
      <c r="E15">
        <v>10</v>
      </c>
      <c r="F15">
        <v>120</v>
      </c>
      <c r="G15">
        <f t="shared" si="2"/>
        <v>1.3802112417116061</v>
      </c>
      <c r="H15">
        <f>((G15-0)*100)/$I$4</f>
        <v>100</v>
      </c>
      <c r="K15">
        <v>10</v>
      </c>
      <c r="L15">
        <v>24</v>
      </c>
      <c r="M15">
        <f t="shared" si="3"/>
        <v>4.1666666666666664E-2</v>
      </c>
      <c r="N15">
        <f t="shared" si="4"/>
        <v>0.20412414523193151</v>
      </c>
      <c r="O15">
        <f>O$5*$N15</f>
        <v>5.1031036307982873</v>
      </c>
      <c r="P15">
        <f>P$5*$N15</f>
        <v>10.206207261596575</v>
      </c>
      <c r="Q15">
        <f>Q$5*$N15</f>
        <v>15.309310892394864</v>
      </c>
      <c r="R15">
        <f>R$5*$N15</f>
        <v>20.412414523193149</v>
      </c>
    </row>
    <row r="38" spans="9:9" ht="15.75" x14ac:dyDescent="0.25">
      <c r="I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2023-06-10T18:38:36Z</dcterms:created>
  <dcterms:modified xsi:type="dcterms:W3CDTF">2023-06-25T20:44:14Z</dcterms:modified>
</cp:coreProperties>
</file>