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rojects (repos)\RA8 graphics benchmark\"/>
    </mc:Choice>
  </mc:AlternateContent>
  <xr:revisionPtr revIDLastSave="0" documentId="13_ncr:1_{DAC70C63-30FD-4308-966C-D3590EB5C3CC}" xr6:coauthVersionLast="47" xr6:coauthVersionMax="47" xr10:uidLastSave="{00000000-0000-0000-0000-000000000000}"/>
  <bookViews>
    <workbookView xWindow="-28920" yWindow="-120" windowWidth="29040" windowHeight="16440" activeTab="1" xr2:uid="{B7A2281A-D7BC-47B3-829F-18E497CCB8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C44" i="1"/>
  <c r="C43" i="1"/>
  <c r="C40" i="1"/>
  <c r="F27" i="1"/>
  <c r="D28" i="1"/>
  <c r="D27" i="1"/>
  <c r="E27" i="1"/>
  <c r="E28" i="1"/>
  <c r="C36" i="1"/>
  <c r="C34" i="1"/>
  <c r="C32" i="1"/>
  <c r="C30" i="1"/>
  <c r="C27" i="1"/>
  <c r="H16" i="1"/>
  <c r="H15" i="1"/>
  <c r="H17" i="1" s="1"/>
  <c r="H18" i="1" s="1"/>
  <c r="G16" i="1"/>
  <c r="G15" i="1"/>
  <c r="G17" i="1" s="1"/>
  <c r="G18" i="1" s="1"/>
  <c r="G20" i="1" s="1"/>
  <c r="F16" i="1"/>
  <c r="F15" i="1"/>
  <c r="F17" i="1" s="1"/>
  <c r="F18" i="1" s="1"/>
  <c r="F20" i="1" s="1"/>
  <c r="E16" i="1"/>
  <c r="E15" i="1"/>
  <c r="E17" i="1" s="1"/>
  <c r="E18" i="1" s="1"/>
  <c r="E20" i="1" s="1"/>
  <c r="D16" i="1"/>
  <c r="D15" i="1"/>
  <c r="D17" i="1" s="1"/>
  <c r="D18" i="1" s="1"/>
  <c r="K42" i="1"/>
  <c r="M4" i="1"/>
  <c r="L4" i="1"/>
  <c r="C16" i="1"/>
  <c r="C15" i="1"/>
  <c r="C17" i="1" s="1"/>
  <c r="C18" i="1" s="1"/>
  <c r="C20" i="1" s="1"/>
  <c r="H25" i="1"/>
  <c r="H23" i="1"/>
  <c r="H22" i="1"/>
  <c r="H21" i="1"/>
  <c r="L2" i="1"/>
  <c r="M2" i="1" s="1"/>
  <c r="H20" i="1" l="1"/>
  <c r="D20" i="1"/>
</calcChain>
</file>

<file path=xl/sharedStrings.xml><?xml version="1.0" encoding="utf-8"?>
<sst xmlns="http://schemas.openxmlformats.org/spreadsheetml/2006/main" count="31" uniqueCount="31">
  <si>
    <t>BCLK</t>
  </si>
  <si>
    <t>HORZ</t>
  </si>
  <si>
    <t>VERT</t>
  </si>
  <si>
    <t>RAS</t>
  </si>
  <si>
    <t>P908</t>
  </si>
  <si>
    <t>SDCS</t>
  </si>
  <si>
    <t>P115</t>
  </si>
  <si>
    <t>WE</t>
  </si>
  <si>
    <t>P114</t>
  </si>
  <si>
    <t>SDCLK</t>
  </si>
  <si>
    <t>PA09</t>
  </si>
  <si>
    <t>CAS</t>
  </si>
  <si>
    <t>P909</t>
  </si>
  <si>
    <t>CKE</t>
  </si>
  <si>
    <t>P113</t>
  </si>
  <si>
    <t>total cycles</t>
  </si>
  <si>
    <t>Horz</t>
  </si>
  <si>
    <t>V total lines</t>
  </si>
  <si>
    <t>clock div</t>
  </si>
  <si>
    <t>frame rate</t>
  </si>
  <si>
    <t>GLCDC clock</t>
  </si>
  <si>
    <t>base bandwidth</t>
  </si>
  <si>
    <t>frame writes/sec</t>
  </si>
  <si>
    <t>clocks gobbled by GLCD</t>
  </si>
  <si>
    <t>GLCD access</t>
  </si>
  <si>
    <t>frame wps with GLCD</t>
  </si>
  <si>
    <t>bandwidth GLCD</t>
  </si>
  <si>
    <t>data clks (MAX)</t>
  </si>
  <si>
    <t>data clks(CAP)</t>
  </si>
  <si>
    <t>difference</t>
  </si>
  <si>
    <t>data clks /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</si>
</sst>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1" fillId="0" borderId="0" xfId="0" applyFont="1"/>
    <xf numFmtId="0" fontId="0" fillId="5" borderId="0" xfId="0" applyFill="1"/>
    <xf numFmtId="1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22</xdr:col>
      <xdr:colOff>14625</xdr:colOff>
      <xdr:row>51</xdr:row>
      <xdr:rowOff>11950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3DC5A7-697C-4355-B515-8A3F78C36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0"/>
          <a:ext cx="7329825" cy="763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71C4-4E73-438A-80FA-912ACDF89196}">
  <dimension ref="A2:M44"/>
  <sheetViews>
    <sheetView topLeftCell="A15" zoomScaleNormal="100" workbookViewId="0">
      <selection activeCell="L21" sqref="L21"/>
    </sheetView>
  </sheetViews>
  <sheetFormatPr defaultRowHeight="15" x14ac:dyDescent="0.25"/>
  <cols>
    <col min="2" max="2" width="21.28515625" customWidth="1"/>
    <col min="3" max="3" width="11.28515625" customWidth="1"/>
    <col min="4" max="4" width="14.42578125" customWidth="1"/>
    <col min="5" max="5" width="12" customWidth="1"/>
    <col min="6" max="7" width="14.28515625" customWidth="1"/>
    <col min="8" max="8" width="12.7109375" customWidth="1"/>
    <col min="10" max="10" width="16.28515625" customWidth="1"/>
    <col min="11" max="11" width="12" bestFit="1" customWidth="1"/>
    <col min="12" max="12" width="13" customWidth="1"/>
    <col min="13" max="13" width="11.5703125" customWidth="1"/>
  </cols>
  <sheetData>
    <row r="2" spans="1:13" x14ac:dyDescent="0.25">
      <c r="K2">
        <v>68000000</v>
      </c>
      <c r="L2">
        <f>HEX2DEC(K2)</f>
        <v>1744830464</v>
      </c>
      <c r="M2" t="str">
        <f>_xlfn.CONCAT("0x",DEC2HEX(L2,8))</f>
        <v>0x68000000</v>
      </c>
    </row>
    <row r="4" spans="1:13" x14ac:dyDescent="0.25">
      <c r="B4" t="s">
        <v>0</v>
      </c>
      <c r="C4" s="1">
        <v>120000000</v>
      </c>
      <c r="D4" s="1">
        <v>120000000</v>
      </c>
      <c r="E4" s="1">
        <v>120000000</v>
      </c>
      <c r="F4" s="1">
        <v>120000000</v>
      </c>
      <c r="G4" s="1">
        <v>120000000</v>
      </c>
      <c r="H4" s="1">
        <v>120000000</v>
      </c>
      <c r="L4">
        <f>32*1024*1024</f>
        <v>33554432</v>
      </c>
      <c r="M4" t="str">
        <f>_xlfn.CONCAT("0x",DEC2HEX(L4,8))</f>
        <v>0x02000000</v>
      </c>
    </row>
    <row r="5" spans="1:13" x14ac:dyDescent="0.25">
      <c r="B5" t="s">
        <v>1</v>
      </c>
      <c r="C5" s="1">
        <v>1280</v>
      </c>
      <c r="D5" s="1">
        <v>1280</v>
      </c>
      <c r="E5" s="1">
        <v>1280</v>
      </c>
      <c r="F5" s="1">
        <v>1280</v>
      </c>
      <c r="G5" s="1">
        <v>1280</v>
      </c>
      <c r="H5" s="1">
        <v>480</v>
      </c>
    </row>
    <row r="6" spans="1:13" x14ac:dyDescent="0.25">
      <c r="B6" t="s">
        <v>2</v>
      </c>
      <c r="C6" s="1">
        <v>720</v>
      </c>
      <c r="D6" s="1">
        <v>720</v>
      </c>
      <c r="E6" s="1">
        <v>720</v>
      </c>
      <c r="F6" s="1">
        <v>720</v>
      </c>
      <c r="G6" s="1">
        <v>720</v>
      </c>
      <c r="H6" s="1">
        <v>852</v>
      </c>
    </row>
    <row r="7" spans="1:13" x14ac:dyDescent="0.25">
      <c r="B7" t="s">
        <v>21</v>
      </c>
      <c r="C7" s="6">
        <v>0.66</v>
      </c>
      <c r="D7" s="6">
        <v>0.66</v>
      </c>
      <c r="E7" s="6">
        <v>0.66</v>
      </c>
      <c r="F7" s="6">
        <v>0.66</v>
      </c>
      <c r="G7" s="6">
        <v>0.66</v>
      </c>
      <c r="H7" s="6">
        <v>0.66</v>
      </c>
    </row>
    <row r="8" spans="1:13" x14ac:dyDescent="0.25">
      <c r="B8" t="s">
        <v>20</v>
      </c>
      <c r="C8" s="4">
        <v>200000000</v>
      </c>
      <c r="D8" s="4">
        <v>200000000</v>
      </c>
      <c r="E8" s="4">
        <v>200000000</v>
      </c>
      <c r="F8" s="4">
        <v>200000000</v>
      </c>
      <c r="G8" s="4">
        <v>200000000</v>
      </c>
      <c r="H8" s="4">
        <v>200000000</v>
      </c>
    </row>
    <row r="9" spans="1:13" x14ac:dyDescent="0.25">
      <c r="A9" t="s">
        <v>16</v>
      </c>
      <c r="B9" t="s">
        <v>15</v>
      </c>
      <c r="C9" s="4">
        <v>1296</v>
      </c>
      <c r="D9" s="4">
        <v>1296</v>
      </c>
      <c r="E9" s="4">
        <v>1296</v>
      </c>
      <c r="F9" s="4">
        <v>1296</v>
      </c>
      <c r="G9" s="4">
        <v>1296</v>
      </c>
      <c r="H9" s="4">
        <v>559</v>
      </c>
    </row>
    <row r="10" spans="1:13" x14ac:dyDescent="0.25">
      <c r="B10" t="s">
        <v>17</v>
      </c>
      <c r="C10" s="4">
        <v>760</v>
      </c>
      <c r="D10" s="4">
        <v>760</v>
      </c>
      <c r="E10" s="4">
        <v>760</v>
      </c>
      <c r="F10" s="4">
        <v>760</v>
      </c>
      <c r="G10" s="4">
        <v>760</v>
      </c>
      <c r="H10" s="4">
        <v>894</v>
      </c>
    </row>
    <row r="11" spans="1:13" x14ac:dyDescent="0.25">
      <c r="B11" t="s">
        <v>18</v>
      </c>
      <c r="C11" s="4">
        <v>4</v>
      </c>
      <c r="D11" s="4">
        <v>8</v>
      </c>
      <c r="E11" s="4">
        <v>16</v>
      </c>
      <c r="F11" s="4">
        <v>32</v>
      </c>
      <c r="G11" s="4">
        <v>64</v>
      </c>
      <c r="H11" s="4">
        <v>4</v>
      </c>
    </row>
    <row r="12" spans="1:13" x14ac:dyDescent="0.25">
      <c r="B12" t="s">
        <v>24</v>
      </c>
      <c r="C12" s="6">
        <v>0.625</v>
      </c>
      <c r="D12" s="6">
        <v>0.625</v>
      </c>
      <c r="E12" s="6">
        <v>0.625</v>
      </c>
      <c r="F12" s="6">
        <v>0.625</v>
      </c>
      <c r="G12" s="6">
        <v>0.625</v>
      </c>
      <c r="H12" s="6">
        <v>0.625</v>
      </c>
    </row>
    <row r="15" spans="1:13" ht="15.75" x14ac:dyDescent="0.25">
      <c r="B15" t="s">
        <v>19</v>
      </c>
      <c r="C15" s="8">
        <f t="shared" ref="C15:H15" si="0">(C8/C11)/(C9*C10)</f>
        <v>50.763482781026639</v>
      </c>
      <c r="D15" s="8">
        <f t="shared" si="0"/>
        <v>25.381741390513319</v>
      </c>
      <c r="E15" s="8">
        <f t="shared" si="0"/>
        <v>12.69087069525666</v>
      </c>
      <c r="F15" s="8">
        <f t="shared" si="0"/>
        <v>6.3454353476283298</v>
      </c>
      <c r="G15" s="8">
        <f t="shared" si="0"/>
        <v>3.1727176738141649</v>
      </c>
      <c r="H15" s="8">
        <f t="shared" si="0"/>
        <v>100.05082581951632</v>
      </c>
    </row>
    <row r="16" spans="1:13" x14ac:dyDescent="0.25">
      <c r="B16" t="s">
        <v>22</v>
      </c>
      <c r="C16" s="5">
        <f t="shared" ref="C16:H16" si="1">(C4/(C5*C6))*C7</f>
        <v>85.937500000000014</v>
      </c>
      <c r="D16" s="5">
        <f t="shared" si="1"/>
        <v>85.937500000000014</v>
      </c>
      <c r="E16" s="5">
        <f t="shared" si="1"/>
        <v>85.937500000000014</v>
      </c>
      <c r="F16" s="5">
        <f t="shared" si="1"/>
        <v>85.937500000000014</v>
      </c>
      <c r="G16" s="5">
        <f t="shared" si="1"/>
        <v>85.937500000000014</v>
      </c>
      <c r="H16" s="5">
        <f t="shared" si="1"/>
        <v>193.66197183098592</v>
      </c>
    </row>
    <row r="17" spans="2:8" x14ac:dyDescent="0.25">
      <c r="B17" t="s">
        <v>23</v>
      </c>
      <c r="C17" s="5">
        <f t="shared" ref="C17:H17" si="2">(C5*C6)*C15*(1/C12)</f>
        <v>74853801.169590637</v>
      </c>
      <c r="D17" s="5">
        <f t="shared" si="2"/>
        <v>37426900.584795319</v>
      </c>
      <c r="E17" s="5">
        <f t="shared" si="2"/>
        <v>18713450.292397659</v>
      </c>
      <c r="F17" s="5">
        <f t="shared" si="2"/>
        <v>9356725.1461988296</v>
      </c>
      <c r="G17" s="5">
        <f t="shared" si="2"/>
        <v>4678362.5730994148</v>
      </c>
      <c r="H17" s="5">
        <f t="shared" si="2"/>
        <v>65466857.163439035</v>
      </c>
    </row>
    <row r="18" spans="2:8" x14ac:dyDescent="0.25">
      <c r="B18" t="s">
        <v>25</v>
      </c>
      <c r="C18" s="5">
        <f t="shared" ref="C18:H18" si="3">((C4-C17)/(C5*C6))*C7</f>
        <v>32.331262183235872</v>
      </c>
      <c r="D18" s="5">
        <f t="shared" si="3"/>
        <v>59.134381091617932</v>
      </c>
      <c r="E18" s="5">
        <f t="shared" si="3"/>
        <v>72.53594054580897</v>
      </c>
      <c r="F18" s="5">
        <f t="shared" si="3"/>
        <v>79.236720272904492</v>
      </c>
      <c r="G18" s="5">
        <f t="shared" si="3"/>
        <v>82.587110136452239</v>
      </c>
      <c r="H18" s="5">
        <f t="shared" si="3"/>
        <v>88.00829976557668</v>
      </c>
    </row>
    <row r="20" spans="2:8" ht="18.75" x14ac:dyDescent="0.3">
      <c r="B20" t="s">
        <v>26</v>
      </c>
      <c r="C20" s="7">
        <f t="shared" ref="C20:H20" si="4">1-(C18/C16)</f>
        <v>0.62378167641325533</v>
      </c>
      <c r="D20" s="7">
        <f t="shared" si="4"/>
        <v>0.31189083820662777</v>
      </c>
      <c r="E20" s="7">
        <f t="shared" si="4"/>
        <v>0.15594541910331394</v>
      </c>
      <c r="F20" s="7">
        <f t="shared" si="4"/>
        <v>7.7972709551657027E-2</v>
      </c>
      <c r="G20" s="7">
        <f t="shared" si="4"/>
        <v>3.898635477582868E-2</v>
      </c>
      <c r="H20" s="7">
        <f t="shared" si="4"/>
        <v>0.54555714302865854</v>
      </c>
    </row>
    <row r="21" spans="2:8" x14ac:dyDescent="0.25">
      <c r="D21">
        <v>4</v>
      </c>
      <c r="E21">
        <v>193</v>
      </c>
      <c r="F21">
        <v>87</v>
      </c>
      <c r="G21">
        <v>1</v>
      </c>
      <c r="H21" s="3">
        <f>(1-(F21/E21))</f>
        <v>0.54922279792746109</v>
      </c>
    </row>
    <row r="22" spans="2:8" x14ac:dyDescent="0.25">
      <c r="D22">
        <v>8</v>
      </c>
      <c r="E22">
        <v>193</v>
      </c>
      <c r="F22">
        <v>145</v>
      </c>
      <c r="G22">
        <v>0.5</v>
      </c>
      <c r="H22" s="3">
        <f>(1-(F22/E22))</f>
        <v>0.24870466321243523</v>
      </c>
    </row>
    <row r="23" spans="2:8" x14ac:dyDescent="0.25">
      <c r="D23">
        <v>16</v>
      </c>
      <c r="E23">
        <v>193</v>
      </c>
      <c r="F23">
        <v>165</v>
      </c>
      <c r="G23">
        <v>0.25</v>
      </c>
      <c r="H23" s="3">
        <f>(1-(F23/E23))</f>
        <v>0.14507772020725385</v>
      </c>
    </row>
    <row r="25" spans="2:8" x14ac:dyDescent="0.25">
      <c r="E25">
        <v>86</v>
      </c>
      <c r="F25">
        <v>39</v>
      </c>
      <c r="H25">
        <f>(1-(F25/E25))</f>
        <v>0.54651162790697683</v>
      </c>
    </row>
    <row r="27" spans="2:8" x14ac:dyDescent="0.25">
      <c r="B27" t="s">
        <v>27</v>
      </c>
      <c r="C27">
        <f>(32*1024*1024)/2</f>
        <v>16777216</v>
      </c>
      <c r="D27">
        <f>C27/1024</f>
        <v>16384</v>
      </c>
      <c r="E27">
        <f>(C27*100)/C28</f>
        <v>66.65840251382815</v>
      </c>
      <c r="F27">
        <f>D27/D28</f>
        <v>0.66658402513828152</v>
      </c>
    </row>
    <row r="28" spans="2:8" x14ac:dyDescent="0.25">
      <c r="B28" t="s">
        <v>28</v>
      </c>
      <c r="C28">
        <v>25168944</v>
      </c>
      <c r="D28">
        <f>C28/1024</f>
        <v>24579.046875</v>
      </c>
      <c r="E28">
        <f>(C28*100)</f>
        <v>2516894400</v>
      </c>
    </row>
    <row r="30" spans="2:8" x14ac:dyDescent="0.25">
      <c r="B30" t="s">
        <v>29</v>
      </c>
      <c r="C30">
        <f>C28-C27</f>
        <v>8391728</v>
      </c>
      <c r="G30" s="2"/>
    </row>
    <row r="32" spans="2:8" x14ac:dyDescent="0.25">
      <c r="C32">
        <f>C27/C30</f>
        <v>1.9992564105986277</v>
      </c>
    </row>
    <row r="34" spans="2:11" x14ac:dyDescent="0.25">
      <c r="B34" t="s">
        <v>30</v>
      </c>
      <c r="C34">
        <f>C27/64</f>
        <v>262144</v>
      </c>
    </row>
    <row r="36" spans="2:11" x14ac:dyDescent="0.25">
      <c r="C36">
        <f>C30/C34</f>
        <v>32.01190185546875</v>
      </c>
    </row>
    <row r="38" spans="2:11" x14ac:dyDescent="0.25">
      <c r="C38">
        <v>58017173</v>
      </c>
      <c r="F38">
        <f>66.65-28.92</f>
        <v>37.730000000000004</v>
      </c>
    </row>
    <row r="39" spans="2:11" x14ac:dyDescent="0.25">
      <c r="F39">
        <f>F38*(0.665)</f>
        <v>25.090450000000004</v>
      </c>
    </row>
    <row r="40" spans="2:11" x14ac:dyDescent="0.25">
      <c r="C40">
        <f>C38-C28</f>
        <v>32848229</v>
      </c>
    </row>
    <row r="42" spans="2:11" x14ac:dyDescent="0.25">
      <c r="K42">
        <f>(1/38400)*1000000</f>
        <v>26.041666666666668</v>
      </c>
    </row>
    <row r="43" spans="2:11" x14ac:dyDescent="0.25">
      <c r="C43">
        <f>50*480*854</f>
        <v>20496000</v>
      </c>
    </row>
    <row r="44" spans="2:11" x14ac:dyDescent="0.25">
      <c r="C44">
        <f>1/(C40/C43)</f>
        <v>0.62396057942728045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0588-604B-4943-AD78-ACE64520A8BA}">
  <dimension ref="B1:C7"/>
  <sheetViews>
    <sheetView tabSelected="1" workbookViewId="0">
      <selection activeCell="C26" sqref="C26"/>
    </sheetView>
  </sheetViews>
  <sheetFormatPr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 t="s">
        <v>3</v>
      </c>
      <c r="C2" t="s">
        <v>4</v>
      </c>
    </row>
    <row r="3" spans="2:3" x14ac:dyDescent="0.25">
      <c r="B3" t="s">
        <v>5</v>
      </c>
      <c r="C3" t="s">
        <v>6</v>
      </c>
    </row>
    <row r="4" spans="2:3" x14ac:dyDescent="0.25">
      <c r="B4" t="s">
        <v>7</v>
      </c>
      <c r="C4" t="s">
        <v>8</v>
      </c>
    </row>
    <row r="5" spans="2:3" x14ac:dyDescent="0.25">
      <c r="B5" t="s">
        <v>13</v>
      </c>
      <c r="C5" t="s">
        <v>14</v>
      </c>
    </row>
    <row r="7" spans="2:3" x14ac:dyDescent="0.25">
      <c r="B7" t="s">
        <v>9</v>
      </c>
      <c r="C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Drinkard</dc:creator>
  <cp:lastModifiedBy>Dale Drinkard</cp:lastModifiedBy>
  <dcterms:created xsi:type="dcterms:W3CDTF">2024-06-13T13:31:30Z</dcterms:created>
  <dcterms:modified xsi:type="dcterms:W3CDTF">2024-09-06T01:02:50Z</dcterms:modified>
</cp:coreProperties>
</file>