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teven/Documents/T-matrix scattering codes/tmat/"/>
    </mc:Choice>
  </mc:AlternateContent>
  <bookViews>
    <workbookView xWindow="0" yWindow="460" windowWidth="26380" windowHeight="18400" tabRatio="500"/>
  </bookViews>
  <sheets>
    <sheet name="Sheet1" sheetId="1" r:id="rId1"/>
  </sheets>
  <definedNames>
    <definedName name="oblate_1.2_0.03_10.0_20_1" localSheetId="0">Sheet1!$C$5:$L$14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1" l="1"/>
  <c r="S15" i="1"/>
  <c r="R15" i="1"/>
  <c r="S7" i="1"/>
  <c r="S8" i="1"/>
  <c r="S9" i="1"/>
  <c r="S10" i="1"/>
  <c r="S11" i="1"/>
  <c r="S12" i="1"/>
  <c r="S13" i="1"/>
  <c r="S14" i="1"/>
  <c r="S6" i="1"/>
  <c r="R14" i="1"/>
  <c r="R7" i="1"/>
  <c r="R8" i="1"/>
  <c r="R9" i="1"/>
  <c r="R10" i="1"/>
  <c r="R11" i="1"/>
  <c r="R12" i="1"/>
  <c r="R13" i="1"/>
  <c r="M6" i="1"/>
  <c r="O6" i="1"/>
  <c r="M5" i="1"/>
  <c r="O5" i="1"/>
  <c r="P6" i="1"/>
  <c r="Q6" i="1"/>
  <c r="R6" i="1"/>
  <c r="Q7" i="1"/>
  <c r="Q8" i="1"/>
  <c r="Q9" i="1"/>
  <c r="Q10" i="1"/>
  <c r="Q11" i="1"/>
  <c r="Q12" i="1"/>
  <c r="Q13" i="1"/>
  <c r="Q14" i="1"/>
  <c r="M14" i="1"/>
  <c r="M13" i="1"/>
  <c r="M12" i="1"/>
  <c r="M11" i="1"/>
  <c r="M10" i="1"/>
  <c r="M9" i="1"/>
  <c r="M8" i="1"/>
  <c r="M7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N6" i="1"/>
  <c r="N7" i="1"/>
  <c r="N8" i="1"/>
  <c r="N9" i="1"/>
  <c r="N10" i="1"/>
  <c r="N11" i="1"/>
  <c r="N12" i="1"/>
  <c r="N13" i="1"/>
  <c r="N14" i="1"/>
  <c r="N5" i="1"/>
  <c r="A1" i="1"/>
</calcChain>
</file>

<file path=xl/connections.xml><?xml version="1.0" encoding="utf-8"?>
<connections xmlns="http://schemas.openxmlformats.org/spreadsheetml/2006/main">
  <connection id="1" name="oblate 1.2 0.03 10.0 20" type="6" refreshedVersion="0" background="1" saveData="1">
    <textPr fileType="mac" codePage="10000" sourceFile="/Users/Steven/Documents/T-matrix scattering codes/tmat/oblate 1.2 0.03 10.0 20.txt" delimited="0">
      <textFields count="10">
        <textField/>
        <textField position="7"/>
        <textField position="13"/>
        <textField position="20"/>
        <textField position="26"/>
        <textField position="40"/>
        <textField position="53"/>
        <textField position="70"/>
        <textField position="77"/>
        <textField position="89"/>
      </textFields>
    </textPr>
  </connection>
</connections>
</file>

<file path=xl/sharedStrings.xml><?xml version="1.0" encoding="utf-8"?>
<sst xmlns="http://schemas.openxmlformats.org/spreadsheetml/2006/main" count="10" uniqueCount="10">
  <si>
    <t>alpha</t>
  </si>
  <si>
    <t>Cabs</t>
  </si>
  <si>
    <t>sin(alpha)</t>
  </si>
  <si>
    <t>alpha (rad)</t>
  </si>
  <si>
    <t>cos(alpha)</t>
  </si>
  <si>
    <t>dcos(alpha)</t>
  </si>
  <si>
    <t>avg(Cabs)</t>
  </si>
  <si>
    <t>int (denom)</t>
  </si>
  <si>
    <t>int (num)</t>
  </si>
  <si>
    <t>&lt;Cabs&gt;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</si>
</sst>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1" fillId="0" borderId="0" xfId="0" applyNumberFormat="1" applyFont="1"/>
    <xf numFmtId="2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blate 1.2 0.03 10.0 2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H1" zoomScale="163" workbookViewId="0">
      <selection activeCell="R18" sqref="R18"/>
    </sheetView>
  </sheetViews>
  <sheetFormatPr baseColWidth="10" defaultRowHeight="16" x14ac:dyDescent="0.2"/>
  <cols>
    <col min="3" max="3" width="6.1640625" customWidth="1"/>
    <col min="4" max="4" width="5.1640625" customWidth="1"/>
    <col min="5" max="5" width="6.1640625" customWidth="1"/>
    <col min="6" max="6" width="11.1640625" customWidth="1"/>
    <col min="9" max="9" width="11.1640625" bestFit="1" customWidth="1"/>
    <col min="10" max="10" width="5.1640625" customWidth="1"/>
    <col min="11" max="11" width="11.1640625" customWidth="1"/>
    <col min="12" max="12" width="6.6640625" customWidth="1"/>
  </cols>
  <sheetData>
    <row r="1" spans="1:19" x14ac:dyDescent="0.2">
      <c r="A1">
        <f>10^2/(40^2*2.5^(2/3))</f>
        <v>3.3930220207436336E-2</v>
      </c>
    </row>
    <row r="4" spans="1:19" x14ac:dyDescent="0.2">
      <c r="F4" t="s">
        <v>0</v>
      </c>
      <c r="I4" t="s">
        <v>1</v>
      </c>
      <c r="M4" t="s">
        <v>3</v>
      </c>
      <c r="N4" t="s">
        <v>2</v>
      </c>
      <c r="O4" t="s">
        <v>4</v>
      </c>
      <c r="P4" t="s">
        <v>5</v>
      </c>
      <c r="Q4" t="s">
        <v>6</v>
      </c>
      <c r="R4" t="s">
        <v>8</v>
      </c>
      <c r="S4" t="s">
        <v>7</v>
      </c>
    </row>
    <row r="5" spans="1:19" x14ac:dyDescent="0.2">
      <c r="C5" s="1">
        <v>17.03</v>
      </c>
      <c r="D5" s="1">
        <v>6.28</v>
      </c>
      <c r="E5" s="1">
        <v>17.059999999999999</v>
      </c>
      <c r="F5" s="1">
        <v>0</v>
      </c>
      <c r="G5" s="1">
        <v>1.0679000000000001</v>
      </c>
      <c r="H5" s="1">
        <v>0.58845000000000003</v>
      </c>
      <c r="I5" s="5">
        <v>0.47942000000000001</v>
      </c>
      <c r="J5" s="1">
        <v>0.55000000000000004</v>
      </c>
      <c r="K5" s="1">
        <v>0</v>
      </c>
      <c r="L5" s="1">
        <v>0</v>
      </c>
      <c r="M5" s="1">
        <f>RADIANS(F5)</f>
        <v>0</v>
      </c>
      <c r="N5" s="1">
        <f>SIN(M5)</f>
        <v>0</v>
      </c>
      <c r="O5" s="1">
        <f>COS(M5)</f>
        <v>1</v>
      </c>
      <c r="P5" s="1"/>
      <c r="Q5" s="1"/>
    </row>
    <row r="6" spans="1:19" x14ac:dyDescent="0.2">
      <c r="C6" s="1">
        <v>17.03</v>
      </c>
      <c r="D6" s="1">
        <v>6.28</v>
      </c>
      <c r="E6" s="1">
        <v>17.059999999999999</v>
      </c>
      <c r="F6" s="1">
        <v>10</v>
      </c>
      <c r="G6" s="1">
        <v>0.99478</v>
      </c>
      <c r="H6" s="1">
        <v>1.0573999999999999</v>
      </c>
      <c r="I6" s="5">
        <v>-6.2660999999999994E-2</v>
      </c>
      <c r="J6" s="1">
        <v>1.06</v>
      </c>
      <c r="K6" s="1">
        <v>6.5374000000000002E-2</v>
      </c>
      <c r="L6" s="1">
        <v>6.57</v>
      </c>
      <c r="M6" s="1">
        <f t="shared" ref="M6:M14" si="0">RADIANS(F6)</f>
        <v>0.17453292519943295</v>
      </c>
      <c r="N6" s="1">
        <f t="shared" ref="N6:N14" si="1">SIN(M6)</f>
        <v>0.17364817766693033</v>
      </c>
      <c r="O6" s="1">
        <f t="shared" ref="O6:O14" si="2">COS(M6)</f>
        <v>0.98480775301220802</v>
      </c>
      <c r="P6" s="1">
        <f>O6-O5</f>
        <v>-1.519224698779198E-2</v>
      </c>
      <c r="Q6" s="3">
        <f>AVERAGE(I5:I6)</f>
        <v>0.2083795</v>
      </c>
      <c r="R6">
        <f>P6*Q6</f>
        <v>-3.1657528311925987E-3</v>
      </c>
      <c r="S6" s="2">
        <f>P6</f>
        <v>-1.519224698779198E-2</v>
      </c>
    </row>
    <row r="7" spans="1:19" x14ac:dyDescent="0.2">
      <c r="C7" s="1">
        <v>17.03</v>
      </c>
      <c r="D7" s="1">
        <v>6.28</v>
      </c>
      <c r="E7" s="1">
        <v>17.059999999999999</v>
      </c>
      <c r="F7" s="1">
        <v>20</v>
      </c>
      <c r="G7" s="1">
        <v>0.99382000000000004</v>
      </c>
      <c r="H7" s="1">
        <v>0.69477999999999995</v>
      </c>
      <c r="I7" s="5">
        <v>0.29903999999999997</v>
      </c>
      <c r="J7" s="1">
        <v>0.7</v>
      </c>
      <c r="K7" s="1">
        <v>4.1120999999999998E-2</v>
      </c>
      <c r="L7" s="1">
        <v>4.1399999999999997</v>
      </c>
      <c r="M7" s="1">
        <f t="shared" si="0"/>
        <v>0.3490658503988659</v>
      </c>
      <c r="N7" s="1">
        <f t="shared" si="1"/>
        <v>0.34202014332566871</v>
      </c>
      <c r="O7" s="1">
        <f t="shared" si="2"/>
        <v>0.93969262078590843</v>
      </c>
      <c r="P7" s="1">
        <f t="shared" ref="P7:P14" si="3">O7-O6</f>
        <v>-4.5115132226299592E-2</v>
      </c>
      <c r="Q7" s="3">
        <f t="shared" ref="Q7:Q14" si="4">AVERAGE(I6:I7)</f>
        <v>0.11818949999999999</v>
      </c>
      <c r="R7">
        <f t="shared" ref="R7:R13" si="5">P7*Q7</f>
        <v>-5.3321349202602349E-3</v>
      </c>
      <c r="S7" s="2">
        <f t="shared" ref="S7:S15" si="6">P7</f>
        <v>-4.5115132226299592E-2</v>
      </c>
    </row>
    <row r="8" spans="1:19" x14ac:dyDescent="0.2">
      <c r="C8" s="1">
        <v>17.03</v>
      </c>
      <c r="D8" s="1">
        <v>6.28</v>
      </c>
      <c r="E8" s="1">
        <v>17.059999999999999</v>
      </c>
      <c r="F8" s="1">
        <v>30</v>
      </c>
      <c r="G8" s="1">
        <v>1.0074000000000001</v>
      </c>
      <c r="H8" s="1">
        <v>0.65107000000000004</v>
      </c>
      <c r="I8" s="5">
        <v>0.35635</v>
      </c>
      <c r="J8" s="1">
        <v>0.65</v>
      </c>
      <c r="K8" s="1">
        <v>-1.0557E-2</v>
      </c>
      <c r="L8" s="1">
        <v>-1.05</v>
      </c>
      <c r="M8" s="1">
        <f t="shared" si="0"/>
        <v>0.52359877559829882</v>
      </c>
      <c r="N8" s="1">
        <f t="shared" si="1"/>
        <v>0.49999999999999994</v>
      </c>
      <c r="O8" s="1">
        <f t="shared" si="2"/>
        <v>0.86602540378443871</v>
      </c>
      <c r="P8" s="1">
        <f t="shared" si="3"/>
        <v>-7.366721700146972E-2</v>
      </c>
      <c r="Q8" s="3">
        <f t="shared" si="4"/>
        <v>0.32769499999999996</v>
      </c>
      <c r="R8">
        <f t="shared" si="5"/>
        <v>-2.4140378675296618E-2</v>
      </c>
      <c r="S8" s="2">
        <f t="shared" si="6"/>
        <v>-7.366721700146972E-2</v>
      </c>
    </row>
    <row r="9" spans="1:19" x14ac:dyDescent="0.2">
      <c r="C9" s="1">
        <v>17.03</v>
      </c>
      <c r="D9" s="1">
        <v>6.28</v>
      </c>
      <c r="E9" s="1">
        <v>17.059999999999999</v>
      </c>
      <c r="F9" s="1">
        <v>40</v>
      </c>
      <c r="G9" s="1">
        <v>1.0297000000000001</v>
      </c>
      <c r="H9" s="1">
        <v>0.66310999999999998</v>
      </c>
      <c r="I9" s="5">
        <v>0.36658000000000002</v>
      </c>
      <c r="J9" s="1">
        <v>0.64</v>
      </c>
      <c r="K9" s="1">
        <v>-7.3080000000000006E-2</v>
      </c>
      <c r="L9" s="1">
        <v>-7.1</v>
      </c>
      <c r="M9" s="1">
        <f t="shared" si="0"/>
        <v>0.69813170079773179</v>
      </c>
      <c r="N9" s="1">
        <f t="shared" si="1"/>
        <v>0.64278760968653925</v>
      </c>
      <c r="O9" s="1">
        <f t="shared" si="2"/>
        <v>0.76604444311897801</v>
      </c>
      <c r="P9" s="1">
        <f t="shared" si="3"/>
        <v>-9.9980960665460694E-2</v>
      </c>
      <c r="Q9" s="3">
        <f t="shared" si="4"/>
        <v>0.36146500000000004</v>
      </c>
      <c r="R9">
        <f t="shared" si="5"/>
        <v>-3.6139617946940754E-2</v>
      </c>
      <c r="S9" s="2">
        <f t="shared" si="6"/>
        <v>-9.9980960665460694E-2</v>
      </c>
    </row>
    <row r="10" spans="1:19" x14ac:dyDescent="0.2">
      <c r="C10" s="1">
        <v>17.03</v>
      </c>
      <c r="D10" s="1">
        <v>6.28</v>
      </c>
      <c r="E10" s="1">
        <v>17.059999999999999</v>
      </c>
      <c r="F10" s="1">
        <v>50</v>
      </c>
      <c r="G10" s="1">
        <v>1.0853999999999999</v>
      </c>
      <c r="H10" s="1">
        <v>0.71616999999999997</v>
      </c>
      <c r="I10" s="5">
        <v>0.36926999999999999</v>
      </c>
      <c r="J10" s="1">
        <v>0.66</v>
      </c>
      <c r="K10" s="1">
        <v>-0.15054000000000001</v>
      </c>
      <c r="L10" s="1">
        <v>-13.87</v>
      </c>
      <c r="M10" s="1">
        <f t="shared" si="0"/>
        <v>0.87266462599716477</v>
      </c>
      <c r="N10" s="1">
        <f t="shared" si="1"/>
        <v>0.76604444311897801</v>
      </c>
      <c r="O10" s="1">
        <f t="shared" si="2"/>
        <v>0.64278760968653936</v>
      </c>
      <c r="P10" s="1">
        <f t="shared" si="3"/>
        <v>-0.12325683343243865</v>
      </c>
      <c r="Q10" s="3">
        <f t="shared" si="4"/>
        <v>0.367925</v>
      </c>
      <c r="R10">
        <f t="shared" si="5"/>
        <v>-4.5349270440629988E-2</v>
      </c>
      <c r="S10" s="2">
        <f t="shared" si="6"/>
        <v>-0.12325683343243865</v>
      </c>
    </row>
    <row r="11" spans="1:19" x14ac:dyDescent="0.2">
      <c r="C11" s="1">
        <v>17.03</v>
      </c>
      <c r="D11" s="1">
        <v>6.28</v>
      </c>
      <c r="E11" s="1">
        <v>17.059999999999999</v>
      </c>
      <c r="F11" s="1">
        <v>60</v>
      </c>
      <c r="G11" s="1">
        <v>1.2970999999999999</v>
      </c>
      <c r="H11" s="1">
        <v>0.96355000000000002</v>
      </c>
      <c r="I11" s="5">
        <v>0.33359</v>
      </c>
      <c r="J11" s="1">
        <v>0.74</v>
      </c>
      <c r="K11" s="1">
        <v>-0.22145999999999999</v>
      </c>
      <c r="L11" s="1">
        <v>-17.07</v>
      </c>
      <c r="M11" s="1">
        <f t="shared" si="0"/>
        <v>1.0471975511965976</v>
      </c>
      <c r="N11" s="1">
        <f t="shared" si="1"/>
        <v>0.8660254037844386</v>
      </c>
      <c r="O11" s="1">
        <f t="shared" si="2"/>
        <v>0.50000000000000011</v>
      </c>
      <c r="P11" s="1">
        <f t="shared" si="3"/>
        <v>-0.14278760968653925</v>
      </c>
      <c r="Q11" s="3">
        <f t="shared" si="4"/>
        <v>0.35143000000000002</v>
      </c>
      <c r="R11">
        <f t="shared" si="5"/>
        <v>-5.0179849672140495E-2</v>
      </c>
      <c r="S11" s="2">
        <f t="shared" si="6"/>
        <v>-0.14278760968653925</v>
      </c>
    </row>
    <row r="12" spans="1:19" x14ac:dyDescent="0.2">
      <c r="C12" s="1">
        <v>17.03</v>
      </c>
      <c r="D12" s="1">
        <v>6.28</v>
      </c>
      <c r="E12" s="1">
        <v>17.059999999999999</v>
      </c>
      <c r="F12" s="1">
        <v>70</v>
      </c>
      <c r="G12" s="1">
        <v>2.0137</v>
      </c>
      <c r="H12" s="1">
        <v>1.5548999999999999</v>
      </c>
      <c r="I12" s="5">
        <v>0.45878000000000002</v>
      </c>
      <c r="J12" s="1">
        <v>0.77</v>
      </c>
      <c r="K12" s="1">
        <v>-0.41955999999999999</v>
      </c>
      <c r="L12" s="1">
        <v>-20.84</v>
      </c>
      <c r="M12" s="1">
        <f t="shared" si="0"/>
        <v>1.2217304763960306</v>
      </c>
      <c r="N12" s="1">
        <f t="shared" si="1"/>
        <v>0.93969262078590832</v>
      </c>
      <c r="O12" s="1">
        <f t="shared" si="2"/>
        <v>0.34202014332566882</v>
      </c>
      <c r="P12" s="1">
        <f t="shared" si="3"/>
        <v>-0.15797985667433129</v>
      </c>
      <c r="Q12" s="3">
        <f t="shared" si="4"/>
        <v>0.39618500000000001</v>
      </c>
      <c r="R12">
        <f t="shared" si="5"/>
        <v>-6.2589249516519938E-2</v>
      </c>
      <c r="S12" s="2">
        <f t="shared" si="6"/>
        <v>-0.15797985667433129</v>
      </c>
    </row>
    <row r="13" spans="1:19" x14ac:dyDescent="0.2">
      <c r="C13" s="1">
        <v>17.03</v>
      </c>
      <c r="D13" s="1">
        <v>6.28</v>
      </c>
      <c r="E13" s="1">
        <v>17.059999999999999</v>
      </c>
      <c r="F13" s="1">
        <v>80</v>
      </c>
      <c r="G13" s="1">
        <v>2.5394999999999999</v>
      </c>
      <c r="H13" s="1">
        <v>1.9026000000000001</v>
      </c>
      <c r="I13" s="5">
        <v>0.63683999999999996</v>
      </c>
      <c r="J13" s="1">
        <v>0.75</v>
      </c>
      <c r="K13" s="1">
        <v>-0.55059999999999998</v>
      </c>
      <c r="L13" s="1">
        <v>-21.68</v>
      </c>
      <c r="M13" s="1">
        <f t="shared" si="0"/>
        <v>1.3962634015954636</v>
      </c>
      <c r="N13" s="1">
        <f t="shared" si="1"/>
        <v>0.98480775301220802</v>
      </c>
      <c r="O13" s="1">
        <f t="shared" si="2"/>
        <v>0.17364817766693041</v>
      </c>
      <c r="P13" s="1">
        <f t="shared" si="3"/>
        <v>-0.16837196565873841</v>
      </c>
      <c r="Q13" s="3">
        <f t="shared" si="4"/>
        <v>0.54781000000000002</v>
      </c>
      <c r="R13">
        <f t="shared" si="5"/>
        <v>-9.2235846507513486E-2</v>
      </c>
      <c r="S13" s="2">
        <f t="shared" si="6"/>
        <v>-0.16837196565873841</v>
      </c>
    </row>
    <row r="14" spans="1:19" x14ac:dyDescent="0.2">
      <c r="C14" s="1">
        <v>17.03</v>
      </c>
      <c r="D14" s="1">
        <v>6.28</v>
      </c>
      <c r="E14" s="1">
        <v>17.059999999999999</v>
      </c>
      <c r="F14" s="1">
        <v>90</v>
      </c>
      <c r="G14" s="1">
        <v>2.6812</v>
      </c>
      <c r="H14" s="1">
        <v>1.9722999999999999</v>
      </c>
      <c r="I14" s="5">
        <v>0.70892999999999995</v>
      </c>
      <c r="J14" s="1">
        <v>0.74</v>
      </c>
      <c r="K14" s="1">
        <v>-0.58706999999999998</v>
      </c>
      <c r="L14" s="1">
        <v>-21.9</v>
      </c>
      <c r="M14" s="1">
        <f t="shared" si="0"/>
        <v>1.5707963267948966</v>
      </c>
      <c r="N14" s="1">
        <f t="shared" si="1"/>
        <v>1</v>
      </c>
      <c r="O14" s="1">
        <f t="shared" si="2"/>
        <v>6.1257422745431001E-17</v>
      </c>
      <c r="P14" s="1">
        <f t="shared" si="3"/>
        <v>-0.17364817766693036</v>
      </c>
      <c r="Q14" s="3">
        <f t="shared" si="4"/>
        <v>0.67288499999999996</v>
      </c>
      <c r="R14">
        <f>P14*Q14</f>
        <v>-0.11684525402941243</v>
      </c>
      <c r="S14" s="2">
        <f t="shared" si="6"/>
        <v>-0.17364817766693036</v>
      </c>
    </row>
    <row r="15" spans="1:19" x14ac:dyDescent="0.2">
      <c r="R15">
        <f>SUM(R6:R14)</f>
        <v>-0.43597735453990655</v>
      </c>
      <c r="S15" s="2">
        <f>SUM(S6:S14)</f>
        <v>-0.99999999999999978</v>
      </c>
    </row>
    <row r="16" spans="1:19" x14ac:dyDescent="0.2">
      <c r="R16" s="6" t="s">
        <v>9</v>
      </c>
      <c r="S16" s="4">
        <f>R15/S15</f>
        <v>0.43597735453990666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2017-06-06T02:03:27Z</dcterms:created>
  <dcterms:modified xsi:type="dcterms:W3CDTF">2017-06-06T02:41:47Z</dcterms:modified>
</cp:coreProperties>
</file>