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let\Documents\GitHub\ArfBotOS\TwinCAT\Documents\"/>
    </mc:Choice>
  </mc:AlternateContent>
  <xr:revisionPtr revIDLastSave="0" documentId="13_ncr:1_{FEAE5E8D-9D9A-4EFF-97F0-440C23EBE5AD}" xr6:coauthVersionLast="47" xr6:coauthVersionMax="47" xr10:uidLastSave="{00000000-0000-0000-0000-000000000000}"/>
  <bookViews>
    <workbookView xWindow="-120" yWindow="-120" windowWidth="44640" windowHeight="21615" xr2:uid="{BC95E908-8886-4A1F-AE2F-C94664012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7" i="1"/>
  <c r="K8" i="1"/>
  <c r="K9" i="1"/>
  <c r="E7" i="1" l="1"/>
  <c r="K7" i="1" s="1"/>
  <c r="G11" i="1"/>
  <c r="H11" i="1" s="1"/>
  <c r="E10" i="1"/>
  <c r="K10" i="1" s="1"/>
  <c r="E11" i="1"/>
  <c r="K11" i="1" s="1"/>
  <c r="E12" i="1"/>
  <c r="K12" i="1" s="1"/>
  <c r="H8" i="1"/>
  <c r="H9" i="1"/>
  <c r="G7" i="1" l="1"/>
  <c r="H7" i="1" s="1"/>
  <c r="G10" i="1"/>
  <c r="H10" i="1" s="1"/>
  <c r="G12" i="1"/>
  <c r="H12" i="1" s="1"/>
</calcChain>
</file>

<file path=xl/sharedStrings.xml><?xml version="1.0" encoding="utf-8"?>
<sst xmlns="http://schemas.openxmlformats.org/spreadsheetml/2006/main" count="17" uniqueCount="17">
  <si>
    <t>Drive Output Scale</t>
  </si>
  <si>
    <t>Degrees per revolution</t>
  </si>
  <si>
    <t>M1</t>
  </si>
  <si>
    <t>M2</t>
  </si>
  <si>
    <t>M3</t>
  </si>
  <si>
    <t>M4</t>
  </si>
  <si>
    <t>M5</t>
  </si>
  <si>
    <t>M6</t>
  </si>
  <si>
    <t>Reduction Factor</t>
  </si>
  <si>
    <t>Motor Steps per Revolution</t>
  </si>
  <si>
    <t>Encoder Counts per Revolution</t>
  </si>
  <si>
    <t>Encoder Pulses per User Unit (Degree)</t>
  </si>
  <si>
    <t>Effective Motor Steps per Revolution</t>
  </si>
  <si>
    <t>Encoder Scaling Factor Numerator</t>
  </si>
  <si>
    <t>Drive Reference Velocity</t>
  </si>
  <si>
    <t>Drive</t>
  </si>
  <si>
    <t>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</si>
</sst>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000"/>
  </numFmts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1" xfId="1"/>
    <xf numFmtId="172" fontId="0" fillId="0" borderId="0" xfId="0" applyNumberFormat="1"/>
    <xf numFmtId="0" fontId="0" fillId="0" borderId="0" xfId="0" applyAlignment="1">
      <alignment horizontal="center" wrapText="1"/>
    </xf>
    <xf numFmtId="0" fontId="2" fillId="3" borderId="3" xfId="2" applyBorder="1"/>
    <xf numFmtId="0" fontId="2" fillId="3" borderId="2" xfId="2" applyBorder="1"/>
    <xf numFmtId="172" fontId="2" fillId="3" borderId="2" xfId="2" applyNumberFormat="1" applyBorder="1"/>
    <xf numFmtId="0" fontId="0" fillId="0" borderId="0" xfId="0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E7A-B27D-4E92-84C9-38B140952E34}">
  <dimension ref="B5:M15"/>
  <sheetViews>
    <sheetView tabSelected="1" workbookViewId="0">
      <selection activeCell="L18" sqref="L18"/>
    </sheetView>
  </sheetViews>
  <sheetFormatPr defaultRowHeight="15" x14ac:dyDescent="0.25"/>
  <cols>
    <col min="3" max="3" width="17.28515625" bestFit="1" customWidth="1"/>
    <col min="4" max="4" width="20.85546875" bestFit="1" customWidth="1"/>
    <col min="5" max="5" width="20.85546875" customWidth="1"/>
    <col min="6" max="6" width="15.7109375" customWidth="1"/>
    <col min="7" max="7" width="15.85546875" customWidth="1"/>
    <col min="8" max="8" width="17.7109375" customWidth="1"/>
    <col min="9" max="9" width="3.140625" customWidth="1"/>
    <col min="10" max="10" width="16.5703125" customWidth="1"/>
    <col min="11" max="11" width="17.5703125" customWidth="1"/>
    <col min="12" max="12" width="23.140625" customWidth="1"/>
    <col min="13" max="13" width="23" customWidth="1"/>
    <col min="14" max="14" width="15.28515625" customWidth="1"/>
  </cols>
  <sheetData>
    <row r="5" spans="2:13" x14ac:dyDescent="0.25">
      <c r="C5" s="7" t="s">
        <v>15</v>
      </c>
      <c r="D5" s="7"/>
      <c r="E5" s="7"/>
      <c r="F5" s="7"/>
      <c r="G5" s="7"/>
      <c r="H5" s="7"/>
      <c r="J5" s="7" t="s">
        <v>16</v>
      </c>
      <c r="K5" s="7"/>
      <c r="L5" s="7"/>
    </row>
    <row r="6" spans="2:13" ht="45.75" thickBot="1" x14ac:dyDescent="0.3">
      <c r="C6" s="3" t="s">
        <v>0</v>
      </c>
      <c r="D6" s="3" t="s">
        <v>1</v>
      </c>
      <c r="E6" s="3" t="s">
        <v>8</v>
      </c>
      <c r="F6" s="3" t="s">
        <v>9</v>
      </c>
      <c r="G6" s="3" t="s">
        <v>12</v>
      </c>
      <c r="H6" s="3" t="s">
        <v>14</v>
      </c>
      <c r="I6" s="3"/>
      <c r="J6" s="3" t="s">
        <v>10</v>
      </c>
      <c r="K6" s="3" t="s">
        <v>11</v>
      </c>
      <c r="L6" s="3" t="s">
        <v>13</v>
      </c>
    </row>
    <row r="7" spans="2:13" ht="15.75" thickBot="1" x14ac:dyDescent="0.3">
      <c r="B7" t="s">
        <v>2</v>
      </c>
      <c r="C7" s="1">
        <v>32767</v>
      </c>
      <c r="D7" s="1">
        <v>360</v>
      </c>
      <c r="E7" s="1">
        <f>(10*4)</f>
        <v>40</v>
      </c>
      <c r="F7" s="1">
        <v>400</v>
      </c>
      <c r="G7" s="4">
        <f>E7*F7</f>
        <v>16000</v>
      </c>
      <c r="H7" s="5">
        <f>(D7/G7)*C7</f>
        <v>737.25749999999994</v>
      </c>
      <c r="J7" s="1">
        <v>4000</v>
      </c>
      <c r="K7" s="4">
        <f>(E7*J7)/D7</f>
        <v>444.44444444444446</v>
      </c>
      <c r="L7" s="6">
        <f>1/K7</f>
        <v>2.2499999999999998E-3</v>
      </c>
    </row>
    <row r="8" spans="2:13" ht="15.75" thickBot="1" x14ac:dyDescent="0.3">
      <c r="B8" t="s">
        <v>3</v>
      </c>
      <c r="C8" s="1">
        <v>32767</v>
      </c>
      <c r="D8" s="1">
        <v>360</v>
      </c>
      <c r="E8" s="1">
        <v>50</v>
      </c>
      <c r="F8" s="1">
        <v>400</v>
      </c>
      <c r="G8" s="4">
        <v>20000</v>
      </c>
      <c r="H8" s="5">
        <f>(D8/G8)*C8</f>
        <v>589.80599999999993</v>
      </c>
      <c r="J8" s="1">
        <v>4000</v>
      </c>
      <c r="K8" s="4">
        <f>(E8*J8)/D8</f>
        <v>555.55555555555554</v>
      </c>
      <c r="L8" s="6">
        <f t="shared" ref="L8:L12" si="0">1/K8</f>
        <v>1.8E-3</v>
      </c>
    </row>
    <row r="9" spans="2:13" ht="15.75" thickBot="1" x14ac:dyDescent="0.3">
      <c r="B9" t="s">
        <v>4</v>
      </c>
      <c r="C9" s="1">
        <v>32767</v>
      </c>
      <c r="D9" s="1">
        <v>360</v>
      </c>
      <c r="E9" s="1">
        <v>50</v>
      </c>
      <c r="F9" s="1">
        <v>400</v>
      </c>
      <c r="G9" s="4">
        <v>20000</v>
      </c>
      <c r="H9" s="5">
        <f>(D9/G9)*C9</f>
        <v>589.80599999999993</v>
      </c>
      <c r="J9" s="1">
        <v>4000</v>
      </c>
      <c r="K9" s="4">
        <f>(E9*J9)/D9</f>
        <v>555.55555555555554</v>
      </c>
      <c r="L9" s="6">
        <f t="shared" si="0"/>
        <v>1.8E-3</v>
      </c>
    </row>
    <row r="10" spans="2:13" ht="15.75" thickBot="1" x14ac:dyDescent="0.3">
      <c r="B10" t="s">
        <v>5</v>
      </c>
      <c r="C10" s="1">
        <v>32767</v>
      </c>
      <c r="D10" s="1">
        <v>360</v>
      </c>
      <c r="E10" s="1">
        <f>16*(28/10)</f>
        <v>44.8</v>
      </c>
      <c r="F10" s="1">
        <v>600</v>
      </c>
      <c r="G10" s="4">
        <f>E10*F10</f>
        <v>26880</v>
      </c>
      <c r="H10" s="5">
        <f>(D10/G10)*C10</f>
        <v>438.84375</v>
      </c>
      <c r="J10" s="1">
        <v>4000</v>
      </c>
      <c r="K10" s="4">
        <f>(E10*J10)/D10</f>
        <v>497.77777777777777</v>
      </c>
      <c r="L10" s="6">
        <f t="shared" si="0"/>
        <v>2.0089285714285717E-3</v>
      </c>
    </row>
    <row r="11" spans="2:13" ht="15.75" thickBot="1" x14ac:dyDescent="0.3">
      <c r="B11" t="s">
        <v>6</v>
      </c>
      <c r="C11" s="1">
        <v>32767</v>
      </c>
      <c r="D11" s="1">
        <v>360</v>
      </c>
      <c r="E11" s="1">
        <f>((25*3.14)/8)</f>
        <v>9.8125</v>
      </c>
      <c r="F11" s="1">
        <v>800</v>
      </c>
      <c r="G11" s="4">
        <f>E11*F11</f>
        <v>7850</v>
      </c>
      <c r="H11" s="5">
        <f>(D11/G11)*C11</f>
        <v>1502.6904458598724</v>
      </c>
      <c r="J11" s="1">
        <v>4000</v>
      </c>
      <c r="K11" s="4">
        <f>(E11*J11)/D11</f>
        <v>109.02777777777777</v>
      </c>
      <c r="L11" s="6">
        <f t="shared" si="0"/>
        <v>9.1719745222929947E-3</v>
      </c>
    </row>
    <row r="12" spans="2:13" ht="15.75" thickBot="1" x14ac:dyDescent="0.3">
      <c r="B12" t="s">
        <v>7</v>
      </c>
      <c r="C12" s="1">
        <v>32767</v>
      </c>
      <c r="D12" s="1">
        <v>360</v>
      </c>
      <c r="E12" s="1">
        <f>(1293/64)</f>
        <v>20.203125</v>
      </c>
      <c r="F12" s="1">
        <v>400</v>
      </c>
      <c r="G12" s="4">
        <f>E12*F12</f>
        <v>8081.25</v>
      </c>
      <c r="H12" s="5">
        <f>(D12/G12)*C12</f>
        <v>1459.6900232018561</v>
      </c>
      <c r="J12" s="1">
        <v>4000</v>
      </c>
      <c r="K12" s="4">
        <f>(E12*J12)/D12</f>
        <v>224.47916666666666</v>
      </c>
      <c r="L12" s="6">
        <f t="shared" si="0"/>
        <v>4.4547563805104407E-3</v>
      </c>
    </row>
    <row r="15" spans="2:13" x14ac:dyDescent="0.25">
      <c r="M15" s="2"/>
    </row>
  </sheetData>
  <mergeCells count="2">
    <mergeCell ref="C5:H5"/>
    <mergeCell ref="J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Thomas</dc:creator>
  <cp:lastModifiedBy>Dale Thomas</cp:lastModifiedBy>
  <dcterms:created xsi:type="dcterms:W3CDTF">2024-07-06T06:49:29Z</dcterms:created>
  <dcterms:modified xsi:type="dcterms:W3CDTF">2024-08-18T04:37:36Z</dcterms:modified>
</cp:coreProperties>
</file>