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cdl\excel Advanced\prepration\ex files\"/>
    </mc:Choice>
  </mc:AlternateContent>
  <xr:revisionPtr revIDLastSave="0" documentId="13_ncr:1_{2D0C741C-3EED-4841-804C-257A7574FA15}" xr6:coauthVersionLast="45" xr6:coauthVersionMax="45" xr10:uidLastSave="{00000000-0000-0000-0000-000000000000}"/>
  <bookViews>
    <workbookView xWindow="-120" yWindow="-120" windowWidth="20640" windowHeight="11160" activeTab="3" xr2:uid="{9D0E06C2-FCCC-4810-BF4C-EBF93CB25DF7}"/>
  </bookViews>
  <sheets>
    <sheet name="Birds" sheetId="2" r:id="rId1"/>
    <sheet name="Stores" sheetId="1" r:id="rId2"/>
    <sheet name="salary Analysis" sheetId="3" r:id="rId3"/>
    <sheet name="ifs" sheetId="4" r:id="rId4"/>
    <sheet name="Analysis of Degrees" sheetId="5" r:id="rId5"/>
  </sheets>
  <definedNames>
    <definedName name="_xlnm._FilterDatabase" localSheetId="0" hidden="1">Birds!$A$6:$F$20</definedName>
    <definedName name="_xlnm._FilterDatabase" localSheetId="1" hidden="1">Stores!$A$6:$F$11</definedName>
    <definedName name="_xlnm.Criteria" localSheetId="0">Birds!$A$6:$B$6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D9" i="2"/>
  <c r="D10" i="2"/>
  <c r="D11" i="2"/>
  <c r="D12" i="2"/>
  <c r="D13" i="2"/>
  <c r="D14" i="2"/>
  <c r="D15" i="2"/>
  <c r="D16" i="2"/>
  <c r="D17" i="2"/>
  <c r="D18" i="2"/>
  <c r="D19" i="2"/>
  <c r="D20" i="2"/>
  <c r="D7" i="2"/>
  <c r="D23" i="4"/>
  <c r="D22" i="4"/>
  <c r="D14" i="4"/>
  <c r="D12" i="4"/>
  <c r="D5" i="4"/>
  <c r="D4" i="4"/>
  <c r="D3" i="4"/>
  <c r="D2" i="4"/>
  <c r="B45" i="4"/>
  <c r="B46" i="4"/>
  <c r="B44" i="4"/>
  <c r="E23" i="4" l="1"/>
  <c r="E22" i="4"/>
  <c r="E15" i="4"/>
  <c r="E14" i="4"/>
  <c r="E13" i="4"/>
  <c r="E12" i="4"/>
  <c r="E5" i="4"/>
  <c r="E4" i="4"/>
  <c r="E3" i="4"/>
  <c r="E2" i="4"/>
</calcChain>
</file>

<file path=xl/sharedStrings.xml><?xml version="1.0" encoding="utf-8"?>
<sst xmlns="http://schemas.openxmlformats.org/spreadsheetml/2006/main" count="235" uniqueCount="156">
  <si>
    <t>Robin's Pet Place</t>
  </si>
  <si>
    <t>Northeast Region</t>
  </si>
  <si>
    <t>Store List</t>
  </si>
  <si>
    <t>Tax Rate</t>
  </si>
  <si>
    <t>Manager</t>
  </si>
  <si>
    <t>Street Address</t>
  </si>
  <si>
    <t>State</t>
  </si>
  <si>
    <t>Jim Williams</t>
  </si>
  <si>
    <t xml:space="preserve">1215 Upper Falls Boulevard </t>
  </si>
  <si>
    <t>NY</t>
  </si>
  <si>
    <t>Jamie Lee</t>
  </si>
  <si>
    <t>17 Main Street</t>
  </si>
  <si>
    <t>ME</t>
  </si>
  <si>
    <t>Matt Jameson</t>
  </si>
  <si>
    <t>3756 County Road 4</t>
  </si>
  <si>
    <t>PA</t>
  </si>
  <si>
    <t>Ron Franklin</t>
  </si>
  <si>
    <t>57 Old Mill Road</t>
  </si>
  <si>
    <t>CT</t>
  </si>
  <si>
    <t>Lindsey Murry</t>
  </si>
  <si>
    <t>1108 Ridge Street</t>
  </si>
  <si>
    <t>VT</t>
  </si>
  <si>
    <t>Exotic Birds Sold - First Quarter</t>
  </si>
  <si>
    <t>Genus</t>
  </si>
  <si>
    <t>Species</t>
  </si>
  <si>
    <t>Location</t>
  </si>
  <si>
    <t>Store Cost</t>
  </si>
  <si>
    <t>Selling Price</t>
  </si>
  <si>
    <t>Parrot</t>
  </si>
  <si>
    <t>African Grey</t>
  </si>
  <si>
    <t>Macaw</t>
  </si>
  <si>
    <t>Blue &amp; Gold</t>
  </si>
  <si>
    <t>Conure</t>
  </si>
  <si>
    <t>Blue-Crown</t>
  </si>
  <si>
    <t>Amazon</t>
  </si>
  <si>
    <t>Blue-Fronted</t>
  </si>
  <si>
    <t>Double Yellow</t>
  </si>
  <si>
    <t>Dusky</t>
  </si>
  <si>
    <t>Dusky Pionus</t>
  </si>
  <si>
    <t>Lovebird</t>
  </si>
  <si>
    <t>Dutch Blue</t>
  </si>
  <si>
    <t>Green-cheek</t>
  </si>
  <si>
    <t>London</t>
  </si>
  <si>
    <t>England</t>
  </si>
  <si>
    <t>Turky</t>
  </si>
  <si>
    <t>USA</t>
  </si>
  <si>
    <t>Italy</t>
  </si>
  <si>
    <t>المطلوب :</t>
  </si>
  <si>
    <t>من شيت Store</t>
  </si>
  <si>
    <t>ايجاد country بناء علي Location</t>
  </si>
  <si>
    <t>Country</t>
  </si>
  <si>
    <t>ID</t>
  </si>
  <si>
    <t>Name</t>
  </si>
  <si>
    <t>Department</t>
  </si>
  <si>
    <t>salary</t>
  </si>
  <si>
    <t>Tax</t>
  </si>
  <si>
    <t>Bonus</t>
  </si>
  <si>
    <t>Net Salary</t>
  </si>
  <si>
    <t>Martha</t>
  </si>
  <si>
    <t>Sales</t>
  </si>
  <si>
    <t>Notes:</t>
  </si>
  <si>
    <t>Hennie</t>
  </si>
  <si>
    <t>tax for salaries less than 70000</t>
  </si>
  <si>
    <t>Sally</t>
  </si>
  <si>
    <t>Admin</t>
  </si>
  <si>
    <t>tax for salaries great than 70000</t>
  </si>
  <si>
    <t>Dennis</t>
  </si>
  <si>
    <t>bonus</t>
  </si>
  <si>
    <t>of Salary</t>
  </si>
  <si>
    <t>Brian</t>
  </si>
  <si>
    <t>Bill</t>
  </si>
  <si>
    <t>Adam</t>
  </si>
  <si>
    <t>Tracy</t>
  </si>
  <si>
    <t>Judy</t>
  </si>
  <si>
    <t>Joseph</t>
  </si>
  <si>
    <t>Riaan</t>
  </si>
  <si>
    <t>Alinah</t>
  </si>
  <si>
    <t>Bekker</t>
  </si>
  <si>
    <t>* complete series of ID's</t>
  </si>
  <si>
    <t>Young</t>
  </si>
  <si>
    <t>* calulate Tax,Bonus and Net Salary</t>
  </si>
  <si>
    <t>Mhlope</t>
  </si>
  <si>
    <t>* arrange employees in each Department from the greatest salary to the smallest</t>
  </si>
  <si>
    <t>Scholtz</t>
  </si>
  <si>
    <t>Mokoena</t>
  </si>
  <si>
    <t>Waters</t>
  </si>
  <si>
    <t>Trent</t>
  </si>
  <si>
    <t>total outcome of salaries</t>
  </si>
  <si>
    <t>maximum Salary</t>
  </si>
  <si>
    <t>minimum Salary</t>
  </si>
  <si>
    <t>Average</t>
  </si>
  <si>
    <t>Property Value</t>
  </si>
  <si>
    <t>Commission</t>
  </si>
  <si>
    <t>Data</t>
  </si>
  <si>
    <t>Formula</t>
  </si>
  <si>
    <t>Description</t>
  </si>
  <si>
    <t>Result</t>
  </si>
  <si>
    <t>Sum of the commissions for property values over $160,000.</t>
  </si>
  <si>
    <t>Sum of the property values over $160,000.</t>
  </si>
  <si>
    <t>Sum of the commissions for property values equal to $300,000.</t>
  </si>
  <si>
    <t>Sum of the commissions for property values greater than the value in C2.</t>
  </si>
  <si>
    <t>Category</t>
  </si>
  <si>
    <t>Food</t>
  </si>
  <si>
    <t>Vegetables</t>
  </si>
  <si>
    <t>Tomatoes</t>
  </si>
  <si>
    <t>Celery</t>
  </si>
  <si>
    <t>Fruits</t>
  </si>
  <si>
    <t>Oranges</t>
  </si>
  <si>
    <t>Butter</t>
  </si>
  <si>
    <t>Carrots</t>
  </si>
  <si>
    <t>Apples</t>
  </si>
  <si>
    <t>Sum of the sales of all foods in the "Fruits" category.</t>
  </si>
  <si>
    <t>Sum of the sales of all foods in the "Vegetables" category.</t>
  </si>
  <si>
    <t>Sum of the sales of all foods that end in "es" (Tomatoes, Oranges, and Apples).</t>
  </si>
  <si>
    <t>Sum of the sales of all foods that do not have a category specified.</t>
  </si>
  <si>
    <t>Quantity Sold</t>
  </si>
  <si>
    <t>Product</t>
  </si>
  <si>
    <t>Salesperson</t>
  </si>
  <si>
    <t>Tom</t>
  </si>
  <si>
    <t>Sarah</t>
  </si>
  <si>
    <t>Artichokes</t>
  </si>
  <si>
    <t>Bananas</t>
  </si>
  <si>
    <r>
      <t>Adds the number of products that begin with </t>
    </r>
    <r>
      <rPr>
        <sz val="16"/>
        <color rgb="FF1E1E1E"/>
        <rFont val="Segoe UI"/>
        <family val="2"/>
      </rPr>
      <t>A</t>
    </r>
    <r>
      <rPr>
        <sz val="16"/>
        <color rgb="FF1E1E1E"/>
        <rFont val="Segoe UI"/>
        <family val="2"/>
      </rPr>
      <t> and were sold by </t>
    </r>
    <r>
      <rPr>
        <sz val="16"/>
        <color rgb="FF1E1E1E"/>
        <rFont val="Segoe UI"/>
        <family val="2"/>
      </rPr>
      <t>Tom</t>
    </r>
    <r>
      <rPr>
        <sz val="16"/>
        <color rgb="FF1E1E1E"/>
        <rFont val="Segoe UI"/>
        <family val="2"/>
      </rPr>
      <t>. It uses the wildcard character * in </t>
    </r>
    <r>
      <rPr>
        <b/>
        <i/>
        <sz val="16"/>
        <color rgb="FF1E1E1E"/>
        <rFont val="Segoe UI"/>
        <family val="2"/>
      </rPr>
      <t>Criteria1</t>
    </r>
    <r>
      <rPr>
        <sz val="16"/>
        <color rgb="FF1E1E1E"/>
        <rFont val="Segoe UI"/>
        <family val="2"/>
      </rPr>
      <t>, </t>
    </r>
    <r>
      <rPr>
        <sz val="16"/>
        <color rgb="FF1E1E1E"/>
        <rFont val="Segoe UI"/>
        <family val="2"/>
      </rPr>
      <t>"=A*"</t>
    </r>
    <r>
      <rPr>
        <sz val="16"/>
        <color rgb="FF1E1E1E"/>
        <rFont val="Segoe UI"/>
        <family val="2"/>
      </rPr>
      <t> to look for matching product names in </t>
    </r>
    <r>
      <rPr>
        <b/>
        <i/>
        <sz val="16"/>
        <color rgb="FF1E1E1E"/>
        <rFont val="Segoe UI"/>
        <family val="2"/>
      </rPr>
      <t>Criteria_range1</t>
    </r>
    <r>
      <rPr>
        <sz val="16"/>
        <color rgb="FF1E1E1E"/>
        <rFont val="Segoe UI"/>
        <family val="2"/>
      </rPr>
      <t> B2:B9, and looks for the name </t>
    </r>
    <r>
      <rPr>
        <sz val="16"/>
        <color rgb="FF1E1E1E"/>
        <rFont val="Segoe UI"/>
        <family val="2"/>
      </rPr>
      <t>"Tom"</t>
    </r>
    <r>
      <rPr>
        <sz val="16"/>
        <color rgb="FF1E1E1E"/>
        <rFont val="Segoe UI"/>
        <family val="2"/>
      </rPr>
      <t> in </t>
    </r>
    <r>
      <rPr>
        <b/>
        <i/>
        <sz val="16"/>
        <color rgb="FF1E1E1E"/>
        <rFont val="Segoe UI"/>
        <family val="2"/>
      </rPr>
      <t>Criteria_range2</t>
    </r>
    <r>
      <rPr>
        <sz val="16"/>
        <color rgb="FF1E1E1E"/>
        <rFont val="Segoe UI"/>
        <family val="2"/>
      </rPr>
      <t> C2:C9. It then adds the numbers in </t>
    </r>
    <r>
      <rPr>
        <b/>
        <i/>
        <sz val="16"/>
        <color rgb="FF1E1E1E"/>
        <rFont val="Segoe UI"/>
        <family val="2"/>
      </rPr>
      <t>Sum_range</t>
    </r>
    <r>
      <rPr>
        <sz val="16"/>
        <color rgb="FF1E1E1E"/>
        <rFont val="Segoe UI"/>
        <family val="2"/>
      </rPr>
      <t> A2:A9 that meet both conditions. The result is 20.</t>
    </r>
  </si>
  <si>
    <r>
      <t>Adds the number of products that aren’t bananas and are sold by Tom. It excludes bananas by using </t>
    </r>
    <r>
      <rPr>
        <sz val="16"/>
        <color rgb="FF1E1E1E"/>
        <rFont val="Segoe UI"/>
        <family val="2"/>
      </rPr>
      <t>&lt;&gt;</t>
    </r>
    <r>
      <rPr>
        <sz val="16"/>
        <color rgb="FF1E1E1E"/>
        <rFont val="Segoe UI"/>
        <family val="2"/>
      </rPr>
      <t> in the </t>
    </r>
    <r>
      <rPr>
        <b/>
        <i/>
        <sz val="16"/>
        <color rgb="FF1E1E1E"/>
        <rFont val="Segoe UI"/>
        <family val="2"/>
      </rPr>
      <t>Criteria1</t>
    </r>
    <r>
      <rPr>
        <sz val="16"/>
        <color rgb="FF1E1E1E"/>
        <rFont val="Segoe UI"/>
        <family val="2"/>
      </rPr>
      <t>, </t>
    </r>
    <r>
      <rPr>
        <sz val="16"/>
        <color rgb="FF1E1E1E"/>
        <rFont val="Segoe UI"/>
        <family val="2"/>
      </rPr>
      <t>"&lt;&gt;Bananas"</t>
    </r>
    <r>
      <rPr>
        <sz val="16"/>
        <color rgb="FF1E1E1E"/>
        <rFont val="Segoe UI"/>
        <family val="2"/>
      </rPr>
      <t>, and looks for the name </t>
    </r>
    <r>
      <rPr>
        <sz val="16"/>
        <color rgb="FF1E1E1E"/>
        <rFont val="Segoe UI"/>
        <family val="2"/>
      </rPr>
      <t>"Tom"</t>
    </r>
    <r>
      <rPr>
        <sz val="16"/>
        <color rgb="FF1E1E1E"/>
        <rFont val="Segoe UI"/>
        <family val="2"/>
      </rPr>
      <t> in </t>
    </r>
    <r>
      <rPr>
        <b/>
        <i/>
        <sz val="16"/>
        <color rgb="FF1E1E1E"/>
        <rFont val="Segoe UI"/>
        <family val="2"/>
      </rPr>
      <t>Criteria_range2</t>
    </r>
    <r>
      <rPr>
        <sz val="16"/>
        <color rgb="FF1E1E1E"/>
        <rFont val="Segoe UI"/>
        <family val="2"/>
      </rPr>
      <t> C2:C9. It then adds the numbers in </t>
    </r>
    <r>
      <rPr>
        <b/>
        <i/>
        <sz val="16"/>
        <color rgb="FF1E1E1E"/>
        <rFont val="Segoe UI"/>
        <family val="2"/>
      </rPr>
      <t>Sum_range</t>
    </r>
    <r>
      <rPr>
        <sz val="16"/>
        <color rgb="FF1E1E1E"/>
        <rFont val="Segoe UI"/>
        <family val="2"/>
      </rPr>
      <t> A2:A9 that meet both conditions. The result is 30.</t>
    </r>
  </si>
  <si>
    <t>Ramy</t>
  </si>
  <si>
    <t>Ahmed</t>
  </si>
  <si>
    <t>Samar</t>
  </si>
  <si>
    <t>Khaled</t>
  </si>
  <si>
    <t>Samy</t>
  </si>
  <si>
    <t>Fares</t>
  </si>
  <si>
    <t>Soha</t>
  </si>
  <si>
    <t>Age</t>
  </si>
  <si>
    <t>tall</t>
  </si>
  <si>
    <t>IT</t>
  </si>
  <si>
    <t>Quality</t>
  </si>
  <si>
    <t>Maths</t>
  </si>
  <si>
    <t>Arabic</t>
  </si>
  <si>
    <t>English</t>
  </si>
  <si>
    <t>French</t>
  </si>
  <si>
    <t>Total</t>
  </si>
  <si>
    <t>Degree (Pass - Fial)</t>
  </si>
  <si>
    <t>Precentage (%)</t>
  </si>
  <si>
    <t>total Degree</t>
  </si>
  <si>
    <t>Mohamed Ahmed</t>
  </si>
  <si>
    <t>Momen Elsyed</t>
  </si>
  <si>
    <t>A</t>
  </si>
  <si>
    <t>Fareeda Taha</t>
  </si>
  <si>
    <t>Nareeman Hamza</t>
  </si>
  <si>
    <t>Hitham Rami</t>
  </si>
  <si>
    <t>No. of all Students</t>
  </si>
  <si>
    <t>degree of the first Student</t>
  </si>
  <si>
    <t>degree of the Last Student</t>
  </si>
  <si>
    <t>Analysis</t>
  </si>
  <si>
    <t>No. of Examed Students</t>
  </si>
  <si>
    <t>Max Degree</t>
  </si>
  <si>
    <t>Min Degree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</si>
</sst>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44" formatCode="_(&quot;$&quot;* #,##0.00_);_(&quot;$&quot;* \(#,##0.00\);_(&quot;$&quot;* &quot;-&quot;??_);_(@_)"/>
  </numFmts>
  <fonts count="17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4"/>
      <color rgb="FFFF0000"/>
      <name val="Arial"/>
      <family val="2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rgb="FF393939"/>
      <name val="Segoe UI"/>
      <family val="2"/>
    </font>
    <font>
      <sz val="8"/>
      <color rgb="FF363636"/>
      <name val="Segoe UI"/>
      <family val="2"/>
    </font>
    <font>
      <sz val="16"/>
      <color rgb="FF1E1E1E"/>
      <name val="Segoe UI"/>
      <family val="2"/>
    </font>
    <font>
      <b/>
      <sz val="16"/>
      <color rgb="FF1E1E1E"/>
      <name val="Segoe UI"/>
      <family val="2"/>
    </font>
    <font>
      <b/>
      <i/>
      <sz val="16"/>
      <color rgb="FF1E1E1E"/>
      <name val="Segoe UI"/>
      <family val="2"/>
    </font>
    <font>
      <sz val="16"/>
      <color theme="1"/>
      <name val="Calibri"/>
      <family val="2"/>
      <scheme val="minor"/>
    </font>
    <font>
      <sz val="10"/>
      <name val="Arial"/>
    </font>
    <font>
      <sz val="1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F4F4F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rgb="FFCCCCCC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0" applyNumberFormat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0" fontId="3" fillId="2" borderId="0" xfId="0" applyFont="1" applyFill="1" applyAlignment="1">
      <alignment horizontal="center"/>
    </xf>
    <xf numFmtId="10" fontId="3" fillId="2" borderId="0" xfId="0" applyNumberFormat="1" applyFont="1" applyFill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10" fontId="3" fillId="0" borderId="0" xfId="0" applyNumberFormat="1" applyFont="1"/>
    <xf numFmtId="9" fontId="3" fillId="0" borderId="0" xfId="0" applyNumberFormat="1" applyFont="1"/>
    <xf numFmtId="2" fontId="0" fillId="0" borderId="0" xfId="0" applyNumberFormat="1"/>
    <xf numFmtId="2" fontId="0" fillId="0" borderId="1" xfId="0" applyNumberFormat="1" applyBorder="1"/>
    <xf numFmtId="14" fontId="0" fillId="0" borderId="0" xfId="0" applyNumberFormat="1"/>
    <xf numFmtId="0" fontId="2" fillId="0" borderId="0" xfId="0" applyFont="1" applyAlignment="1">
      <alignment horizontal="center"/>
    </xf>
    <xf numFmtId="2" fontId="2" fillId="0" borderId="0" xfId="0" applyNumberFormat="1" applyFont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4" fillId="3" borderId="0" xfId="0" applyFont="1" applyFill="1"/>
    <xf numFmtId="0" fontId="1" fillId="3" borderId="2" xfId="1" applyFill="1" applyBorder="1"/>
    <xf numFmtId="0" fontId="1" fillId="3" borderId="3" xfId="1" applyFill="1" applyBorder="1"/>
    <xf numFmtId="0" fontId="1" fillId="3" borderId="4" xfId="1" applyFill="1" applyBorder="1"/>
    <xf numFmtId="0" fontId="1" fillId="0" borderId="0" xfId="1"/>
    <xf numFmtId="0" fontId="1" fillId="0" borderId="5" xfId="1" applyBorder="1"/>
    <xf numFmtId="0" fontId="1" fillId="4" borderId="6" xfId="1" applyFill="1" applyBorder="1"/>
    <xf numFmtId="0" fontId="1" fillId="5" borderId="6" xfId="1" applyFill="1" applyBorder="1"/>
    <xf numFmtId="44" fontId="6" fillId="6" borderId="6" xfId="2" applyFont="1" applyFill="1" applyBorder="1"/>
    <xf numFmtId="0" fontId="6" fillId="6" borderId="6" xfId="1" applyFont="1" applyFill="1" applyBorder="1"/>
    <xf numFmtId="0" fontId="6" fillId="6" borderId="7" xfId="1" applyFont="1" applyFill="1" applyBorder="1"/>
    <xf numFmtId="0" fontId="7" fillId="7" borderId="2" xfId="1" applyFont="1" applyFill="1" applyBorder="1"/>
    <xf numFmtId="9" fontId="7" fillId="3" borderId="3" xfId="1" applyNumberFormat="1" applyFont="1" applyFill="1" applyBorder="1"/>
    <xf numFmtId="0" fontId="7" fillId="7" borderId="4" xfId="1" applyFont="1" applyFill="1" applyBorder="1"/>
    <xf numFmtId="0" fontId="7" fillId="7" borderId="5" xfId="1" applyFont="1" applyFill="1" applyBorder="1"/>
    <xf numFmtId="9" fontId="7" fillId="3" borderId="6" xfId="1" applyNumberFormat="1" applyFont="1" applyFill="1" applyBorder="1"/>
    <xf numFmtId="0" fontId="7" fillId="7" borderId="7" xfId="1" applyFont="1" applyFill="1" applyBorder="1"/>
    <xf numFmtId="0" fontId="7" fillId="7" borderId="8" xfId="1" applyFont="1" applyFill="1" applyBorder="1"/>
    <xf numFmtId="9" fontId="7" fillId="3" borderId="9" xfId="1" applyNumberFormat="1" applyFont="1" applyFill="1" applyBorder="1"/>
    <xf numFmtId="0" fontId="7" fillId="7" borderId="10" xfId="1" applyFont="1" applyFill="1" applyBorder="1"/>
    <xf numFmtId="0" fontId="8" fillId="0" borderId="0" xfId="1" applyFont="1"/>
    <xf numFmtId="0" fontId="1" fillId="0" borderId="8" xfId="1" applyBorder="1"/>
    <xf numFmtId="0" fontId="1" fillId="4" borderId="9" xfId="1" applyFill="1" applyBorder="1"/>
    <xf numFmtId="0" fontId="1" fillId="5" borderId="9" xfId="1" applyFill="1" applyBorder="1"/>
    <xf numFmtId="44" fontId="6" fillId="6" borderId="9" xfId="2" applyFont="1" applyFill="1" applyBorder="1"/>
    <xf numFmtId="0" fontId="6" fillId="6" borderId="9" xfId="1" applyFont="1" applyFill="1" applyBorder="1"/>
    <xf numFmtId="0" fontId="6" fillId="6" borderId="10" xfId="1" applyFont="1" applyFill="1" applyBorder="1"/>
    <xf numFmtId="0" fontId="5" fillId="8" borderId="0" xfId="1" applyFont="1" applyFill="1"/>
    <xf numFmtId="0" fontId="9" fillId="10" borderId="11" xfId="0" applyFont="1" applyFill="1" applyBorder="1" applyAlignment="1">
      <alignment horizontal="left" vertical="center"/>
    </xf>
    <xf numFmtId="0" fontId="11" fillId="11" borderId="11" xfId="0" applyFont="1" applyFill="1" applyBorder="1" applyAlignment="1">
      <alignment vertical="center"/>
    </xf>
    <xf numFmtId="0" fontId="0" fillId="0" borderId="0" xfId="0" applyAlignment="1"/>
    <xf numFmtId="6" fontId="11" fillId="11" borderId="6" xfId="0" applyNumberFormat="1" applyFont="1" applyFill="1" applyBorder="1" applyAlignment="1">
      <alignment vertical="center"/>
    </xf>
    <xf numFmtId="0" fontId="12" fillId="11" borderId="6" xfId="0" applyFont="1" applyFill="1" applyBorder="1" applyAlignment="1">
      <alignment vertical="center"/>
    </xf>
    <xf numFmtId="0" fontId="11" fillId="11" borderId="6" xfId="0" applyFont="1" applyFill="1" applyBorder="1" applyAlignment="1">
      <alignment vertical="center"/>
    </xf>
    <xf numFmtId="0" fontId="9" fillId="10" borderId="2" xfId="0" applyFont="1" applyFill="1" applyBorder="1" applyAlignment="1">
      <alignment horizontal="left" vertical="center"/>
    </xf>
    <xf numFmtId="0" fontId="9" fillId="10" borderId="3" xfId="0" applyFont="1" applyFill="1" applyBorder="1" applyAlignment="1">
      <alignment horizontal="left" vertical="center"/>
    </xf>
    <xf numFmtId="0" fontId="9" fillId="10" borderId="4" xfId="0" applyFont="1" applyFill="1" applyBorder="1" applyAlignment="1">
      <alignment horizontal="left" vertical="center"/>
    </xf>
    <xf numFmtId="6" fontId="11" fillId="11" borderId="5" xfId="0" applyNumberFormat="1" applyFont="1" applyFill="1" applyBorder="1" applyAlignment="1">
      <alignment vertical="center"/>
    </xf>
    <xf numFmtId="6" fontId="11" fillId="11" borderId="7" xfId="0" applyNumberFormat="1" applyFont="1" applyFill="1" applyBorder="1" applyAlignment="1">
      <alignment vertical="center"/>
    </xf>
    <xf numFmtId="0" fontId="10" fillId="11" borderId="7" xfId="0" applyFont="1" applyFill="1" applyBorder="1" applyAlignment="1">
      <alignment vertical="top"/>
    </xf>
    <xf numFmtId="0" fontId="12" fillId="11" borderId="5" xfId="0" applyFont="1" applyFill="1" applyBorder="1" applyAlignment="1">
      <alignment vertical="center"/>
    </xf>
    <xf numFmtId="0" fontId="12" fillId="11" borderId="7" xfId="0" applyFont="1" applyFill="1" applyBorder="1" applyAlignment="1">
      <alignment vertical="center"/>
    </xf>
    <xf numFmtId="0" fontId="11" fillId="11" borderId="5" xfId="0" applyFont="1" applyFill="1" applyBorder="1" applyAlignment="1">
      <alignment vertical="center"/>
    </xf>
    <xf numFmtId="0" fontId="11" fillId="11" borderId="8" xfId="0" applyFont="1" applyFill="1" applyBorder="1" applyAlignment="1">
      <alignment vertical="center"/>
    </xf>
    <xf numFmtId="0" fontId="11" fillId="11" borderId="9" xfId="0" applyFont="1" applyFill="1" applyBorder="1" applyAlignment="1">
      <alignment vertical="center"/>
    </xf>
    <xf numFmtId="6" fontId="11" fillId="11" borderId="10" xfId="0" applyNumberFormat="1" applyFont="1" applyFill="1" applyBorder="1" applyAlignment="1">
      <alignment vertical="center"/>
    </xf>
    <xf numFmtId="0" fontId="11" fillId="11" borderId="6" xfId="0" applyFont="1" applyFill="1" applyBorder="1" applyAlignment="1">
      <alignment vertical="center" wrapText="1"/>
    </xf>
    <xf numFmtId="0" fontId="12" fillId="11" borderId="2" xfId="0" applyFont="1" applyFill="1" applyBorder="1" applyAlignment="1">
      <alignment vertical="center" wrapText="1"/>
    </xf>
    <xf numFmtId="0" fontId="12" fillId="11" borderId="4" xfId="0" applyFont="1" applyFill="1" applyBorder="1" applyAlignment="1">
      <alignment vertical="center" wrapText="1"/>
    </xf>
    <xf numFmtId="0" fontId="11" fillId="11" borderId="5" xfId="0" applyFont="1" applyFill="1" applyBorder="1" applyAlignment="1">
      <alignment vertical="center" wrapText="1"/>
    </xf>
    <xf numFmtId="6" fontId="11" fillId="11" borderId="7" xfId="0" applyNumberFormat="1" applyFont="1" applyFill="1" applyBorder="1" applyAlignment="1">
      <alignment vertical="center" wrapText="1"/>
    </xf>
    <xf numFmtId="0" fontId="11" fillId="11" borderId="8" xfId="0" applyFont="1" applyFill="1" applyBorder="1" applyAlignment="1">
      <alignment vertical="center" wrapText="1"/>
    </xf>
    <xf numFmtId="0" fontId="11" fillId="11" borderId="9" xfId="0" applyFont="1" applyFill="1" applyBorder="1" applyAlignment="1">
      <alignment vertical="center" wrapText="1"/>
    </xf>
    <xf numFmtId="6" fontId="11" fillId="11" borderId="10" xfId="0" applyNumberFormat="1" applyFont="1" applyFill="1" applyBorder="1" applyAlignment="1">
      <alignment vertical="center" wrapText="1"/>
    </xf>
    <xf numFmtId="0" fontId="9" fillId="10" borderId="2" xfId="0" applyFont="1" applyFill="1" applyBorder="1" applyAlignment="1">
      <alignment horizontal="left" vertical="center" wrapText="1"/>
    </xf>
    <xf numFmtId="0" fontId="9" fillId="10" borderId="3" xfId="0" applyFont="1" applyFill="1" applyBorder="1" applyAlignment="1">
      <alignment horizontal="left" vertical="center" wrapText="1"/>
    </xf>
    <xf numFmtId="0" fontId="9" fillId="10" borderId="4" xfId="0" applyFont="1" applyFill="1" applyBorder="1" applyAlignment="1">
      <alignment horizontal="left" vertical="center" wrapText="1"/>
    </xf>
    <xf numFmtId="0" fontId="10" fillId="11" borderId="5" xfId="0" applyFont="1" applyFill="1" applyBorder="1" applyAlignment="1">
      <alignment vertical="top" wrapText="1"/>
    </xf>
    <xf numFmtId="0" fontId="12" fillId="11" borderId="2" xfId="0" applyFont="1" applyFill="1" applyBorder="1" applyAlignment="1">
      <alignment vertical="center"/>
    </xf>
    <xf numFmtId="0" fontId="12" fillId="11" borderId="3" xfId="0" applyFont="1" applyFill="1" applyBorder="1" applyAlignment="1">
      <alignment vertical="center"/>
    </xf>
    <xf numFmtId="0" fontId="10" fillId="11" borderId="4" xfId="0" applyFont="1" applyFill="1" applyBorder="1" applyAlignment="1">
      <alignment vertical="top"/>
    </xf>
    <xf numFmtId="0" fontId="0" fillId="0" borderId="0" xfId="0" applyBorder="1" applyAlignment="1"/>
    <xf numFmtId="0" fontId="0" fillId="9" borderId="10" xfId="0" applyFill="1" applyBorder="1" applyAlignment="1"/>
    <xf numFmtId="0" fontId="11" fillId="11" borderId="7" xfId="0" applyFont="1" applyFill="1" applyBorder="1" applyAlignment="1">
      <alignment vertical="center"/>
    </xf>
    <xf numFmtId="0" fontId="11" fillId="11" borderId="10" xfId="0" applyFont="1" applyFill="1" applyBorder="1" applyAlignment="1">
      <alignment vertical="center"/>
    </xf>
    <xf numFmtId="0" fontId="9" fillId="10" borderId="13" xfId="0" applyFont="1" applyFill="1" applyBorder="1" applyAlignment="1">
      <alignment horizontal="left" vertical="center"/>
    </xf>
    <xf numFmtId="0" fontId="9" fillId="10" borderId="14" xfId="0" applyFont="1" applyFill="1" applyBorder="1" applyAlignment="1">
      <alignment horizontal="left" vertical="center"/>
    </xf>
    <xf numFmtId="0" fontId="11" fillId="11" borderId="15" xfId="0" applyFont="1" applyFill="1" applyBorder="1" applyAlignment="1">
      <alignment vertical="center"/>
    </xf>
    <xf numFmtId="0" fontId="11" fillId="11" borderId="16" xfId="0" applyFont="1" applyFill="1" applyBorder="1" applyAlignment="1">
      <alignment vertical="center"/>
    </xf>
    <xf numFmtId="0" fontId="11" fillId="11" borderId="17" xfId="0" applyFont="1" applyFill="1" applyBorder="1" applyAlignment="1">
      <alignment vertical="center"/>
    </xf>
    <xf numFmtId="0" fontId="14" fillId="3" borderId="2" xfId="1" applyFont="1" applyFill="1" applyBorder="1" applyAlignment="1">
      <alignment horizontal="center" vertical="center"/>
    </xf>
    <xf numFmtId="0" fontId="14" fillId="3" borderId="3" xfId="1" applyFont="1" applyFill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4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14" fillId="12" borderId="20" xfId="1" applyFont="1" applyFill="1" applyBorder="1" applyAlignment="1">
      <alignment horizontal="center" vertical="center"/>
    </xf>
    <xf numFmtId="0" fontId="14" fillId="13" borderId="5" xfId="1" applyFont="1" applyFill="1" applyBorder="1" applyAlignment="1">
      <alignment horizontal="center" vertical="center"/>
    </xf>
    <xf numFmtId="0" fontId="14" fillId="0" borderId="6" xfId="1" applyFont="1" applyBorder="1" applyAlignment="1">
      <alignment horizontal="center" vertical="center"/>
    </xf>
    <xf numFmtId="0" fontId="14" fillId="0" borderId="21" xfId="1" applyFont="1" applyBorder="1" applyAlignment="1">
      <alignment horizontal="center" vertical="center"/>
    </xf>
    <xf numFmtId="0" fontId="1" fillId="14" borderId="5" xfId="1" applyFill="1" applyBorder="1"/>
    <xf numFmtId="0" fontId="1" fillId="15" borderId="6" xfId="1" applyFill="1" applyBorder="1"/>
    <xf numFmtId="0" fontId="14" fillId="13" borderId="8" xfId="1" applyFont="1" applyFill="1" applyBorder="1" applyAlignment="1">
      <alignment horizontal="center" vertical="center"/>
    </xf>
    <xf numFmtId="0" fontId="14" fillId="0" borderId="9" xfId="1" applyFont="1" applyBorder="1" applyAlignment="1">
      <alignment horizontal="center" vertical="center"/>
    </xf>
    <xf numFmtId="0" fontId="14" fillId="0" borderId="22" xfId="1" applyFont="1" applyBorder="1" applyAlignment="1">
      <alignment horizontal="center" vertical="center"/>
    </xf>
    <xf numFmtId="0" fontId="14" fillId="13" borderId="23" xfId="1" applyFont="1" applyFill="1" applyBorder="1" applyAlignment="1">
      <alignment horizontal="center" vertical="center"/>
    </xf>
    <xf numFmtId="0" fontId="1" fillId="15" borderId="24" xfId="1" applyFill="1" applyBorder="1"/>
    <xf numFmtId="0" fontId="7" fillId="16" borderId="2" xfId="1" applyFont="1" applyFill="1" applyBorder="1"/>
    <xf numFmtId="0" fontId="7" fillId="17" borderId="4" xfId="1" applyFont="1" applyFill="1" applyBorder="1"/>
    <xf numFmtId="0" fontId="7" fillId="16" borderId="8" xfId="1" applyFont="1" applyFill="1" applyBorder="1"/>
    <xf numFmtId="0" fontId="7" fillId="17" borderId="10" xfId="1" applyFont="1" applyFill="1" applyBorder="1"/>
    <xf numFmtId="0" fontId="14" fillId="3" borderId="25" xfId="1" applyFont="1" applyFill="1" applyBorder="1" applyAlignment="1">
      <alignment horizontal="center" vertical="center"/>
    </xf>
    <xf numFmtId="0" fontId="14" fillId="3" borderId="26" xfId="1" applyFont="1" applyFill="1" applyBorder="1" applyAlignment="1">
      <alignment horizontal="center" vertical="center"/>
    </xf>
    <xf numFmtId="0" fontId="14" fillId="3" borderId="27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7" fillId="17" borderId="2" xfId="1" applyFont="1" applyFill="1" applyBorder="1"/>
    <xf numFmtId="0" fontId="1" fillId="0" borderId="3" xfId="1" applyBorder="1"/>
    <xf numFmtId="0" fontId="1" fillId="0" borderId="4" xfId="1" applyBorder="1"/>
    <xf numFmtId="0" fontId="7" fillId="17" borderId="5" xfId="1" applyFont="1" applyFill="1" applyBorder="1"/>
    <xf numFmtId="0" fontId="1" fillId="0" borderId="6" xfId="1" applyBorder="1"/>
    <xf numFmtId="0" fontId="1" fillId="0" borderId="7" xfId="1" applyBorder="1"/>
    <xf numFmtId="0" fontId="7" fillId="17" borderId="8" xfId="1" applyFont="1" applyFill="1" applyBorder="1"/>
    <xf numFmtId="0" fontId="1" fillId="0" borderId="9" xfId="1" applyBorder="1"/>
    <xf numFmtId="0" fontId="1" fillId="0" borderId="10" xfId="1" applyBorder="1"/>
    <xf numFmtId="9" fontId="1" fillId="12" borderId="7" xfId="3" applyFont="1" applyFill="1" applyBorder="1"/>
    <xf numFmtId="0" fontId="16" fillId="0" borderId="0" xfId="0" applyFont="1"/>
  </cellXfs>
  <cellStyles count="4">
    <cellStyle name="Currency 2" xfId="2" xr:uid="{0CAC422F-0E37-4AFE-B433-5C9CC6526EAC}"/>
    <cellStyle name="Normal" xfId="0" builtinId="0"/>
    <cellStyle name="Normal 2" xfId="1" xr:uid="{97C17A83-096D-4366-B838-0DEE8D7A8762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F97E9-5BD7-4509-8945-92DC3AA0FD5D}">
  <dimension ref="A1:J20"/>
  <sheetViews>
    <sheetView workbookViewId="0">
      <selection activeCell="D7" sqref="D7:D20"/>
    </sheetView>
  </sheetViews>
  <sheetFormatPr defaultRowHeight="12.75" x14ac:dyDescent="0.2"/>
  <cols>
    <col min="1" max="1" width="10.7109375" customWidth="1"/>
    <col min="2" max="2" width="15" customWidth="1"/>
    <col min="3" max="3" width="10.7109375" style="2" customWidth="1"/>
    <col min="5" max="5" width="12" style="16" customWidth="1"/>
    <col min="6" max="6" width="11.85546875" style="16" customWidth="1"/>
    <col min="8" max="9" width="9.140625" customWidth="1"/>
    <col min="10" max="10" width="30" bestFit="1" customWidth="1"/>
  </cols>
  <sheetData>
    <row r="1" spans="1:10" ht="18" x14ac:dyDescent="0.25">
      <c r="A1" s="1" t="s">
        <v>0</v>
      </c>
      <c r="J1" s="23" t="s">
        <v>47</v>
      </c>
    </row>
    <row r="2" spans="1:10" ht="18" x14ac:dyDescent="0.25">
      <c r="A2" s="1" t="s">
        <v>1</v>
      </c>
      <c r="J2" s="23" t="s">
        <v>49</v>
      </c>
    </row>
    <row r="3" spans="1:10" ht="18.75" thickBot="1" x14ac:dyDescent="0.3">
      <c r="A3" s="5" t="s">
        <v>22</v>
      </c>
      <c r="B3" s="7"/>
      <c r="C3" s="6"/>
      <c r="D3" s="17"/>
      <c r="E3" s="17"/>
      <c r="F3" s="17"/>
      <c r="J3" s="23" t="s">
        <v>48</v>
      </c>
    </row>
    <row r="4" spans="1:10" ht="18.75" thickTop="1" x14ac:dyDescent="0.25">
      <c r="A4" s="18"/>
      <c r="B4" s="18"/>
      <c r="J4" s="23"/>
    </row>
    <row r="5" spans="1:10" x14ac:dyDescent="0.2">
      <c r="A5" s="1"/>
      <c r="B5" s="1"/>
      <c r="C5" s="19"/>
      <c r="E5" s="20"/>
      <c r="F5" s="20"/>
    </row>
    <row r="6" spans="1:10" s="12" customFormat="1" x14ac:dyDescent="0.2">
      <c r="A6" s="21" t="s">
        <v>23</v>
      </c>
      <c r="B6" s="21" t="s">
        <v>24</v>
      </c>
      <c r="C6" s="21" t="s">
        <v>25</v>
      </c>
      <c r="D6" s="22" t="s">
        <v>50</v>
      </c>
      <c r="E6" s="22" t="s">
        <v>26</v>
      </c>
      <c r="F6" s="22" t="s">
        <v>27</v>
      </c>
    </row>
    <row r="7" spans="1:10" x14ac:dyDescent="0.2">
      <c r="A7" t="s">
        <v>28</v>
      </c>
      <c r="B7" t="s">
        <v>29</v>
      </c>
      <c r="C7" s="2">
        <v>78</v>
      </c>
      <c r="D7" t="str">
        <f>VLOOKUP(C7,Stores!$A$6:$F$11,5)</f>
        <v>Italy</v>
      </c>
      <c r="E7" s="16">
        <v>750</v>
      </c>
      <c r="F7" s="16">
        <v>1349</v>
      </c>
    </row>
    <row r="8" spans="1:10" x14ac:dyDescent="0.2">
      <c r="A8" t="s">
        <v>28</v>
      </c>
      <c r="B8" t="s">
        <v>29</v>
      </c>
      <c r="C8" s="2">
        <v>35</v>
      </c>
      <c r="D8" t="str">
        <f>VLOOKUP(C8,Stores!$A$6:$F$11,5)</f>
        <v>Turky</v>
      </c>
      <c r="E8" s="16">
        <v>800</v>
      </c>
      <c r="F8" s="16">
        <v>1399</v>
      </c>
    </row>
    <row r="9" spans="1:10" x14ac:dyDescent="0.2">
      <c r="A9" t="s">
        <v>28</v>
      </c>
      <c r="B9" t="s">
        <v>29</v>
      </c>
      <c r="C9" s="2">
        <v>78</v>
      </c>
      <c r="D9" t="str">
        <f>VLOOKUP(C9,Stores!$A$6:$F$11,5)</f>
        <v>Italy</v>
      </c>
      <c r="E9" s="16">
        <v>800</v>
      </c>
      <c r="F9" s="16">
        <v>1399</v>
      </c>
    </row>
    <row r="10" spans="1:10" x14ac:dyDescent="0.2">
      <c r="A10" t="s">
        <v>30</v>
      </c>
      <c r="B10" t="s">
        <v>31</v>
      </c>
      <c r="C10" s="2">
        <v>18</v>
      </c>
      <c r="D10" t="str">
        <f>VLOOKUP(C10,Stores!$A$6:$F$11,5)</f>
        <v>London</v>
      </c>
      <c r="E10" s="16">
        <v>900</v>
      </c>
      <c r="F10" s="16">
        <v>1599</v>
      </c>
    </row>
    <row r="11" spans="1:10" x14ac:dyDescent="0.2">
      <c r="A11" t="s">
        <v>32</v>
      </c>
      <c r="B11" t="s">
        <v>33</v>
      </c>
      <c r="C11" s="2">
        <v>23</v>
      </c>
      <c r="D11" t="str">
        <f>VLOOKUP(C11,Stores!$A$6:$F$11,5)</f>
        <v>England</v>
      </c>
      <c r="E11" s="16">
        <v>0</v>
      </c>
      <c r="F11" s="16">
        <v>499</v>
      </c>
    </row>
    <row r="12" spans="1:10" x14ac:dyDescent="0.2">
      <c r="A12" t="s">
        <v>34</v>
      </c>
      <c r="B12" t="s">
        <v>35</v>
      </c>
      <c r="C12" s="2">
        <v>18</v>
      </c>
      <c r="D12" t="str">
        <f>VLOOKUP(C12,Stores!$A$6:$F$11,5)</f>
        <v>London</v>
      </c>
      <c r="E12" s="16">
        <v>500</v>
      </c>
      <c r="F12" s="16">
        <v>1299</v>
      </c>
    </row>
    <row r="13" spans="1:10" x14ac:dyDescent="0.2">
      <c r="A13" t="s">
        <v>34</v>
      </c>
      <c r="B13" t="s">
        <v>35</v>
      </c>
      <c r="C13" s="2">
        <v>18</v>
      </c>
      <c r="D13" t="str">
        <f>VLOOKUP(C13,Stores!$A$6:$F$11,5)</f>
        <v>London</v>
      </c>
      <c r="E13" s="16">
        <v>600</v>
      </c>
      <c r="F13" s="16">
        <v>1299</v>
      </c>
    </row>
    <row r="14" spans="1:10" x14ac:dyDescent="0.2">
      <c r="A14" t="s">
        <v>34</v>
      </c>
      <c r="B14" t="s">
        <v>35</v>
      </c>
      <c r="C14" s="2">
        <v>18</v>
      </c>
      <c r="D14" t="str">
        <f>VLOOKUP(C14,Stores!$A$6:$F$11,5)</f>
        <v>London</v>
      </c>
      <c r="E14" s="16">
        <v>600</v>
      </c>
      <c r="F14" s="16">
        <v>1299</v>
      </c>
    </row>
    <row r="15" spans="1:10" x14ac:dyDescent="0.2">
      <c r="A15" t="s">
        <v>34</v>
      </c>
      <c r="B15" t="s">
        <v>36</v>
      </c>
      <c r="C15" s="2">
        <v>23</v>
      </c>
      <c r="D15" t="str">
        <f>VLOOKUP(C15,Stores!$A$6:$F$11,5)</f>
        <v>England</v>
      </c>
      <c r="E15" s="16">
        <v>450</v>
      </c>
      <c r="F15" s="16">
        <v>1199</v>
      </c>
    </row>
    <row r="16" spans="1:10" x14ac:dyDescent="0.2">
      <c r="A16" t="s">
        <v>32</v>
      </c>
      <c r="B16" t="s">
        <v>37</v>
      </c>
      <c r="C16" s="2">
        <v>62</v>
      </c>
      <c r="D16" t="str">
        <f>VLOOKUP(C16,Stores!$A$6:$F$11,5)</f>
        <v>USA</v>
      </c>
      <c r="E16" s="16">
        <v>0</v>
      </c>
      <c r="F16" s="16">
        <v>399</v>
      </c>
    </row>
    <row r="17" spans="1:6" x14ac:dyDescent="0.2">
      <c r="A17" t="s">
        <v>28</v>
      </c>
      <c r="B17" t="s">
        <v>38</v>
      </c>
      <c r="C17" s="2">
        <v>18</v>
      </c>
      <c r="D17" t="str">
        <f>VLOOKUP(C17,Stores!$A$6:$F$11,5)</f>
        <v>London</v>
      </c>
      <c r="E17" s="16">
        <v>425</v>
      </c>
      <c r="F17" s="16">
        <v>799</v>
      </c>
    </row>
    <row r="18" spans="1:6" x14ac:dyDescent="0.2">
      <c r="A18" t="s">
        <v>28</v>
      </c>
      <c r="B18" t="s">
        <v>38</v>
      </c>
      <c r="C18" s="2">
        <v>35</v>
      </c>
      <c r="D18" t="str">
        <f>VLOOKUP(C18,Stores!$A$6:$F$11,5)</f>
        <v>Turky</v>
      </c>
      <c r="E18" s="16">
        <v>450</v>
      </c>
      <c r="F18" s="16">
        <v>799</v>
      </c>
    </row>
    <row r="19" spans="1:6" x14ac:dyDescent="0.2">
      <c r="A19" t="s">
        <v>39</v>
      </c>
      <c r="B19" t="s">
        <v>40</v>
      </c>
      <c r="C19" s="2">
        <v>78</v>
      </c>
      <c r="D19" t="str">
        <f>VLOOKUP(C19,Stores!$A$6:$F$11,5)</f>
        <v>Italy</v>
      </c>
      <c r="E19" s="16">
        <v>0</v>
      </c>
      <c r="F19" s="16">
        <v>129</v>
      </c>
    </row>
    <row r="20" spans="1:6" x14ac:dyDescent="0.2">
      <c r="A20" t="s">
        <v>32</v>
      </c>
      <c r="B20" t="s">
        <v>41</v>
      </c>
      <c r="C20" s="2">
        <v>18</v>
      </c>
      <c r="D20" t="str">
        <f>VLOOKUP(C20,Stores!$A$6:$F$11,5)</f>
        <v>London</v>
      </c>
      <c r="E20" s="16">
        <v>200</v>
      </c>
      <c r="F20" s="16">
        <v>399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0F5D1-4740-4CA5-92B9-1A630158503F}">
  <dimension ref="A1:H12"/>
  <sheetViews>
    <sheetView workbookViewId="0">
      <selection activeCell="F7" sqref="F7"/>
    </sheetView>
  </sheetViews>
  <sheetFormatPr defaultRowHeight="12.75" x14ac:dyDescent="0.2"/>
  <cols>
    <col min="1" max="1" width="10.7109375" customWidth="1"/>
    <col min="2" max="2" width="8.85546875" style="2" customWidth="1"/>
    <col min="3" max="3" width="17.140625" customWidth="1"/>
    <col min="4" max="4" width="26.7109375" customWidth="1"/>
    <col min="5" max="5" width="13.7109375" style="3" customWidth="1"/>
    <col min="6" max="6" width="10" style="2" customWidth="1"/>
    <col min="7" max="7" width="12.42578125" style="4" customWidth="1"/>
    <col min="8" max="8" width="10.7109375" style="4" customWidth="1"/>
  </cols>
  <sheetData>
    <row r="1" spans="1:8" x14ac:dyDescent="0.2">
      <c r="A1" s="1" t="s">
        <v>0</v>
      </c>
    </row>
    <row r="2" spans="1:8" x14ac:dyDescent="0.2">
      <c r="A2" s="1" t="s">
        <v>1</v>
      </c>
    </row>
    <row r="3" spans="1:8" ht="13.5" thickBot="1" x14ac:dyDescent="0.25">
      <c r="A3" s="5" t="s">
        <v>2</v>
      </c>
      <c r="B3" s="6"/>
      <c r="C3" s="7"/>
      <c r="D3" s="7"/>
      <c r="E3" s="8"/>
      <c r="F3" s="6"/>
    </row>
    <row r="4" spans="1:8" ht="13.5" thickTop="1" x14ac:dyDescent="0.2"/>
    <row r="6" spans="1:8" s="11" customFormat="1" x14ac:dyDescent="0.2">
      <c r="A6" s="21" t="s">
        <v>25</v>
      </c>
      <c r="B6" s="10" t="s">
        <v>3</v>
      </c>
      <c r="C6" s="9" t="s">
        <v>4</v>
      </c>
      <c r="D6" s="9" t="s">
        <v>5</v>
      </c>
      <c r="E6" s="22" t="s">
        <v>50</v>
      </c>
      <c r="F6" s="9" t="s">
        <v>6</v>
      </c>
    </row>
    <row r="7" spans="1:8" x14ac:dyDescent="0.2">
      <c r="A7" s="12">
        <v>18</v>
      </c>
      <c r="B7" s="13">
        <v>0.08</v>
      </c>
      <c r="C7" s="11" t="s">
        <v>7</v>
      </c>
      <c r="D7" s="11" t="s">
        <v>8</v>
      </c>
      <c r="E7" s="11" t="s">
        <v>42</v>
      </c>
      <c r="F7" s="12" t="s">
        <v>9</v>
      </c>
      <c r="G7"/>
      <c r="H7"/>
    </row>
    <row r="8" spans="1:8" x14ac:dyDescent="0.2">
      <c r="A8" s="12">
        <v>23</v>
      </c>
      <c r="B8" s="13">
        <v>7.0000000000000007E-2</v>
      </c>
      <c r="C8" s="11" t="s">
        <v>10</v>
      </c>
      <c r="D8" s="11" t="s">
        <v>11</v>
      </c>
      <c r="E8" s="11" t="s">
        <v>43</v>
      </c>
      <c r="F8" s="12" t="s">
        <v>12</v>
      </c>
      <c r="G8"/>
      <c r="H8"/>
    </row>
    <row r="9" spans="1:8" x14ac:dyDescent="0.2">
      <c r="A9" s="12">
        <v>35</v>
      </c>
      <c r="B9" s="13">
        <v>0.06</v>
      </c>
      <c r="C9" s="11" t="s">
        <v>13</v>
      </c>
      <c r="D9" s="11" t="s">
        <v>14</v>
      </c>
      <c r="E9" s="11" t="s">
        <v>44</v>
      </c>
      <c r="F9" s="12" t="s">
        <v>15</v>
      </c>
      <c r="G9"/>
      <c r="H9"/>
    </row>
    <row r="10" spans="1:8" x14ac:dyDescent="0.2">
      <c r="A10" s="12">
        <v>62</v>
      </c>
      <c r="B10" s="13">
        <v>7.4999999999999997E-2</v>
      </c>
      <c r="C10" s="11" t="s">
        <v>16</v>
      </c>
      <c r="D10" s="11" t="s">
        <v>17</v>
      </c>
      <c r="E10" s="11" t="s">
        <v>45</v>
      </c>
      <c r="F10" s="12" t="s">
        <v>18</v>
      </c>
      <c r="G10"/>
      <c r="H10"/>
    </row>
    <row r="11" spans="1:8" x14ac:dyDescent="0.2">
      <c r="A11" s="12">
        <v>78</v>
      </c>
      <c r="B11" s="13">
        <v>6.5000000000000002E-2</v>
      </c>
      <c r="C11" s="11" t="s">
        <v>19</v>
      </c>
      <c r="D11" s="11" t="s">
        <v>20</v>
      </c>
      <c r="E11" s="11" t="s">
        <v>46</v>
      </c>
      <c r="F11" s="12" t="s">
        <v>21</v>
      </c>
      <c r="G11"/>
      <c r="H11"/>
    </row>
    <row r="12" spans="1:8" x14ac:dyDescent="0.2">
      <c r="A12" s="11"/>
      <c r="B12" s="12"/>
      <c r="C12" s="11"/>
      <c r="D12" s="11"/>
      <c r="E12" s="14"/>
      <c r="F12" s="12"/>
      <c r="G12" s="15"/>
      <c r="H12" s="15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C4391-349B-40B8-B232-7DDCA723D7A1}">
  <dimension ref="A1:M29"/>
  <sheetViews>
    <sheetView workbookViewId="0">
      <selection activeCell="G1" sqref="G1"/>
    </sheetView>
  </sheetViews>
  <sheetFormatPr defaultRowHeight="15" x14ac:dyDescent="0.25"/>
  <cols>
    <col min="1" max="1" width="4.7109375" style="27" customWidth="1"/>
    <col min="2" max="2" width="23.28515625" style="27" bestFit="1" customWidth="1"/>
    <col min="3" max="3" width="11.7109375" style="27" bestFit="1" customWidth="1"/>
    <col min="4" max="4" width="14" style="27" bestFit="1" customWidth="1"/>
    <col min="5" max="5" width="7.7109375" style="27" customWidth="1"/>
    <col min="6" max="6" width="10.28515625" style="27" customWidth="1"/>
    <col min="7" max="7" width="16" style="27" customWidth="1"/>
    <col min="8" max="10" width="9.140625" style="27"/>
    <col min="11" max="11" width="38.5703125" style="27" customWidth="1"/>
    <col min="12" max="12" width="9.140625" style="27"/>
    <col min="13" max="13" width="11.85546875" style="27" customWidth="1"/>
    <col min="14" max="16384" width="9.140625" style="27"/>
  </cols>
  <sheetData>
    <row r="1" spans="1:13" ht="15.75" thickBot="1" x14ac:dyDescent="0.3">
      <c r="A1" s="24" t="s">
        <v>51</v>
      </c>
      <c r="B1" s="25" t="s">
        <v>52</v>
      </c>
      <c r="C1" s="25" t="s">
        <v>53</v>
      </c>
      <c r="D1" s="25" t="s">
        <v>54</v>
      </c>
      <c r="E1" s="25" t="s">
        <v>55</v>
      </c>
      <c r="F1" s="25" t="s">
        <v>56</v>
      </c>
      <c r="G1" s="26" t="s">
        <v>57</v>
      </c>
    </row>
    <row r="2" spans="1:13" ht="19.5" thickBot="1" x14ac:dyDescent="0.35">
      <c r="A2" s="28">
        <v>1</v>
      </c>
      <c r="B2" s="29" t="s">
        <v>58</v>
      </c>
      <c r="C2" s="30" t="s">
        <v>59</v>
      </c>
      <c r="D2" s="31">
        <v>52000</v>
      </c>
      <c r="E2" s="32"/>
      <c r="F2" s="32"/>
      <c r="G2" s="33"/>
      <c r="K2" s="34" t="s">
        <v>60</v>
      </c>
    </row>
    <row r="3" spans="1:13" ht="18.75" x14ac:dyDescent="0.3">
      <c r="A3" s="28">
        <v>2</v>
      </c>
      <c r="B3" s="29" t="s">
        <v>61</v>
      </c>
      <c r="C3" s="30" t="s">
        <v>4</v>
      </c>
      <c r="D3" s="31">
        <v>96000</v>
      </c>
      <c r="E3" s="32"/>
      <c r="F3" s="32"/>
      <c r="G3" s="33"/>
      <c r="K3" s="34" t="s">
        <v>62</v>
      </c>
      <c r="L3" s="35">
        <v>0.05</v>
      </c>
      <c r="M3" s="36"/>
    </row>
    <row r="4" spans="1:13" ht="18.75" x14ac:dyDescent="0.3">
      <c r="A4" s="28"/>
      <c r="B4" s="29" t="s">
        <v>63</v>
      </c>
      <c r="C4" s="30" t="s">
        <v>64</v>
      </c>
      <c r="D4" s="31">
        <v>60000</v>
      </c>
      <c r="E4" s="32"/>
      <c r="F4" s="32"/>
      <c r="G4" s="33"/>
      <c r="K4" s="37" t="s">
        <v>65</v>
      </c>
      <c r="L4" s="38">
        <v>0.1</v>
      </c>
      <c r="M4" s="39"/>
    </row>
    <row r="5" spans="1:13" ht="19.5" thickBot="1" x14ac:dyDescent="0.35">
      <c r="A5" s="28"/>
      <c r="B5" s="29" t="s">
        <v>66</v>
      </c>
      <c r="C5" s="30" t="s">
        <v>59</v>
      </c>
      <c r="D5" s="31">
        <v>44500</v>
      </c>
      <c r="E5" s="32"/>
      <c r="F5" s="32"/>
      <c r="G5" s="33"/>
      <c r="K5" s="40" t="s">
        <v>67</v>
      </c>
      <c r="L5" s="41">
        <v>0.15</v>
      </c>
      <c r="M5" s="42" t="s">
        <v>68</v>
      </c>
    </row>
    <row r="6" spans="1:13" ht="15.75" x14ac:dyDescent="0.25">
      <c r="A6" s="28"/>
      <c r="B6" s="29" t="s">
        <v>69</v>
      </c>
      <c r="C6" s="30" t="s">
        <v>4</v>
      </c>
      <c r="D6" s="31">
        <v>102000</v>
      </c>
      <c r="E6" s="32"/>
      <c r="F6" s="32"/>
      <c r="G6" s="33"/>
    </row>
    <row r="7" spans="1:13" ht="15.75" x14ac:dyDescent="0.25">
      <c r="A7" s="28"/>
      <c r="B7" s="29" t="s">
        <v>70</v>
      </c>
      <c r="C7" s="30" t="s">
        <v>4</v>
      </c>
      <c r="D7" s="31">
        <v>165000</v>
      </c>
      <c r="E7" s="32"/>
      <c r="F7" s="32"/>
      <c r="G7" s="33"/>
    </row>
    <row r="8" spans="1:13" ht="15.75" x14ac:dyDescent="0.25">
      <c r="A8" s="28"/>
      <c r="B8" s="29" t="s">
        <v>71</v>
      </c>
      <c r="C8" s="30" t="s">
        <v>59</v>
      </c>
      <c r="D8" s="31">
        <v>52000</v>
      </c>
      <c r="E8" s="32"/>
      <c r="F8" s="32"/>
      <c r="G8" s="33"/>
    </row>
    <row r="9" spans="1:13" ht="15.75" x14ac:dyDescent="0.25">
      <c r="A9" s="28"/>
      <c r="B9" s="29" t="s">
        <v>72</v>
      </c>
      <c r="C9" s="30" t="s">
        <v>64</v>
      </c>
      <c r="D9" s="31">
        <v>36500</v>
      </c>
      <c r="E9" s="32"/>
      <c r="F9" s="32"/>
      <c r="G9" s="33"/>
    </row>
    <row r="10" spans="1:13" ht="15.75" x14ac:dyDescent="0.25">
      <c r="A10" s="28"/>
      <c r="B10" s="29" t="s">
        <v>73</v>
      </c>
      <c r="C10" s="30" t="s">
        <v>4</v>
      </c>
      <c r="D10" s="31">
        <v>96000</v>
      </c>
      <c r="E10" s="32"/>
      <c r="F10" s="32"/>
      <c r="G10" s="33"/>
    </row>
    <row r="11" spans="1:13" ht="15.75" x14ac:dyDescent="0.25">
      <c r="A11" s="28"/>
      <c r="B11" s="29" t="s">
        <v>74</v>
      </c>
      <c r="C11" s="30" t="s">
        <v>59</v>
      </c>
      <c r="D11" s="31">
        <v>40000</v>
      </c>
      <c r="E11" s="32"/>
      <c r="F11" s="32"/>
      <c r="G11" s="33"/>
    </row>
    <row r="12" spans="1:13" ht="15.75" x14ac:dyDescent="0.25">
      <c r="A12" s="28"/>
      <c r="B12" s="29" t="s">
        <v>75</v>
      </c>
      <c r="C12" s="30" t="s">
        <v>64</v>
      </c>
      <c r="D12" s="31">
        <v>48000</v>
      </c>
      <c r="E12" s="32"/>
      <c r="F12" s="32"/>
      <c r="G12" s="33"/>
    </row>
    <row r="13" spans="1:13" ht="15.75" x14ac:dyDescent="0.25">
      <c r="A13" s="28"/>
      <c r="B13" s="29" t="s">
        <v>76</v>
      </c>
      <c r="C13" s="30" t="s">
        <v>64</v>
      </c>
      <c r="D13" s="31">
        <v>42500</v>
      </c>
      <c r="E13" s="32"/>
      <c r="F13" s="32"/>
      <c r="G13" s="33"/>
    </row>
    <row r="14" spans="1:13" ht="18.75" x14ac:dyDescent="0.3">
      <c r="A14" s="28"/>
      <c r="B14" s="29" t="s">
        <v>77</v>
      </c>
      <c r="C14" s="30" t="s">
        <v>59</v>
      </c>
      <c r="D14" s="31">
        <v>52000</v>
      </c>
      <c r="E14" s="32"/>
      <c r="F14" s="32"/>
      <c r="G14" s="33"/>
      <c r="K14" s="43" t="s">
        <v>78</v>
      </c>
    </row>
    <row r="15" spans="1:13" ht="18.75" x14ac:dyDescent="0.3">
      <c r="A15" s="28"/>
      <c r="B15" s="29" t="s">
        <v>79</v>
      </c>
      <c r="C15" s="30" t="s">
        <v>4</v>
      </c>
      <c r="D15" s="31">
        <v>96000</v>
      </c>
      <c r="E15" s="32"/>
      <c r="F15" s="32"/>
      <c r="G15" s="33"/>
      <c r="K15" s="43" t="s">
        <v>80</v>
      </c>
    </row>
    <row r="16" spans="1:13" ht="18.75" x14ac:dyDescent="0.3">
      <c r="A16" s="28"/>
      <c r="B16" s="29" t="s">
        <v>81</v>
      </c>
      <c r="C16" s="30" t="s">
        <v>64</v>
      </c>
      <c r="D16" s="31">
        <v>60000</v>
      </c>
      <c r="E16" s="32"/>
      <c r="F16" s="32"/>
      <c r="G16" s="33"/>
      <c r="K16" s="43" t="s">
        <v>82</v>
      </c>
    </row>
    <row r="17" spans="1:7" ht="15.75" x14ac:dyDescent="0.25">
      <c r="A17" s="28"/>
      <c r="B17" s="29" t="s">
        <v>83</v>
      </c>
      <c r="C17" s="30" t="s">
        <v>59</v>
      </c>
      <c r="D17" s="31">
        <v>44500</v>
      </c>
      <c r="E17" s="32"/>
      <c r="F17" s="32"/>
      <c r="G17" s="33"/>
    </row>
    <row r="18" spans="1:7" ht="15.75" x14ac:dyDescent="0.25">
      <c r="A18" s="28"/>
      <c r="B18" s="29" t="s">
        <v>84</v>
      </c>
      <c r="C18" s="30" t="s">
        <v>4</v>
      </c>
      <c r="D18" s="31">
        <v>102000</v>
      </c>
      <c r="E18" s="32"/>
      <c r="F18" s="32"/>
      <c r="G18" s="33"/>
    </row>
    <row r="19" spans="1:7" ht="15.75" x14ac:dyDescent="0.25">
      <c r="A19" s="28"/>
      <c r="B19" s="29" t="s">
        <v>85</v>
      </c>
      <c r="C19" s="30" t="s">
        <v>4</v>
      </c>
      <c r="D19" s="31">
        <v>165000</v>
      </c>
      <c r="E19" s="32"/>
      <c r="F19" s="32"/>
      <c r="G19" s="33"/>
    </row>
    <row r="20" spans="1:7" ht="16.5" thickBot="1" x14ac:dyDescent="0.3">
      <c r="A20" s="44"/>
      <c r="B20" s="45" t="s">
        <v>86</v>
      </c>
      <c r="C20" s="46" t="s">
        <v>59</v>
      </c>
      <c r="D20" s="47">
        <v>52000</v>
      </c>
      <c r="E20" s="48"/>
      <c r="F20" s="48"/>
      <c r="G20" s="49"/>
    </row>
    <row r="23" spans="1:7" x14ac:dyDescent="0.25">
      <c r="B23" s="50" t="s">
        <v>87</v>
      </c>
      <c r="G23" s="50"/>
    </row>
    <row r="25" spans="1:7" x14ac:dyDescent="0.25">
      <c r="B25" s="50" t="s">
        <v>88</v>
      </c>
      <c r="G25" s="50"/>
    </row>
    <row r="27" spans="1:7" x14ac:dyDescent="0.25">
      <c r="B27" s="50" t="s">
        <v>89</v>
      </c>
      <c r="G27" s="50"/>
    </row>
    <row r="29" spans="1:7" x14ac:dyDescent="0.25">
      <c r="B29" s="50" t="s">
        <v>90</v>
      </c>
      <c r="G29" s="5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95A39-CBB3-4D3C-9467-6402A33A72A0}">
  <dimension ref="A1:H46"/>
  <sheetViews>
    <sheetView tabSelected="1" topLeftCell="A13" zoomScale="78" zoomScaleNormal="78" workbookViewId="0">
      <selection activeCell="D23" sqref="D23"/>
    </sheetView>
  </sheetViews>
  <sheetFormatPr defaultRowHeight="12.75" x14ac:dyDescent="0.2"/>
  <cols>
    <col min="1" max="1" width="22.5703125" style="53" bestFit="1" customWidth="1"/>
    <col min="2" max="2" width="18.7109375" style="53" bestFit="1" customWidth="1"/>
    <col min="3" max="3" width="18.140625" style="53" bestFit="1" customWidth="1"/>
    <col min="4" max="4" width="18.28515625" bestFit="1" customWidth="1"/>
    <col min="5" max="5" width="13.7109375" bestFit="1" customWidth="1"/>
    <col min="6" max="6" width="122.5703125" customWidth="1"/>
    <col min="7" max="7" width="15.85546875" bestFit="1" customWidth="1"/>
    <col min="8" max="8" width="14" bestFit="1" customWidth="1"/>
  </cols>
  <sheetData>
    <row r="1" spans="1:7" ht="25.5" x14ac:dyDescent="0.2">
      <c r="A1" s="57" t="s">
        <v>91</v>
      </c>
      <c r="B1" s="58" t="s">
        <v>92</v>
      </c>
      <c r="C1" s="59" t="s">
        <v>93</v>
      </c>
      <c r="E1" s="63" t="s">
        <v>94</v>
      </c>
      <c r="F1" s="55" t="s">
        <v>95</v>
      </c>
      <c r="G1" s="64" t="s">
        <v>96</v>
      </c>
    </row>
    <row r="2" spans="1:7" ht="25.5" x14ac:dyDescent="0.35">
      <c r="A2" s="60">
        <v>100000</v>
      </c>
      <c r="B2" s="54">
        <v>7000</v>
      </c>
      <c r="C2" s="61">
        <v>250000</v>
      </c>
      <c r="D2" s="127">
        <f>SUMIF(A2:A5,"&gt;160000",B2:B5)</f>
        <v>63000</v>
      </c>
      <c r="E2" s="65">
        <f>SUMIF(A2:A5,"&gt;160000",B2:B5)</f>
        <v>63000</v>
      </c>
      <c r="F2" s="56" t="s">
        <v>97</v>
      </c>
      <c r="G2" s="61">
        <v>63000</v>
      </c>
    </row>
    <row r="3" spans="1:7" ht="25.5" x14ac:dyDescent="0.35">
      <c r="A3" s="60">
        <v>200000</v>
      </c>
      <c r="B3" s="54">
        <v>14000</v>
      </c>
      <c r="C3" s="62"/>
      <c r="D3" s="127">
        <f>SUMIF(A2:A5,"&gt;160000")</f>
        <v>900000</v>
      </c>
      <c r="E3" s="65">
        <f>SUMIF(A2:A5,"&gt;160000")</f>
        <v>900000</v>
      </c>
      <c r="F3" s="56" t="s">
        <v>98</v>
      </c>
      <c r="G3" s="61">
        <v>900000</v>
      </c>
    </row>
    <row r="4" spans="1:7" ht="25.5" x14ac:dyDescent="0.35">
      <c r="A4" s="60">
        <v>300000</v>
      </c>
      <c r="B4" s="54">
        <v>21000</v>
      </c>
      <c r="C4" s="62"/>
      <c r="D4" s="127">
        <f>SUMIF(A2:A5,300000,B2:B5)</f>
        <v>21000</v>
      </c>
      <c r="E4" s="65">
        <f>SUMIF(A2:A5,300000,B2:B5)</f>
        <v>21000</v>
      </c>
      <c r="F4" s="56" t="s">
        <v>99</v>
      </c>
      <c r="G4" s="61">
        <v>21000</v>
      </c>
    </row>
    <row r="5" spans="1:7" ht="26.25" thickBot="1" x14ac:dyDescent="0.4">
      <c r="A5" s="60">
        <v>400000</v>
      </c>
      <c r="B5" s="54">
        <v>28000</v>
      </c>
      <c r="C5" s="62"/>
      <c r="D5" s="127">
        <f>SUMIF(A2:A5,"&gt;" &amp; C2,B2:B5)</f>
        <v>49000</v>
      </c>
      <c r="E5" s="66">
        <f>SUMIF(A2:A5,"&gt;" &amp; C2,B2:B5)</f>
        <v>49000</v>
      </c>
      <c r="F5" s="67" t="s">
        <v>100</v>
      </c>
      <c r="G5" s="68">
        <v>49000</v>
      </c>
    </row>
    <row r="10" spans="1:7" ht="13.5" thickBot="1" x14ac:dyDescent="0.25"/>
    <row r="11" spans="1:7" ht="25.5" x14ac:dyDescent="0.2">
      <c r="A11" s="77" t="s">
        <v>101</v>
      </c>
      <c r="B11" s="78" t="s">
        <v>102</v>
      </c>
      <c r="C11" s="79" t="s">
        <v>59</v>
      </c>
      <c r="E11" s="70" t="s">
        <v>94</v>
      </c>
      <c r="F11" s="82" t="s">
        <v>95</v>
      </c>
      <c r="G11" s="71" t="s">
        <v>96</v>
      </c>
    </row>
    <row r="12" spans="1:7" ht="25.5" x14ac:dyDescent="0.35">
      <c r="A12" s="72" t="s">
        <v>103</v>
      </c>
      <c r="B12" s="69" t="s">
        <v>104</v>
      </c>
      <c r="C12" s="73">
        <v>2300</v>
      </c>
      <c r="D12" s="127">
        <f>SUMIF(A12:A17,"Fruits",C12:C17)</f>
        <v>2000</v>
      </c>
      <c r="E12" s="72">
        <f>SUMIF(A12:A17,"Fruits",C12:C17)</f>
        <v>2000</v>
      </c>
      <c r="F12" s="56" t="s">
        <v>111</v>
      </c>
      <c r="G12" s="73">
        <v>2000</v>
      </c>
    </row>
    <row r="13" spans="1:7" ht="25.5" x14ac:dyDescent="0.35">
      <c r="A13" s="72" t="s">
        <v>103</v>
      </c>
      <c r="B13" s="69" t="s">
        <v>105</v>
      </c>
      <c r="C13" s="73">
        <v>5500</v>
      </c>
      <c r="D13" s="127"/>
      <c r="E13" s="72">
        <f>SUMIF(A12:A17,"Vegetables",C12:C17)</f>
        <v>12000</v>
      </c>
      <c r="F13" s="56" t="s">
        <v>112</v>
      </c>
      <c r="G13" s="73">
        <v>12000</v>
      </c>
    </row>
    <row r="14" spans="1:7" ht="25.5" x14ac:dyDescent="0.35">
      <c r="A14" s="72" t="s">
        <v>106</v>
      </c>
      <c r="B14" s="69" t="s">
        <v>107</v>
      </c>
      <c r="C14" s="73">
        <v>800</v>
      </c>
      <c r="D14" s="127">
        <f>SUMIF(B12:B17,"*es",C12:C17)</f>
        <v>4300</v>
      </c>
      <c r="E14" s="72">
        <f>SUMIF(B12:B17,"*es",C12:C17)</f>
        <v>4300</v>
      </c>
      <c r="F14" s="56" t="s">
        <v>113</v>
      </c>
      <c r="G14" s="73">
        <v>4300</v>
      </c>
    </row>
    <row r="15" spans="1:7" ht="26.25" thickBot="1" x14ac:dyDescent="0.4">
      <c r="A15" s="80"/>
      <c r="B15" s="69" t="s">
        <v>108</v>
      </c>
      <c r="C15" s="73">
        <v>400</v>
      </c>
      <c r="D15" s="127"/>
      <c r="E15" s="74">
        <f>SUMIF(A12:A17,"",C12:C17)</f>
        <v>400</v>
      </c>
      <c r="F15" s="67" t="s">
        <v>114</v>
      </c>
      <c r="G15" s="76">
        <v>400</v>
      </c>
    </row>
    <row r="16" spans="1:7" ht="25.5" x14ac:dyDescent="0.2">
      <c r="A16" s="72" t="s">
        <v>103</v>
      </c>
      <c r="B16" s="69" t="s">
        <v>109</v>
      </c>
      <c r="C16" s="73">
        <v>4200</v>
      </c>
    </row>
    <row r="17" spans="1:8" ht="26.25" thickBot="1" x14ac:dyDescent="0.25">
      <c r="A17" s="74" t="s">
        <v>106</v>
      </c>
      <c r="B17" s="75" t="s">
        <v>110</v>
      </c>
      <c r="C17" s="76">
        <v>1200</v>
      </c>
    </row>
    <row r="20" spans="1:8" ht="13.5" thickBot="1" x14ac:dyDescent="0.25"/>
    <row r="21" spans="1:8" ht="26.25" thickBot="1" x14ac:dyDescent="0.25">
      <c r="A21" s="51" t="s">
        <v>115</v>
      </c>
      <c r="B21" s="51" t="s">
        <v>116</v>
      </c>
      <c r="C21" s="51" t="s">
        <v>117</v>
      </c>
      <c r="E21" s="81" t="s">
        <v>94</v>
      </c>
      <c r="F21" s="82" t="s">
        <v>95</v>
      </c>
      <c r="G21" s="83"/>
    </row>
    <row r="22" spans="1:8" ht="26.25" thickBot="1" x14ac:dyDescent="0.4">
      <c r="A22" s="52">
        <v>5</v>
      </c>
      <c r="B22" s="52" t="s">
        <v>110</v>
      </c>
      <c r="C22" s="52" t="s">
        <v>118</v>
      </c>
      <c r="D22" s="127">
        <f>SUMIFS(A22:A29,B22:B29,"A*",C22:C29,"Tom")</f>
        <v>20</v>
      </c>
      <c r="E22" s="65">
        <f>SUMIFS(A22:A29, B22:B29, "=A*", C22:C29, "Tom")</f>
        <v>20</v>
      </c>
      <c r="F22" s="56" t="s">
        <v>122</v>
      </c>
      <c r="G22" s="62"/>
    </row>
    <row r="23" spans="1:8" ht="26.25" thickBot="1" x14ac:dyDescent="0.4">
      <c r="A23" s="52">
        <v>4</v>
      </c>
      <c r="B23" s="52" t="s">
        <v>110</v>
      </c>
      <c r="C23" s="52" t="s">
        <v>119</v>
      </c>
      <c r="D23" s="127">
        <f>SUMIFS(A22:A29,B22:B29,"&lt;&gt;Bananas",C22:C29,"Tom")</f>
        <v>30</v>
      </c>
      <c r="E23" s="66">
        <f>SUMIFS(A22:A29, B22:B29, "&lt;&gt;Bananas", C22:C29, "Tom")</f>
        <v>30</v>
      </c>
      <c r="F23" s="67" t="s">
        <v>123</v>
      </c>
      <c r="G23" s="85"/>
    </row>
    <row r="24" spans="1:8" ht="26.25" thickBot="1" x14ac:dyDescent="0.25">
      <c r="A24" s="52">
        <v>15</v>
      </c>
      <c r="B24" s="52" t="s">
        <v>120</v>
      </c>
      <c r="C24" s="52" t="s">
        <v>118</v>
      </c>
      <c r="F24" s="84"/>
      <c r="G24" s="84"/>
      <c r="H24" s="84"/>
    </row>
    <row r="25" spans="1:8" ht="26.25" thickBot="1" x14ac:dyDescent="0.25">
      <c r="A25" s="52">
        <v>3</v>
      </c>
      <c r="B25" s="52" t="s">
        <v>120</v>
      </c>
      <c r="C25" s="52" t="s">
        <v>119</v>
      </c>
    </row>
    <row r="26" spans="1:8" ht="26.25" thickBot="1" x14ac:dyDescent="0.25">
      <c r="A26" s="52">
        <v>22</v>
      </c>
      <c r="B26" s="52" t="s">
        <v>121</v>
      </c>
      <c r="C26" s="52" t="s">
        <v>118</v>
      </c>
    </row>
    <row r="27" spans="1:8" ht="26.25" thickBot="1" x14ac:dyDescent="0.25">
      <c r="A27" s="52">
        <v>12</v>
      </c>
      <c r="B27" s="52" t="s">
        <v>121</v>
      </c>
      <c r="C27" s="52" t="s">
        <v>119</v>
      </c>
    </row>
    <row r="28" spans="1:8" ht="26.25" thickBot="1" x14ac:dyDescent="0.25">
      <c r="A28" s="52">
        <v>10</v>
      </c>
      <c r="B28" s="52" t="s">
        <v>109</v>
      </c>
      <c r="C28" s="52" t="s">
        <v>118</v>
      </c>
    </row>
    <row r="29" spans="1:8" ht="26.25" thickBot="1" x14ac:dyDescent="0.25">
      <c r="A29" s="52">
        <v>33</v>
      </c>
      <c r="B29" s="52" t="s">
        <v>109</v>
      </c>
      <c r="C29" s="52" t="s">
        <v>119</v>
      </c>
    </row>
    <row r="32" spans="1:8" ht="13.5" thickBot="1" x14ac:dyDescent="0.25"/>
    <row r="33" spans="1:4" ht="25.5" x14ac:dyDescent="0.2">
      <c r="A33" s="57" t="s">
        <v>52</v>
      </c>
      <c r="B33" s="58" t="s">
        <v>131</v>
      </c>
      <c r="C33" s="58" t="s">
        <v>132</v>
      </c>
      <c r="D33" s="59" t="s">
        <v>53</v>
      </c>
    </row>
    <row r="34" spans="1:4" ht="25.5" x14ac:dyDescent="0.2">
      <c r="A34" s="65" t="s">
        <v>125</v>
      </c>
      <c r="B34" s="56">
        <v>25</v>
      </c>
      <c r="C34" s="56">
        <v>150</v>
      </c>
      <c r="D34" s="86" t="s">
        <v>59</v>
      </c>
    </row>
    <row r="35" spans="1:4" ht="25.5" x14ac:dyDescent="0.2">
      <c r="A35" s="65" t="s">
        <v>119</v>
      </c>
      <c r="B35" s="56">
        <v>30</v>
      </c>
      <c r="C35" s="56">
        <v>165</v>
      </c>
      <c r="D35" s="86" t="s">
        <v>133</v>
      </c>
    </row>
    <row r="36" spans="1:4" ht="25.5" x14ac:dyDescent="0.2">
      <c r="A36" s="65" t="s">
        <v>128</v>
      </c>
      <c r="B36" s="56">
        <v>34</v>
      </c>
      <c r="C36" s="56">
        <v>170</v>
      </c>
      <c r="D36" s="86" t="s">
        <v>134</v>
      </c>
    </row>
    <row r="37" spans="1:4" ht="25.5" x14ac:dyDescent="0.2">
      <c r="A37" s="65" t="s">
        <v>124</v>
      </c>
      <c r="B37" s="56">
        <v>21</v>
      </c>
      <c r="C37" s="56">
        <v>180</v>
      </c>
      <c r="D37" s="86" t="s">
        <v>59</v>
      </c>
    </row>
    <row r="38" spans="1:4" ht="25.5" x14ac:dyDescent="0.2">
      <c r="A38" s="65" t="s">
        <v>126</v>
      </c>
      <c r="B38" s="56">
        <v>22</v>
      </c>
      <c r="C38" s="56">
        <v>166</v>
      </c>
      <c r="D38" s="86" t="s">
        <v>134</v>
      </c>
    </row>
    <row r="39" spans="1:4" ht="25.5" x14ac:dyDescent="0.2">
      <c r="A39" s="65" t="s">
        <v>127</v>
      </c>
      <c r="B39" s="56">
        <v>28</v>
      </c>
      <c r="C39" s="56">
        <v>187</v>
      </c>
      <c r="D39" s="86" t="s">
        <v>59</v>
      </c>
    </row>
    <row r="40" spans="1:4" ht="25.5" x14ac:dyDescent="0.2">
      <c r="A40" s="65" t="s">
        <v>129</v>
      </c>
      <c r="B40" s="56">
        <v>33</v>
      </c>
      <c r="C40" s="56">
        <v>175</v>
      </c>
      <c r="D40" s="86" t="s">
        <v>133</v>
      </c>
    </row>
    <row r="41" spans="1:4" ht="26.25" thickBot="1" x14ac:dyDescent="0.25">
      <c r="A41" s="66" t="s">
        <v>130</v>
      </c>
      <c r="B41" s="67">
        <v>39</v>
      </c>
      <c r="C41" s="67">
        <v>155</v>
      </c>
      <c r="D41" s="87" t="s">
        <v>59</v>
      </c>
    </row>
    <row r="42" spans="1:4" ht="13.5" thickBot="1" x14ac:dyDescent="0.25"/>
    <row r="43" spans="1:4" ht="26.25" thickBot="1" x14ac:dyDescent="0.25">
      <c r="A43" s="88" t="s">
        <v>52</v>
      </c>
      <c r="B43" s="89" t="s">
        <v>53</v>
      </c>
    </row>
    <row r="44" spans="1:4" ht="26.25" thickBot="1" x14ac:dyDescent="0.25">
      <c r="A44" s="90" t="s">
        <v>119</v>
      </c>
      <c r="B44" s="92" t="str">
        <f>VLOOKUP(A44,$A$33:$D$41,4,0)</f>
        <v>IT</v>
      </c>
    </row>
    <row r="45" spans="1:4" ht="26.25" thickBot="1" x14ac:dyDescent="0.25">
      <c r="A45" s="90" t="s">
        <v>124</v>
      </c>
      <c r="B45" s="92" t="str">
        <f t="shared" ref="B45:B46" si="0">VLOOKUP(A45,$A$33:$D$41,4,0)</f>
        <v>Sales</v>
      </c>
    </row>
    <row r="46" spans="1:4" ht="26.25" thickBot="1" x14ac:dyDescent="0.25">
      <c r="A46" s="91" t="s">
        <v>129</v>
      </c>
      <c r="B46" s="92" t="str">
        <f t="shared" si="0"/>
        <v>IT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7731F-6DDE-4899-BFBF-72A7DB7568BC}">
  <dimension ref="A1:L15"/>
  <sheetViews>
    <sheetView workbookViewId="0">
      <selection activeCell="F2" sqref="F2:I6"/>
    </sheetView>
  </sheetViews>
  <sheetFormatPr defaultRowHeight="15" x14ac:dyDescent="0.25"/>
  <cols>
    <col min="1" max="1" width="28" style="27" bestFit="1" customWidth="1"/>
    <col min="2" max="2" width="9" style="27" bestFit="1" customWidth="1"/>
    <col min="3" max="6" width="9.140625" style="27"/>
    <col min="7" max="7" width="11" style="27" bestFit="1" customWidth="1"/>
    <col min="8" max="8" width="24.5703125" style="27" bestFit="1" customWidth="1"/>
    <col min="9" max="9" width="19.7109375" style="27" bestFit="1" customWidth="1"/>
    <col min="10" max="10" width="9.140625" style="27"/>
    <col min="11" max="11" width="30.7109375" style="27" bestFit="1" customWidth="1"/>
    <col min="12" max="16384" width="9.140625" style="27"/>
  </cols>
  <sheetData>
    <row r="1" spans="1:12" ht="21.75" thickBot="1" x14ac:dyDescent="0.3">
      <c r="A1" s="93" t="s">
        <v>52</v>
      </c>
      <c r="B1" s="94" t="s">
        <v>135</v>
      </c>
      <c r="C1" s="94" t="s">
        <v>136</v>
      </c>
      <c r="D1" s="94" t="s">
        <v>137</v>
      </c>
      <c r="E1" s="95" t="s">
        <v>138</v>
      </c>
      <c r="F1" s="93" t="s">
        <v>139</v>
      </c>
      <c r="G1" s="94" t="s">
        <v>90</v>
      </c>
      <c r="H1" s="94" t="s">
        <v>140</v>
      </c>
      <c r="I1" s="96" t="s">
        <v>141</v>
      </c>
      <c r="K1" s="97" t="s">
        <v>142</v>
      </c>
      <c r="L1" s="98">
        <v>80</v>
      </c>
    </row>
    <row r="2" spans="1:12" ht="21" x14ac:dyDescent="0.25">
      <c r="A2" s="99" t="s">
        <v>143</v>
      </c>
      <c r="B2" s="100">
        <v>20</v>
      </c>
      <c r="C2" s="100">
        <v>19</v>
      </c>
      <c r="D2" s="100">
        <v>18</v>
      </c>
      <c r="E2" s="101">
        <v>15</v>
      </c>
      <c r="F2" s="102"/>
      <c r="G2" s="29"/>
      <c r="H2" s="103"/>
      <c r="I2" s="126"/>
    </row>
    <row r="3" spans="1:12" ht="21" x14ac:dyDescent="0.25">
      <c r="A3" s="99" t="s">
        <v>144</v>
      </c>
      <c r="B3" s="100" t="s">
        <v>145</v>
      </c>
      <c r="C3" s="100">
        <v>20</v>
      </c>
      <c r="D3" s="100">
        <v>5</v>
      </c>
      <c r="E3" s="101" t="s">
        <v>145</v>
      </c>
      <c r="F3" s="102"/>
      <c r="G3" s="29"/>
      <c r="H3" s="103"/>
      <c r="I3" s="126"/>
    </row>
    <row r="4" spans="1:12" ht="21" x14ac:dyDescent="0.25">
      <c r="A4" s="99" t="s">
        <v>146</v>
      </c>
      <c r="B4" s="100">
        <v>8</v>
      </c>
      <c r="C4" s="100">
        <v>10</v>
      </c>
      <c r="D4" s="100">
        <v>1</v>
      </c>
      <c r="E4" s="101">
        <v>20</v>
      </c>
      <c r="F4" s="102"/>
      <c r="G4" s="29"/>
      <c r="H4" s="103"/>
      <c r="I4" s="126"/>
    </row>
    <row r="5" spans="1:12" ht="21" x14ac:dyDescent="0.25">
      <c r="A5" s="99" t="s">
        <v>147</v>
      </c>
      <c r="B5" s="100">
        <v>4</v>
      </c>
      <c r="C5" s="100" t="s">
        <v>145</v>
      </c>
      <c r="D5" s="100">
        <v>20</v>
      </c>
      <c r="E5" s="101" t="s">
        <v>145</v>
      </c>
      <c r="F5" s="102"/>
      <c r="G5" s="29"/>
      <c r="H5" s="103"/>
      <c r="I5" s="126"/>
    </row>
    <row r="6" spans="1:12" ht="21.75" thickBot="1" x14ac:dyDescent="0.3">
      <c r="A6" s="104" t="s">
        <v>148</v>
      </c>
      <c r="B6" s="105">
        <v>10</v>
      </c>
      <c r="C6" s="105">
        <v>6</v>
      </c>
      <c r="D6" s="105">
        <v>15</v>
      </c>
      <c r="E6" s="106">
        <v>7</v>
      </c>
      <c r="F6" s="102"/>
      <c r="G6" s="29"/>
      <c r="H6" s="103"/>
      <c r="I6" s="126"/>
    </row>
    <row r="8" spans="1:12" ht="15.75" thickBot="1" x14ac:dyDescent="0.3"/>
    <row r="9" spans="1:12" ht="21.75" thickBot="1" x14ac:dyDescent="0.35">
      <c r="A9" s="107" t="s">
        <v>149</v>
      </c>
      <c r="B9" s="108"/>
      <c r="K9" s="109" t="s">
        <v>150</v>
      </c>
      <c r="L9" s="110"/>
    </row>
    <row r="10" spans="1:12" ht="19.5" thickBot="1" x14ac:dyDescent="0.35">
      <c r="K10" s="111" t="s">
        <v>151</v>
      </c>
      <c r="L10" s="112"/>
    </row>
    <row r="11" spans="1:12" ht="15.75" thickBot="1" x14ac:dyDescent="0.3"/>
    <row r="12" spans="1:12" ht="21.75" thickBot="1" x14ac:dyDescent="0.3">
      <c r="A12" s="113" t="s">
        <v>152</v>
      </c>
      <c r="B12" s="114" t="s">
        <v>135</v>
      </c>
      <c r="C12" s="114" t="s">
        <v>136</v>
      </c>
      <c r="D12" s="115" t="s">
        <v>137</v>
      </c>
      <c r="E12" s="116" t="s">
        <v>138</v>
      </c>
    </row>
    <row r="13" spans="1:12" ht="18.75" x14ac:dyDescent="0.3">
      <c r="A13" s="117" t="s">
        <v>153</v>
      </c>
      <c r="B13" s="118"/>
      <c r="C13" s="118"/>
      <c r="D13" s="118"/>
      <c r="E13" s="119"/>
    </row>
    <row r="14" spans="1:12" ht="18.75" x14ac:dyDescent="0.3">
      <c r="A14" s="120" t="s">
        <v>154</v>
      </c>
      <c r="B14" s="121"/>
      <c r="C14" s="121"/>
      <c r="D14" s="121"/>
      <c r="E14" s="122"/>
    </row>
    <row r="15" spans="1:12" ht="19.5" thickBot="1" x14ac:dyDescent="0.35">
      <c r="A15" s="123" t="s">
        <v>155</v>
      </c>
      <c r="B15" s="124"/>
      <c r="C15" s="124"/>
      <c r="D15" s="124"/>
      <c r="E15" s="12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Birds</vt:lpstr>
      <vt:lpstr>Stores</vt:lpstr>
      <vt:lpstr>salary Analysis</vt:lpstr>
      <vt:lpstr>ifs</vt:lpstr>
      <vt:lpstr>Analysis of Degrees</vt:lpstr>
      <vt:lpstr>Birds!Criteria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dalia pc</dc:creator>
  <cp:lastModifiedBy>dalia pc</cp:lastModifiedBy>
  <dcterms:created xsi:type="dcterms:W3CDTF">2020-08-29T19:07:22Z</dcterms:created>
  <dcterms:modified xsi:type="dcterms:W3CDTF">2020-09-14T08:45:29Z</dcterms:modified>
</cp:coreProperties>
</file>