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diego/wrf_management/wrf_management/planning/the_big_run/"/>
    </mc:Choice>
  </mc:AlternateContent>
  <bookViews>
    <workbookView xWindow="0" yWindow="460" windowWidth="19200" windowHeight="10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F7" i="1"/>
  <c r="C27" i="1"/>
  <c r="F6" i="1"/>
  <c r="C25" i="1"/>
  <c r="F5" i="1"/>
  <c r="F4" i="1"/>
  <c r="C23" i="1"/>
  <c r="C22" i="1"/>
  <c r="C21" i="1"/>
  <c r="C19" i="1"/>
  <c r="C14" i="1"/>
  <c r="C6" i="1"/>
  <c r="C5" i="1"/>
  <c r="C4" i="1"/>
</calcChain>
</file>

<file path=xl/sharedStrings.xml><?xml version="1.0" encoding="utf-8"?>
<sst xmlns="http://schemas.openxmlformats.org/spreadsheetml/2006/main" count="39" uniqueCount="35">
  <si>
    <t>start date</t>
  </si>
  <si>
    <t xml:space="preserve">end date </t>
  </si>
  <si>
    <t>days</t>
  </si>
  <si>
    <t>time period</t>
  </si>
  <si>
    <t xml:space="preserve">run analysis </t>
  </si>
  <si>
    <t>jod id</t>
  </si>
  <si>
    <t>nodes</t>
  </si>
  <si>
    <t>cores/node</t>
  </si>
  <si>
    <t>cpu hours</t>
  </si>
  <si>
    <t xml:space="preserve">cpu % </t>
  </si>
  <si>
    <t>mem ut [gb]</t>
  </si>
  <si>
    <t xml:space="preserve">mem % </t>
  </si>
  <si>
    <t>billinng units</t>
  </si>
  <si>
    <t>real time [h]</t>
  </si>
  <si>
    <t>estimate</t>
  </si>
  <si>
    <t xml:space="preserve">total cores </t>
  </si>
  <si>
    <t xml:space="preserve">days forecasted </t>
  </si>
  <si>
    <t>forecast ratio</t>
  </si>
  <si>
    <t>units/forecast day</t>
  </si>
  <si>
    <t xml:space="preserve">Estimations </t>
  </si>
  <si>
    <t>time needed [d]</t>
  </si>
  <si>
    <t>billing units</t>
  </si>
  <si>
    <t>space worfout [G]</t>
  </si>
  <si>
    <t>space/day[G]</t>
  </si>
  <si>
    <t>disk space [G]</t>
  </si>
  <si>
    <t>space wrfrst [G]</t>
  </si>
  <si>
    <t>wrfout</t>
  </si>
  <si>
    <t>wrfrst</t>
  </si>
  <si>
    <t>1 per day</t>
  </si>
  <si>
    <t>every 10 minutes</t>
  </si>
  <si>
    <t>space/day [G]</t>
  </si>
  <si>
    <t>compression</t>
  </si>
  <si>
    <t>1 day d01 gzip2</t>
  </si>
  <si>
    <t>%</t>
  </si>
  <si>
    <t xml:space="preserve">keep flex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</si>
</sst>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abSelected="1" workbookViewId="0">
      <selection activeCell="K5" sqref="K5"/>
    </sheetView>
  </sheetViews>
  <sheetFormatPr baseColWidth="10" defaultRowHeight="16" x14ac:dyDescent="0.2"/>
  <cols>
    <col min="1" max="1" width="10.83203125" style="2"/>
    <col min="2" max="2" width="15.6640625" style="2" customWidth="1"/>
    <col min="3" max="4" width="10.83203125" style="2"/>
    <col min="5" max="5" width="15.1640625" style="2" customWidth="1"/>
    <col min="6" max="7" width="10.83203125" style="2"/>
    <col min="8" max="8" width="3.5" style="2" customWidth="1"/>
    <col min="9" max="9" width="14.1640625" style="2" customWidth="1"/>
    <col min="10" max="10" width="5" style="2" customWidth="1"/>
    <col min="11" max="16384" width="10.83203125" style="2"/>
  </cols>
  <sheetData>
    <row r="3" spans="2:10" x14ac:dyDescent="0.2">
      <c r="B3" s="3" t="s">
        <v>3</v>
      </c>
      <c r="E3" s="3" t="s">
        <v>19</v>
      </c>
      <c r="I3" s="2" t="s">
        <v>31</v>
      </c>
      <c r="J3" s="2" t="s">
        <v>33</v>
      </c>
    </row>
    <row r="4" spans="2:10" x14ac:dyDescent="0.2">
      <c r="B4" s="2" t="s">
        <v>0</v>
      </c>
      <c r="C4" s="1">
        <f>DATE(2017,12,1)</f>
        <v>43070</v>
      </c>
      <c r="E4" s="2" t="s">
        <v>20</v>
      </c>
      <c r="F4" s="2">
        <f>C6/C22</f>
        <v>35</v>
      </c>
      <c r="I4" s="2" t="s">
        <v>32</v>
      </c>
      <c r="J4" s="4">
        <f>19/43*100</f>
        <v>44.186046511627907</v>
      </c>
    </row>
    <row r="5" spans="2:10" x14ac:dyDescent="0.2">
      <c r="B5" s="2" t="s">
        <v>1</v>
      </c>
      <c r="C5" s="1">
        <f>DATE(2018,6,1)</f>
        <v>43252</v>
      </c>
      <c r="E5" s="2" t="s">
        <v>21</v>
      </c>
      <c r="F5" s="5">
        <f>C23*C6</f>
        <v>80648.960000000006</v>
      </c>
      <c r="I5" s="2" t="s">
        <v>34</v>
      </c>
      <c r="J5" s="2">
        <v>42</v>
      </c>
    </row>
    <row r="6" spans="2:10" x14ac:dyDescent="0.2">
      <c r="B6" s="2" t="s">
        <v>2</v>
      </c>
      <c r="C6" s="2">
        <f>_xlfn.DAYS(C5,C4)</f>
        <v>182</v>
      </c>
      <c r="E6" s="2" t="s">
        <v>24</v>
      </c>
      <c r="F6" s="5">
        <f>C6*C25</f>
        <v>11550</v>
      </c>
      <c r="G6" s="2" t="s">
        <v>26</v>
      </c>
    </row>
    <row r="7" spans="2:10" x14ac:dyDescent="0.2">
      <c r="E7" s="2" t="s">
        <v>24</v>
      </c>
      <c r="F7" s="2">
        <f>C27*C6</f>
        <v>518</v>
      </c>
      <c r="G7" s="2" t="s">
        <v>27</v>
      </c>
    </row>
    <row r="10" spans="2:10" x14ac:dyDescent="0.2">
      <c r="B10" s="3" t="s">
        <v>4</v>
      </c>
    </row>
    <row r="11" spans="2:10" x14ac:dyDescent="0.2">
      <c r="B11" s="2" t="s">
        <v>5</v>
      </c>
      <c r="C11" s="2">
        <v>42397466</v>
      </c>
    </row>
    <row r="12" spans="2:10" x14ac:dyDescent="0.2">
      <c r="B12" s="2" t="s">
        <v>6</v>
      </c>
      <c r="C12" s="2">
        <v>10</v>
      </c>
      <c r="D12" s="2" t="s">
        <v>14</v>
      </c>
    </row>
    <row r="13" spans="2:10" x14ac:dyDescent="0.2">
      <c r="B13" s="2" t="s">
        <v>7</v>
      </c>
      <c r="C13" s="2">
        <v>4</v>
      </c>
      <c r="D13" s="2" t="s">
        <v>14</v>
      </c>
    </row>
    <row r="14" spans="2:10" x14ac:dyDescent="0.2">
      <c r="B14" s="2" t="s">
        <v>8</v>
      </c>
      <c r="C14" s="2">
        <f>120*24</f>
        <v>2880</v>
      </c>
    </row>
    <row r="15" spans="2:10" x14ac:dyDescent="0.2">
      <c r="B15" s="2" t="s">
        <v>9</v>
      </c>
      <c r="C15" s="2">
        <v>99.75</v>
      </c>
    </row>
    <row r="16" spans="2:10" x14ac:dyDescent="0.2">
      <c r="B16" s="2" t="s">
        <v>10</v>
      </c>
      <c r="C16" s="2">
        <v>23.86</v>
      </c>
    </row>
    <row r="17" spans="2:5" x14ac:dyDescent="0.2">
      <c r="B17" s="2" t="s">
        <v>11</v>
      </c>
      <c r="C17" s="2">
        <v>50.91</v>
      </c>
    </row>
    <row r="18" spans="2:5" x14ac:dyDescent="0.2">
      <c r="B18" s="2" t="s">
        <v>12</v>
      </c>
      <c r="C18" s="2">
        <v>5760.64</v>
      </c>
    </row>
    <row r="19" spans="2:5" x14ac:dyDescent="0.2">
      <c r="B19" s="2" t="s">
        <v>13</v>
      </c>
      <c r="C19" s="2">
        <f>C14/C20</f>
        <v>60</v>
      </c>
    </row>
    <row r="20" spans="2:5" x14ac:dyDescent="0.2">
      <c r="B20" s="2" t="s">
        <v>15</v>
      </c>
      <c r="C20" s="2">
        <v>48</v>
      </c>
    </row>
    <row r="21" spans="2:5" x14ac:dyDescent="0.2">
      <c r="B21" s="2" t="s">
        <v>16</v>
      </c>
      <c r="C21" s="2">
        <f>_xlfn.DAYS(DATE(2017,12,15),DATE(2017,12,2))</f>
        <v>13</v>
      </c>
    </row>
    <row r="22" spans="2:5" x14ac:dyDescent="0.2">
      <c r="B22" s="2" t="s">
        <v>17</v>
      </c>
      <c r="C22" s="2">
        <f>C21*24/C19</f>
        <v>5.2</v>
      </c>
    </row>
    <row r="23" spans="2:5" x14ac:dyDescent="0.2">
      <c r="B23" s="2" t="s">
        <v>18</v>
      </c>
      <c r="C23" s="4">
        <f>C18/C21</f>
        <v>443.1261538461539</v>
      </c>
    </row>
    <row r="24" spans="2:5" x14ac:dyDescent="0.2">
      <c r="B24" s="2" t="s">
        <v>22</v>
      </c>
      <c r="C24" s="2">
        <v>825</v>
      </c>
    </row>
    <row r="25" spans="2:5" x14ac:dyDescent="0.2">
      <c r="B25" s="2" t="s">
        <v>23</v>
      </c>
      <c r="C25" s="4">
        <f>C24/C21</f>
        <v>63.46153846153846</v>
      </c>
      <c r="D25" s="2" t="s">
        <v>26</v>
      </c>
      <c r="E25" s="2" t="s">
        <v>29</v>
      </c>
    </row>
    <row r="26" spans="2:5" x14ac:dyDescent="0.2">
      <c r="B26" s="2" t="s">
        <v>25</v>
      </c>
      <c r="C26" s="2">
        <v>37</v>
      </c>
    </row>
    <row r="27" spans="2:5" x14ac:dyDescent="0.2">
      <c r="B27" s="2" t="s">
        <v>30</v>
      </c>
      <c r="C27" s="4">
        <f>C26/C21</f>
        <v>2.8461538461538463</v>
      </c>
      <c r="D27" s="2" t="s">
        <v>27</v>
      </c>
      <c r="E27" s="2" t="s">
        <v>28</v>
      </c>
    </row>
  </sheetData>
  <phoneticPr fontId="2" type="noConversion"/>
  <pageMargins left="0.70000000000000007" right="0.70000000000000007" top="0.75000000000000011" bottom="0.75000000000000011" header="0.30000000000000004" footer="0.30000000000000004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2019-05-09T12:53:36Z</cp:lastPrinted>
  <dcterms:created xsi:type="dcterms:W3CDTF">2019-05-08T15:41:18Z</dcterms:created>
  <dcterms:modified xsi:type="dcterms:W3CDTF">2019-05-09T16:03:25Z</dcterms:modified>
</cp:coreProperties>
</file>