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05" yWindow="0" windowWidth="14610" windowHeight="15585" tabRatio="802" activeTab="1"/>
  </bookViews>
  <sheets>
    <sheet name="Δεδομένα άνα χρήστη" sheetId="1" r:id="rId1"/>
    <sheet name="Υπολογισμοί" sheetId="6" r:id="rId2"/>
    <sheet name="Legend" sheetId="4"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60" i="6"/>
  <c r="AF160"/>
  <c r="AB160"/>
  <c r="Y160"/>
  <c r="AM123"/>
  <c r="AK123"/>
  <c r="Y123"/>
  <c r="W123"/>
  <c r="AG159"/>
  <c r="Z159"/>
  <c r="AA159"/>
  <c r="AB159"/>
  <c r="AH159"/>
  <c r="AI159"/>
  <c r="AJ159"/>
  <c r="Y159"/>
  <c r="Z158"/>
  <c r="AA158"/>
  <c r="AB158"/>
  <c r="AG158"/>
  <c r="AH158"/>
  <c r="AI158"/>
  <c r="AJ158"/>
  <c r="Y158"/>
  <c r="AG129"/>
  <c r="AH129"/>
  <c r="AI129"/>
  <c r="AJ129"/>
  <c r="AG130"/>
  <c r="AH130"/>
  <c r="AI130"/>
  <c r="AJ130"/>
  <c r="AG131"/>
  <c r="AH131"/>
  <c r="AI131"/>
  <c r="AJ131"/>
  <c r="AG132"/>
  <c r="AH132"/>
  <c r="AI132"/>
  <c r="AJ132"/>
  <c r="AG133"/>
  <c r="AH133"/>
  <c r="AI133"/>
  <c r="AJ133"/>
  <c r="AG134"/>
  <c r="AH134"/>
  <c r="AI134"/>
  <c r="AJ134"/>
  <c r="AG135"/>
  <c r="AH135"/>
  <c r="AI135"/>
  <c r="AJ135"/>
  <c r="AG136"/>
  <c r="AH136"/>
  <c r="AI136"/>
  <c r="AJ136"/>
  <c r="AG137"/>
  <c r="AH137"/>
  <c r="AI137"/>
  <c r="AJ137"/>
  <c r="AG138"/>
  <c r="AH138"/>
  <c r="AI138"/>
  <c r="AJ138"/>
  <c r="AG139"/>
  <c r="AH139"/>
  <c r="AI139"/>
  <c r="AJ139"/>
  <c r="AG140"/>
  <c r="AH140"/>
  <c r="AI140"/>
  <c r="AJ140"/>
  <c r="AG141"/>
  <c r="AH141"/>
  <c r="AI141"/>
  <c r="AJ141"/>
  <c r="AG142"/>
  <c r="AH142"/>
  <c r="AI142"/>
  <c r="AJ142"/>
  <c r="AG143"/>
  <c r="AH143"/>
  <c r="AI143"/>
  <c r="AJ143"/>
  <c r="AG144"/>
  <c r="AH144"/>
  <c r="AI144"/>
  <c r="AJ144"/>
  <c r="AG145"/>
  <c r="AH145"/>
  <c r="AI145"/>
  <c r="AJ145"/>
  <c r="AG146"/>
  <c r="AH146"/>
  <c r="AI146"/>
  <c r="AJ146"/>
  <c r="AG147"/>
  <c r="AH147"/>
  <c r="AI147"/>
  <c r="AJ147"/>
  <c r="AG148"/>
  <c r="AH148"/>
  <c r="AI148"/>
  <c r="AJ148"/>
  <c r="AG149"/>
  <c r="AH149"/>
  <c r="AI149"/>
  <c r="AJ149"/>
  <c r="AG150"/>
  <c r="AH150"/>
  <c r="AI150"/>
  <c r="AJ150"/>
  <c r="AG151"/>
  <c r="AH151"/>
  <c r="AI151"/>
  <c r="AJ151"/>
  <c r="AG152"/>
  <c r="AH152"/>
  <c r="AI152"/>
  <c r="AJ152"/>
  <c r="AG153"/>
  <c r="AH153"/>
  <c r="AI153"/>
  <c r="AJ153"/>
  <c r="AG154"/>
  <c r="AH154"/>
  <c r="AI154"/>
  <c r="AJ154"/>
  <c r="AG155"/>
  <c r="AH155"/>
  <c r="AI155"/>
  <c r="AJ155"/>
  <c r="AG156"/>
  <c r="AH156"/>
  <c r="AI156"/>
  <c r="AJ156"/>
  <c r="AG157"/>
  <c r="AH157"/>
  <c r="AI157"/>
  <c r="AJ157"/>
  <c r="AJ128"/>
  <c r="AI128"/>
  <c r="AH128"/>
  <c r="AG128"/>
  <c r="AB128"/>
  <c r="AA128"/>
  <c r="Y129"/>
  <c r="Z129"/>
  <c r="AA129"/>
  <c r="AB129"/>
  <c r="Y130"/>
  <c r="Z130"/>
  <c r="AA130"/>
  <c r="AB130"/>
  <c r="Y131"/>
  <c r="Z131"/>
  <c r="AA131"/>
  <c r="AB131"/>
  <c r="Y132"/>
  <c r="Z132"/>
  <c r="AA132"/>
  <c r="AB132"/>
  <c r="Y133"/>
  <c r="Z133"/>
  <c r="AA133"/>
  <c r="AB133"/>
  <c r="Y134"/>
  <c r="Z134"/>
  <c r="AA134"/>
  <c r="AB134"/>
  <c r="Y135"/>
  <c r="Z135"/>
  <c r="AA135"/>
  <c r="AB135"/>
  <c r="Y136"/>
  <c r="Z136"/>
  <c r="AA136"/>
  <c r="AB136"/>
  <c r="Y137"/>
  <c r="Z137"/>
  <c r="AA137"/>
  <c r="AB137"/>
  <c r="Y138"/>
  <c r="Z138"/>
  <c r="AA138"/>
  <c r="AB138"/>
  <c r="Y139"/>
  <c r="Z139"/>
  <c r="AA139"/>
  <c r="AB139"/>
  <c r="Y140"/>
  <c r="Z140"/>
  <c r="AA140"/>
  <c r="AB140"/>
  <c r="Y141"/>
  <c r="Z141"/>
  <c r="AA141"/>
  <c r="AB141"/>
  <c r="Y142"/>
  <c r="Z142"/>
  <c r="AA142"/>
  <c r="AB142"/>
  <c r="Y143"/>
  <c r="Z143"/>
  <c r="AA143"/>
  <c r="AB143"/>
  <c r="Y144"/>
  <c r="Z144"/>
  <c r="AA144"/>
  <c r="AB144"/>
  <c r="Y145"/>
  <c r="Z145"/>
  <c r="AA145"/>
  <c r="AB145"/>
  <c r="Y146"/>
  <c r="Z146"/>
  <c r="AA146"/>
  <c r="AB146"/>
  <c r="Y147"/>
  <c r="Z147"/>
  <c r="AA147"/>
  <c r="AB147"/>
  <c r="Y148"/>
  <c r="Z148"/>
  <c r="AA148"/>
  <c r="AB148"/>
  <c r="Y149"/>
  <c r="Z149"/>
  <c r="AA149"/>
  <c r="AB149"/>
  <c r="Y150"/>
  <c r="Z150"/>
  <c r="AA150"/>
  <c r="AB150"/>
  <c r="Y151"/>
  <c r="Z151"/>
  <c r="AA151"/>
  <c r="AB151"/>
  <c r="Y152"/>
  <c r="Z152"/>
  <c r="AA152"/>
  <c r="AB152"/>
  <c r="Y153"/>
  <c r="Z153"/>
  <c r="AA153"/>
  <c r="AB153"/>
  <c r="Y154"/>
  <c r="Z154"/>
  <c r="AA154"/>
  <c r="AB154"/>
  <c r="Y155"/>
  <c r="Z155"/>
  <c r="AA155"/>
  <c r="AB155"/>
  <c r="Y156"/>
  <c r="Z156"/>
  <c r="AA156"/>
  <c r="AB156"/>
  <c r="Y157"/>
  <c r="Z157"/>
  <c r="AA157"/>
  <c r="AB157"/>
  <c r="Y128"/>
  <c r="Z128"/>
  <c r="AH58"/>
  <c r="Y120"/>
  <c r="Z120"/>
  <c r="AA120"/>
  <c r="AB120"/>
  <c r="AD120"/>
  <c r="AE120"/>
  <c r="AF120"/>
  <c r="AG120"/>
  <c r="AH120"/>
  <c r="AL120"/>
  <c r="AM120"/>
  <c r="AN120"/>
  <c r="AO120"/>
  <c r="AP120"/>
  <c r="AR120"/>
  <c r="AS120"/>
  <c r="AT120"/>
  <c r="AU120"/>
  <c r="AV120"/>
  <c r="X120"/>
  <c r="AR90"/>
  <c r="AM90"/>
  <c r="AL90"/>
  <c r="AV119"/>
  <c r="AU119"/>
  <c r="AT119"/>
  <c r="AS119"/>
  <c r="AR119"/>
  <c r="AP119"/>
  <c r="AO119"/>
  <c r="AN119"/>
  <c r="AM119"/>
  <c r="AL119"/>
  <c r="AV118"/>
  <c r="AU118"/>
  <c r="AT118"/>
  <c r="AS118"/>
  <c r="AR118"/>
  <c r="AP118"/>
  <c r="AO118"/>
  <c r="AN118"/>
  <c r="AM118"/>
  <c r="AL118"/>
  <c r="AV117"/>
  <c r="AU117"/>
  <c r="AT117"/>
  <c r="AS117"/>
  <c r="AR117"/>
  <c r="AP117"/>
  <c r="AO117"/>
  <c r="AN117"/>
  <c r="AM117"/>
  <c r="AL117"/>
  <c r="AV116"/>
  <c r="AU116"/>
  <c r="AT116"/>
  <c r="AS116"/>
  <c r="AR116"/>
  <c r="AP116"/>
  <c r="AO116"/>
  <c r="AN116"/>
  <c r="AM116"/>
  <c r="AL116"/>
  <c r="AV115"/>
  <c r="AU115"/>
  <c r="AT115"/>
  <c r="AS115"/>
  <c r="AR115"/>
  <c r="AP115"/>
  <c r="AO115"/>
  <c r="AN115"/>
  <c r="AM115"/>
  <c r="AL115"/>
  <c r="AV114"/>
  <c r="AU114"/>
  <c r="AT114"/>
  <c r="AS114"/>
  <c r="AR114"/>
  <c r="AP114"/>
  <c r="AO114"/>
  <c r="AN114"/>
  <c r="AM114"/>
  <c r="AL114"/>
  <c r="AV113"/>
  <c r="AU113"/>
  <c r="AT113"/>
  <c r="AS113"/>
  <c r="AR113"/>
  <c r="AP113"/>
  <c r="AO113"/>
  <c r="AN113"/>
  <c r="AM113"/>
  <c r="AL113"/>
  <c r="AV112"/>
  <c r="AU112"/>
  <c r="AT112"/>
  <c r="AS112"/>
  <c r="AR112"/>
  <c r="AP112"/>
  <c r="AO112"/>
  <c r="AN112"/>
  <c r="AM112"/>
  <c r="AL112"/>
  <c r="AV111"/>
  <c r="AU111"/>
  <c r="AT111"/>
  <c r="AS111"/>
  <c r="AR111"/>
  <c r="AP111"/>
  <c r="AO111"/>
  <c r="AN111"/>
  <c r="AM111"/>
  <c r="AL111"/>
  <c r="AV110"/>
  <c r="AU110"/>
  <c r="AT110"/>
  <c r="AS110"/>
  <c r="AR110"/>
  <c r="AP110"/>
  <c r="AO110"/>
  <c r="AN110"/>
  <c r="AM110"/>
  <c r="AL110"/>
  <c r="AV109"/>
  <c r="AU109"/>
  <c r="AT109"/>
  <c r="AS109"/>
  <c r="AR109"/>
  <c r="AP109"/>
  <c r="AO109"/>
  <c r="AN109"/>
  <c r="AM109"/>
  <c r="AL109"/>
  <c r="AV108"/>
  <c r="AU108"/>
  <c r="AT108"/>
  <c r="AS108"/>
  <c r="AR108"/>
  <c r="AP108"/>
  <c r="AO108"/>
  <c r="AN108"/>
  <c r="AM108"/>
  <c r="AL108"/>
  <c r="AV107"/>
  <c r="AU107"/>
  <c r="AT107"/>
  <c r="AS107"/>
  <c r="AR107"/>
  <c r="AP107"/>
  <c r="AO107"/>
  <c r="AN107"/>
  <c r="AM107"/>
  <c r="AL107"/>
  <c r="AV106"/>
  <c r="AU106"/>
  <c r="AT106"/>
  <c r="AS106"/>
  <c r="AR106"/>
  <c r="AP106"/>
  <c r="AO106"/>
  <c r="AN106"/>
  <c r="AM106"/>
  <c r="AL106"/>
  <c r="AV105"/>
  <c r="AU105"/>
  <c r="AT105"/>
  <c r="AS105"/>
  <c r="AR105"/>
  <c r="AP105"/>
  <c r="AO105"/>
  <c r="AN105"/>
  <c r="AM105"/>
  <c r="AL105"/>
  <c r="AV104"/>
  <c r="AU104"/>
  <c r="AT104"/>
  <c r="AS104"/>
  <c r="AR104"/>
  <c r="AP104"/>
  <c r="AO104"/>
  <c r="AN104"/>
  <c r="AM104"/>
  <c r="AL104"/>
  <c r="AV103"/>
  <c r="AU103"/>
  <c r="AT103"/>
  <c r="AS103"/>
  <c r="AR103"/>
  <c r="AP103"/>
  <c r="AO103"/>
  <c r="AN103"/>
  <c r="AM103"/>
  <c r="AL103"/>
  <c r="AV102"/>
  <c r="AU102"/>
  <c r="AT102"/>
  <c r="AS102"/>
  <c r="AR102"/>
  <c r="AP102"/>
  <c r="AO102"/>
  <c r="AN102"/>
  <c r="AM102"/>
  <c r="AL102"/>
  <c r="AV101"/>
  <c r="AU101"/>
  <c r="AT101"/>
  <c r="AS101"/>
  <c r="AR101"/>
  <c r="AP101"/>
  <c r="AO101"/>
  <c r="AN101"/>
  <c r="AM101"/>
  <c r="AL101"/>
  <c r="AV100"/>
  <c r="AU100"/>
  <c r="AT100"/>
  <c r="AS100"/>
  <c r="AR100"/>
  <c r="AP100"/>
  <c r="AO100"/>
  <c r="AN100"/>
  <c r="AM100"/>
  <c r="AL100"/>
  <c r="AV99"/>
  <c r="AU99"/>
  <c r="AT99"/>
  <c r="AS99"/>
  <c r="AR99"/>
  <c r="AP99"/>
  <c r="AO99"/>
  <c r="AN99"/>
  <c r="AM99"/>
  <c r="AL99"/>
  <c r="AV98"/>
  <c r="AU98"/>
  <c r="AT98"/>
  <c r="AS98"/>
  <c r="AR98"/>
  <c r="AP98"/>
  <c r="AO98"/>
  <c r="AN98"/>
  <c r="AM98"/>
  <c r="AL98"/>
  <c r="AV97"/>
  <c r="AU97"/>
  <c r="AT97"/>
  <c r="AS97"/>
  <c r="AR97"/>
  <c r="AP97"/>
  <c r="AO97"/>
  <c r="AN97"/>
  <c r="AM97"/>
  <c r="AL97"/>
  <c r="AV96"/>
  <c r="AU96"/>
  <c r="AT96"/>
  <c r="AS96"/>
  <c r="AR96"/>
  <c r="AP96"/>
  <c r="AO96"/>
  <c r="AN96"/>
  <c r="AM96"/>
  <c r="AL96"/>
  <c r="AV95"/>
  <c r="AU95"/>
  <c r="AT95"/>
  <c r="AS95"/>
  <c r="AR95"/>
  <c r="AP95"/>
  <c r="AO95"/>
  <c r="AN95"/>
  <c r="AM95"/>
  <c r="AL95"/>
  <c r="AV94"/>
  <c r="AU94"/>
  <c r="AT94"/>
  <c r="AS94"/>
  <c r="AR94"/>
  <c r="AP94"/>
  <c r="AO94"/>
  <c r="AN94"/>
  <c r="AM94"/>
  <c r="AL94"/>
  <c r="AV93"/>
  <c r="AU93"/>
  <c r="AT93"/>
  <c r="AS93"/>
  <c r="AR93"/>
  <c r="AP93"/>
  <c r="AO93"/>
  <c r="AN93"/>
  <c r="AM93"/>
  <c r="AL93"/>
  <c r="AV92"/>
  <c r="AU92"/>
  <c r="AT92"/>
  <c r="AS92"/>
  <c r="AR92"/>
  <c r="AP92"/>
  <c r="AO92"/>
  <c r="AN92"/>
  <c r="AM92"/>
  <c r="AL92"/>
  <c r="AV91"/>
  <c r="AU91"/>
  <c r="AT91"/>
  <c r="AT121" s="1"/>
  <c r="AS91"/>
  <c r="AR91"/>
  <c r="AP91"/>
  <c r="AP121" s="1"/>
  <c r="AO91"/>
  <c r="AO121" s="1"/>
  <c r="AN91"/>
  <c r="AM91"/>
  <c r="AL91"/>
  <c r="AL121" s="1"/>
  <c r="AV90"/>
  <c r="AU90"/>
  <c r="AU121" s="1"/>
  <c r="AT90"/>
  <c r="AS90"/>
  <c r="AS121" s="1"/>
  <c r="AP90"/>
  <c r="AO90"/>
  <c r="AN90"/>
  <c r="AX88"/>
  <c r="AP88"/>
  <c r="AJ88"/>
  <c r="AC88"/>
  <c r="AH119"/>
  <c r="Y121"/>
  <c r="Z121"/>
  <c r="AA121"/>
  <c r="AB121"/>
  <c r="AD121"/>
  <c r="AE121"/>
  <c r="AF121"/>
  <c r="AG121"/>
  <c r="AH121"/>
  <c r="X121"/>
  <c r="AF91"/>
  <c r="AG91"/>
  <c r="AH91"/>
  <c r="AF92"/>
  <c r="AG92"/>
  <c r="AH92"/>
  <c r="AF93"/>
  <c r="AG93"/>
  <c r="AH93"/>
  <c r="AF94"/>
  <c r="AG94"/>
  <c r="AH94"/>
  <c r="AF95"/>
  <c r="AG95"/>
  <c r="AH95"/>
  <c r="AF96"/>
  <c r="AG96"/>
  <c r="AH96"/>
  <c r="AF97"/>
  <c r="AG97"/>
  <c r="AH97"/>
  <c r="AF98"/>
  <c r="AG98"/>
  <c r="AH98"/>
  <c r="AF99"/>
  <c r="AG99"/>
  <c r="AH99"/>
  <c r="AF100"/>
  <c r="AG100"/>
  <c r="AH100"/>
  <c r="AF101"/>
  <c r="AG101"/>
  <c r="AH101"/>
  <c r="AF102"/>
  <c r="AG102"/>
  <c r="AH102"/>
  <c r="AF103"/>
  <c r="AG103"/>
  <c r="AH103"/>
  <c r="AF104"/>
  <c r="AG104"/>
  <c r="AH104"/>
  <c r="AF105"/>
  <c r="AG105"/>
  <c r="AH105"/>
  <c r="AF106"/>
  <c r="AG106"/>
  <c r="AH106"/>
  <c r="AF107"/>
  <c r="AG107"/>
  <c r="AH107"/>
  <c r="AF108"/>
  <c r="AG108"/>
  <c r="AH108"/>
  <c r="AF109"/>
  <c r="AG109"/>
  <c r="AH109"/>
  <c r="AF110"/>
  <c r="AG110"/>
  <c r="AH110"/>
  <c r="AF111"/>
  <c r="AG111"/>
  <c r="AH111"/>
  <c r="AF112"/>
  <c r="AG112"/>
  <c r="AH112"/>
  <c r="AF113"/>
  <c r="AG113"/>
  <c r="AH113"/>
  <c r="AF114"/>
  <c r="AG114"/>
  <c r="AH114"/>
  <c r="AF115"/>
  <c r="AG115"/>
  <c r="AH115"/>
  <c r="AF116"/>
  <c r="AG116"/>
  <c r="AH116"/>
  <c r="AF117"/>
  <c r="AG117"/>
  <c r="AH117"/>
  <c r="AF118"/>
  <c r="AG118"/>
  <c r="AH118"/>
  <c r="AF119"/>
  <c r="AG119"/>
  <c r="AH90"/>
  <c r="AG90"/>
  <c r="AF90"/>
  <c r="AE90"/>
  <c r="AE91"/>
  <c r="AE92"/>
  <c r="AE93"/>
  <c r="AE94"/>
  <c r="AE95"/>
  <c r="AE96"/>
  <c r="AE97"/>
  <c r="AE98"/>
  <c r="AE99"/>
  <c r="AE100"/>
  <c r="AE101"/>
  <c r="AE102"/>
  <c r="AE103"/>
  <c r="AE104"/>
  <c r="AE105"/>
  <c r="AE106"/>
  <c r="AE107"/>
  <c r="AE108"/>
  <c r="AE109"/>
  <c r="AE110"/>
  <c r="AE111"/>
  <c r="AE112"/>
  <c r="AE113"/>
  <c r="AE114"/>
  <c r="AE115"/>
  <c r="AE116"/>
  <c r="AE117"/>
  <c r="AE118"/>
  <c r="AE119"/>
  <c r="AD91"/>
  <c r="AD92"/>
  <c r="AD93"/>
  <c r="AD94"/>
  <c r="AD95"/>
  <c r="AD96"/>
  <c r="AD97"/>
  <c r="AD98"/>
  <c r="AD99"/>
  <c r="AD100"/>
  <c r="AD101"/>
  <c r="AD102"/>
  <c r="AD103"/>
  <c r="AD104"/>
  <c r="AD105"/>
  <c r="AD106"/>
  <c r="AD107"/>
  <c r="AD108"/>
  <c r="AD109"/>
  <c r="AD110"/>
  <c r="AD111"/>
  <c r="AD112"/>
  <c r="AD113"/>
  <c r="AD114"/>
  <c r="AD115"/>
  <c r="AD116"/>
  <c r="AD117"/>
  <c r="AD118"/>
  <c r="AD119"/>
  <c r="AD90"/>
  <c r="X91"/>
  <c r="Y91"/>
  <c r="Z91"/>
  <c r="AA91"/>
  <c r="AB91"/>
  <c r="X92"/>
  <c r="Y92"/>
  <c r="Z92"/>
  <c r="AA92"/>
  <c r="AB92"/>
  <c r="X93"/>
  <c r="Y93"/>
  <c r="Z93"/>
  <c r="AA93"/>
  <c r="AB93"/>
  <c r="X94"/>
  <c r="Y94"/>
  <c r="Z94"/>
  <c r="AA94"/>
  <c r="AB94"/>
  <c r="X95"/>
  <c r="Y95"/>
  <c r="Z95"/>
  <c r="AA95"/>
  <c r="AB95"/>
  <c r="X96"/>
  <c r="Y96"/>
  <c r="Z96"/>
  <c r="AA96"/>
  <c r="AB96"/>
  <c r="X97"/>
  <c r="Y97"/>
  <c r="Z97"/>
  <c r="AA97"/>
  <c r="AB97"/>
  <c r="X98"/>
  <c r="Y98"/>
  <c r="Z98"/>
  <c r="AA98"/>
  <c r="AB98"/>
  <c r="X99"/>
  <c r="Y99"/>
  <c r="Z99"/>
  <c r="AA99"/>
  <c r="AB99"/>
  <c r="X100"/>
  <c r="Y100"/>
  <c r="Z100"/>
  <c r="AA100"/>
  <c r="AB100"/>
  <c r="X101"/>
  <c r="Y101"/>
  <c r="Z101"/>
  <c r="AA101"/>
  <c r="AB101"/>
  <c r="X102"/>
  <c r="Y102"/>
  <c r="Z102"/>
  <c r="AA102"/>
  <c r="AB102"/>
  <c r="X103"/>
  <c r="Y103"/>
  <c r="Z103"/>
  <c r="AA103"/>
  <c r="AB103"/>
  <c r="X104"/>
  <c r="Y104"/>
  <c r="Z104"/>
  <c r="AA104"/>
  <c r="AB104"/>
  <c r="X105"/>
  <c r="Y105"/>
  <c r="Z105"/>
  <c r="AA105"/>
  <c r="AB105"/>
  <c r="X106"/>
  <c r="Y106"/>
  <c r="Z106"/>
  <c r="AA106"/>
  <c r="AB106"/>
  <c r="X107"/>
  <c r="Y107"/>
  <c r="Z107"/>
  <c r="AA107"/>
  <c r="AB107"/>
  <c r="X108"/>
  <c r="Y108"/>
  <c r="Z108"/>
  <c r="AA108"/>
  <c r="AB108"/>
  <c r="X109"/>
  <c r="Y109"/>
  <c r="Z109"/>
  <c r="AA109"/>
  <c r="AB109"/>
  <c r="X110"/>
  <c r="Y110"/>
  <c r="Z110"/>
  <c r="AA110"/>
  <c r="AB110"/>
  <c r="X111"/>
  <c r="Y111"/>
  <c r="Z111"/>
  <c r="AA111"/>
  <c r="AB111"/>
  <c r="X112"/>
  <c r="Y112"/>
  <c r="Z112"/>
  <c r="AA112"/>
  <c r="AB112"/>
  <c r="X113"/>
  <c r="Y113"/>
  <c r="Z113"/>
  <c r="AA113"/>
  <c r="AB113"/>
  <c r="X114"/>
  <c r="Y114"/>
  <c r="Z114"/>
  <c r="AA114"/>
  <c r="AB114"/>
  <c r="X115"/>
  <c r="Y115"/>
  <c r="Z115"/>
  <c r="AA115"/>
  <c r="AB115"/>
  <c r="X116"/>
  <c r="Y116"/>
  <c r="Z116"/>
  <c r="AA116"/>
  <c r="AB116"/>
  <c r="X117"/>
  <c r="Y117"/>
  <c r="Z117"/>
  <c r="AA117"/>
  <c r="AB117"/>
  <c r="X118"/>
  <c r="Y118"/>
  <c r="Z118"/>
  <c r="AA118"/>
  <c r="AB118"/>
  <c r="X119"/>
  <c r="Y119"/>
  <c r="Z119"/>
  <c r="AA119"/>
  <c r="AB119"/>
  <c r="AB90"/>
  <c r="Z90"/>
  <c r="AA90"/>
  <c r="Y90"/>
  <c r="X90"/>
  <c r="X58"/>
  <c r="AV60"/>
  <c r="AX60" s="1"/>
  <c r="AW60"/>
  <c r="AV61"/>
  <c r="AX61" s="1"/>
  <c r="AW61"/>
  <c r="AV62"/>
  <c r="AW62"/>
  <c r="AX62" s="1"/>
  <c r="AV63"/>
  <c r="AW63"/>
  <c r="AX63"/>
  <c r="AV64"/>
  <c r="AX64" s="1"/>
  <c r="AW64"/>
  <c r="AV65"/>
  <c r="AX65" s="1"/>
  <c r="AW65"/>
  <c r="AV66"/>
  <c r="AW66"/>
  <c r="AX66" s="1"/>
  <c r="AV67"/>
  <c r="AW67"/>
  <c r="AX67"/>
  <c r="AV68"/>
  <c r="AX68" s="1"/>
  <c r="AW68"/>
  <c r="AV69"/>
  <c r="AX69" s="1"/>
  <c r="AW69"/>
  <c r="AV70"/>
  <c r="AW70"/>
  <c r="AX70" s="1"/>
  <c r="AV71"/>
  <c r="AW71"/>
  <c r="AX71"/>
  <c r="AV72"/>
  <c r="AX72" s="1"/>
  <c r="AW72"/>
  <c r="AV73"/>
  <c r="AX73" s="1"/>
  <c r="AW73"/>
  <c r="AV74"/>
  <c r="AW74"/>
  <c r="AX74" s="1"/>
  <c r="AV75"/>
  <c r="AW75"/>
  <c r="AX75"/>
  <c r="AV76"/>
  <c r="AX76" s="1"/>
  <c r="AW76"/>
  <c r="AV77"/>
  <c r="AX77" s="1"/>
  <c r="AW77"/>
  <c r="AV78"/>
  <c r="AW78"/>
  <c r="AX78" s="1"/>
  <c r="AV79"/>
  <c r="AW79"/>
  <c r="AX79"/>
  <c r="AV80"/>
  <c r="AX80" s="1"/>
  <c r="AW80"/>
  <c r="AV81"/>
  <c r="AX81" s="1"/>
  <c r="AW81"/>
  <c r="AV82"/>
  <c r="AW82"/>
  <c r="AX82" s="1"/>
  <c r="AV83"/>
  <c r="AW83"/>
  <c r="AX83"/>
  <c r="AV84"/>
  <c r="AX84" s="1"/>
  <c r="AW84"/>
  <c r="AV85"/>
  <c r="AX85" s="1"/>
  <c r="AW85"/>
  <c r="AV86"/>
  <c r="AW86"/>
  <c r="AX86" s="1"/>
  <c r="AV87"/>
  <c r="AW87"/>
  <c r="AX87"/>
  <c r="AV59"/>
  <c r="AX59" s="1"/>
  <c r="AW59"/>
  <c r="AH59"/>
  <c r="AI59"/>
  <c r="AJ59"/>
  <c r="AH60"/>
  <c r="AJ60" s="1"/>
  <c r="AI60"/>
  <c r="AH61"/>
  <c r="AJ61" s="1"/>
  <c r="AI61"/>
  <c r="AH62"/>
  <c r="AI62"/>
  <c r="AJ62" s="1"/>
  <c r="AH63"/>
  <c r="AI63"/>
  <c r="AJ63"/>
  <c r="AH64"/>
  <c r="AJ64" s="1"/>
  <c r="AI64"/>
  <c r="AH65"/>
  <c r="AJ65" s="1"/>
  <c r="AI65"/>
  <c r="AH66"/>
  <c r="AI66"/>
  <c r="AJ66" s="1"/>
  <c r="AH67"/>
  <c r="AI67"/>
  <c r="AJ67"/>
  <c r="AH68"/>
  <c r="AJ68" s="1"/>
  <c r="AI68"/>
  <c r="AH69"/>
  <c r="AJ69" s="1"/>
  <c r="AI69"/>
  <c r="AH70"/>
  <c r="AI70"/>
  <c r="AJ70" s="1"/>
  <c r="AH71"/>
  <c r="AI71"/>
  <c r="AJ71"/>
  <c r="AH72"/>
  <c r="AJ72" s="1"/>
  <c r="AI72"/>
  <c r="AH73"/>
  <c r="AJ73" s="1"/>
  <c r="AI73"/>
  <c r="AH74"/>
  <c r="AI74"/>
  <c r="AJ74" s="1"/>
  <c r="AH75"/>
  <c r="AI75"/>
  <c r="AJ75"/>
  <c r="AH76"/>
  <c r="AJ76" s="1"/>
  <c r="AI76"/>
  <c r="AH77"/>
  <c r="AJ77" s="1"/>
  <c r="AI77"/>
  <c r="AH78"/>
  <c r="AI78"/>
  <c r="AJ78" s="1"/>
  <c r="AH79"/>
  <c r="AI79"/>
  <c r="AJ79"/>
  <c r="AH80"/>
  <c r="AJ80" s="1"/>
  <c r="AI80"/>
  <c r="AH81"/>
  <c r="AJ81" s="1"/>
  <c r="AI81"/>
  <c r="AH82"/>
  <c r="AI82"/>
  <c r="AJ82" s="1"/>
  <c r="AH83"/>
  <c r="AI83"/>
  <c r="AJ83"/>
  <c r="AH84"/>
  <c r="AJ84" s="1"/>
  <c r="AI84"/>
  <c r="AH85"/>
  <c r="AJ85" s="1"/>
  <c r="AI85"/>
  <c r="AH86"/>
  <c r="AI86"/>
  <c r="AJ86" s="1"/>
  <c r="AH87"/>
  <c r="AI87"/>
  <c r="AJ87"/>
  <c r="AJ58"/>
  <c r="AI58"/>
  <c r="AP60"/>
  <c r="AP61"/>
  <c r="AP62"/>
  <c r="AP63"/>
  <c r="AP64"/>
  <c r="AP65"/>
  <c r="AP66"/>
  <c r="AP67"/>
  <c r="AP68"/>
  <c r="AP69"/>
  <c r="AP70"/>
  <c r="AP71"/>
  <c r="AP72"/>
  <c r="AP73"/>
  <c r="AP74"/>
  <c r="AP75"/>
  <c r="AP76"/>
  <c r="AP77"/>
  <c r="AP78"/>
  <c r="AP79"/>
  <c r="AP80"/>
  <c r="AP81"/>
  <c r="AP82"/>
  <c r="AP83"/>
  <c r="AP84"/>
  <c r="AP85"/>
  <c r="AP86"/>
  <c r="AP87"/>
  <c r="AP59"/>
  <c r="AC58"/>
  <c r="AN60"/>
  <c r="AN61"/>
  <c r="AN62"/>
  <c r="AN63"/>
  <c r="AN64"/>
  <c r="AN65"/>
  <c r="AN66"/>
  <c r="AN67"/>
  <c r="AN68"/>
  <c r="AN69"/>
  <c r="AN70"/>
  <c r="AN71"/>
  <c r="AN72"/>
  <c r="AN73"/>
  <c r="AN74"/>
  <c r="AN75"/>
  <c r="AN76"/>
  <c r="AN77"/>
  <c r="AN78"/>
  <c r="AN79"/>
  <c r="AN80"/>
  <c r="AN81"/>
  <c r="AN82"/>
  <c r="AN83"/>
  <c r="AN84"/>
  <c r="AN85"/>
  <c r="AN86"/>
  <c r="AN87"/>
  <c r="AN59"/>
  <c r="AA58"/>
  <c r="AL60"/>
  <c r="AL61"/>
  <c r="AL62"/>
  <c r="AL63"/>
  <c r="AL64"/>
  <c r="AL65"/>
  <c r="AL66"/>
  <c r="AL67"/>
  <c r="AL68"/>
  <c r="AL69"/>
  <c r="AL70"/>
  <c r="AL71"/>
  <c r="AL72"/>
  <c r="AL73"/>
  <c r="AL74"/>
  <c r="AL75"/>
  <c r="AL76"/>
  <c r="AL77"/>
  <c r="AL78"/>
  <c r="AL79"/>
  <c r="AL80"/>
  <c r="AL81"/>
  <c r="AL82"/>
  <c r="AL83"/>
  <c r="AL84"/>
  <c r="AL85"/>
  <c r="AL86"/>
  <c r="AL87"/>
  <c r="AL59"/>
  <c r="AA59"/>
  <c r="AA60"/>
  <c r="AA61"/>
  <c r="AA62"/>
  <c r="AA63"/>
  <c r="AA64"/>
  <c r="AA65"/>
  <c r="AA66"/>
  <c r="AA67"/>
  <c r="AA68"/>
  <c r="AA69"/>
  <c r="AA70"/>
  <c r="AA71"/>
  <c r="AA72"/>
  <c r="AA73"/>
  <c r="AA74"/>
  <c r="AA75"/>
  <c r="AA76"/>
  <c r="AA77"/>
  <c r="AA78"/>
  <c r="AA79"/>
  <c r="AA80"/>
  <c r="AA81"/>
  <c r="AA82"/>
  <c r="AA83"/>
  <c r="AA84"/>
  <c r="AA85"/>
  <c r="AA86"/>
  <c r="AA87"/>
  <c r="X59"/>
  <c r="X60"/>
  <c r="X61"/>
  <c r="X62"/>
  <c r="X63"/>
  <c r="X64"/>
  <c r="X65"/>
  <c r="X66"/>
  <c r="X67"/>
  <c r="X68"/>
  <c r="X69"/>
  <c r="X70"/>
  <c r="X71"/>
  <c r="X72"/>
  <c r="X73"/>
  <c r="X74"/>
  <c r="X75"/>
  <c r="X76"/>
  <c r="X77"/>
  <c r="X78"/>
  <c r="X79"/>
  <c r="X80"/>
  <c r="X81"/>
  <c r="X82"/>
  <c r="X83"/>
  <c r="X84"/>
  <c r="X85"/>
  <c r="X86"/>
  <c r="X87"/>
  <c r="AC59"/>
  <c r="AC60"/>
  <c r="AC63"/>
  <c r="AC64"/>
  <c r="AC67"/>
  <c r="AC68"/>
  <c r="AC71"/>
  <c r="AC72"/>
  <c r="AC75"/>
  <c r="AC76"/>
  <c r="AC79"/>
  <c r="AC80"/>
  <c r="AC83"/>
  <c r="AC84"/>
  <c r="AC87"/>
  <c r="X17"/>
  <c r="AI17"/>
  <c r="AG17"/>
  <c r="AE17"/>
  <c r="AB17"/>
  <c r="Z17"/>
  <c r="X4"/>
  <c r="AB12"/>
  <c r="AC12"/>
  <c r="AA12"/>
  <c r="AB11"/>
  <c r="AC11"/>
  <c r="AA11"/>
  <c r="Z11"/>
  <c r="Y11"/>
  <c r="X11"/>
  <c r="AB5"/>
  <c r="AC5"/>
  <c r="AA5"/>
  <c r="AC4"/>
  <c r="AB4"/>
  <c r="AA4"/>
  <c r="Z4"/>
  <c r="Y4"/>
  <c r="U37"/>
  <c r="F38"/>
  <c r="AN121" l="1"/>
  <c r="AR121"/>
  <c r="AV121"/>
  <c r="AM121"/>
  <c r="AC85"/>
  <c r="AC81"/>
  <c r="AC77"/>
  <c r="AC73"/>
  <c r="AC69"/>
  <c r="AC65"/>
  <c r="AC61"/>
  <c r="AC86"/>
  <c r="AC82"/>
  <c r="AC78"/>
  <c r="AC74"/>
  <c r="AC70"/>
  <c r="AC66"/>
  <c r="AC62"/>
</calcChain>
</file>

<file path=xl/sharedStrings.xml><?xml version="1.0" encoding="utf-8"?>
<sst xmlns="http://schemas.openxmlformats.org/spreadsheetml/2006/main" count="295" uniqueCount="159">
  <si>
    <t>User01</t>
  </si>
  <si>
    <t>User02</t>
  </si>
  <si>
    <t>User03</t>
  </si>
  <si>
    <t>User04</t>
  </si>
  <si>
    <t>User05</t>
  </si>
  <si>
    <t>Νομίζω ότι θα ήθελα να χρησιμοποιώ αυτό το σύστημα συχνά.</t>
  </si>
  <si>
    <t>Βρήκα αυτό το σύστημα αδικαιολόγητα περίπλοκο.</t>
  </si>
  <si>
    <t>Σκέφτηκα ότι αυτό το σύστημα ήταν εύκολο στη χρήση.</t>
  </si>
  <si>
    <t>Νομίζω ότι θα χρειαστώ βοήθεια από κάποιον τεχνικό για να είμαι σε θέση να χρησιμοποιήσω αυτό το σύστημα.</t>
  </si>
  <si>
    <t>Βρήκα τις διάφορες λειτουργίες σε αυτό το σύστημα  καλά ολοκληρωμένες.</t>
  </si>
  <si>
    <t>Σκέφτηκα ότι υπήρχε μεγάλη ασυνέπεια σε αυτό το σύστημα.</t>
  </si>
  <si>
    <t>Φαντάζομαι ότι οι περισσότεροι άνθρωποι θα μάθουν να χρησιμοποιούν αυτό το σύστημα πολύ γρήγορα.</t>
  </si>
  <si>
    <t>Βρήκα αυτό το σύστημα πολύ περίπλοκο/δύσκολο στη χρήση.</t>
  </si>
  <si>
    <t>Ένιωσα πολύ σίγουρος/η χρησιμοποιώντας αυτό  το σύστημα.</t>
  </si>
  <si>
    <t>Χρειάστηκε να μάθω πολλά πράγματα πριν να μπορέσω να ξεκινήσω με αυτό το σύστημα .</t>
  </si>
  <si>
    <t>SUS_Q1</t>
  </si>
  <si>
    <t>SUS_Q2</t>
  </si>
  <si>
    <t>SUS_Q3</t>
  </si>
  <si>
    <t>SUS_Q4</t>
  </si>
  <si>
    <t>SUS_Q5</t>
  </si>
  <si>
    <t>SUS_Q6</t>
  </si>
  <si>
    <t>SUS_Q7</t>
  </si>
  <si>
    <t>SUS_Q8</t>
  </si>
  <si>
    <t>SUS_Q9</t>
  </si>
  <si>
    <t>SUS_Q10</t>
  </si>
  <si>
    <t>Κλίμακα</t>
  </si>
  <si>
    <t>1=Διαφωνώ Πλήρως, 5=Συμφωνώ Πλήρως</t>
  </si>
  <si>
    <t>SYSTEM USABILITY SCALE (SUS)</t>
  </si>
  <si>
    <t>Φύλο (1=Άνδρας, 2=Γυναίκα)</t>
  </si>
  <si>
    <t>Δημογραφικά δεδομένα</t>
  </si>
  <si>
    <t>System Usability Scale (1=Διαφωνώ πλήρως, 5=Συμφωνώ πλήρως)</t>
  </si>
  <si>
    <t>Q1</t>
  </si>
  <si>
    <t>Q2</t>
  </si>
  <si>
    <t>Q3</t>
  </si>
  <si>
    <t>Q4</t>
  </si>
  <si>
    <t>Q5</t>
  </si>
  <si>
    <t>Q6</t>
  </si>
  <si>
    <t>Q7</t>
  </si>
  <si>
    <t>Q8</t>
  </si>
  <si>
    <t>Q9</t>
  </si>
  <si>
    <t>Q10</t>
  </si>
  <si>
    <t>Ιστότοπος www.minedu.gov.gr</t>
  </si>
  <si>
    <t>Ιστότοπος www.gov.gr</t>
  </si>
  <si>
    <t>Συνηθίζεται τα πρωτογενή δεδομένα του πειράματος να είναι σε ξεχωριστό φύλλο. Ό,τι υπολογισμούς θέλετε να κάνετε (π.χ. μέσες τιμές κλπ) μπορείτε να τους κάνετε σε αυτό εδώ το φύλλο, αντιγράφοντας τα πρωτογενή δεδομένα αν χρειάζεται</t>
  </si>
  <si>
    <t>Πρότερη εμπειρία χρήσης www.minedu.gov.gr (0=Όχι, 1=Ναι)</t>
  </si>
  <si>
    <t>Πρότερη εμπειρία χρήσης www.gov.gr (0=Όχι, 1=Ναι)</t>
  </si>
  <si>
    <t>User06</t>
  </si>
  <si>
    <t>User07</t>
  </si>
  <si>
    <t>User08</t>
  </si>
  <si>
    <t>User09</t>
  </si>
  <si>
    <t>User10</t>
  </si>
  <si>
    <t>User11</t>
  </si>
  <si>
    <t>User12</t>
  </si>
  <si>
    <t>User13</t>
  </si>
  <si>
    <t>User14</t>
  </si>
  <si>
    <t>User15</t>
  </si>
  <si>
    <t>User16</t>
  </si>
  <si>
    <t>User17</t>
  </si>
  <si>
    <t>User18</t>
  </si>
  <si>
    <t>User19</t>
  </si>
  <si>
    <t>User20</t>
  </si>
  <si>
    <t>User21</t>
  </si>
  <si>
    <t>User22</t>
  </si>
  <si>
    <t>User23</t>
  </si>
  <si>
    <t>User24</t>
  </si>
  <si>
    <t>User25</t>
  </si>
  <si>
    <t>User26</t>
  </si>
  <si>
    <t>User27</t>
  </si>
  <si>
    <t>User28</t>
  </si>
  <si>
    <t>User29</t>
  </si>
  <si>
    <t>User30</t>
  </si>
  <si>
    <t>Χρήστης (χρησιμοποιήστε τα ίδια IDs και στα όνοματα των αρχείων βίντεο)</t>
  </si>
  <si>
    <t>ΕΡΓΑΣΙΕΣ (TASKS) - https://www.minedu.gov.gr</t>
  </si>
  <si>
    <t>ΕΡΓΑΣΙΕΣ (TASKS) - https://www.gov.gr</t>
  </si>
  <si>
    <t>Εργασία1</t>
  </si>
  <si>
    <t>Εργασία2</t>
  </si>
  <si>
    <t>Εργασία3</t>
  </si>
  <si>
    <t>Ποιο είναι το όνομα του Προϊσταμένου/ης της Γενικής Διεύθυνσης Ειδικής Αγωγής και Εκπαίδευσης;</t>
  </si>
  <si>
    <t>Βρείτε παλαιότερα θέματα εξετάσεων για το Κρατικό Πιστοποιητικό Γλωσσομάθειας στα Αγγλικά.</t>
  </si>
  <si>
    <t>Θέλετε να εξουσιοδοτήσετε τον λογιστή σας προκειμένου να κάνει ενέργειες στην εφορία εκ μέρους σας. Βρείτε τη σχετική υπηρεσία.</t>
  </si>
  <si>
    <t>Θέλετε να προτείνετε στο gov.gr μία βελτίωση σε μια παρεχόμενη ηλεκτρονική υπηρεσία. Βρείτε ένα τρόπο να καταθέσετε την πρόταση σας.</t>
  </si>
  <si>
    <t>Επιτυχής ολοκλήρωση 
(0=Όχι, 1=Ναι)</t>
  </si>
  <si>
    <t>Χρόνος εργασίας 
(sec)</t>
  </si>
  <si>
    <t>Εμπειρία χρήσης υπολογιστών συστημάτων 
[1-5]</t>
  </si>
  <si>
    <t>Ηλικία 
(σε έτη)</t>
  </si>
  <si>
    <t>Usability Metric for User Experience (1=Διαφωνώ πλήρως, 7=Συμφωνώ πλήρως)</t>
  </si>
  <si>
    <t>1=Διαφωνώ Πλήρως, 7=Συμφωνώ Πλήρως</t>
  </si>
  <si>
    <t>UMUX_Q1</t>
  </si>
  <si>
    <t>UMUX_Q2</t>
  </si>
  <si>
    <t>UMUX_Q3</t>
  </si>
  <si>
    <t>UMUX_Q4</t>
  </si>
  <si>
    <t>Οι δυνατότητες αυτού του συστήματος ανταποκρίνονται στις απαιτήσεις μου.</t>
  </si>
  <si>
    <t>Η χρήση αυτού του συστήματος είναι μια απογοητευτική εμπειρία.</t>
  </si>
  <si>
    <t>Αυτό το σύστημα είναι εύκολο στη χρήση.</t>
  </si>
  <si>
    <t>Πρέπει να αφιερώσω πολύ χρόνο για να διορθώσω πράγματα με αυτό το σύστημα.</t>
  </si>
  <si>
    <t>USABILITY METRIC FOR USER EXPERIENCE (UMUX)</t>
  </si>
  <si>
    <t>Θέλετε να μεταβείτε στο Υπουργείο με μετρό. Ποιο είναι το όνομα του σταθμού του μετρό που είναι σε κοντινότερη απόσταση από το Υπουργείο;</t>
  </si>
  <si>
    <t>Θέλετε να εγγράψετε το τέκνο σας σε βρεφονηπιακό σταθμό της Δημόσιας Υπηρεσίας Απασχόλησης. Βρείτε τη σχετική υπηρεσία.</t>
  </si>
  <si>
    <t>Άνδρες:</t>
  </si>
  <si>
    <t>Γυναίκες:</t>
  </si>
  <si>
    <t>53.3%</t>
  </si>
  <si>
    <t>46.7%</t>
  </si>
  <si>
    <t xml:space="preserve"> </t>
  </si>
  <si>
    <t>Eμπειρία χρήσης υπολογιστών:</t>
  </si>
  <si>
    <t>βαθμός</t>
  </si>
  <si>
    <t>ποσοστό</t>
  </si>
  <si>
    <t>3.3%</t>
  </si>
  <si>
    <t>23.3%</t>
  </si>
  <si>
    <t>33.3%</t>
  </si>
  <si>
    <t>Πρότερη χρήση του υπό αξιολόγηση συστήματος (Ναι/Όχι)  :</t>
  </si>
  <si>
    <t> (https://www.minedu.gov.gr)</t>
  </si>
  <si>
    <t>(https://www.gov.gr)</t>
  </si>
  <si>
    <t>Ναι</t>
  </si>
  <si>
    <t>Όχι</t>
  </si>
  <si>
    <t>83.3%</t>
  </si>
  <si>
    <t>16.7%</t>
  </si>
  <si>
    <t>AVG:</t>
  </si>
  <si>
    <t>AVG Ηλικία</t>
  </si>
  <si>
    <t>minedu.gov.gr</t>
  </si>
  <si>
    <t>gov.gr</t>
  </si>
  <si>
    <t>EΠΙΤΥΧΙΑ</t>
  </si>
  <si>
    <t>ΕΠΙΤΥΧΙΑ</t>
  </si>
  <si>
    <t>ΧΡΟΝΟΣ</t>
  </si>
  <si>
    <t>ΤΥΠ ΑΠΟΚ</t>
  </si>
  <si>
    <t>ΧΡΟΝΟΥ</t>
  </si>
  <si>
    <t>Εργασία 1</t>
  </si>
  <si>
    <t>Εργασία 2</t>
  </si>
  <si>
    <t>Εργασία 3</t>
  </si>
  <si>
    <t>Μεσος Όρος επιτυχίας:</t>
  </si>
  <si>
    <t>Μέσος χρόνος επιτυχίας:</t>
  </si>
  <si>
    <t>Τυπικη Απόκλιση χρόνου επιτυχίας:</t>
  </si>
  <si>
    <t>Συνολικά minedu:</t>
  </si>
  <si>
    <t>Συνολικά gov:</t>
  </si>
  <si>
    <t>MINEDU</t>
  </si>
  <si>
    <t>GOV</t>
  </si>
  <si>
    <t>βαθμ ανα user</t>
  </si>
  <si>
    <t>sus</t>
  </si>
  <si>
    <t>umee</t>
  </si>
  <si>
    <t>q1</t>
  </si>
  <si>
    <t>q3</t>
  </si>
  <si>
    <t>q4</t>
  </si>
  <si>
    <t>q5</t>
  </si>
  <si>
    <t>q7</t>
  </si>
  <si>
    <t>q9</t>
  </si>
  <si>
    <t>q2</t>
  </si>
  <si>
    <t>q6</t>
  </si>
  <si>
    <t>q8</t>
  </si>
  <si>
    <t>q10</t>
  </si>
  <si>
    <t>avg</t>
  </si>
  <si>
    <t>stdev</t>
  </si>
  <si>
    <t>συνολο:</t>
  </si>
  <si>
    <t>συνολο</t>
  </si>
  <si>
    <t>AVG</t>
  </si>
  <si>
    <t>minedu</t>
  </si>
  <si>
    <t>gov</t>
  </si>
  <si>
    <t>UMUX</t>
  </si>
  <si>
    <t>STDEV</t>
  </si>
  <si>
    <t>AVG OF ALL</t>
  </si>
  <si>
    <t>STDEV OF ALL</t>
  </si>
</sst>
</file>

<file path=xl/styles.xml><?xml version="1.0" encoding="utf-8"?>
<styleSheet xmlns="http://schemas.openxmlformats.org/spreadsheetml/2006/main">
  <fonts count="10">
    <font>
      <sz val="11"/>
      <color theme="1"/>
      <name val="Calibri"/>
      <family val="2"/>
      <charset val="161"/>
      <scheme val="minor"/>
    </font>
    <font>
      <sz val="11"/>
      <color theme="1"/>
      <name val="Calibri"/>
      <family val="2"/>
      <charset val="161"/>
      <scheme val="minor"/>
    </font>
    <font>
      <b/>
      <sz val="11"/>
      <color theme="1"/>
      <name val="Calibri"/>
      <family val="2"/>
      <charset val="161"/>
      <scheme val="minor"/>
    </font>
    <font>
      <sz val="11"/>
      <name val="Calibri"/>
      <family val="2"/>
      <charset val="161"/>
      <scheme val="minor"/>
    </font>
    <font>
      <sz val="8"/>
      <name val="Calibri"/>
      <family val="2"/>
      <charset val="161"/>
      <scheme val="minor"/>
    </font>
    <font>
      <sz val="12"/>
      <color rgb="FFFF0000"/>
      <name val="Calibri"/>
      <family val="2"/>
      <charset val="161"/>
      <scheme val="minor"/>
    </font>
    <font>
      <sz val="11"/>
      <color rgb="FF9C6500"/>
      <name val="Calibri"/>
      <family val="2"/>
      <charset val="161"/>
      <scheme val="minor"/>
    </font>
    <font>
      <sz val="10"/>
      <color theme="1"/>
      <name val="Arial"/>
      <family val="2"/>
      <charset val="161"/>
    </font>
    <font>
      <b/>
      <sz val="11"/>
      <color rgb="FF9C6500"/>
      <name val="Calibri"/>
      <family val="2"/>
      <charset val="161"/>
      <scheme val="minor"/>
    </font>
    <font>
      <sz val="12"/>
      <color rgb="FF202124"/>
      <name val="Arial"/>
      <family val="2"/>
      <charset val="161"/>
    </font>
  </fonts>
  <fills count="8">
    <fill>
      <patternFill patternType="none"/>
    </fill>
    <fill>
      <patternFill patternType="gray125"/>
    </fill>
    <fill>
      <patternFill patternType="solid">
        <fgColor theme="6"/>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EB9C"/>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6" fillId="5" borderId="0" applyNumberFormat="0" applyBorder="0" applyAlignment="0" applyProtection="0"/>
  </cellStyleXfs>
  <cellXfs count="133">
    <xf numFmtId="0" fontId="0" fillId="0" borderId="0" xfId="0"/>
    <xf numFmtId="0" fontId="0" fillId="0" borderId="0" xfId="0" applyAlignment="1">
      <alignment horizontal="center" vertical="center" wrapText="1"/>
    </xf>
    <xf numFmtId="0" fontId="2" fillId="0" borderId="0" xfId="0" applyFont="1"/>
    <xf numFmtId="0" fontId="0" fillId="0" borderId="0" xfId="0" applyAlignment="1">
      <alignment horizontal="center"/>
    </xf>
    <xf numFmtId="0" fontId="3" fillId="0" borderId="0" xfId="0" applyFont="1"/>
    <xf numFmtId="0" fontId="0" fillId="0" borderId="2" xfId="0" applyBorder="1"/>
    <xf numFmtId="0" fontId="0" fillId="0" borderId="4" xfId="0" applyBorder="1"/>
    <xf numFmtId="0" fontId="5"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Fill="1" applyBorder="1"/>
    <xf numFmtId="0" fontId="2" fillId="4" borderId="4" xfId="0" applyFont="1" applyFill="1" applyBorder="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3" borderId="4" xfId="0" applyFont="1" applyFill="1" applyBorder="1" applyAlignment="1">
      <alignment horizontal="center"/>
    </xf>
    <xf numFmtId="0" fontId="2" fillId="3" borderId="0" xfId="0" applyFont="1" applyFill="1" applyAlignment="1">
      <alignment horizontal="center"/>
    </xf>
    <xf numFmtId="0" fontId="2" fillId="3" borderId="2" xfId="0" applyFont="1" applyFill="1" applyBorder="1" applyAlignment="1">
      <alignment horizontal="center"/>
    </xf>
    <xf numFmtId="0" fontId="2" fillId="2" borderId="0" xfId="0" applyFont="1" applyFill="1" applyAlignment="1">
      <alignment horizontal="center"/>
    </xf>
    <xf numFmtId="0" fontId="0" fillId="0" borderId="4" xfId="1" applyNumberFormat="1" applyFont="1" applyBorder="1"/>
    <xf numFmtId="0" fontId="0" fillId="0" borderId="0" xfId="1" applyNumberFormat="1" applyFont="1" applyBorder="1"/>
    <xf numFmtId="0" fontId="0" fillId="0" borderId="0" xfId="1" applyNumberFormat="1" applyFont="1" applyFill="1" applyBorder="1"/>
    <xf numFmtId="0" fontId="0" fillId="0" borderId="2" xfId="1" applyNumberFormat="1" applyFont="1" applyBorder="1"/>
    <xf numFmtId="0" fontId="0" fillId="0" borderId="4" xfId="0" applyNumberFormat="1" applyBorder="1"/>
    <xf numFmtId="0" fontId="0" fillId="0" borderId="0" xfId="0" applyNumberFormat="1" applyFill="1" applyBorder="1"/>
    <xf numFmtId="0" fontId="0" fillId="0" borderId="0" xfId="0" applyBorder="1"/>
    <xf numFmtId="0" fontId="0" fillId="0" borderId="1" xfId="0" applyBorder="1"/>
    <xf numFmtId="0" fontId="0" fillId="0" borderId="3" xfId="0" applyBorder="1"/>
    <xf numFmtId="0" fontId="0" fillId="0" borderId="5" xfId="0" applyBorder="1"/>
    <xf numFmtId="0" fontId="7" fillId="0" borderId="0" xfId="0" applyFont="1" applyBorder="1" applyAlignment="1"/>
    <xf numFmtId="0" fontId="7" fillId="0" borderId="0" xfId="0" applyFont="1" applyBorder="1" applyAlignment="1">
      <alignment horizontal="right" wrapText="1"/>
    </xf>
    <xf numFmtId="0" fontId="7" fillId="0" borderId="1" xfId="0" applyFont="1" applyBorder="1" applyAlignment="1"/>
    <xf numFmtId="0" fontId="7" fillId="0" borderId="1" xfId="0" applyFont="1" applyBorder="1" applyAlignment="1">
      <alignment horizontal="right" wrapText="1"/>
    </xf>
    <xf numFmtId="0" fontId="7" fillId="0" borderId="4" xfId="0" applyFont="1" applyBorder="1" applyAlignment="1"/>
    <xf numFmtId="0" fontId="7" fillId="0" borderId="5" xfId="0" applyFont="1" applyBorder="1" applyAlignment="1"/>
    <xf numFmtId="0" fontId="7" fillId="0" borderId="3" xfId="0" applyFont="1" applyBorder="1" applyAlignment="1"/>
    <xf numFmtId="0" fontId="7" fillId="0" borderId="4" xfId="0" applyFont="1" applyBorder="1" applyAlignment="1">
      <alignment horizontal="right" wrapText="1"/>
    </xf>
    <xf numFmtId="0" fontId="7" fillId="0" borderId="5" xfId="0" applyFont="1" applyBorder="1" applyAlignment="1">
      <alignment horizontal="right" wrapText="1"/>
    </xf>
    <xf numFmtId="0" fontId="0" fillId="0" borderId="2" xfId="1" applyNumberFormat="1" applyFont="1" applyFill="1" applyBorder="1"/>
    <xf numFmtId="0" fontId="0" fillId="0" borderId="2" xfId="0" applyFill="1" applyBorder="1"/>
    <xf numFmtId="0" fontId="7" fillId="0" borderId="4" xfId="0" applyFont="1" applyFill="1" applyBorder="1" applyAlignment="1">
      <alignment horizontal="right" wrapText="1"/>
    </xf>
    <xf numFmtId="0" fontId="0" fillId="0" borderId="5" xfId="0" applyBorder="1" applyAlignment="1">
      <alignment horizontal="right"/>
    </xf>
    <xf numFmtId="0" fontId="0" fillId="0" borderId="3" xfId="0" applyBorder="1" applyAlignment="1">
      <alignment horizontal="right"/>
    </xf>
    <xf numFmtId="0" fontId="8" fillId="5" borderId="8" xfId="2" applyFont="1" applyBorder="1" applyAlignment="1">
      <alignment horizontal="center"/>
    </xf>
    <xf numFmtId="0" fontId="8" fillId="5" borderId="9" xfId="2" applyFont="1" applyBorder="1" applyAlignment="1">
      <alignment horizontal="center"/>
    </xf>
    <xf numFmtId="0" fontId="0" fillId="0" borderId="8" xfId="0" applyBorder="1"/>
    <xf numFmtId="0" fontId="0" fillId="0" borderId="9" xfId="0" applyBorder="1" applyAlignment="1">
      <alignment horizontal="right" vertical="center"/>
    </xf>
    <xf numFmtId="9" fontId="0" fillId="0" borderId="2" xfId="0" applyNumberFormat="1" applyBorder="1" applyAlignment="1">
      <alignment horizontal="right" vertical="center"/>
    </xf>
    <xf numFmtId="0" fontId="0" fillId="0" borderId="2" xfId="0" applyBorder="1" applyAlignment="1">
      <alignment horizontal="right" vertical="center"/>
    </xf>
    <xf numFmtId="0" fontId="0" fillId="0" borderId="3" xfId="0" applyBorder="1" applyAlignment="1">
      <alignment horizontal="right" vertical="center"/>
    </xf>
    <xf numFmtId="0" fontId="6" fillId="5" borderId="11" xfId="2" applyBorder="1"/>
    <xf numFmtId="0" fontId="6" fillId="5" borderId="12" xfId="2" applyBorder="1"/>
    <xf numFmtId="0" fontId="8" fillId="5" borderId="10" xfId="2" applyFont="1" applyBorder="1"/>
    <xf numFmtId="0" fontId="8" fillId="5" borderId="12" xfId="2" applyFont="1" applyBorder="1"/>
    <xf numFmtId="0" fontId="0" fillId="6" borderId="0" xfId="0" applyFill="1"/>
    <xf numFmtId="0" fontId="9" fillId="6" borderId="10" xfId="0" applyFont="1" applyFill="1" applyBorder="1"/>
    <xf numFmtId="0" fontId="0" fillId="6" borderId="11" xfId="0" applyFill="1" applyBorder="1"/>
    <xf numFmtId="0" fontId="0" fillId="6" borderId="12" xfId="0" applyFill="1" applyBorder="1"/>
    <xf numFmtId="0" fontId="9" fillId="6" borderId="8" xfId="0" applyFont="1" applyFill="1" applyBorder="1"/>
    <xf numFmtId="0" fontId="0" fillId="6" borderId="13" xfId="0" applyFill="1" applyBorder="1"/>
    <xf numFmtId="0" fontId="9" fillId="6" borderId="13" xfId="0" applyFont="1" applyFill="1" applyBorder="1"/>
    <xf numFmtId="0" fontId="0" fillId="6" borderId="9" xfId="0" applyFill="1" applyBorder="1"/>
    <xf numFmtId="9" fontId="0" fillId="0" borderId="5" xfId="0" applyNumberFormat="1" applyBorder="1"/>
    <xf numFmtId="9" fontId="0" fillId="0" borderId="1" xfId="0" applyNumberFormat="1" applyBorder="1"/>
    <xf numFmtId="0" fontId="0" fillId="6" borderId="8" xfId="0" applyFill="1" applyBorder="1"/>
    <xf numFmtId="0" fontId="0" fillId="0" borderId="6" xfId="0" applyBorder="1"/>
    <xf numFmtId="0" fontId="0" fillId="6" borderId="6" xfId="0" applyFill="1" applyBorder="1"/>
    <xf numFmtId="0" fontId="0" fillId="0" borderId="14" xfId="0" applyBorder="1"/>
    <xf numFmtId="0" fontId="0" fillId="0" borderId="8" xfId="0" applyFill="1" applyBorder="1"/>
    <xf numFmtId="0" fontId="0" fillId="0" borderId="13" xfId="0" applyFill="1" applyBorder="1"/>
    <xf numFmtId="0" fontId="0" fillId="0" borderId="9" xfId="0" applyBorder="1"/>
    <xf numFmtId="0" fontId="0" fillId="0" borderId="4" xfId="0" applyFill="1" applyBorder="1"/>
    <xf numFmtId="0" fontId="0" fillId="6" borderId="10" xfId="0" applyFill="1" applyBorder="1"/>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6" borderId="14" xfId="0" applyFill="1" applyBorder="1"/>
    <xf numFmtId="0" fontId="0" fillId="0" borderId="7" xfId="0" applyBorder="1"/>
    <xf numFmtId="0" fontId="0" fillId="6" borderId="7" xfId="0" applyFill="1" applyBorder="1"/>
    <xf numFmtId="0" fontId="0" fillId="0" borderId="13" xfId="0" applyBorder="1"/>
    <xf numFmtId="0" fontId="0" fillId="6" borderId="4" xfId="0" applyFill="1" applyBorder="1"/>
    <xf numFmtId="10" fontId="0" fillId="0" borderId="10" xfId="0" applyNumberFormat="1" applyBorder="1"/>
    <xf numFmtId="10" fontId="0" fillId="0" borderId="11" xfId="0" applyNumberFormat="1" applyBorder="1"/>
    <xf numFmtId="10" fontId="0" fillId="0" borderId="12" xfId="0" applyNumberFormat="1" applyBorder="1"/>
    <xf numFmtId="0" fontId="0" fillId="6" borderId="15" xfId="0" applyFill="1" applyBorder="1"/>
    <xf numFmtId="10" fontId="0" fillId="0" borderId="10" xfId="0" applyNumberFormat="1" applyBorder="1" applyAlignment="1">
      <alignment horizontal="center" vertical="center" wrapText="1"/>
    </xf>
    <xf numFmtId="10" fontId="0" fillId="0" borderId="11" xfId="0" applyNumberFormat="1" applyBorder="1" applyAlignment="1">
      <alignment horizontal="center" vertical="center" wrapText="1"/>
    </xf>
    <xf numFmtId="10" fontId="0" fillId="0" borderId="12" xfId="0" applyNumberFormat="1"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2" fillId="6" borderId="10" xfId="0" applyFont="1" applyFill="1" applyBorder="1"/>
    <xf numFmtId="0" fontId="2" fillId="6" borderId="11" xfId="0" applyFont="1" applyFill="1" applyBorder="1"/>
    <xf numFmtId="0" fontId="2" fillId="6" borderId="12" xfId="0" applyFont="1" applyFill="1" applyBorder="1"/>
    <xf numFmtId="0" fontId="0" fillId="0" borderId="13" xfId="0" applyBorder="1" applyAlignment="1">
      <alignment horizontal="center"/>
    </xf>
    <xf numFmtId="0" fontId="0" fillId="0" borderId="9" xfId="0" applyBorder="1" applyAlignment="1">
      <alignment horizontal="center"/>
    </xf>
    <xf numFmtId="0" fontId="0" fillId="6" borderId="0" xfId="0" applyFill="1" applyBorder="1"/>
    <xf numFmtId="0" fontId="0" fillId="0" borderId="11" xfId="0" applyBorder="1"/>
    <xf numFmtId="0" fontId="0" fillId="0" borderId="12" xfId="0" applyBorder="1"/>
    <xf numFmtId="0" fontId="0" fillId="6" borderId="6" xfId="0" applyFill="1" applyBorder="1" applyAlignment="1">
      <alignment horizontal="center"/>
    </xf>
    <xf numFmtId="0" fontId="0" fillId="6" borderId="2" xfId="0" applyFill="1" applyBorder="1"/>
    <xf numFmtId="0" fontId="0" fillId="0" borderId="10" xfId="0" applyBorder="1"/>
    <xf numFmtId="0" fontId="2" fillId="6" borderId="0"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5"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9" xfId="0" applyFont="1" applyFill="1" applyBorder="1" applyAlignment="1">
      <alignment horizontal="center" vertical="center"/>
    </xf>
    <xf numFmtId="0" fontId="0" fillId="0" borderId="15" xfId="0" applyBorder="1"/>
    <xf numFmtId="0" fontId="0" fillId="6" borderId="5" xfId="0" applyFill="1" applyBorder="1"/>
    <xf numFmtId="0" fontId="0" fillId="6" borderId="1" xfId="0" applyFill="1" applyBorder="1"/>
    <xf numFmtId="0" fontId="0" fillId="6" borderId="3" xfId="0" applyFill="1" applyBorder="1"/>
    <xf numFmtId="0" fontId="0" fillId="7" borderId="4" xfId="0" applyFill="1" applyBorder="1"/>
  </cellXfs>
  <cellStyles count="3">
    <cellStyle name="Κανονικό" xfId="0" builtinId="0"/>
    <cellStyle name="Ουδέτερο" xfId="2" builtinId="28"/>
    <cellStyle name="Ποσοστό"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34"/>
  <sheetViews>
    <sheetView zoomScale="85" zoomScaleNormal="85" workbookViewId="0">
      <pane xSplit="1" topLeftCell="G1" activePane="topRight" state="frozen"/>
      <selection pane="topRight" activeCell="AG2" sqref="AG2:AT34"/>
    </sheetView>
  </sheetViews>
  <sheetFormatPr defaultRowHeight="15"/>
  <cols>
    <col min="1" max="1" width="16.7109375" customWidth="1"/>
    <col min="2" max="2" width="9.5703125" customWidth="1"/>
    <col min="3" max="3" width="11.5703125" customWidth="1"/>
    <col min="4" max="4" width="15.7109375" customWidth="1"/>
    <col min="5" max="5" width="18.5703125" customWidth="1"/>
    <col min="6" max="6" width="16.28515625" customWidth="1"/>
    <col min="7" max="7" width="10.42578125" customWidth="1"/>
    <col min="8" max="8" width="10.140625" customWidth="1"/>
    <col min="9" max="9" width="9.42578125" customWidth="1"/>
    <col min="10" max="12" width="9.42578125" bestFit="1" customWidth="1"/>
    <col min="13" max="26" width="5.7109375" customWidth="1"/>
    <col min="27" max="27" width="9" customWidth="1"/>
    <col min="28" max="28" width="9.7109375" customWidth="1"/>
    <col min="29" max="29" width="9.42578125" customWidth="1"/>
    <col min="30" max="30" width="8.85546875" customWidth="1"/>
    <col min="31" max="31" width="9.5703125" customWidth="1"/>
    <col min="32" max="32" width="9" customWidth="1"/>
    <col min="33" max="46" width="5.7109375" customWidth="1"/>
  </cols>
  <sheetData>
    <row r="1" spans="1:47" ht="15" customHeight="1">
      <c r="A1" s="17" t="s">
        <v>71</v>
      </c>
      <c r="B1" s="23" t="s">
        <v>29</v>
      </c>
      <c r="C1" s="25"/>
      <c r="D1" s="25"/>
      <c r="E1" s="25"/>
      <c r="F1" s="21"/>
      <c r="G1" s="27" t="s">
        <v>41</v>
      </c>
      <c r="H1" s="28"/>
      <c r="I1" s="28"/>
      <c r="J1" s="28"/>
      <c r="K1" s="28"/>
      <c r="L1" s="28"/>
      <c r="M1" s="28"/>
      <c r="N1" s="28"/>
      <c r="O1" s="28"/>
      <c r="P1" s="28"/>
      <c r="Q1" s="28"/>
      <c r="R1" s="28"/>
      <c r="S1" s="28"/>
      <c r="T1" s="28"/>
      <c r="U1" s="28"/>
      <c r="V1" s="28"/>
      <c r="W1" s="28"/>
      <c r="X1" s="28"/>
      <c r="Y1" s="28"/>
      <c r="Z1" s="29"/>
      <c r="AA1" s="12" t="s">
        <v>42</v>
      </c>
      <c r="AB1" s="13"/>
      <c r="AC1" s="13"/>
      <c r="AD1" s="13"/>
      <c r="AE1" s="13"/>
      <c r="AF1" s="13"/>
      <c r="AG1" s="13"/>
      <c r="AH1" s="13"/>
      <c r="AI1" s="13"/>
      <c r="AJ1" s="13"/>
      <c r="AK1" s="13"/>
      <c r="AL1" s="13"/>
      <c r="AM1" s="13"/>
      <c r="AN1" s="13"/>
      <c r="AO1" s="13"/>
      <c r="AP1" s="13"/>
      <c r="AQ1" s="13"/>
      <c r="AR1" s="13"/>
      <c r="AS1" s="13"/>
      <c r="AT1" s="14"/>
      <c r="AU1" s="6"/>
    </row>
    <row r="2" spans="1:47" s="10" customFormat="1" ht="64.5" customHeight="1">
      <c r="A2" s="17"/>
      <c r="B2" s="23"/>
      <c r="C2" s="25"/>
      <c r="D2" s="25"/>
      <c r="E2" s="25"/>
      <c r="F2" s="21"/>
      <c r="G2" s="15" t="s">
        <v>81</v>
      </c>
      <c r="H2" s="17"/>
      <c r="I2" s="17"/>
      <c r="J2" s="15" t="s">
        <v>82</v>
      </c>
      <c r="K2" s="17"/>
      <c r="L2" s="19"/>
      <c r="M2" s="15" t="s">
        <v>30</v>
      </c>
      <c r="N2" s="17"/>
      <c r="O2" s="17"/>
      <c r="P2" s="17"/>
      <c r="Q2" s="17"/>
      <c r="R2" s="17"/>
      <c r="S2" s="17"/>
      <c r="T2" s="17"/>
      <c r="U2" s="17"/>
      <c r="V2" s="17"/>
      <c r="W2" s="15" t="s">
        <v>85</v>
      </c>
      <c r="X2" s="17"/>
      <c r="Y2" s="17"/>
      <c r="Z2" s="19"/>
      <c r="AA2" s="15" t="s">
        <v>81</v>
      </c>
      <c r="AB2" s="17"/>
      <c r="AC2" s="17"/>
      <c r="AD2" s="15" t="s">
        <v>82</v>
      </c>
      <c r="AE2" s="17"/>
      <c r="AF2" s="19"/>
      <c r="AG2" s="23" t="s">
        <v>30</v>
      </c>
      <c r="AH2" s="25"/>
      <c r="AI2" s="25"/>
      <c r="AJ2" s="25"/>
      <c r="AK2" s="25"/>
      <c r="AL2" s="25"/>
      <c r="AM2" s="25"/>
      <c r="AN2" s="25"/>
      <c r="AO2" s="25"/>
      <c r="AP2" s="25"/>
      <c r="AQ2" s="15" t="s">
        <v>85</v>
      </c>
      <c r="AR2" s="17"/>
      <c r="AS2" s="17"/>
      <c r="AT2" s="19"/>
    </row>
    <row r="3" spans="1:47" s="3" customFormat="1" ht="45" customHeight="1">
      <c r="A3" s="17"/>
      <c r="B3" s="15" t="s">
        <v>84</v>
      </c>
      <c r="C3" s="17" t="s">
        <v>28</v>
      </c>
      <c r="D3" s="17" t="s">
        <v>83</v>
      </c>
      <c r="E3" s="17" t="s">
        <v>44</v>
      </c>
      <c r="F3" s="19" t="s">
        <v>45</v>
      </c>
      <c r="G3" s="15" t="s">
        <v>74</v>
      </c>
      <c r="H3" s="17" t="s">
        <v>75</v>
      </c>
      <c r="I3" s="17" t="s">
        <v>76</v>
      </c>
      <c r="J3" s="15" t="s">
        <v>74</v>
      </c>
      <c r="K3" s="17" t="s">
        <v>75</v>
      </c>
      <c r="L3" s="19" t="s">
        <v>76</v>
      </c>
      <c r="M3" s="15" t="s">
        <v>31</v>
      </c>
      <c r="N3" s="17" t="s">
        <v>32</v>
      </c>
      <c r="O3" s="17" t="s">
        <v>33</v>
      </c>
      <c r="P3" s="17" t="s">
        <v>34</v>
      </c>
      <c r="Q3" s="17" t="s">
        <v>35</v>
      </c>
      <c r="R3" s="17" t="s">
        <v>36</v>
      </c>
      <c r="S3" s="17" t="s">
        <v>37</v>
      </c>
      <c r="T3" s="17" t="s">
        <v>38</v>
      </c>
      <c r="U3" s="17" t="s">
        <v>39</v>
      </c>
      <c r="V3" s="19" t="s">
        <v>40</v>
      </c>
      <c r="W3" s="23" t="s">
        <v>31</v>
      </c>
      <c r="X3" s="25" t="s">
        <v>32</v>
      </c>
      <c r="Y3" s="25" t="s">
        <v>33</v>
      </c>
      <c r="Z3" s="21" t="s">
        <v>34</v>
      </c>
      <c r="AA3" s="15" t="s">
        <v>74</v>
      </c>
      <c r="AB3" s="17" t="s">
        <v>75</v>
      </c>
      <c r="AC3" s="19" t="s">
        <v>76</v>
      </c>
      <c r="AD3" s="15" t="s">
        <v>74</v>
      </c>
      <c r="AE3" s="17" t="s">
        <v>75</v>
      </c>
      <c r="AF3" s="19" t="s">
        <v>76</v>
      </c>
      <c r="AG3" s="15" t="s">
        <v>31</v>
      </c>
      <c r="AH3" s="17" t="s">
        <v>32</v>
      </c>
      <c r="AI3" s="17" t="s">
        <v>33</v>
      </c>
      <c r="AJ3" s="17" t="s">
        <v>34</v>
      </c>
      <c r="AK3" s="17" t="s">
        <v>35</v>
      </c>
      <c r="AL3" s="17" t="s">
        <v>36</v>
      </c>
      <c r="AM3" s="17" t="s">
        <v>37</v>
      </c>
      <c r="AN3" s="17" t="s">
        <v>38</v>
      </c>
      <c r="AO3" s="17" t="s">
        <v>39</v>
      </c>
      <c r="AP3" s="19" t="s">
        <v>40</v>
      </c>
      <c r="AQ3" s="23" t="s">
        <v>31</v>
      </c>
      <c r="AR3" s="25" t="s">
        <v>32</v>
      </c>
      <c r="AS3" s="25" t="s">
        <v>33</v>
      </c>
      <c r="AT3" s="21" t="s">
        <v>34</v>
      </c>
    </row>
    <row r="4" spans="1:47" s="1" customFormat="1">
      <c r="A4" s="18"/>
      <c r="B4" s="16"/>
      <c r="C4" s="18"/>
      <c r="D4" s="18"/>
      <c r="E4" s="18"/>
      <c r="F4" s="20"/>
      <c r="G4" s="16"/>
      <c r="H4" s="18"/>
      <c r="I4" s="18"/>
      <c r="J4" s="16"/>
      <c r="K4" s="18"/>
      <c r="L4" s="20"/>
      <c r="M4" s="16"/>
      <c r="N4" s="18"/>
      <c r="O4" s="18"/>
      <c r="P4" s="18"/>
      <c r="Q4" s="18"/>
      <c r="R4" s="18"/>
      <c r="S4" s="18"/>
      <c r="T4" s="18"/>
      <c r="U4" s="18"/>
      <c r="V4" s="20"/>
      <c r="W4" s="24"/>
      <c r="X4" s="26"/>
      <c r="Y4" s="26"/>
      <c r="Z4" s="22"/>
      <c r="AA4" s="16"/>
      <c r="AB4" s="18"/>
      <c r="AC4" s="20"/>
      <c r="AD4" s="16"/>
      <c r="AE4" s="18"/>
      <c r="AF4" s="20"/>
      <c r="AG4" s="16"/>
      <c r="AH4" s="18"/>
      <c r="AI4" s="18"/>
      <c r="AJ4" s="18"/>
      <c r="AK4" s="18"/>
      <c r="AL4" s="18"/>
      <c r="AM4" s="18"/>
      <c r="AN4" s="18"/>
      <c r="AO4" s="18"/>
      <c r="AP4" s="20"/>
      <c r="AQ4" s="24"/>
      <c r="AR4" s="26"/>
      <c r="AS4" s="26"/>
      <c r="AT4" s="22"/>
    </row>
    <row r="5" spans="1:47">
      <c r="A5" t="s">
        <v>0</v>
      </c>
      <c r="B5" s="6">
        <v>21</v>
      </c>
      <c r="C5">
        <v>2</v>
      </c>
      <c r="D5">
        <v>4</v>
      </c>
      <c r="E5">
        <v>1</v>
      </c>
      <c r="F5" s="5">
        <v>1</v>
      </c>
      <c r="G5" s="11">
        <v>0</v>
      </c>
      <c r="H5" s="11">
        <v>1</v>
      </c>
      <c r="I5" s="11">
        <v>0</v>
      </c>
      <c r="J5" s="6">
        <v>354</v>
      </c>
      <c r="K5" s="11">
        <v>47</v>
      </c>
      <c r="L5" s="5">
        <v>75</v>
      </c>
      <c r="M5" s="6">
        <v>1</v>
      </c>
      <c r="N5" s="11">
        <v>5</v>
      </c>
      <c r="O5" s="11">
        <v>2</v>
      </c>
      <c r="P5" s="11">
        <v>3</v>
      </c>
      <c r="Q5" s="11">
        <v>1</v>
      </c>
      <c r="R5" s="11">
        <v>5</v>
      </c>
      <c r="S5" s="11">
        <v>2</v>
      </c>
      <c r="T5" s="11">
        <v>4</v>
      </c>
      <c r="U5" s="11">
        <v>1</v>
      </c>
      <c r="V5" s="11">
        <v>2</v>
      </c>
      <c r="W5" s="6">
        <v>1</v>
      </c>
      <c r="X5" s="11">
        <v>7</v>
      </c>
      <c r="Y5" s="11">
        <v>1</v>
      </c>
      <c r="Z5" s="11">
        <v>6</v>
      </c>
      <c r="AA5" s="6">
        <v>1</v>
      </c>
      <c r="AB5">
        <v>0</v>
      </c>
      <c r="AC5">
        <v>1</v>
      </c>
      <c r="AD5" s="6">
        <v>20</v>
      </c>
      <c r="AE5" s="11">
        <v>63</v>
      </c>
      <c r="AF5" s="5">
        <v>24</v>
      </c>
      <c r="AG5" s="6">
        <v>4</v>
      </c>
      <c r="AH5" s="11">
        <v>2</v>
      </c>
      <c r="AI5" s="11">
        <v>5</v>
      </c>
      <c r="AJ5" s="11">
        <v>1</v>
      </c>
      <c r="AK5" s="11">
        <v>5</v>
      </c>
      <c r="AL5" s="11">
        <v>2</v>
      </c>
      <c r="AM5" s="11">
        <v>4</v>
      </c>
      <c r="AN5" s="11">
        <v>2</v>
      </c>
      <c r="AO5" s="11">
        <v>5</v>
      </c>
      <c r="AP5" s="11">
        <v>1</v>
      </c>
      <c r="AQ5" s="6">
        <v>6</v>
      </c>
      <c r="AR5" s="11">
        <v>1</v>
      </c>
      <c r="AS5" s="11">
        <v>6</v>
      </c>
      <c r="AT5" s="11">
        <v>2</v>
      </c>
      <c r="AU5" s="6"/>
    </row>
    <row r="6" spans="1:47">
      <c r="A6" t="s">
        <v>1</v>
      </c>
      <c r="B6" s="6">
        <v>22</v>
      </c>
      <c r="C6">
        <v>2</v>
      </c>
      <c r="D6">
        <v>3</v>
      </c>
      <c r="E6">
        <v>0</v>
      </c>
      <c r="F6" s="5">
        <v>1</v>
      </c>
      <c r="G6" s="11">
        <v>0</v>
      </c>
      <c r="H6" s="11">
        <v>1</v>
      </c>
      <c r="I6" s="11">
        <v>1</v>
      </c>
      <c r="J6" s="6">
        <v>364</v>
      </c>
      <c r="K6" s="11">
        <v>59</v>
      </c>
      <c r="L6" s="5">
        <v>77</v>
      </c>
      <c r="M6" s="6">
        <v>1</v>
      </c>
      <c r="N6" s="11">
        <v>5</v>
      </c>
      <c r="O6" s="11">
        <v>1</v>
      </c>
      <c r="P6" s="11">
        <v>5</v>
      </c>
      <c r="Q6" s="11">
        <v>1</v>
      </c>
      <c r="R6" s="11">
        <v>5</v>
      </c>
      <c r="S6" s="11">
        <v>1</v>
      </c>
      <c r="T6" s="11">
        <v>5</v>
      </c>
      <c r="U6" s="11">
        <v>1</v>
      </c>
      <c r="V6" s="11">
        <v>4</v>
      </c>
      <c r="W6" s="6">
        <v>2</v>
      </c>
      <c r="X6" s="11">
        <v>7</v>
      </c>
      <c r="Y6" s="11">
        <v>1</v>
      </c>
      <c r="Z6" s="11">
        <v>6</v>
      </c>
      <c r="AA6" s="6">
        <v>1</v>
      </c>
      <c r="AB6">
        <v>1</v>
      </c>
      <c r="AC6">
        <v>1</v>
      </c>
      <c r="AD6" s="6">
        <v>90</v>
      </c>
      <c r="AE6" s="11">
        <v>32</v>
      </c>
      <c r="AF6" s="5">
        <v>23</v>
      </c>
      <c r="AG6" s="6">
        <v>5</v>
      </c>
      <c r="AH6" s="11">
        <v>1</v>
      </c>
      <c r="AI6" s="11">
        <v>5</v>
      </c>
      <c r="AJ6" s="11">
        <v>1</v>
      </c>
      <c r="AK6" s="11">
        <v>5</v>
      </c>
      <c r="AL6" s="11">
        <v>1</v>
      </c>
      <c r="AM6" s="11">
        <v>5</v>
      </c>
      <c r="AN6" s="11">
        <v>1</v>
      </c>
      <c r="AO6" s="11">
        <v>5</v>
      </c>
      <c r="AP6" s="11">
        <v>1</v>
      </c>
      <c r="AQ6" s="6">
        <v>7</v>
      </c>
      <c r="AR6" s="11">
        <v>1</v>
      </c>
      <c r="AS6" s="11">
        <v>7</v>
      </c>
      <c r="AT6" s="11">
        <v>1</v>
      </c>
      <c r="AU6" s="6"/>
    </row>
    <row r="7" spans="1:47">
      <c r="A7" t="s">
        <v>2</v>
      </c>
      <c r="B7" s="6">
        <v>27</v>
      </c>
      <c r="C7">
        <v>2</v>
      </c>
      <c r="D7">
        <v>3</v>
      </c>
      <c r="E7">
        <v>1</v>
      </c>
      <c r="F7" s="5">
        <v>1</v>
      </c>
      <c r="G7" s="11">
        <v>0</v>
      </c>
      <c r="H7" s="11">
        <v>1</v>
      </c>
      <c r="I7" s="11">
        <v>0</v>
      </c>
      <c r="J7" s="6">
        <v>124</v>
      </c>
      <c r="K7" s="11">
        <v>31</v>
      </c>
      <c r="L7" s="5">
        <v>58</v>
      </c>
      <c r="M7" s="6">
        <v>3</v>
      </c>
      <c r="N7" s="11">
        <v>3</v>
      </c>
      <c r="O7" s="11">
        <v>3</v>
      </c>
      <c r="P7" s="11">
        <v>3</v>
      </c>
      <c r="Q7" s="11">
        <v>3</v>
      </c>
      <c r="R7" s="11">
        <v>3</v>
      </c>
      <c r="S7" s="11">
        <v>3</v>
      </c>
      <c r="T7" s="11">
        <v>3</v>
      </c>
      <c r="U7" s="11">
        <v>3</v>
      </c>
      <c r="V7" s="11">
        <v>3</v>
      </c>
      <c r="W7" s="6">
        <v>4</v>
      </c>
      <c r="X7" s="11">
        <v>4</v>
      </c>
      <c r="Y7" s="11">
        <v>4</v>
      </c>
      <c r="Z7" s="11">
        <v>4</v>
      </c>
      <c r="AA7" s="6">
        <v>1</v>
      </c>
      <c r="AB7" s="11">
        <v>0</v>
      </c>
      <c r="AC7" s="11">
        <v>1</v>
      </c>
      <c r="AD7" s="6">
        <v>16</v>
      </c>
      <c r="AE7" s="11">
        <v>79</v>
      </c>
      <c r="AF7" s="5">
        <v>30</v>
      </c>
      <c r="AG7" s="6">
        <v>3</v>
      </c>
      <c r="AH7" s="11">
        <v>3</v>
      </c>
      <c r="AI7" s="11">
        <v>3</v>
      </c>
      <c r="AJ7" s="11">
        <v>3</v>
      </c>
      <c r="AK7" s="11">
        <v>3</v>
      </c>
      <c r="AL7">
        <v>3</v>
      </c>
      <c r="AM7">
        <v>3</v>
      </c>
      <c r="AN7">
        <v>3</v>
      </c>
      <c r="AO7">
        <v>3</v>
      </c>
      <c r="AP7">
        <v>3</v>
      </c>
      <c r="AQ7" s="6">
        <v>3</v>
      </c>
      <c r="AR7" s="11">
        <v>4</v>
      </c>
      <c r="AS7" s="11">
        <v>4</v>
      </c>
      <c r="AT7" s="11">
        <v>5</v>
      </c>
      <c r="AU7" s="6"/>
    </row>
    <row r="8" spans="1:47">
      <c r="A8" t="s">
        <v>3</v>
      </c>
      <c r="B8" s="6">
        <v>19</v>
      </c>
      <c r="C8">
        <v>1</v>
      </c>
      <c r="D8">
        <v>5</v>
      </c>
      <c r="E8">
        <v>0</v>
      </c>
      <c r="F8" s="5">
        <v>1</v>
      </c>
      <c r="G8" s="11">
        <v>0</v>
      </c>
      <c r="H8" s="11">
        <v>1</v>
      </c>
      <c r="I8" s="11">
        <v>0</v>
      </c>
      <c r="J8" s="6">
        <v>416</v>
      </c>
      <c r="K8" s="11">
        <v>189</v>
      </c>
      <c r="L8" s="5">
        <v>59</v>
      </c>
      <c r="M8" s="6">
        <v>1</v>
      </c>
      <c r="N8" s="11">
        <v>4</v>
      </c>
      <c r="O8" s="11">
        <v>2</v>
      </c>
      <c r="P8" s="11">
        <v>3</v>
      </c>
      <c r="Q8" s="11">
        <v>1</v>
      </c>
      <c r="R8" s="11">
        <v>5</v>
      </c>
      <c r="S8" s="11">
        <v>1</v>
      </c>
      <c r="T8" s="11">
        <v>4</v>
      </c>
      <c r="U8" s="11">
        <v>1</v>
      </c>
      <c r="V8" s="11">
        <v>3</v>
      </c>
      <c r="W8" s="6">
        <v>2</v>
      </c>
      <c r="X8" s="11">
        <v>6</v>
      </c>
      <c r="Y8" s="11">
        <v>2</v>
      </c>
      <c r="Z8" s="11">
        <v>7</v>
      </c>
      <c r="AA8" s="6">
        <v>1</v>
      </c>
      <c r="AB8" s="11">
        <v>1</v>
      </c>
      <c r="AC8" s="11">
        <v>1</v>
      </c>
      <c r="AD8" s="6">
        <v>288</v>
      </c>
      <c r="AE8" s="11">
        <v>50</v>
      </c>
      <c r="AF8" s="5">
        <v>17</v>
      </c>
      <c r="AG8" s="6">
        <v>4</v>
      </c>
      <c r="AH8" s="11">
        <v>3</v>
      </c>
      <c r="AI8" s="11">
        <v>4</v>
      </c>
      <c r="AJ8" s="11">
        <v>1</v>
      </c>
      <c r="AK8" s="11">
        <v>2</v>
      </c>
      <c r="AL8" s="11">
        <v>2</v>
      </c>
      <c r="AM8" s="11">
        <v>4</v>
      </c>
      <c r="AN8" s="11">
        <v>2</v>
      </c>
      <c r="AO8" s="11">
        <v>2</v>
      </c>
      <c r="AP8" s="11">
        <v>2</v>
      </c>
      <c r="AQ8" s="6">
        <v>5</v>
      </c>
      <c r="AR8" s="11">
        <v>3</v>
      </c>
      <c r="AS8" s="11">
        <v>5</v>
      </c>
      <c r="AT8" s="11">
        <v>2</v>
      </c>
      <c r="AU8" s="6"/>
    </row>
    <row r="9" spans="1:47">
      <c r="A9" t="s">
        <v>4</v>
      </c>
      <c r="B9" s="6">
        <v>21</v>
      </c>
      <c r="C9">
        <v>1</v>
      </c>
      <c r="D9">
        <v>5</v>
      </c>
      <c r="E9">
        <v>1</v>
      </c>
      <c r="F9" s="5">
        <v>1</v>
      </c>
      <c r="G9" s="11">
        <v>0</v>
      </c>
      <c r="H9" s="11">
        <v>1</v>
      </c>
      <c r="I9" s="11">
        <v>1</v>
      </c>
      <c r="J9" s="6">
        <v>366</v>
      </c>
      <c r="K9" s="11">
        <v>45</v>
      </c>
      <c r="L9" s="5">
        <v>185</v>
      </c>
      <c r="M9" s="6">
        <v>2</v>
      </c>
      <c r="N9" s="11">
        <v>2</v>
      </c>
      <c r="O9" s="11">
        <v>3</v>
      </c>
      <c r="P9" s="11">
        <v>2</v>
      </c>
      <c r="Q9" s="11">
        <v>2</v>
      </c>
      <c r="R9" s="11">
        <v>4</v>
      </c>
      <c r="S9" s="11">
        <v>2</v>
      </c>
      <c r="T9" s="11">
        <v>4</v>
      </c>
      <c r="U9" s="11">
        <v>2</v>
      </c>
      <c r="V9" s="11">
        <v>4</v>
      </c>
      <c r="W9" s="6">
        <v>6</v>
      </c>
      <c r="X9" s="11">
        <v>3</v>
      </c>
      <c r="Y9" s="11">
        <v>3</v>
      </c>
      <c r="Z9" s="11">
        <v>6</v>
      </c>
      <c r="AA9" s="6">
        <v>1</v>
      </c>
      <c r="AB9" s="11">
        <v>1</v>
      </c>
      <c r="AC9" s="11">
        <v>1</v>
      </c>
      <c r="AD9" s="6">
        <v>127</v>
      </c>
      <c r="AE9" s="11">
        <v>35</v>
      </c>
      <c r="AF9" s="5">
        <v>87</v>
      </c>
      <c r="AG9" s="6">
        <v>5</v>
      </c>
      <c r="AH9" s="11">
        <v>1</v>
      </c>
      <c r="AI9" s="11">
        <v>5</v>
      </c>
      <c r="AJ9" s="11">
        <v>1</v>
      </c>
      <c r="AK9" s="11">
        <v>5</v>
      </c>
      <c r="AL9" s="11">
        <v>1</v>
      </c>
      <c r="AM9" s="11">
        <v>5</v>
      </c>
      <c r="AN9" s="11">
        <v>1</v>
      </c>
      <c r="AO9" s="11">
        <v>5</v>
      </c>
      <c r="AP9" s="11">
        <v>1</v>
      </c>
      <c r="AQ9" s="6">
        <v>6</v>
      </c>
      <c r="AR9" s="11">
        <v>1</v>
      </c>
      <c r="AS9" s="11">
        <v>6</v>
      </c>
      <c r="AT9" s="11">
        <v>1</v>
      </c>
      <c r="AU9" s="6"/>
    </row>
    <row r="10" spans="1:47">
      <c r="A10" t="s">
        <v>46</v>
      </c>
      <c r="B10" s="6">
        <v>20</v>
      </c>
      <c r="C10">
        <v>1</v>
      </c>
      <c r="D10">
        <v>4</v>
      </c>
      <c r="E10">
        <v>0</v>
      </c>
      <c r="F10" s="5">
        <v>1</v>
      </c>
      <c r="G10" s="11">
        <v>0</v>
      </c>
      <c r="H10" s="11">
        <v>1</v>
      </c>
      <c r="I10" s="11">
        <v>0</v>
      </c>
      <c r="J10" s="6">
        <v>282</v>
      </c>
      <c r="K10" s="11">
        <v>78</v>
      </c>
      <c r="L10" s="5">
        <v>598</v>
      </c>
      <c r="M10" s="6">
        <v>3</v>
      </c>
      <c r="N10" s="11">
        <v>5</v>
      </c>
      <c r="O10" s="11">
        <v>1</v>
      </c>
      <c r="P10" s="11">
        <v>4</v>
      </c>
      <c r="Q10" s="11">
        <v>1</v>
      </c>
      <c r="R10" s="11">
        <v>5</v>
      </c>
      <c r="S10" s="11">
        <v>1</v>
      </c>
      <c r="T10" s="11">
        <v>5</v>
      </c>
      <c r="U10" s="11">
        <v>1</v>
      </c>
      <c r="V10" s="11">
        <v>4</v>
      </c>
      <c r="W10" s="6">
        <v>2</v>
      </c>
      <c r="X10" s="11">
        <v>7</v>
      </c>
      <c r="Y10" s="11">
        <v>2</v>
      </c>
      <c r="Z10" s="11">
        <v>7</v>
      </c>
      <c r="AA10" s="6">
        <v>0</v>
      </c>
      <c r="AB10" s="11">
        <v>1</v>
      </c>
      <c r="AC10" s="11">
        <v>1</v>
      </c>
      <c r="AD10" s="6">
        <v>88</v>
      </c>
      <c r="AE10" s="11">
        <v>60</v>
      </c>
      <c r="AF10" s="5">
        <v>69</v>
      </c>
      <c r="AG10" s="6">
        <v>3</v>
      </c>
      <c r="AH10" s="11">
        <v>1</v>
      </c>
      <c r="AI10" s="11">
        <v>5</v>
      </c>
      <c r="AJ10" s="11">
        <v>1</v>
      </c>
      <c r="AK10" s="11">
        <v>5</v>
      </c>
      <c r="AL10" s="11">
        <v>1</v>
      </c>
      <c r="AM10" s="11">
        <v>5</v>
      </c>
      <c r="AN10" s="11">
        <v>1</v>
      </c>
      <c r="AO10" s="11">
        <v>5</v>
      </c>
      <c r="AP10" s="11">
        <v>1</v>
      </c>
      <c r="AQ10" s="6">
        <v>6</v>
      </c>
      <c r="AR10" s="11">
        <v>1</v>
      </c>
      <c r="AS10" s="11">
        <v>7</v>
      </c>
      <c r="AT10" s="11">
        <v>2</v>
      </c>
      <c r="AU10" s="6"/>
    </row>
    <row r="11" spans="1:47">
      <c r="A11" t="s">
        <v>47</v>
      </c>
      <c r="B11" s="6">
        <v>22</v>
      </c>
      <c r="C11">
        <v>1</v>
      </c>
      <c r="D11">
        <v>4</v>
      </c>
      <c r="E11">
        <v>1</v>
      </c>
      <c r="F11" s="5">
        <v>1</v>
      </c>
      <c r="G11" s="11">
        <v>1</v>
      </c>
      <c r="H11" s="11">
        <v>1</v>
      </c>
      <c r="I11" s="11">
        <v>0</v>
      </c>
      <c r="J11" s="6">
        <v>275</v>
      </c>
      <c r="K11" s="11">
        <v>235</v>
      </c>
      <c r="L11" s="5">
        <v>411</v>
      </c>
      <c r="M11" s="6">
        <v>2</v>
      </c>
      <c r="N11" s="11">
        <v>4</v>
      </c>
      <c r="O11" s="11">
        <v>2</v>
      </c>
      <c r="P11" s="11">
        <v>4</v>
      </c>
      <c r="Q11" s="11">
        <v>1</v>
      </c>
      <c r="R11" s="11">
        <v>2</v>
      </c>
      <c r="S11" s="11">
        <v>1</v>
      </c>
      <c r="T11" s="11">
        <v>5</v>
      </c>
      <c r="U11" s="11">
        <v>2</v>
      </c>
      <c r="V11" s="11">
        <v>4</v>
      </c>
      <c r="W11" s="6">
        <v>1</v>
      </c>
      <c r="X11" s="11">
        <v>5</v>
      </c>
      <c r="Y11" s="11">
        <v>2</v>
      </c>
      <c r="Z11" s="11">
        <v>7</v>
      </c>
      <c r="AA11" s="6">
        <v>1</v>
      </c>
      <c r="AB11" s="11">
        <v>1</v>
      </c>
      <c r="AC11" s="11">
        <v>1</v>
      </c>
      <c r="AD11" s="6">
        <v>47</v>
      </c>
      <c r="AE11" s="11">
        <v>24</v>
      </c>
      <c r="AF11" s="5">
        <v>60</v>
      </c>
      <c r="AG11" s="6">
        <v>4</v>
      </c>
      <c r="AH11" s="11">
        <v>3</v>
      </c>
      <c r="AI11" s="11">
        <v>4</v>
      </c>
      <c r="AJ11" s="11">
        <v>2</v>
      </c>
      <c r="AK11" s="11">
        <v>3</v>
      </c>
      <c r="AL11" s="11">
        <v>3</v>
      </c>
      <c r="AM11" s="11">
        <v>3</v>
      </c>
      <c r="AN11" s="11">
        <v>3</v>
      </c>
      <c r="AO11" s="11">
        <v>4</v>
      </c>
      <c r="AP11" s="11">
        <v>2</v>
      </c>
      <c r="AQ11" s="6">
        <v>3</v>
      </c>
      <c r="AR11" s="11">
        <v>4</v>
      </c>
      <c r="AS11" s="11">
        <v>4</v>
      </c>
      <c r="AT11" s="11">
        <v>4</v>
      </c>
      <c r="AU11" s="6"/>
    </row>
    <row r="12" spans="1:47">
      <c r="A12" t="s">
        <v>48</v>
      </c>
      <c r="B12" s="6">
        <v>19</v>
      </c>
      <c r="C12">
        <v>2</v>
      </c>
      <c r="D12">
        <v>4</v>
      </c>
      <c r="E12">
        <v>1</v>
      </c>
      <c r="F12" s="5">
        <v>1</v>
      </c>
      <c r="G12" s="11">
        <v>0</v>
      </c>
      <c r="H12" s="11">
        <v>1</v>
      </c>
      <c r="I12" s="11">
        <v>1</v>
      </c>
      <c r="J12" s="6">
        <v>289</v>
      </c>
      <c r="K12" s="11">
        <v>50</v>
      </c>
      <c r="L12" s="5">
        <v>107</v>
      </c>
      <c r="M12" s="6">
        <v>2</v>
      </c>
      <c r="N12" s="11">
        <v>3</v>
      </c>
      <c r="O12" s="11">
        <v>3</v>
      </c>
      <c r="P12" s="11">
        <v>2</v>
      </c>
      <c r="Q12" s="11">
        <v>2</v>
      </c>
      <c r="R12" s="11">
        <v>4</v>
      </c>
      <c r="S12" s="11">
        <v>1</v>
      </c>
      <c r="T12" s="11">
        <v>4</v>
      </c>
      <c r="U12" s="11">
        <v>3</v>
      </c>
      <c r="V12" s="11">
        <v>3</v>
      </c>
      <c r="W12" s="6">
        <v>5</v>
      </c>
      <c r="X12" s="11">
        <v>3</v>
      </c>
      <c r="Y12" s="11">
        <v>3</v>
      </c>
      <c r="Z12" s="11">
        <v>6</v>
      </c>
      <c r="AA12" s="6">
        <v>1</v>
      </c>
      <c r="AB12" s="11">
        <v>1</v>
      </c>
      <c r="AC12" s="11">
        <v>1</v>
      </c>
      <c r="AD12" s="6">
        <v>182</v>
      </c>
      <c r="AE12" s="11">
        <v>20</v>
      </c>
      <c r="AF12" s="5">
        <v>58</v>
      </c>
      <c r="AG12" s="6">
        <v>2</v>
      </c>
      <c r="AH12" s="11">
        <v>1</v>
      </c>
      <c r="AI12" s="11">
        <v>5</v>
      </c>
      <c r="AJ12" s="11">
        <v>1</v>
      </c>
      <c r="AK12" s="11">
        <v>5</v>
      </c>
      <c r="AL12" s="11">
        <v>1</v>
      </c>
      <c r="AM12" s="11">
        <v>5</v>
      </c>
      <c r="AN12" s="11">
        <v>1</v>
      </c>
      <c r="AO12" s="11">
        <v>5</v>
      </c>
      <c r="AP12" s="11">
        <v>2</v>
      </c>
      <c r="AQ12" s="6">
        <v>6</v>
      </c>
      <c r="AR12" s="11">
        <v>1</v>
      </c>
      <c r="AS12" s="11">
        <v>7</v>
      </c>
      <c r="AT12" s="11">
        <v>2</v>
      </c>
      <c r="AU12" s="6"/>
    </row>
    <row r="13" spans="1:47">
      <c r="A13" t="s">
        <v>49</v>
      </c>
      <c r="B13" s="6">
        <v>22</v>
      </c>
      <c r="C13">
        <v>1</v>
      </c>
      <c r="D13">
        <v>2</v>
      </c>
      <c r="E13">
        <v>0</v>
      </c>
      <c r="F13" s="5">
        <v>1</v>
      </c>
      <c r="G13" s="11">
        <v>0</v>
      </c>
      <c r="H13" s="11">
        <v>0</v>
      </c>
      <c r="I13" s="11">
        <v>0</v>
      </c>
      <c r="J13" s="6">
        <v>450</v>
      </c>
      <c r="K13" s="11">
        <v>120</v>
      </c>
      <c r="L13" s="5">
        <v>138</v>
      </c>
      <c r="M13" s="6">
        <v>2</v>
      </c>
      <c r="N13" s="11">
        <v>4</v>
      </c>
      <c r="O13" s="11">
        <v>2</v>
      </c>
      <c r="P13" s="11">
        <v>4</v>
      </c>
      <c r="Q13" s="11">
        <v>1</v>
      </c>
      <c r="R13" s="11">
        <v>5</v>
      </c>
      <c r="S13" s="11">
        <v>1</v>
      </c>
      <c r="T13" s="11">
        <v>5</v>
      </c>
      <c r="U13" s="11">
        <v>1</v>
      </c>
      <c r="V13" s="11">
        <v>4</v>
      </c>
      <c r="W13" s="6">
        <v>1</v>
      </c>
      <c r="X13" s="11">
        <v>7</v>
      </c>
      <c r="Y13" s="11">
        <v>1</v>
      </c>
      <c r="Z13" s="11">
        <v>7</v>
      </c>
      <c r="AA13" s="6">
        <v>0</v>
      </c>
      <c r="AB13" s="11">
        <v>1</v>
      </c>
      <c r="AC13" s="11">
        <v>0</v>
      </c>
      <c r="AD13" s="6">
        <v>60</v>
      </c>
      <c r="AE13" s="11">
        <v>53</v>
      </c>
      <c r="AF13" s="5">
        <v>178</v>
      </c>
      <c r="AG13" s="6">
        <v>2</v>
      </c>
      <c r="AH13" s="11">
        <v>3</v>
      </c>
      <c r="AI13" s="11">
        <v>4</v>
      </c>
      <c r="AJ13" s="11">
        <v>2</v>
      </c>
      <c r="AK13" s="11">
        <v>3</v>
      </c>
      <c r="AL13" s="11">
        <v>2</v>
      </c>
      <c r="AM13" s="11">
        <v>4</v>
      </c>
      <c r="AN13" s="11">
        <v>1</v>
      </c>
      <c r="AO13" s="11">
        <v>3</v>
      </c>
      <c r="AP13" s="11">
        <v>2</v>
      </c>
      <c r="AQ13" s="6">
        <v>5</v>
      </c>
      <c r="AR13" s="11">
        <v>2</v>
      </c>
      <c r="AS13" s="11">
        <v>5</v>
      </c>
      <c r="AT13" s="11">
        <v>2</v>
      </c>
      <c r="AU13" s="6"/>
    </row>
    <row r="14" spans="1:47">
      <c r="A14" t="s">
        <v>50</v>
      </c>
      <c r="B14" s="6">
        <v>45</v>
      </c>
      <c r="C14">
        <v>2</v>
      </c>
      <c r="D14">
        <v>1</v>
      </c>
      <c r="E14">
        <v>0</v>
      </c>
      <c r="F14" s="5">
        <v>0</v>
      </c>
      <c r="G14" s="11">
        <v>0</v>
      </c>
      <c r="H14" s="11">
        <v>0</v>
      </c>
      <c r="I14" s="11">
        <v>0</v>
      </c>
      <c r="J14" s="6">
        <v>395</v>
      </c>
      <c r="K14" s="11">
        <v>186</v>
      </c>
      <c r="L14" s="5">
        <v>27</v>
      </c>
      <c r="M14" s="6">
        <v>1</v>
      </c>
      <c r="N14" s="11">
        <v>5</v>
      </c>
      <c r="O14" s="11">
        <v>1</v>
      </c>
      <c r="P14" s="11">
        <v>5</v>
      </c>
      <c r="Q14" s="11">
        <v>1</v>
      </c>
      <c r="R14" s="11">
        <v>5</v>
      </c>
      <c r="S14" s="11">
        <v>1</v>
      </c>
      <c r="T14" s="11">
        <v>5</v>
      </c>
      <c r="U14" s="11">
        <v>1</v>
      </c>
      <c r="V14" s="11">
        <v>5</v>
      </c>
      <c r="W14" s="6">
        <v>1</v>
      </c>
      <c r="X14" s="11">
        <v>7</v>
      </c>
      <c r="Y14" s="11">
        <v>1</v>
      </c>
      <c r="Z14" s="11">
        <v>7</v>
      </c>
      <c r="AA14" s="6">
        <v>1</v>
      </c>
      <c r="AB14" s="11">
        <v>1</v>
      </c>
      <c r="AC14" s="11">
        <v>0</v>
      </c>
      <c r="AD14" s="6">
        <v>55</v>
      </c>
      <c r="AE14" s="11">
        <v>29</v>
      </c>
      <c r="AF14" s="5">
        <v>127</v>
      </c>
      <c r="AG14" s="6">
        <v>2</v>
      </c>
      <c r="AH14" s="11">
        <v>5</v>
      </c>
      <c r="AI14" s="11">
        <v>2</v>
      </c>
      <c r="AJ14" s="11">
        <v>5</v>
      </c>
      <c r="AK14" s="11">
        <v>2</v>
      </c>
      <c r="AL14" s="11">
        <v>4</v>
      </c>
      <c r="AM14" s="11">
        <v>1</v>
      </c>
      <c r="AN14" s="11">
        <v>4</v>
      </c>
      <c r="AO14" s="11">
        <v>2</v>
      </c>
      <c r="AP14" s="11">
        <v>5</v>
      </c>
      <c r="AQ14" s="6">
        <v>3</v>
      </c>
      <c r="AR14" s="11">
        <v>2</v>
      </c>
      <c r="AS14" s="11">
        <v>3</v>
      </c>
      <c r="AT14" s="11">
        <v>4</v>
      </c>
      <c r="AU14" s="6"/>
    </row>
    <row r="15" spans="1:47">
      <c r="A15" t="s">
        <v>51</v>
      </c>
      <c r="B15" s="31">
        <v>20</v>
      </c>
      <c r="C15" s="32">
        <v>1</v>
      </c>
      <c r="D15" s="32">
        <v>4</v>
      </c>
      <c r="E15" s="32">
        <v>0</v>
      </c>
      <c r="F15" s="34">
        <v>0</v>
      </c>
      <c r="G15" s="32">
        <v>0</v>
      </c>
      <c r="H15" s="32">
        <v>0</v>
      </c>
      <c r="I15" s="32">
        <v>0</v>
      </c>
      <c r="J15" s="31">
        <v>163</v>
      </c>
      <c r="K15" s="32">
        <v>157</v>
      </c>
      <c r="L15" s="34">
        <v>108</v>
      </c>
      <c r="M15" s="35">
        <v>2</v>
      </c>
      <c r="N15" s="36">
        <v>2</v>
      </c>
      <c r="O15" s="36">
        <v>1</v>
      </c>
      <c r="P15" s="36">
        <v>4</v>
      </c>
      <c r="Q15" s="36">
        <v>1</v>
      </c>
      <c r="R15" s="36">
        <v>3</v>
      </c>
      <c r="S15" s="36">
        <v>2</v>
      </c>
      <c r="T15" s="36">
        <v>4</v>
      </c>
      <c r="U15" s="36">
        <v>1</v>
      </c>
      <c r="V15" s="36">
        <v>1</v>
      </c>
      <c r="W15" s="35">
        <v>3</v>
      </c>
      <c r="X15" s="36">
        <v>4</v>
      </c>
      <c r="Y15" s="36">
        <v>2</v>
      </c>
      <c r="Z15" s="36">
        <v>6</v>
      </c>
      <c r="AA15" s="31">
        <v>0</v>
      </c>
      <c r="AB15" s="32">
        <v>1</v>
      </c>
      <c r="AC15" s="32">
        <v>0</v>
      </c>
      <c r="AD15" s="31">
        <v>179</v>
      </c>
      <c r="AE15" s="32">
        <v>90</v>
      </c>
      <c r="AF15" s="34">
        <v>45</v>
      </c>
      <c r="AG15" s="35">
        <v>4</v>
      </c>
      <c r="AH15" s="36">
        <v>1</v>
      </c>
      <c r="AI15" s="36">
        <v>5</v>
      </c>
      <c r="AJ15" s="36">
        <v>1</v>
      </c>
      <c r="AK15" s="36">
        <v>4</v>
      </c>
      <c r="AL15" s="36">
        <v>3</v>
      </c>
      <c r="AM15" s="36">
        <v>5</v>
      </c>
      <c r="AN15" s="36">
        <v>1</v>
      </c>
      <c r="AO15" s="36">
        <v>4</v>
      </c>
      <c r="AP15" s="36">
        <v>1</v>
      </c>
      <c r="AQ15" s="35">
        <v>5</v>
      </c>
      <c r="AR15" s="36">
        <v>1</v>
      </c>
      <c r="AS15" s="36">
        <v>6</v>
      </c>
      <c r="AT15" s="36">
        <v>3</v>
      </c>
      <c r="AU15" s="35"/>
    </row>
    <row r="16" spans="1:47">
      <c r="A16" t="s">
        <v>52</v>
      </c>
      <c r="B16" s="6">
        <v>20</v>
      </c>
      <c r="C16" s="33">
        <v>2</v>
      </c>
      <c r="D16" s="33">
        <v>3</v>
      </c>
      <c r="E16" s="33">
        <v>0</v>
      </c>
      <c r="F16" s="5">
        <v>1</v>
      </c>
      <c r="G16" s="11">
        <v>0</v>
      </c>
      <c r="H16" s="11">
        <v>1</v>
      </c>
      <c r="I16" s="11">
        <v>1</v>
      </c>
      <c r="J16" s="6">
        <v>420</v>
      </c>
      <c r="K16" s="33">
        <v>48</v>
      </c>
      <c r="L16" s="50">
        <v>274</v>
      </c>
      <c r="M16" s="6">
        <v>1</v>
      </c>
      <c r="N16" s="36">
        <v>5</v>
      </c>
      <c r="O16" s="36">
        <v>1</v>
      </c>
      <c r="P16" s="36">
        <v>5</v>
      </c>
      <c r="Q16" s="36">
        <v>1</v>
      </c>
      <c r="R16" s="36">
        <v>5</v>
      </c>
      <c r="S16" s="36">
        <v>1</v>
      </c>
      <c r="T16" s="36">
        <v>5</v>
      </c>
      <c r="U16" s="36">
        <v>1</v>
      </c>
      <c r="V16" s="36">
        <v>5</v>
      </c>
      <c r="W16" s="6">
        <v>1</v>
      </c>
      <c r="X16" s="36">
        <v>7</v>
      </c>
      <c r="Y16" s="36">
        <v>1</v>
      </c>
      <c r="Z16" s="36">
        <v>7</v>
      </c>
      <c r="AA16" s="6">
        <v>1</v>
      </c>
      <c r="AB16" s="33">
        <v>1</v>
      </c>
      <c r="AC16" s="33">
        <v>1</v>
      </c>
      <c r="AD16" s="6">
        <v>108</v>
      </c>
      <c r="AE16" s="33">
        <v>35</v>
      </c>
      <c r="AF16" s="5">
        <v>98</v>
      </c>
      <c r="AG16" s="6">
        <v>2</v>
      </c>
      <c r="AH16" s="36">
        <v>3</v>
      </c>
      <c r="AI16" s="36">
        <v>3</v>
      </c>
      <c r="AJ16" s="36">
        <v>3</v>
      </c>
      <c r="AK16" s="36">
        <v>2</v>
      </c>
      <c r="AL16" s="36">
        <v>3</v>
      </c>
      <c r="AM16" s="36">
        <v>3</v>
      </c>
      <c r="AN16" s="36">
        <v>3</v>
      </c>
      <c r="AO16" s="36">
        <v>3</v>
      </c>
      <c r="AP16" s="36">
        <v>3</v>
      </c>
      <c r="AQ16" s="6">
        <v>3</v>
      </c>
      <c r="AR16" s="36">
        <v>4</v>
      </c>
      <c r="AS16" s="36">
        <v>3</v>
      </c>
      <c r="AT16" s="36">
        <v>6</v>
      </c>
      <c r="AU16" s="6"/>
    </row>
    <row r="17" spans="1:47">
      <c r="A17" t="s">
        <v>53</v>
      </c>
      <c r="B17" s="6">
        <v>20</v>
      </c>
      <c r="C17" s="33">
        <v>1</v>
      </c>
      <c r="D17" s="33">
        <v>5</v>
      </c>
      <c r="E17" s="33">
        <v>1</v>
      </c>
      <c r="F17" s="5">
        <v>1</v>
      </c>
      <c r="G17" s="11">
        <v>0</v>
      </c>
      <c r="H17" s="11">
        <v>1</v>
      </c>
      <c r="I17" s="11">
        <v>0</v>
      </c>
      <c r="J17" s="6">
        <v>415</v>
      </c>
      <c r="K17" s="33">
        <v>35</v>
      </c>
      <c r="L17" s="5">
        <v>90</v>
      </c>
      <c r="M17" s="37">
        <v>1</v>
      </c>
      <c r="N17" s="36">
        <v>5</v>
      </c>
      <c r="O17" s="36">
        <v>1</v>
      </c>
      <c r="P17" s="36">
        <v>2</v>
      </c>
      <c r="Q17" s="36">
        <v>2</v>
      </c>
      <c r="R17" s="36">
        <v>5</v>
      </c>
      <c r="S17" s="36">
        <v>1</v>
      </c>
      <c r="T17" s="36">
        <v>5</v>
      </c>
      <c r="U17" s="36">
        <v>1</v>
      </c>
      <c r="V17" s="36">
        <v>5</v>
      </c>
      <c r="W17" s="6">
        <v>1</v>
      </c>
      <c r="X17" s="36">
        <v>7</v>
      </c>
      <c r="Y17" s="36">
        <v>1</v>
      </c>
      <c r="Z17" s="36">
        <v>7</v>
      </c>
      <c r="AA17" s="6">
        <v>0</v>
      </c>
      <c r="AB17" s="33">
        <v>1</v>
      </c>
      <c r="AC17" s="33">
        <v>1</v>
      </c>
      <c r="AD17" s="6">
        <v>120</v>
      </c>
      <c r="AE17" s="33">
        <v>28</v>
      </c>
      <c r="AF17" s="5">
        <v>60</v>
      </c>
      <c r="AG17" s="6">
        <v>5</v>
      </c>
      <c r="AH17" s="36">
        <v>1</v>
      </c>
      <c r="AI17" s="36">
        <v>5</v>
      </c>
      <c r="AJ17" s="36">
        <v>1</v>
      </c>
      <c r="AK17" s="36">
        <v>5</v>
      </c>
      <c r="AL17" s="36">
        <v>1</v>
      </c>
      <c r="AM17" s="36">
        <v>5</v>
      </c>
      <c r="AN17" s="36">
        <v>1</v>
      </c>
      <c r="AO17" s="36">
        <v>5</v>
      </c>
      <c r="AP17" s="36">
        <v>1</v>
      </c>
      <c r="AQ17" s="6">
        <v>7</v>
      </c>
      <c r="AR17" s="36">
        <v>1</v>
      </c>
      <c r="AS17" s="36">
        <v>7</v>
      </c>
      <c r="AT17" s="36">
        <v>1</v>
      </c>
      <c r="AU17" s="6"/>
    </row>
    <row r="18" spans="1:47">
      <c r="A18" t="s">
        <v>54</v>
      </c>
      <c r="B18" s="42">
        <v>50</v>
      </c>
      <c r="C18" s="33">
        <v>2</v>
      </c>
      <c r="D18" s="41">
        <v>3</v>
      </c>
      <c r="E18" s="33">
        <v>0</v>
      </c>
      <c r="F18" s="5">
        <v>1</v>
      </c>
      <c r="G18" s="11">
        <v>0</v>
      </c>
      <c r="H18" s="11">
        <v>1</v>
      </c>
      <c r="I18" s="11">
        <v>0</v>
      </c>
      <c r="J18" s="6">
        <v>142</v>
      </c>
      <c r="K18" s="33">
        <v>105</v>
      </c>
      <c r="L18" s="5">
        <v>141</v>
      </c>
      <c r="M18" s="41">
        <v>1</v>
      </c>
      <c r="N18" s="41">
        <v>5</v>
      </c>
      <c r="O18" s="41">
        <v>1</v>
      </c>
      <c r="P18" s="41">
        <v>5</v>
      </c>
      <c r="Q18" s="41">
        <v>1</v>
      </c>
      <c r="R18" s="41">
        <v>5</v>
      </c>
      <c r="S18" s="41">
        <v>3</v>
      </c>
      <c r="T18" s="41">
        <v>5</v>
      </c>
      <c r="U18" s="41">
        <v>1</v>
      </c>
      <c r="V18" s="41">
        <v>3</v>
      </c>
      <c r="W18" s="45">
        <v>3</v>
      </c>
      <c r="X18" s="41">
        <v>7</v>
      </c>
      <c r="Y18" s="41">
        <v>1</v>
      </c>
      <c r="Z18" s="41">
        <v>7</v>
      </c>
      <c r="AA18" s="6">
        <v>1</v>
      </c>
      <c r="AB18" s="33">
        <v>1</v>
      </c>
      <c r="AC18" s="33">
        <v>1</v>
      </c>
      <c r="AD18" s="6">
        <v>85</v>
      </c>
      <c r="AE18" s="33">
        <v>34</v>
      </c>
      <c r="AF18" s="51">
        <v>60</v>
      </c>
      <c r="AG18" s="48">
        <v>4</v>
      </c>
      <c r="AH18" s="42">
        <v>2</v>
      </c>
      <c r="AI18" s="42">
        <v>3</v>
      </c>
      <c r="AJ18" s="42">
        <v>2</v>
      </c>
      <c r="AK18" s="42">
        <v>4</v>
      </c>
      <c r="AL18" s="42">
        <v>2</v>
      </c>
      <c r="AM18" s="42">
        <v>5</v>
      </c>
      <c r="AN18" s="42">
        <v>3</v>
      </c>
      <c r="AO18" s="42">
        <v>2</v>
      </c>
      <c r="AP18" s="42">
        <v>2</v>
      </c>
      <c r="AQ18" s="48">
        <v>6</v>
      </c>
      <c r="AR18" s="42">
        <v>2</v>
      </c>
      <c r="AS18" s="42">
        <v>5</v>
      </c>
      <c r="AT18" s="42">
        <v>5</v>
      </c>
      <c r="AU18" s="6"/>
    </row>
    <row r="19" spans="1:47">
      <c r="A19" t="s">
        <v>55</v>
      </c>
      <c r="B19" s="42">
        <v>23</v>
      </c>
      <c r="C19" s="33">
        <v>1</v>
      </c>
      <c r="D19" s="41">
        <v>4</v>
      </c>
      <c r="E19" s="33">
        <v>0</v>
      </c>
      <c r="F19" s="5">
        <v>1</v>
      </c>
      <c r="G19" s="11">
        <v>1</v>
      </c>
      <c r="H19" s="11">
        <v>0</v>
      </c>
      <c r="I19" s="11">
        <v>0</v>
      </c>
      <c r="J19" s="6">
        <v>208</v>
      </c>
      <c r="K19" s="33">
        <v>168</v>
      </c>
      <c r="L19" s="5">
        <v>26</v>
      </c>
      <c r="M19" s="41">
        <v>1</v>
      </c>
      <c r="N19" s="41">
        <v>5</v>
      </c>
      <c r="O19" s="41">
        <v>4</v>
      </c>
      <c r="P19" s="41">
        <v>5</v>
      </c>
      <c r="Q19" s="41">
        <v>1</v>
      </c>
      <c r="R19" s="41">
        <v>4</v>
      </c>
      <c r="S19" s="41">
        <v>1</v>
      </c>
      <c r="T19" s="41">
        <v>5</v>
      </c>
      <c r="U19" s="41">
        <v>1</v>
      </c>
      <c r="V19" s="41">
        <v>5</v>
      </c>
      <c r="W19" s="45">
        <v>1</v>
      </c>
      <c r="X19" s="41">
        <v>7</v>
      </c>
      <c r="Y19" s="41">
        <v>1</v>
      </c>
      <c r="Z19" s="41">
        <v>7</v>
      </c>
      <c r="AA19" s="6">
        <v>1</v>
      </c>
      <c r="AB19" s="33">
        <v>1</v>
      </c>
      <c r="AC19" s="33">
        <v>0</v>
      </c>
      <c r="AD19" s="6">
        <v>35</v>
      </c>
      <c r="AE19" s="33">
        <v>35</v>
      </c>
      <c r="AF19" s="51">
        <v>93</v>
      </c>
      <c r="AG19" s="48">
        <v>4</v>
      </c>
      <c r="AH19" s="42">
        <v>1</v>
      </c>
      <c r="AI19" s="42">
        <v>5</v>
      </c>
      <c r="AJ19" s="42">
        <v>1</v>
      </c>
      <c r="AK19" s="42">
        <v>5</v>
      </c>
      <c r="AL19" s="42">
        <v>1</v>
      </c>
      <c r="AM19" s="42">
        <v>5</v>
      </c>
      <c r="AN19" s="42">
        <v>1</v>
      </c>
      <c r="AO19" s="42">
        <v>5</v>
      </c>
      <c r="AP19" s="42">
        <v>2</v>
      </c>
      <c r="AQ19" s="48">
        <v>7</v>
      </c>
      <c r="AR19" s="42">
        <v>1</v>
      </c>
      <c r="AS19" s="42">
        <v>7</v>
      </c>
      <c r="AT19" s="42">
        <v>1</v>
      </c>
      <c r="AU19" s="6"/>
    </row>
    <row r="20" spans="1:47">
      <c r="A20" t="s">
        <v>56</v>
      </c>
      <c r="B20" s="42">
        <v>21</v>
      </c>
      <c r="C20" s="33">
        <v>2</v>
      </c>
      <c r="D20" s="41">
        <v>5</v>
      </c>
      <c r="E20" s="33">
        <v>1</v>
      </c>
      <c r="F20" s="5">
        <v>1</v>
      </c>
      <c r="G20" s="11">
        <v>1</v>
      </c>
      <c r="H20" s="11">
        <v>1</v>
      </c>
      <c r="I20" s="11">
        <v>0</v>
      </c>
      <c r="J20" s="6">
        <v>415</v>
      </c>
      <c r="K20" s="33">
        <v>33</v>
      </c>
      <c r="L20" s="5">
        <v>52</v>
      </c>
      <c r="M20" s="41">
        <v>1</v>
      </c>
      <c r="N20" s="41">
        <v>5</v>
      </c>
      <c r="O20" s="41">
        <v>4</v>
      </c>
      <c r="P20" s="41">
        <v>5</v>
      </c>
      <c r="Q20" s="41">
        <v>1</v>
      </c>
      <c r="R20" s="41">
        <v>5</v>
      </c>
      <c r="S20" s="41">
        <v>1</v>
      </c>
      <c r="T20" s="41">
        <v>5</v>
      </c>
      <c r="U20" s="41">
        <v>1</v>
      </c>
      <c r="V20" s="41">
        <v>5</v>
      </c>
      <c r="W20" s="45">
        <v>1</v>
      </c>
      <c r="X20" s="41">
        <v>7</v>
      </c>
      <c r="Y20" s="41">
        <v>1</v>
      </c>
      <c r="Z20" s="41">
        <v>7</v>
      </c>
      <c r="AA20" s="6">
        <v>1</v>
      </c>
      <c r="AB20" s="33">
        <v>1</v>
      </c>
      <c r="AC20" s="33">
        <v>1</v>
      </c>
      <c r="AD20" s="6">
        <v>35</v>
      </c>
      <c r="AE20" s="33">
        <v>41</v>
      </c>
      <c r="AF20" s="51">
        <v>32</v>
      </c>
      <c r="AG20" s="48">
        <v>3</v>
      </c>
      <c r="AH20" s="42">
        <v>2</v>
      </c>
      <c r="AI20" s="42">
        <v>4</v>
      </c>
      <c r="AJ20" s="42">
        <v>1</v>
      </c>
      <c r="AK20" s="42">
        <v>4</v>
      </c>
      <c r="AL20" s="42">
        <v>1</v>
      </c>
      <c r="AM20" s="42">
        <v>4</v>
      </c>
      <c r="AN20" s="42">
        <v>1</v>
      </c>
      <c r="AO20" s="42">
        <v>5</v>
      </c>
      <c r="AP20" s="42">
        <v>1</v>
      </c>
      <c r="AQ20" s="48">
        <v>6</v>
      </c>
      <c r="AR20" s="42">
        <v>2</v>
      </c>
      <c r="AS20" s="42">
        <v>7</v>
      </c>
      <c r="AT20" s="42">
        <v>1</v>
      </c>
      <c r="AU20" s="6"/>
    </row>
    <row r="21" spans="1:47">
      <c r="A21" t="s">
        <v>57</v>
      </c>
      <c r="B21" s="42">
        <v>19</v>
      </c>
      <c r="C21" s="33">
        <v>1</v>
      </c>
      <c r="D21" s="41">
        <v>3</v>
      </c>
      <c r="E21" s="33">
        <v>0</v>
      </c>
      <c r="F21" s="5">
        <v>0</v>
      </c>
      <c r="G21" s="11">
        <v>0</v>
      </c>
      <c r="H21" s="11">
        <v>1</v>
      </c>
      <c r="I21" s="11">
        <v>1</v>
      </c>
      <c r="J21" s="6">
        <v>245</v>
      </c>
      <c r="K21" s="33">
        <v>22</v>
      </c>
      <c r="L21" s="5">
        <v>137</v>
      </c>
      <c r="M21" s="41">
        <v>1</v>
      </c>
      <c r="N21" s="41">
        <v>5</v>
      </c>
      <c r="O21" s="41">
        <v>1</v>
      </c>
      <c r="P21" s="41">
        <v>1</v>
      </c>
      <c r="Q21" s="41">
        <v>1</v>
      </c>
      <c r="R21" s="41">
        <v>1</v>
      </c>
      <c r="S21" s="41">
        <v>1</v>
      </c>
      <c r="T21" s="41">
        <v>5</v>
      </c>
      <c r="U21" s="41">
        <v>1</v>
      </c>
      <c r="V21" s="41">
        <v>5</v>
      </c>
      <c r="W21" s="45">
        <v>1</v>
      </c>
      <c r="X21" s="41">
        <v>7</v>
      </c>
      <c r="Y21" s="41">
        <v>1</v>
      </c>
      <c r="Z21" s="41">
        <v>7</v>
      </c>
      <c r="AA21" s="6">
        <v>1</v>
      </c>
      <c r="AB21" s="33">
        <v>1</v>
      </c>
      <c r="AC21" s="33">
        <v>1</v>
      </c>
      <c r="AD21" s="6">
        <v>184</v>
      </c>
      <c r="AE21" s="33">
        <v>66</v>
      </c>
      <c r="AF21" s="51">
        <v>31</v>
      </c>
      <c r="AG21" s="48">
        <v>1</v>
      </c>
      <c r="AH21" s="42">
        <v>1</v>
      </c>
      <c r="AI21" s="42">
        <v>4</v>
      </c>
      <c r="AJ21" s="42">
        <v>1</v>
      </c>
      <c r="AK21" s="42">
        <v>5</v>
      </c>
      <c r="AL21" s="42">
        <v>1</v>
      </c>
      <c r="AM21" s="42">
        <v>5</v>
      </c>
      <c r="AN21" s="42">
        <v>1</v>
      </c>
      <c r="AO21" s="42">
        <v>5</v>
      </c>
      <c r="AP21" s="42">
        <v>1</v>
      </c>
      <c r="AQ21" s="48">
        <v>7</v>
      </c>
      <c r="AR21" s="42">
        <v>1</v>
      </c>
      <c r="AS21" s="42">
        <v>7</v>
      </c>
      <c r="AT21" s="42">
        <v>1</v>
      </c>
      <c r="AU21" s="6"/>
    </row>
    <row r="22" spans="1:47">
      <c r="A22" t="s">
        <v>58</v>
      </c>
      <c r="B22" s="42">
        <v>17</v>
      </c>
      <c r="C22" s="33">
        <v>1</v>
      </c>
      <c r="D22" s="41">
        <v>5</v>
      </c>
      <c r="E22" s="33">
        <v>1</v>
      </c>
      <c r="F22" s="5">
        <v>0</v>
      </c>
      <c r="G22" s="11">
        <v>1</v>
      </c>
      <c r="H22" s="11">
        <v>1</v>
      </c>
      <c r="I22" s="11">
        <v>1</v>
      </c>
      <c r="J22" s="6">
        <v>42</v>
      </c>
      <c r="K22" s="33">
        <v>38</v>
      </c>
      <c r="L22" s="5">
        <v>56</v>
      </c>
      <c r="M22" s="41">
        <v>1</v>
      </c>
      <c r="N22" s="41">
        <v>2</v>
      </c>
      <c r="O22" s="41">
        <v>4</v>
      </c>
      <c r="P22" s="41">
        <v>1</v>
      </c>
      <c r="Q22" s="41">
        <v>3</v>
      </c>
      <c r="R22" s="41">
        <v>4</v>
      </c>
      <c r="S22" s="41">
        <v>1</v>
      </c>
      <c r="T22" s="41">
        <v>2</v>
      </c>
      <c r="U22" s="41">
        <v>2</v>
      </c>
      <c r="V22" s="41">
        <v>5</v>
      </c>
      <c r="W22" s="45">
        <v>2</v>
      </c>
      <c r="X22" s="41">
        <v>3</v>
      </c>
      <c r="Y22" s="41">
        <v>3</v>
      </c>
      <c r="Z22" s="41">
        <v>6</v>
      </c>
      <c r="AA22" s="6">
        <v>1</v>
      </c>
      <c r="AB22" s="33">
        <v>1</v>
      </c>
      <c r="AC22" s="33">
        <v>1</v>
      </c>
      <c r="AD22" s="6">
        <v>35</v>
      </c>
      <c r="AE22" s="33">
        <v>27</v>
      </c>
      <c r="AF22" s="51">
        <v>49</v>
      </c>
      <c r="AG22" s="48">
        <v>4</v>
      </c>
      <c r="AH22" s="42">
        <v>1</v>
      </c>
      <c r="AI22" s="42">
        <v>5</v>
      </c>
      <c r="AJ22" s="42">
        <v>1</v>
      </c>
      <c r="AK22" s="42">
        <v>5</v>
      </c>
      <c r="AL22" s="42">
        <v>1</v>
      </c>
      <c r="AM22" s="42">
        <v>5</v>
      </c>
      <c r="AN22" s="42">
        <v>1</v>
      </c>
      <c r="AO22" s="42">
        <v>5</v>
      </c>
      <c r="AP22" s="42">
        <v>3</v>
      </c>
      <c r="AQ22" s="48">
        <v>7</v>
      </c>
      <c r="AR22" s="42">
        <v>1</v>
      </c>
      <c r="AS22" s="42">
        <v>7</v>
      </c>
      <c r="AT22" s="42">
        <v>1</v>
      </c>
      <c r="AU22" s="6"/>
    </row>
    <row r="23" spans="1:47">
      <c r="A23" t="s">
        <v>59</v>
      </c>
      <c r="B23" s="42">
        <v>19</v>
      </c>
      <c r="C23" s="33">
        <v>2</v>
      </c>
      <c r="D23" s="41">
        <v>1</v>
      </c>
      <c r="E23" s="33">
        <v>0</v>
      </c>
      <c r="F23" s="5">
        <v>0</v>
      </c>
      <c r="G23" s="11">
        <v>0</v>
      </c>
      <c r="H23" s="11">
        <v>0</v>
      </c>
      <c r="I23" s="11">
        <v>0</v>
      </c>
      <c r="J23" s="6">
        <v>88</v>
      </c>
      <c r="K23" s="33">
        <v>93</v>
      </c>
      <c r="L23" s="5">
        <v>15</v>
      </c>
      <c r="M23" s="41">
        <v>1</v>
      </c>
      <c r="N23" s="41">
        <v>5</v>
      </c>
      <c r="O23" s="41">
        <v>1</v>
      </c>
      <c r="P23" s="41">
        <v>5</v>
      </c>
      <c r="Q23" s="41">
        <v>1</v>
      </c>
      <c r="R23" s="41">
        <v>5</v>
      </c>
      <c r="S23" s="41">
        <v>1</v>
      </c>
      <c r="T23" s="41">
        <v>5</v>
      </c>
      <c r="U23" s="41">
        <v>5</v>
      </c>
      <c r="V23" s="41">
        <v>5</v>
      </c>
      <c r="W23" s="45">
        <v>1</v>
      </c>
      <c r="X23" s="41">
        <v>7</v>
      </c>
      <c r="Y23" s="41">
        <v>1</v>
      </c>
      <c r="Z23" s="41">
        <v>7</v>
      </c>
      <c r="AA23" s="6">
        <v>0</v>
      </c>
      <c r="AB23" s="33">
        <v>1</v>
      </c>
      <c r="AC23" s="33">
        <v>0</v>
      </c>
      <c r="AD23" s="6">
        <v>103</v>
      </c>
      <c r="AE23" s="33">
        <v>24</v>
      </c>
      <c r="AF23" s="51">
        <v>63</v>
      </c>
      <c r="AG23" s="48">
        <v>1</v>
      </c>
      <c r="AH23" s="42">
        <v>1</v>
      </c>
      <c r="AI23" s="42">
        <v>5</v>
      </c>
      <c r="AJ23" s="42">
        <v>1</v>
      </c>
      <c r="AK23" s="42">
        <v>5</v>
      </c>
      <c r="AL23" s="42">
        <v>1</v>
      </c>
      <c r="AM23" s="42">
        <v>5</v>
      </c>
      <c r="AN23" s="42">
        <v>1</v>
      </c>
      <c r="AO23" s="42">
        <v>5</v>
      </c>
      <c r="AP23" s="42">
        <v>1</v>
      </c>
      <c r="AQ23" s="48">
        <v>7</v>
      </c>
      <c r="AR23" s="42">
        <v>1</v>
      </c>
      <c r="AS23" s="42">
        <v>7</v>
      </c>
      <c r="AT23" s="42">
        <v>1</v>
      </c>
      <c r="AU23" s="6"/>
    </row>
    <row r="24" spans="1:47">
      <c r="A24" t="s">
        <v>60</v>
      </c>
      <c r="B24" s="42">
        <v>20</v>
      </c>
      <c r="C24" s="33">
        <v>2</v>
      </c>
      <c r="D24" s="41">
        <v>4</v>
      </c>
      <c r="E24" s="33">
        <v>0</v>
      </c>
      <c r="F24" s="5">
        <v>1</v>
      </c>
      <c r="G24" s="11">
        <v>0</v>
      </c>
      <c r="H24" s="11">
        <v>0</v>
      </c>
      <c r="I24" s="11">
        <v>0</v>
      </c>
      <c r="J24" s="6">
        <v>125</v>
      </c>
      <c r="K24" s="33">
        <v>125</v>
      </c>
      <c r="L24" s="5">
        <v>45</v>
      </c>
      <c r="M24" s="41">
        <v>1</v>
      </c>
      <c r="N24" s="41">
        <v>5</v>
      </c>
      <c r="O24" s="41">
        <v>1</v>
      </c>
      <c r="P24" s="41">
        <v>5</v>
      </c>
      <c r="Q24" s="41">
        <v>1</v>
      </c>
      <c r="R24" s="41">
        <v>5</v>
      </c>
      <c r="S24" s="41">
        <v>1</v>
      </c>
      <c r="T24" s="41">
        <v>5</v>
      </c>
      <c r="U24" s="41">
        <v>1</v>
      </c>
      <c r="V24" s="41">
        <v>5</v>
      </c>
      <c r="W24" s="45">
        <v>1</v>
      </c>
      <c r="X24" s="41">
        <v>7</v>
      </c>
      <c r="Y24" s="41">
        <v>1</v>
      </c>
      <c r="Z24" s="41">
        <v>7</v>
      </c>
      <c r="AA24" s="6">
        <v>0</v>
      </c>
      <c r="AB24" s="33">
        <v>1</v>
      </c>
      <c r="AC24" s="33">
        <v>0</v>
      </c>
      <c r="AD24" s="6">
        <v>91</v>
      </c>
      <c r="AE24" s="33">
        <v>22</v>
      </c>
      <c r="AF24" s="51">
        <v>63</v>
      </c>
      <c r="AG24" s="48">
        <v>1</v>
      </c>
      <c r="AH24" s="42">
        <v>3</v>
      </c>
      <c r="AI24" s="42">
        <v>2</v>
      </c>
      <c r="AJ24" s="42">
        <v>4</v>
      </c>
      <c r="AK24" s="42">
        <v>3</v>
      </c>
      <c r="AL24" s="42">
        <v>2</v>
      </c>
      <c r="AM24" s="42">
        <v>4</v>
      </c>
      <c r="AN24" s="42">
        <v>2</v>
      </c>
      <c r="AO24" s="42">
        <v>3</v>
      </c>
      <c r="AP24" s="42">
        <v>3</v>
      </c>
      <c r="AQ24" s="48">
        <v>5</v>
      </c>
      <c r="AR24" s="42">
        <v>2</v>
      </c>
      <c r="AS24" s="42">
        <v>5</v>
      </c>
      <c r="AT24" s="42">
        <v>3</v>
      </c>
      <c r="AU24" s="6"/>
    </row>
    <row r="25" spans="1:47">
      <c r="A25" t="s">
        <v>61</v>
      </c>
      <c r="B25" s="42">
        <v>30</v>
      </c>
      <c r="C25" s="33">
        <v>1</v>
      </c>
      <c r="D25" s="41">
        <v>5</v>
      </c>
      <c r="E25" s="33">
        <v>0</v>
      </c>
      <c r="F25" s="5">
        <v>1</v>
      </c>
      <c r="G25" s="11">
        <v>0</v>
      </c>
      <c r="H25" s="11">
        <v>1</v>
      </c>
      <c r="I25" s="11">
        <v>1</v>
      </c>
      <c r="J25" s="6">
        <v>266</v>
      </c>
      <c r="K25" s="33">
        <v>206</v>
      </c>
      <c r="L25" s="5">
        <v>92</v>
      </c>
      <c r="M25" s="41">
        <v>1</v>
      </c>
      <c r="N25" s="41">
        <v>5</v>
      </c>
      <c r="O25" s="41">
        <v>1</v>
      </c>
      <c r="P25" s="41">
        <v>2</v>
      </c>
      <c r="Q25" s="41">
        <v>1</v>
      </c>
      <c r="R25" s="41">
        <v>5</v>
      </c>
      <c r="S25" s="41">
        <v>1</v>
      </c>
      <c r="T25" s="41">
        <v>5</v>
      </c>
      <c r="U25" s="41">
        <v>1</v>
      </c>
      <c r="V25" s="41">
        <v>5</v>
      </c>
      <c r="W25" s="45">
        <v>1</v>
      </c>
      <c r="X25" s="41">
        <v>7</v>
      </c>
      <c r="Y25" s="41">
        <v>1</v>
      </c>
      <c r="Z25" s="41">
        <v>7</v>
      </c>
      <c r="AA25" s="6">
        <v>0</v>
      </c>
      <c r="AB25" s="33">
        <v>1</v>
      </c>
      <c r="AC25" s="33">
        <v>0</v>
      </c>
      <c r="AD25" s="6">
        <v>86</v>
      </c>
      <c r="AE25" s="33">
        <v>10</v>
      </c>
      <c r="AF25" s="51">
        <v>117</v>
      </c>
      <c r="AG25" s="48">
        <v>4</v>
      </c>
      <c r="AH25" s="42">
        <v>1</v>
      </c>
      <c r="AI25" s="42">
        <v>5</v>
      </c>
      <c r="AJ25" s="42">
        <v>1</v>
      </c>
      <c r="AK25" s="42">
        <v>5</v>
      </c>
      <c r="AL25" s="42">
        <v>1</v>
      </c>
      <c r="AM25" s="42">
        <v>5</v>
      </c>
      <c r="AN25" s="42">
        <v>1</v>
      </c>
      <c r="AO25" s="42">
        <v>5</v>
      </c>
      <c r="AP25" s="42">
        <v>2</v>
      </c>
      <c r="AQ25" s="48">
        <v>7</v>
      </c>
      <c r="AR25" s="42">
        <v>1</v>
      </c>
      <c r="AS25" s="42">
        <v>7</v>
      </c>
      <c r="AT25" s="42">
        <v>1</v>
      </c>
      <c r="AU25" s="6"/>
    </row>
    <row r="26" spans="1:47">
      <c r="A26" t="s">
        <v>62</v>
      </c>
      <c r="B26" s="42">
        <v>20</v>
      </c>
      <c r="C26" s="33">
        <v>2</v>
      </c>
      <c r="D26" s="41">
        <v>3</v>
      </c>
      <c r="E26" s="33">
        <v>0</v>
      </c>
      <c r="F26" s="5">
        <v>1</v>
      </c>
      <c r="G26" s="11">
        <v>0</v>
      </c>
      <c r="H26" s="11">
        <v>1</v>
      </c>
      <c r="I26" s="11">
        <v>1</v>
      </c>
      <c r="J26" s="6">
        <v>375</v>
      </c>
      <c r="K26" s="33">
        <v>47</v>
      </c>
      <c r="L26" s="5">
        <v>103</v>
      </c>
      <c r="M26" s="41">
        <v>1</v>
      </c>
      <c r="N26" s="41">
        <v>5</v>
      </c>
      <c r="O26" s="41">
        <v>1</v>
      </c>
      <c r="P26" s="41">
        <v>5</v>
      </c>
      <c r="Q26" s="41">
        <v>1</v>
      </c>
      <c r="R26" s="41">
        <v>5</v>
      </c>
      <c r="S26" s="41">
        <v>1</v>
      </c>
      <c r="T26" s="41">
        <v>5</v>
      </c>
      <c r="U26" s="41">
        <v>1</v>
      </c>
      <c r="V26" s="41">
        <v>5</v>
      </c>
      <c r="W26" s="45">
        <v>1</v>
      </c>
      <c r="X26" s="41">
        <v>7</v>
      </c>
      <c r="Y26" s="41">
        <v>1</v>
      </c>
      <c r="Z26" s="41">
        <v>7</v>
      </c>
      <c r="AA26" s="6">
        <v>1</v>
      </c>
      <c r="AB26" s="33">
        <v>1</v>
      </c>
      <c r="AC26" s="33">
        <v>1</v>
      </c>
      <c r="AD26" s="6">
        <v>42</v>
      </c>
      <c r="AE26" s="33">
        <v>72</v>
      </c>
      <c r="AF26" s="51">
        <v>50</v>
      </c>
      <c r="AG26" s="48">
        <v>2</v>
      </c>
      <c r="AH26" s="42">
        <v>1</v>
      </c>
      <c r="AI26" s="42">
        <v>4</v>
      </c>
      <c r="AJ26" s="42">
        <v>1</v>
      </c>
      <c r="AK26" s="42">
        <v>4</v>
      </c>
      <c r="AL26" s="42">
        <v>1</v>
      </c>
      <c r="AM26" s="42">
        <v>5</v>
      </c>
      <c r="AN26" s="42">
        <v>1</v>
      </c>
      <c r="AO26" s="42">
        <v>4</v>
      </c>
      <c r="AP26" s="42">
        <v>1</v>
      </c>
      <c r="AQ26" s="48">
        <v>6</v>
      </c>
      <c r="AR26" s="42">
        <v>2</v>
      </c>
      <c r="AS26" s="42">
        <v>5</v>
      </c>
      <c r="AT26" s="42">
        <v>2</v>
      </c>
      <c r="AU26" s="6"/>
    </row>
    <row r="27" spans="1:47">
      <c r="A27" t="s">
        <v>63</v>
      </c>
      <c r="B27" s="42">
        <v>22</v>
      </c>
      <c r="C27" s="33">
        <v>1</v>
      </c>
      <c r="D27" s="41">
        <v>5</v>
      </c>
      <c r="E27" s="33">
        <v>1</v>
      </c>
      <c r="F27" s="5">
        <v>1</v>
      </c>
      <c r="G27" s="11">
        <v>0</v>
      </c>
      <c r="H27" s="11">
        <v>1</v>
      </c>
      <c r="I27" s="11">
        <v>0</v>
      </c>
      <c r="J27" s="6">
        <v>307</v>
      </c>
      <c r="K27" s="33">
        <v>315</v>
      </c>
      <c r="L27" s="5">
        <v>190</v>
      </c>
      <c r="M27" s="41">
        <v>1</v>
      </c>
      <c r="N27" s="41">
        <v>5</v>
      </c>
      <c r="O27" s="41">
        <v>1</v>
      </c>
      <c r="P27" s="41">
        <v>5</v>
      </c>
      <c r="Q27" s="41">
        <v>1</v>
      </c>
      <c r="R27" s="41">
        <v>5</v>
      </c>
      <c r="S27" s="41">
        <v>1</v>
      </c>
      <c r="T27" s="41">
        <v>5</v>
      </c>
      <c r="U27" s="41">
        <v>4</v>
      </c>
      <c r="V27" s="41">
        <v>4</v>
      </c>
      <c r="W27" s="45">
        <v>1</v>
      </c>
      <c r="X27" s="41">
        <v>7</v>
      </c>
      <c r="Y27" s="41">
        <v>1</v>
      </c>
      <c r="Z27" s="41">
        <v>7</v>
      </c>
      <c r="AA27" s="6">
        <v>1</v>
      </c>
      <c r="AB27" s="33">
        <v>1</v>
      </c>
      <c r="AC27" s="33">
        <v>1</v>
      </c>
      <c r="AD27" s="6">
        <v>13</v>
      </c>
      <c r="AE27" s="33">
        <v>200</v>
      </c>
      <c r="AF27" s="51">
        <v>75</v>
      </c>
      <c r="AG27" s="48">
        <v>4</v>
      </c>
      <c r="AH27" s="42">
        <v>1</v>
      </c>
      <c r="AI27" s="42">
        <v>5</v>
      </c>
      <c r="AJ27" s="42">
        <v>1</v>
      </c>
      <c r="AK27" s="42">
        <v>5</v>
      </c>
      <c r="AL27" s="42">
        <v>1</v>
      </c>
      <c r="AM27" s="42">
        <v>5</v>
      </c>
      <c r="AN27" s="42">
        <v>1</v>
      </c>
      <c r="AO27" s="42">
        <v>5</v>
      </c>
      <c r="AP27" s="42">
        <v>1</v>
      </c>
      <c r="AQ27" s="48">
        <v>7</v>
      </c>
      <c r="AR27" s="42">
        <v>1</v>
      </c>
      <c r="AS27" s="42">
        <v>7</v>
      </c>
      <c r="AT27" s="42">
        <v>1</v>
      </c>
      <c r="AU27" s="6"/>
    </row>
    <row r="28" spans="1:47">
      <c r="A28" t="s">
        <v>64</v>
      </c>
      <c r="B28" s="42">
        <v>20</v>
      </c>
      <c r="C28" s="33">
        <v>2</v>
      </c>
      <c r="D28" s="41">
        <v>1</v>
      </c>
      <c r="E28" s="33">
        <v>0</v>
      </c>
      <c r="F28" s="5">
        <v>1</v>
      </c>
      <c r="G28" s="11">
        <v>0</v>
      </c>
      <c r="H28" s="11">
        <v>1</v>
      </c>
      <c r="I28" s="11">
        <v>1</v>
      </c>
      <c r="J28" s="6">
        <v>189</v>
      </c>
      <c r="K28" s="33">
        <v>115</v>
      </c>
      <c r="L28" s="5">
        <v>169</v>
      </c>
      <c r="M28" s="41">
        <v>2</v>
      </c>
      <c r="N28" s="41">
        <v>4</v>
      </c>
      <c r="O28" s="41">
        <v>2</v>
      </c>
      <c r="P28" s="41">
        <v>4</v>
      </c>
      <c r="Q28" s="41">
        <v>2</v>
      </c>
      <c r="R28" s="41">
        <v>4</v>
      </c>
      <c r="S28" s="41">
        <v>1</v>
      </c>
      <c r="T28" s="41">
        <v>4</v>
      </c>
      <c r="U28" s="41">
        <v>1</v>
      </c>
      <c r="V28" s="41">
        <v>2</v>
      </c>
      <c r="W28" s="45">
        <v>2</v>
      </c>
      <c r="X28" s="41">
        <v>7</v>
      </c>
      <c r="Y28" s="41">
        <v>2</v>
      </c>
      <c r="Z28" s="41">
        <v>7</v>
      </c>
      <c r="AA28" s="6">
        <v>1</v>
      </c>
      <c r="AB28" s="33">
        <v>1</v>
      </c>
      <c r="AC28" s="33">
        <v>1</v>
      </c>
      <c r="AD28" s="6">
        <v>59</v>
      </c>
      <c r="AE28" s="33">
        <v>18</v>
      </c>
      <c r="AF28" s="51">
        <v>74</v>
      </c>
      <c r="AG28" s="48">
        <v>5</v>
      </c>
      <c r="AH28" s="42">
        <v>1</v>
      </c>
      <c r="AI28" s="42">
        <v>5</v>
      </c>
      <c r="AJ28" s="42">
        <v>1</v>
      </c>
      <c r="AK28" s="42">
        <v>5</v>
      </c>
      <c r="AL28" s="42">
        <v>1</v>
      </c>
      <c r="AM28" s="42">
        <v>5</v>
      </c>
      <c r="AN28" s="42">
        <v>1</v>
      </c>
      <c r="AO28" s="42">
        <v>5</v>
      </c>
      <c r="AP28" s="42">
        <v>1</v>
      </c>
      <c r="AQ28" s="48">
        <v>7</v>
      </c>
      <c r="AR28" s="42">
        <v>1</v>
      </c>
      <c r="AS28" s="42">
        <v>7</v>
      </c>
      <c r="AT28" s="42">
        <v>1</v>
      </c>
      <c r="AU28" s="6"/>
    </row>
    <row r="29" spans="1:47">
      <c r="A29" t="s">
        <v>65</v>
      </c>
      <c r="B29" s="42">
        <v>23</v>
      </c>
      <c r="C29" s="33">
        <v>1</v>
      </c>
      <c r="D29" s="41">
        <v>4</v>
      </c>
      <c r="E29" s="33">
        <v>1</v>
      </c>
      <c r="F29" s="5">
        <v>1</v>
      </c>
      <c r="G29" s="11">
        <v>0</v>
      </c>
      <c r="H29" s="11">
        <v>1</v>
      </c>
      <c r="I29" s="11">
        <v>1</v>
      </c>
      <c r="J29" s="6">
        <v>199</v>
      </c>
      <c r="K29" s="33">
        <v>42</v>
      </c>
      <c r="L29" s="5">
        <v>42</v>
      </c>
      <c r="M29" s="41">
        <v>1</v>
      </c>
      <c r="N29" s="41">
        <v>4</v>
      </c>
      <c r="O29" s="41">
        <v>1</v>
      </c>
      <c r="P29" s="41">
        <v>1</v>
      </c>
      <c r="Q29" s="41">
        <v>2</v>
      </c>
      <c r="R29" s="41">
        <v>3</v>
      </c>
      <c r="S29" s="41">
        <v>2</v>
      </c>
      <c r="T29" s="41">
        <v>4</v>
      </c>
      <c r="U29" s="41">
        <v>1</v>
      </c>
      <c r="V29" s="41">
        <v>4</v>
      </c>
      <c r="W29" s="45">
        <v>3</v>
      </c>
      <c r="X29" s="41">
        <v>5</v>
      </c>
      <c r="Y29" s="41">
        <v>3</v>
      </c>
      <c r="Z29" s="41">
        <v>2</v>
      </c>
      <c r="AA29" s="6">
        <v>1</v>
      </c>
      <c r="AB29" s="33">
        <v>1</v>
      </c>
      <c r="AC29" s="33">
        <v>1</v>
      </c>
      <c r="AD29" s="6">
        <v>45</v>
      </c>
      <c r="AE29" s="33">
        <v>26</v>
      </c>
      <c r="AF29" s="51">
        <v>26</v>
      </c>
      <c r="AG29" s="48">
        <v>4</v>
      </c>
      <c r="AH29" s="42">
        <v>1</v>
      </c>
      <c r="AI29" s="42">
        <v>4</v>
      </c>
      <c r="AJ29" s="42">
        <v>1</v>
      </c>
      <c r="AK29" s="42">
        <v>5</v>
      </c>
      <c r="AL29" s="42">
        <v>1</v>
      </c>
      <c r="AM29" s="42">
        <v>5</v>
      </c>
      <c r="AN29" s="42">
        <v>1</v>
      </c>
      <c r="AO29" s="42">
        <v>5</v>
      </c>
      <c r="AP29" s="42">
        <v>1</v>
      </c>
      <c r="AQ29" s="48">
        <v>6</v>
      </c>
      <c r="AR29" s="42">
        <v>5</v>
      </c>
      <c r="AS29" s="42">
        <v>7</v>
      </c>
      <c r="AT29" s="42">
        <v>1</v>
      </c>
      <c r="AU29" s="6"/>
    </row>
    <row r="30" spans="1:47">
      <c r="A30" t="s">
        <v>66</v>
      </c>
      <c r="B30" s="42">
        <v>21</v>
      </c>
      <c r="C30" s="33">
        <v>1</v>
      </c>
      <c r="D30" s="41">
        <v>4</v>
      </c>
      <c r="E30" s="33">
        <v>0</v>
      </c>
      <c r="F30" s="5">
        <v>1</v>
      </c>
      <c r="G30" s="11">
        <v>0</v>
      </c>
      <c r="H30" s="11">
        <v>1</v>
      </c>
      <c r="I30" s="11">
        <v>0</v>
      </c>
      <c r="J30" s="6">
        <v>27</v>
      </c>
      <c r="K30" s="33">
        <v>40</v>
      </c>
      <c r="L30" s="5">
        <v>25</v>
      </c>
      <c r="M30" s="41">
        <v>1</v>
      </c>
      <c r="N30" s="41">
        <v>5</v>
      </c>
      <c r="O30" s="41">
        <v>1</v>
      </c>
      <c r="P30" s="41">
        <v>5</v>
      </c>
      <c r="Q30" s="41">
        <v>1</v>
      </c>
      <c r="R30" s="41">
        <v>5</v>
      </c>
      <c r="S30" s="41">
        <v>1</v>
      </c>
      <c r="T30" s="41">
        <v>5</v>
      </c>
      <c r="U30" s="41">
        <v>1</v>
      </c>
      <c r="V30" s="41">
        <v>5</v>
      </c>
      <c r="W30" s="45">
        <v>1</v>
      </c>
      <c r="X30" s="41">
        <v>7</v>
      </c>
      <c r="Y30" s="41">
        <v>1</v>
      </c>
      <c r="Z30" s="41">
        <v>7</v>
      </c>
      <c r="AA30" s="6">
        <v>1</v>
      </c>
      <c r="AB30" s="33">
        <v>1</v>
      </c>
      <c r="AC30" s="33">
        <v>1</v>
      </c>
      <c r="AD30" s="6">
        <v>24</v>
      </c>
      <c r="AE30" s="33">
        <v>29</v>
      </c>
      <c r="AF30" s="51">
        <v>5</v>
      </c>
      <c r="AG30" s="48">
        <v>2</v>
      </c>
      <c r="AH30" s="42">
        <v>2</v>
      </c>
      <c r="AI30" s="42">
        <v>4</v>
      </c>
      <c r="AJ30" s="42">
        <v>2</v>
      </c>
      <c r="AK30" s="42">
        <v>4</v>
      </c>
      <c r="AL30" s="42">
        <v>2</v>
      </c>
      <c r="AM30" s="42">
        <v>4</v>
      </c>
      <c r="AN30" s="42">
        <v>2</v>
      </c>
      <c r="AO30" s="42">
        <v>4</v>
      </c>
      <c r="AP30" s="42">
        <v>2</v>
      </c>
      <c r="AQ30" s="48">
        <v>6</v>
      </c>
      <c r="AR30" s="42">
        <v>2</v>
      </c>
      <c r="AS30" s="42">
        <v>6</v>
      </c>
      <c r="AT30" s="42">
        <v>2</v>
      </c>
      <c r="AU30" s="6"/>
    </row>
    <row r="31" spans="1:47">
      <c r="A31" t="s">
        <v>67</v>
      </c>
      <c r="B31" s="42">
        <v>25</v>
      </c>
      <c r="C31" s="33">
        <v>2</v>
      </c>
      <c r="D31" s="41">
        <v>4</v>
      </c>
      <c r="E31" s="33">
        <v>1</v>
      </c>
      <c r="F31" s="5">
        <v>1</v>
      </c>
      <c r="G31" s="11">
        <v>0</v>
      </c>
      <c r="H31" s="11">
        <v>0</v>
      </c>
      <c r="I31" s="11">
        <v>1</v>
      </c>
      <c r="J31" s="6">
        <v>190</v>
      </c>
      <c r="K31" s="33">
        <v>137</v>
      </c>
      <c r="L31" s="5">
        <v>48</v>
      </c>
      <c r="M31" s="41">
        <v>1</v>
      </c>
      <c r="N31" s="41">
        <v>5</v>
      </c>
      <c r="O31" s="41">
        <v>1</v>
      </c>
      <c r="P31" s="41">
        <v>5</v>
      </c>
      <c r="Q31" s="41">
        <v>1</v>
      </c>
      <c r="R31" s="41">
        <v>5</v>
      </c>
      <c r="S31" s="41">
        <v>1</v>
      </c>
      <c r="T31" s="41">
        <v>5</v>
      </c>
      <c r="U31" s="41">
        <v>1</v>
      </c>
      <c r="V31" s="41">
        <v>5</v>
      </c>
      <c r="W31" s="45">
        <v>1</v>
      </c>
      <c r="X31" s="41">
        <v>7</v>
      </c>
      <c r="Y31" s="41">
        <v>1</v>
      </c>
      <c r="Z31" s="41">
        <v>7</v>
      </c>
      <c r="AA31" s="6">
        <v>1</v>
      </c>
      <c r="AB31" s="33">
        <v>1</v>
      </c>
      <c r="AC31" s="33">
        <v>0</v>
      </c>
      <c r="AD31" s="6">
        <v>162</v>
      </c>
      <c r="AE31" s="33">
        <v>163</v>
      </c>
      <c r="AF31" s="51">
        <v>44</v>
      </c>
      <c r="AG31" s="48">
        <v>5</v>
      </c>
      <c r="AH31" s="42">
        <v>1</v>
      </c>
      <c r="AI31" s="42">
        <v>5</v>
      </c>
      <c r="AJ31" s="42">
        <v>1</v>
      </c>
      <c r="AK31" s="42">
        <v>5</v>
      </c>
      <c r="AL31" s="42">
        <v>1</v>
      </c>
      <c r="AM31" s="42">
        <v>5</v>
      </c>
      <c r="AN31" s="42">
        <v>1</v>
      </c>
      <c r="AO31" s="42">
        <v>5</v>
      </c>
      <c r="AP31" s="42">
        <v>4</v>
      </c>
      <c r="AQ31" s="48">
        <v>6</v>
      </c>
      <c r="AR31" s="42">
        <v>1</v>
      </c>
      <c r="AS31" s="42">
        <v>7</v>
      </c>
      <c r="AT31" s="42">
        <v>1</v>
      </c>
      <c r="AU31" s="6"/>
    </row>
    <row r="32" spans="1:47">
      <c r="A32" t="s">
        <v>68</v>
      </c>
      <c r="B32" s="42">
        <v>19</v>
      </c>
      <c r="C32" s="33">
        <v>1</v>
      </c>
      <c r="D32" s="41">
        <v>5</v>
      </c>
      <c r="E32" s="33">
        <v>0</v>
      </c>
      <c r="F32" s="5">
        <v>1</v>
      </c>
      <c r="G32" s="11">
        <v>1</v>
      </c>
      <c r="H32" s="11">
        <v>1</v>
      </c>
      <c r="I32" s="11">
        <v>1</v>
      </c>
      <c r="J32" s="6">
        <v>240</v>
      </c>
      <c r="K32" s="33">
        <v>18</v>
      </c>
      <c r="L32" s="5">
        <v>65</v>
      </c>
      <c r="M32" s="41">
        <v>1</v>
      </c>
      <c r="N32" s="41">
        <v>5</v>
      </c>
      <c r="O32" s="41">
        <v>1</v>
      </c>
      <c r="P32" s="41">
        <v>3</v>
      </c>
      <c r="Q32" s="41">
        <v>1</v>
      </c>
      <c r="R32" s="41">
        <v>5</v>
      </c>
      <c r="S32" s="41">
        <v>1</v>
      </c>
      <c r="T32" s="41">
        <v>5</v>
      </c>
      <c r="U32" s="41">
        <v>1</v>
      </c>
      <c r="V32" s="41">
        <v>5</v>
      </c>
      <c r="W32" s="45">
        <v>1</v>
      </c>
      <c r="X32" s="41">
        <v>7</v>
      </c>
      <c r="Y32" s="41">
        <v>1</v>
      </c>
      <c r="Z32" s="41">
        <v>7</v>
      </c>
      <c r="AA32" s="6">
        <v>1</v>
      </c>
      <c r="AB32" s="33">
        <v>1</v>
      </c>
      <c r="AC32" s="33">
        <v>1</v>
      </c>
      <c r="AD32" s="6">
        <v>294</v>
      </c>
      <c r="AE32" s="33">
        <v>21</v>
      </c>
      <c r="AF32" s="51">
        <v>92</v>
      </c>
      <c r="AG32" s="48">
        <v>4</v>
      </c>
      <c r="AH32" s="42">
        <v>2</v>
      </c>
      <c r="AI32" s="42">
        <v>5</v>
      </c>
      <c r="AJ32" s="42">
        <v>1</v>
      </c>
      <c r="AK32" s="42">
        <v>4</v>
      </c>
      <c r="AL32" s="42">
        <v>1</v>
      </c>
      <c r="AM32" s="42">
        <v>4</v>
      </c>
      <c r="AN32" s="42">
        <v>1</v>
      </c>
      <c r="AO32" s="42">
        <v>5</v>
      </c>
      <c r="AP32" s="42">
        <v>5</v>
      </c>
      <c r="AQ32" s="48">
        <v>6</v>
      </c>
      <c r="AR32" s="42">
        <v>1</v>
      </c>
      <c r="AS32" s="42">
        <v>6</v>
      </c>
      <c r="AT32" s="42">
        <v>4</v>
      </c>
      <c r="AU32" s="6"/>
    </row>
    <row r="33" spans="1:47">
      <c r="A33" t="s">
        <v>69</v>
      </c>
      <c r="B33" s="42">
        <v>19</v>
      </c>
      <c r="C33" s="33">
        <v>1</v>
      </c>
      <c r="D33" s="41">
        <v>5</v>
      </c>
      <c r="E33" s="33">
        <v>0</v>
      </c>
      <c r="F33" s="5">
        <v>1</v>
      </c>
      <c r="G33" s="11">
        <v>0</v>
      </c>
      <c r="H33" s="11">
        <v>1</v>
      </c>
      <c r="I33" s="11">
        <v>0</v>
      </c>
      <c r="J33" s="6">
        <v>171</v>
      </c>
      <c r="K33" s="33">
        <v>64</v>
      </c>
      <c r="L33" s="5">
        <v>57</v>
      </c>
      <c r="M33" s="41">
        <v>1</v>
      </c>
      <c r="N33" s="41">
        <v>5</v>
      </c>
      <c r="O33" s="41">
        <v>1</v>
      </c>
      <c r="P33" s="41">
        <v>5</v>
      </c>
      <c r="Q33" s="41">
        <v>1</v>
      </c>
      <c r="R33" s="41">
        <v>5</v>
      </c>
      <c r="S33" s="41">
        <v>1</v>
      </c>
      <c r="T33" s="41">
        <v>5</v>
      </c>
      <c r="U33" s="41">
        <v>1</v>
      </c>
      <c r="V33" s="41">
        <v>5</v>
      </c>
      <c r="W33" s="45">
        <v>1</v>
      </c>
      <c r="X33" s="41">
        <v>7</v>
      </c>
      <c r="Y33" s="41">
        <v>1</v>
      </c>
      <c r="Z33" s="41">
        <v>7</v>
      </c>
      <c r="AA33" s="6">
        <v>1</v>
      </c>
      <c r="AB33" s="33">
        <v>1</v>
      </c>
      <c r="AC33" s="33">
        <v>1</v>
      </c>
      <c r="AD33" s="6">
        <v>44</v>
      </c>
      <c r="AE33" s="33">
        <v>49</v>
      </c>
      <c r="AF33" s="51">
        <v>47</v>
      </c>
      <c r="AG33" s="48">
        <v>1</v>
      </c>
      <c r="AH33" s="42">
        <v>1</v>
      </c>
      <c r="AI33" s="42">
        <v>5</v>
      </c>
      <c r="AJ33" s="42">
        <v>1</v>
      </c>
      <c r="AK33" s="42">
        <v>5</v>
      </c>
      <c r="AL33" s="42">
        <v>1</v>
      </c>
      <c r="AM33" s="42">
        <v>5</v>
      </c>
      <c r="AN33" s="42">
        <v>1</v>
      </c>
      <c r="AO33" s="42">
        <v>5</v>
      </c>
      <c r="AP33" s="42">
        <v>1</v>
      </c>
      <c r="AQ33" s="48">
        <v>7</v>
      </c>
      <c r="AR33" s="42">
        <v>1</v>
      </c>
      <c r="AS33" s="42">
        <v>7</v>
      </c>
      <c r="AT33" s="42">
        <v>1</v>
      </c>
      <c r="AU33" s="6"/>
    </row>
    <row r="34" spans="1:47">
      <c r="A34" s="38" t="s">
        <v>70</v>
      </c>
      <c r="B34" s="44">
        <v>18</v>
      </c>
      <c r="C34" s="38">
        <v>2</v>
      </c>
      <c r="D34" s="43">
        <v>3</v>
      </c>
      <c r="E34" s="38">
        <v>1</v>
      </c>
      <c r="F34" s="39">
        <v>1</v>
      </c>
      <c r="G34" s="38">
        <v>0</v>
      </c>
      <c r="H34" s="38">
        <v>1</v>
      </c>
      <c r="I34" s="38">
        <v>0</v>
      </c>
      <c r="J34" s="40">
        <v>139</v>
      </c>
      <c r="K34" s="38">
        <v>36</v>
      </c>
      <c r="L34" s="39">
        <v>29</v>
      </c>
      <c r="M34" s="46">
        <v>2</v>
      </c>
      <c r="N34" s="43">
        <v>4</v>
      </c>
      <c r="O34" s="43">
        <v>2</v>
      </c>
      <c r="P34" s="43">
        <v>4</v>
      </c>
      <c r="Q34" s="43">
        <v>2</v>
      </c>
      <c r="R34" s="43">
        <v>5</v>
      </c>
      <c r="S34" s="43">
        <v>1</v>
      </c>
      <c r="T34" s="43">
        <v>4</v>
      </c>
      <c r="U34" s="43">
        <v>1</v>
      </c>
      <c r="V34" s="43">
        <v>4</v>
      </c>
      <c r="W34" s="46">
        <v>2</v>
      </c>
      <c r="X34" s="43">
        <v>5</v>
      </c>
      <c r="Y34" s="43">
        <v>1</v>
      </c>
      <c r="Z34" s="47">
        <v>6</v>
      </c>
      <c r="AA34" s="40">
        <v>1</v>
      </c>
      <c r="AB34" s="38">
        <v>1</v>
      </c>
      <c r="AC34" s="38">
        <v>1</v>
      </c>
      <c r="AD34" s="40">
        <v>30</v>
      </c>
      <c r="AE34" s="38">
        <v>28</v>
      </c>
      <c r="AF34" s="38">
        <v>18</v>
      </c>
      <c r="AG34" s="49">
        <v>4</v>
      </c>
      <c r="AH34" s="44">
        <v>1</v>
      </c>
      <c r="AI34" s="44">
        <v>5</v>
      </c>
      <c r="AJ34" s="44">
        <v>1</v>
      </c>
      <c r="AK34" s="44">
        <v>5</v>
      </c>
      <c r="AL34" s="44">
        <v>1</v>
      </c>
      <c r="AM34" s="44">
        <v>5</v>
      </c>
      <c r="AN34" s="44">
        <v>1</v>
      </c>
      <c r="AO34" s="44">
        <v>5</v>
      </c>
      <c r="AP34" s="44">
        <v>1</v>
      </c>
      <c r="AQ34" s="49">
        <v>6</v>
      </c>
      <c r="AR34" s="44">
        <v>1</v>
      </c>
      <c r="AS34" s="44">
        <v>7</v>
      </c>
      <c r="AT34" s="44">
        <v>2</v>
      </c>
      <c r="AU34" s="6"/>
    </row>
  </sheetData>
  <mergeCells count="57">
    <mergeCell ref="E3:E4"/>
    <mergeCell ref="H3:H4"/>
    <mergeCell ref="X3:X4"/>
    <mergeCell ref="Y3:Y4"/>
    <mergeCell ref="R3:R4"/>
    <mergeCell ref="S3:S4"/>
    <mergeCell ref="T3:T4"/>
    <mergeCell ref="U3:U4"/>
    <mergeCell ref="V3:V4"/>
    <mergeCell ref="B1:F2"/>
    <mergeCell ref="A1:A4"/>
    <mergeCell ref="M2:V2"/>
    <mergeCell ref="W2:Z2"/>
    <mergeCell ref="B3:B4"/>
    <mergeCell ref="C3:C4"/>
    <mergeCell ref="D3:D4"/>
    <mergeCell ref="F3:F4"/>
    <mergeCell ref="G1:Z1"/>
    <mergeCell ref="G2:I2"/>
    <mergeCell ref="G3:G4"/>
    <mergeCell ref="I3:I4"/>
    <mergeCell ref="J2:L2"/>
    <mergeCell ref="J3:J4"/>
    <mergeCell ref="K3:K4"/>
    <mergeCell ref="L3:L4"/>
    <mergeCell ref="AG2:AP2"/>
    <mergeCell ref="AQ2:AT2"/>
    <mergeCell ref="AQ3:AQ4"/>
    <mergeCell ref="AR3:AR4"/>
    <mergeCell ref="AS3:AS4"/>
    <mergeCell ref="AI3:AI4"/>
    <mergeCell ref="AJ3:AJ4"/>
    <mergeCell ref="AK3:AK4"/>
    <mergeCell ref="AT3:AT4"/>
    <mergeCell ref="Z3:Z4"/>
    <mergeCell ref="W3:W4"/>
    <mergeCell ref="M3:M4"/>
    <mergeCell ref="N3:N4"/>
    <mergeCell ref="O3:O4"/>
    <mergeCell ref="P3:P4"/>
    <mergeCell ref="Q3:Q4"/>
    <mergeCell ref="AA1:AT1"/>
    <mergeCell ref="AA3:AA4"/>
    <mergeCell ref="AB3:AB4"/>
    <mergeCell ref="AC3:AC4"/>
    <mergeCell ref="AD3:AD4"/>
    <mergeCell ref="AE3:AE4"/>
    <mergeCell ref="AF3:AF4"/>
    <mergeCell ref="AA2:AC2"/>
    <mergeCell ref="AD2:AF2"/>
    <mergeCell ref="AL3:AL4"/>
    <mergeCell ref="AM3:AM4"/>
    <mergeCell ref="AN3:AN4"/>
    <mergeCell ref="AO3:AO4"/>
    <mergeCell ref="AP3:AP4"/>
    <mergeCell ref="AG3:AG4"/>
    <mergeCell ref="AH3:AH4"/>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160"/>
  <sheetViews>
    <sheetView tabSelected="1" topLeftCell="S44" zoomScale="85" zoomScaleNormal="85" workbookViewId="0">
      <selection activeCell="AL161" sqref="AL161"/>
    </sheetView>
  </sheetViews>
  <sheetFormatPr defaultRowHeight="15"/>
  <cols>
    <col min="24" max="25" width="11.7109375" bestFit="1" customWidth="1"/>
    <col min="27" max="29" width="11.7109375" bestFit="1" customWidth="1"/>
  </cols>
  <sheetData>
    <row r="1" spans="1:38" ht="15.75">
      <c r="A1" s="7" t="s">
        <v>43</v>
      </c>
    </row>
    <row r="2" spans="1:38" ht="15" customHeight="1">
      <c r="J2" s="76" t="s">
        <v>118</v>
      </c>
      <c r="K2" s="71"/>
      <c r="L2" s="73"/>
      <c r="R2" s="88" t="s">
        <v>119</v>
      </c>
      <c r="X2" s="103" t="s">
        <v>125</v>
      </c>
      <c r="Y2" s="104" t="s">
        <v>126</v>
      </c>
      <c r="Z2" s="104" t="s">
        <v>127</v>
      </c>
      <c r="AA2" s="104" t="s">
        <v>125</v>
      </c>
      <c r="AB2" s="104" t="s">
        <v>126</v>
      </c>
      <c r="AC2" s="105" t="s">
        <v>127</v>
      </c>
    </row>
    <row r="3" spans="1:38" s="3" customFormat="1" ht="45" customHeight="1">
      <c r="A3" s="15" t="s">
        <v>84</v>
      </c>
      <c r="B3" s="17" t="s">
        <v>28</v>
      </c>
      <c r="C3" s="17" t="s">
        <v>83</v>
      </c>
      <c r="D3" s="17" t="s">
        <v>44</v>
      </c>
      <c r="E3" s="19" t="s">
        <v>45</v>
      </c>
      <c r="I3" s="85" t="s">
        <v>81</v>
      </c>
      <c r="J3" s="86"/>
      <c r="K3" s="87"/>
      <c r="L3" s="85" t="s">
        <v>82</v>
      </c>
      <c r="M3" s="86"/>
      <c r="N3" s="87"/>
      <c r="Q3" s="85" t="s">
        <v>81</v>
      </c>
      <c r="R3" s="86"/>
      <c r="S3" s="87"/>
      <c r="T3" s="85" t="s">
        <v>82</v>
      </c>
      <c r="U3" s="86"/>
      <c r="V3" s="87"/>
      <c r="X3" s="111" t="s">
        <v>121</v>
      </c>
      <c r="Y3" s="106"/>
      <c r="Z3" s="106"/>
      <c r="AA3" s="111" t="s">
        <v>122</v>
      </c>
      <c r="AB3" s="106"/>
      <c r="AC3" s="107"/>
    </row>
    <row r="4" spans="1:38" s="1" customFormat="1">
      <c r="A4" s="16"/>
      <c r="B4" s="18"/>
      <c r="C4" s="18"/>
      <c r="D4" s="18"/>
      <c r="E4" s="20"/>
      <c r="I4" s="15" t="s">
        <v>74</v>
      </c>
      <c r="J4" s="17" t="s">
        <v>75</v>
      </c>
      <c r="K4" s="17" t="s">
        <v>76</v>
      </c>
      <c r="L4" s="15" t="s">
        <v>74</v>
      </c>
      <c r="M4" s="17" t="s">
        <v>75</v>
      </c>
      <c r="N4" s="19" t="s">
        <v>76</v>
      </c>
      <c r="Q4" s="15" t="s">
        <v>74</v>
      </c>
      <c r="R4" s="17" t="s">
        <v>75</v>
      </c>
      <c r="S4" s="19" t="s">
        <v>76</v>
      </c>
      <c r="T4" s="15" t="s">
        <v>74</v>
      </c>
      <c r="U4" s="17" t="s">
        <v>75</v>
      </c>
      <c r="V4" s="19" t="s">
        <v>76</v>
      </c>
      <c r="X4" s="97">
        <f>AVERAGE(I6:I35)</f>
        <v>0.16666666666666666</v>
      </c>
      <c r="Y4" s="98">
        <f>AVERAGE(J6:J35)</f>
        <v>0.76666666666666672</v>
      </c>
      <c r="Z4" s="99">
        <f>AVERAGE(K6:K35)</f>
        <v>0.4</v>
      </c>
      <c r="AA4" s="100">
        <f>AVERAGE(L6:L35)</f>
        <v>256.03333333333336</v>
      </c>
      <c r="AB4" s="101">
        <f>AVERAGE(M6:M35)</f>
        <v>96.13333333333334</v>
      </c>
      <c r="AC4" s="102">
        <f>AVERAGE(N6:N35)</f>
        <v>116.63333333333334</v>
      </c>
    </row>
    <row r="5" spans="1:38">
      <c r="A5" s="6">
        <v>21</v>
      </c>
      <c r="B5">
        <v>2</v>
      </c>
      <c r="C5">
        <v>4</v>
      </c>
      <c r="D5">
        <v>1</v>
      </c>
      <c r="E5" s="5">
        <v>1</v>
      </c>
      <c r="I5" s="16"/>
      <c r="J5" s="18"/>
      <c r="K5" s="18"/>
      <c r="L5" s="16"/>
      <c r="M5" s="18"/>
      <c r="N5" s="20"/>
      <c r="Q5" s="16"/>
      <c r="R5" s="18"/>
      <c r="S5" s="20"/>
      <c r="T5" s="16"/>
      <c r="U5" s="18"/>
      <c r="V5" s="20"/>
      <c r="X5" s="6"/>
      <c r="Y5" s="37"/>
      <c r="Z5" s="96" t="s">
        <v>123</v>
      </c>
      <c r="AA5" s="40">
        <f>STDEV(L6:L35)</f>
        <v>121.87486044790123</v>
      </c>
      <c r="AB5" s="38">
        <f>STDEV(M6:M35)</f>
        <v>74.188824018145766</v>
      </c>
      <c r="AC5" s="39">
        <f t="shared" ref="AB5:AC5" si="0">STDEV(N6:N35)</f>
        <v>123.35384576237506</v>
      </c>
    </row>
    <row r="6" spans="1:38">
      <c r="A6" s="6">
        <v>22</v>
      </c>
      <c r="B6">
        <v>2</v>
      </c>
      <c r="C6">
        <v>3</v>
      </c>
      <c r="D6">
        <v>0</v>
      </c>
      <c r="E6" s="5">
        <v>1</v>
      </c>
      <c r="I6" s="80">
        <v>0</v>
      </c>
      <c r="J6" s="81">
        <v>1</v>
      </c>
      <c r="K6" s="81">
        <v>0</v>
      </c>
      <c r="L6" s="57">
        <v>354</v>
      </c>
      <c r="M6" s="81">
        <v>47</v>
      </c>
      <c r="N6" s="82">
        <v>75</v>
      </c>
      <c r="Q6" s="6">
        <v>1</v>
      </c>
      <c r="R6">
        <v>0</v>
      </c>
      <c r="S6">
        <v>1</v>
      </c>
      <c r="T6" s="6">
        <v>20</v>
      </c>
      <c r="U6" s="11">
        <v>63</v>
      </c>
      <c r="V6" s="5">
        <v>24</v>
      </c>
      <c r="X6" s="6"/>
      <c r="Y6" s="37"/>
      <c r="Z6" s="90" t="s">
        <v>124</v>
      </c>
      <c r="AA6" s="37"/>
      <c r="AB6" s="37"/>
      <c r="AC6" s="5"/>
    </row>
    <row r="7" spans="1:38">
      <c r="A7" s="6">
        <v>27</v>
      </c>
      <c r="B7">
        <v>2</v>
      </c>
      <c r="C7">
        <v>3</v>
      </c>
      <c r="D7">
        <v>1</v>
      </c>
      <c r="E7" s="5">
        <v>1</v>
      </c>
      <c r="I7" s="83">
        <v>0</v>
      </c>
      <c r="J7" s="11">
        <v>1</v>
      </c>
      <c r="K7" s="11">
        <v>1</v>
      </c>
      <c r="L7" s="6">
        <v>364</v>
      </c>
      <c r="M7" s="11">
        <v>59</v>
      </c>
      <c r="N7" s="5">
        <v>77</v>
      </c>
      <c r="Q7" s="6">
        <v>1</v>
      </c>
      <c r="R7">
        <v>1</v>
      </c>
      <c r="S7">
        <v>1</v>
      </c>
      <c r="T7" s="6">
        <v>90</v>
      </c>
      <c r="U7" s="11">
        <v>32</v>
      </c>
      <c r="V7" s="5">
        <v>23</v>
      </c>
      <c r="X7" s="6"/>
      <c r="Y7" s="37"/>
      <c r="Z7" s="37"/>
      <c r="AA7" s="37"/>
      <c r="AB7" s="37"/>
      <c r="AC7" s="5"/>
    </row>
    <row r="8" spans="1:38">
      <c r="A8" s="6">
        <v>19</v>
      </c>
      <c r="B8">
        <v>1</v>
      </c>
      <c r="C8">
        <v>5</v>
      </c>
      <c r="D8">
        <v>0</v>
      </c>
      <c r="E8" s="5">
        <v>1</v>
      </c>
      <c r="I8" s="83">
        <v>0</v>
      </c>
      <c r="J8" s="11">
        <v>1</v>
      </c>
      <c r="K8" s="11">
        <v>0</v>
      </c>
      <c r="L8" s="6">
        <v>124</v>
      </c>
      <c r="M8" s="11">
        <v>31</v>
      </c>
      <c r="N8" s="5">
        <v>58</v>
      </c>
      <c r="Q8" s="6">
        <v>1</v>
      </c>
      <c r="R8" s="11">
        <v>0</v>
      </c>
      <c r="S8" s="11">
        <v>1</v>
      </c>
      <c r="T8" s="6">
        <v>16</v>
      </c>
      <c r="U8" s="11">
        <v>79</v>
      </c>
      <c r="V8" s="5">
        <v>30</v>
      </c>
      <c r="X8" s="6"/>
      <c r="Y8" s="37"/>
      <c r="Z8" s="37"/>
      <c r="AA8" s="37"/>
      <c r="AB8" s="37"/>
      <c r="AC8" s="5"/>
    </row>
    <row r="9" spans="1:38">
      <c r="A9" s="6">
        <v>21</v>
      </c>
      <c r="B9">
        <v>1</v>
      </c>
      <c r="C9">
        <v>5</v>
      </c>
      <c r="D9">
        <v>1</v>
      </c>
      <c r="E9" s="5">
        <v>1</v>
      </c>
      <c r="I9" s="83">
        <v>0</v>
      </c>
      <c r="J9" s="11">
        <v>1</v>
      </c>
      <c r="K9" s="11">
        <v>0</v>
      </c>
      <c r="L9" s="6">
        <v>416</v>
      </c>
      <c r="M9" s="11">
        <v>189</v>
      </c>
      <c r="N9" s="5">
        <v>59</v>
      </c>
      <c r="Q9" s="6">
        <v>1</v>
      </c>
      <c r="R9" s="11">
        <v>1</v>
      </c>
      <c r="S9" s="11">
        <v>1</v>
      </c>
      <c r="T9" s="6">
        <v>288</v>
      </c>
      <c r="U9" s="11">
        <v>50</v>
      </c>
      <c r="V9" s="5">
        <v>17</v>
      </c>
      <c r="X9" s="6"/>
      <c r="Y9" s="37"/>
      <c r="Z9" s="37"/>
      <c r="AA9" s="37"/>
      <c r="AB9" s="37"/>
      <c r="AC9" s="5"/>
    </row>
    <row r="10" spans="1:38">
      <c r="A10" s="6">
        <v>20</v>
      </c>
      <c r="B10">
        <v>1</v>
      </c>
      <c r="C10">
        <v>4</v>
      </c>
      <c r="D10">
        <v>0</v>
      </c>
      <c r="E10" s="5">
        <v>1</v>
      </c>
      <c r="I10" s="83">
        <v>0</v>
      </c>
      <c r="J10" s="11">
        <v>1</v>
      </c>
      <c r="K10" s="11">
        <v>1</v>
      </c>
      <c r="L10" s="6">
        <v>366</v>
      </c>
      <c r="M10" s="11">
        <v>45</v>
      </c>
      <c r="N10" s="5">
        <v>185</v>
      </c>
      <c r="Q10" s="6">
        <v>1</v>
      </c>
      <c r="R10" s="11">
        <v>1</v>
      </c>
      <c r="S10" s="11">
        <v>1</v>
      </c>
      <c r="T10" s="6">
        <v>127</v>
      </c>
      <c r="U10" s="11">
        <v>35</v>
      </c>
      <c r="V10" s="5">
        <v>87</v>
      </c>
      <c r="X10" s="84" t="s">
        <v>120</v>
      </c>
      <c r="Y10" s="109"/>
      <c r="Z10" s="109"/>
      <c r="AA10" s="78" t="s">
        <v>122</v>
      </c>
      <c r="AB10" s="109"/>
      <c r="AC10" s="110"/>
    </row>
    <row r="11" spans="1:38">
      <c r="A11" s="6">
        <v>22</v>
      </c>
      <c r="B11">
        <v>1</v>
      </c>
      <c r="C11">
        <v>4</v>
      </c>
      <c r="D11">
        <v>1</v>
      </c>
      <c r="E11" s="5">
        <v>1</v>
      </c>
      <c r="I11" s="83">
        <v>0</v>
      </c>
      <c r="J11" s="11">
        <v>1</v>
      </c>
      <c r="K11" s="11">
        <v>0</v>
      </c>
      <c r="L11" s="6">
        <v>282</v>
      </c>
      <c r="M11" s="11">
        <v>78</v>
      </c>
      <c r="N11" s="5">
        <v>598</v>
      </c>
      <c r="Q11" s="6">
        <v>0</v>
      </c>
      <c r="R11" s="11">
        <v>1</v>
      </c>
      <c r="S11" s="11">
        <v>1</v>
      </c>
      <c r="T11" s="6">
        <v>88</v>
      </c>
      <c r="U11" s="11">
        <v>60</v>
      </c>
      <c r="V11" s="5">
        <v>69</v>
      </c>
      <c r="X11" s="93">
        <f>AVERAGE(Q6:Q35)</f>
        <v>0.76666666666666672</v>
      </c>
      <c r="Y11" s="94">
        <f>AVERAGE(R6:R35)</f>
        <v>0.93333333333333335</v>
      </c>
      <c r="Z11" s="95">
        <f>AVERAGE(S6:S35)</f>
        <v>0.73333333333333328</v>
      </c>
      <c r="AA11" s="57">
        <f>AVERAGE(T6:T35)</f>
        <v>91.566666666666663</v>
      </c>
      <c r="AB11" s="91">
        <f t="shared" ref="AB11:AC11" si="1">AVERAGE(U6:U35)</f>
        <v>48.766666666666666</v>
      </c>
      <c r="AC11" s="82">
        <f t="shared" si="1"/>
        <v>60.5</v>
      </c>
    </row>
    <row r="12" spans="1:38">
      <c r="A12" s="6">
        <v>19</v>
      </c>
      <c r="B12">
        <v>2</v>
      </c>
      <c r="C12">
        <v>4</v>
      </c>
      <c r="D12">
        <v>1</v>
      </c>
      <c r="E12" s="5">
        <v>1</v>
      </c>
      <c r="I12" s="83">
        <v>1</v>
      </c>
      <c r="J12" s="11">
        <v>1</v>
      </c>
      <c r="K12" s="11">
        <v>0</v>
      </c>
      <c r="L12" s="6">
        <v>275</v>
      </c>
      <c r="M12" s="11">
        <v>235</v>
      </c>
      <c r="N12" s="5">
        <v>411</v>
      </c>
      <c r="Q12" s="6">
        <v>1</v>
      </c>
      <c r="R12" s="11">
        <v>1</v>
      </c>
      <c r="S12" s="11">
        <v>1</v>
      </c>
      <c r="T12" s="6">
        <v>47</v>
      </c>
      <c r="U12" s="11">
        <v>24</v>
      </c>
      <c r="V12" s="5">
        <v>60</v>
      </c>
      <c r="X12" s="6"/>
      <c r="Y12" s="37"/>
      <c r="Z12" s="92" t="s">
        <v>123</v>
      </c>
      <c r="AA12" s="40">
        <f>STDEV(T6:T35)</f>
        <v>73.970023440689076</v>
      </c>
      <c r="AB12" s="38">
        <f t="shared" ref="AB12:AC12" si="2">STDEV(U6:U35)</f>
        <v>41.304323338323577</v>
      </c>
      <c r="AC12" s="39">
        <f t="shared" si="2"/>
        <v>37.287096779005154</v>
      </c>
    </row>
    <row r="13" spans="1:38">
      <c r="A13" s="6">
        <v>22</v>
      </c>
      <c r="B13">
        <v>1</v>
      </c>
      <c r="C13">
        <v>2</v>
      </c>
      <c r="D13">
        <v>0</v>
      </c>
      <c r="E13" s="5">
        <v>1</v>
      </c>
      <c r="I13" s="83">
        <v>0</v>
      </c>
      <c r="J13" s="11">
        <v>1</v>
      </c>
      <c r="K13" s="11">
        <v>1</v>
      </c>
      <c r="L13" s="6">
        <v>289</v>
      </c>
      <c r="M13" s="11">
        <v>50</v>
      </c>
      <c r="N13" s="5">
        <v>107</v>
      </c>
      <c r="Q13" s="6">
        <v>1</v>
      </c>
      <c r="R13" s="11">
        <v>1</v>
      </c>
      <c r="S13" s="11">
        <v>1</v>
      </c>
      <c r="T13" s="6">
        <v>182</v>
      </c>
      <c r="U13" s="11">
        <v>20</v>
      </c>
      <c r="V13" s="5">
        <v>58</v>
      </c>
      <c r="X13" s="6"/>
      <c r="Y13" s="37"/>
      <c r="Z13" s="90" t="s">
        <v>124</v>
      </c>
      <c r="AA13" s="37"/>
      <c r="AB13" s="37"/>
      <c r="AC13" s="5"/>
    </row>
    <row r="14" spans="1:38">
      <c r="A14" s="6">
        <v>45</v>
      </c>
      <c r="B14">
        <v>2</v>
      </c>
      <c r="C14">
        <v>1</v>
      </c>
      <c r="D14">
        <v>0</v>
      </c>
      <c r="E14" s="5">
        <v>0</v>
      </c>
      <c r="I14" s="83">
        <v>0</v>
      </c>
      <c r="J14" s="11">
        <v>0</v>
      </c>
      <c r="K14" s="11">
        <v>0</v>
      </c>
      <c r="L14" s="6">
        <v>450</v>
      </c>
      <c r="M14" s="11">
        <v>120</v>
      </c>
      <c r="N14" s="5">
        <v>138</v>
      </c>
      <c r="Q14" s="6">
        <v>0</v>
      </c>
      <c r="R14" s="11">
        <v>1</v>
      </c>
      <c r="S14" s="11">
        <v>0</v>
      </c>
      <c r="T14" s="6">
        <v>60</v>
      </c>
      <c r="U14" s="11">
        <v>53</v>
      </c>
      <c r="V14" s="5">
        <v>178</v>
      </c>
      <c r="X14" s="6"/>
      <c r="Y14" s="37"/>
      <c r="Z14" s="37"/>
      <c r="AA14" s="37"/>
      <c r="AB14" s="37"/>
      <c r="AC14" s="5"/>
    </row>
    <row r="15" spans="1:38">
      <c r="A15" s="31">
        <v>20</v>
      </c>
      <c r="B15" s="32">
        <v>1</v>
      </c>
      <c r="C15" s="32">
        <v>4</v>
      </c>
      <c r="D15" s="32">
        <v>0</v>
      </c>
      <c r="E15" s="34">
        <v>0</v>
      </c>
      <c r="I15" s="83">
        <v>0</v>
      </c>
      <c r="J15" s="11">
        <v>0</v>
      </c>
      <c r="K15" s="11">
        <v>0</v>
      </c>
      <c r="L15" s="6">
        <v>395</v>
      </c>
      <c r="M15" s="11">
        <v>186</v>
      </c>
      <c r="N15" s="5">
        <v>27</v>
      </c>
      <c r="Q15" s="6">
        <v>1</v>
      </c>
      <c r="R15" s="11">
        <v>1</v>
      </c>
      <c r="S15" s="11">
        <v>0</v>
      </c>
      <c r="T15" s="6">
        <v>55</v>
      </c>
      <c r="U15" s="11">
        <v>29</v>
      </c>
      <c r="V15" s="5">
        <v>127</v>
      </c>
      <c r="X15" s="84" t="s">
        <v>131</v>
      </c>
      <c r="Y15" s="69"/>
      <c r="Z15" s="91"/>
      <c r="AA15" s="91"/>
      <c r="AB15" s="91"/>
      <c r="AC15" s="91"/>
      <c r="AD15" s="91"/>
      <c r="AE15" s="84" t="s">
        <v>132</v>
      </c>
      <c r="AF15" s="69"/>
      <c r="AG15" s="91"/>
      <c r="AH15" s="91"/>
      <c r="AI15" s="91"/>
      <c r="AJ15" s="91"/>
      <c r="AK15" s="91"/>
      <c r="AL15" s="82"/>
    </row>
    <row r="16" spans="1:38">
      <c r="A16" s="6">
        <v>20</v>
      </c>
      <c r="B16" s="33">
        <v>2</v>
      </c>
      <c r="C16" s="33">
        <v>3</v>
      </c>
      <c r="D16" s="33">
        <v>0</v>
      </c>
      <c r="E16" s="5">
        <v>1</v>
      </c>
      <c r="I16" s="31">
        <v>0</v>
      </c>
      <c r="J16" s="32">
        <v>0</v>
      </c>
      <c r="K16" s="32">
        <v>0</v>
      </c>
      <c r="L16" s="31">
        <v>163</v>
      </c>
      <c r="M16" s="32">
        <v>157</v>
      </c>
      <c r="N16" s="34">
        <v>108</v>
      </c>
      <c r="Q16" s="31">
        <v>0</v>
      </c>
      <c r="R16" s="32">
        <v>1</v>
      </c>
      <c r="S16" s="32">
        <v>0</v>
      </c>
      <c r="T16" s="31">
        <v>179</v>
      </c>
      <c r="U16" s="32">
        <v>90</v>
      </c>
      <c r="V16" s="34">
        <v>45</v>
      </c>
      <c r="X16" s="92" t="s">
        <v>128</v>
      </c>
      <c r="Y16" s="108"/>
      <c r="Z16" s="84" t="s">
        <v>129</v>
      </c>
      <c r="AA16" s="69"/>
      <c r="AB16" s="84" t="s">
        <v>130</v>
      </c>
      <c r="AC16" s="68"/>
      <c r="AD16" s="69"/>
      <c r="AE16" s="84" t="s">
        <v>128</v>
      </c>
      <c r="AF16" s="69"/>
      <c r="AG16" s="84" t="s">
        <v>129</v>
      </c>
      <c r="AH16" s="69"/>
      <c r="AI16" s="84" t="s">
        <v>130</v>
      </c>
      <c r="AJ16" s="68"/>
      <c r="AK16" s="68"/>
      <c r="AL16" s="69"/>
    </row>
    <row r="17" spans="1:51" ht="15" customHeight="1">
      <c r="A17" s="6">
        <v>20</v>
      </c>
      <c r="B17" s="33">
        <v>1</v>
      </c>
      <c r="C17" s="33">
        <v>5</v>
      </c>
      <c r="D17" s="33">
        <v>1</v>
      </c>
      <c r="E17" s="5">
        <v>1</v>
      </c>
      <c r="I17" s="83">
        <v>0</v>
      </c>
      <c r="J17" s="11">
        <v>1</v>
      </c>
      <c r="K17" s="11">
        <v>1</v>
      </c>
      <c r="L17" s="6">
        <v>420</v>
      </c>
      <c r="M17" s="33">
        <v>48</v>
      </c>
      <c r="N17" s="50">
        <v>274</v>
      </c>
      <c r="Q17" s="6">
        <v>1</v>
      </c>
      <c r="R17" s="33">
        <v>1</v>
      </c>
      <c r="S17" s="33">
        <v>1</v>
      </c>
      <c r="T17" s="6">
        <v>108</v>
      </c>
      <c r="U17" s="33">
        <v>35</v>
      </c>
      <c r="V17" s="5">
        <v>98</v>
      </c>
      <c r="X17" s="93">
        <f>AVERAGE(I6:K35)</f>
        <v>0.44444444444444442</v>
      </c>
      <c r="Y17" s="110"/>
      <c r="Z17" s="113">
        <f>AVERAGE(L6:N35)</f>
        <v>156.26666666666668</v>
      </c>
      <c r="AA17" s="110"/>
      <c r="AB17" s="113">
        <f>STDEV(L6:N35)</f>
        <v>129.20855017452308</v>
      </c>
      <c r="AC17" s="109"/>
      <c r="AD17" s="110"/>
      <c r="AE17" s="93">
        <f>AVERAGE(Q6:S35)</f>
        <v>0.81111111111111112</v>
      </c>
      <c r="AF17" s="110"/>
      <c r="AG17" s="38">
        <f>AVERAGE(T6:V35)</f>
        <v>66.944444444444443</v>
      </c>
      <c r="AH17" s="38"/>
      <c r="AI17" s="113">
        <f>STDEV(T6:V35)</f>
        <v>55.870709721141637</v>
      </c>
      <c r="AJ17" s="109"/>
      <c r="AK17" s="109"/>
      <c r="AL17" s="110"/>
    </row>
    <row r="18" spans="1:51">
      <c r="A18" s="42">
        <v>50</v>
      </c>
      <c r="B18" s="33">
        <v>2</v>
      </c>
      <c r="C18" s="41">
        <v>3</v>
      </c>
      <c r="D18" s="33">
        <v>0</v>
      </c>
      <c r="E18" s="5">
        <v>1</v>
      </c>
      <c r="I18" s="83">
        <v>0</v>
      </c>
      <c r="J18" s="11">
        <v>1</v>
      </c>
      <c r="K18" s="11">
        <v>0</v>
      </c>
      <c r="L18" s="6">
        <v>415</v>
      </c>
      <c r="M18" s="33">
        <v>35</v>
      </c>
      <c r="N18" s="5">
        <v>90</v>
      </c>
      <c r="Q18" s="6">
        <v>0</v>
      </c>
      <c r="R18" s="33">
        <v>1</v>
      </c>
      <c r="S18" s="33">
        <v>1</v>
      </c>
      <c r="T18" s="6">
        <v>120</v>
      </c>
      <c r="U18" s="33">
        <v>28</v>
      </c>
      <c r="V18" s="5">
        <v>60</v>
      </c>
    </row>
    <row r="19" spans="1:51">
      <c r="A19" s="42">
        <v>23</v>
      </c>
      <c r="B19" s="33">
        <v>1</v>
      </c>
      <c r="C19" s="41">
        <v>4</v>
      </c>
      <c r="D19" s="33">
        <v>0</v>
      </c>
      <c r="E19" s="5">
        <v>1</v>
      </c>
      <c r="I19" s="83">
        <v>0</v>
      </c>
      <c r="J19" s="11">
        <v>1</v>
      </c>
      <c r="K19" s="11">
        <v>0</v>
      </c>
      <c r="L19" s="6">
        <v>142</v>
      </c>
      <c r="M19" s="33">
        <v>105</v>
      </c>
      <c r="N19" s="5">
        <v>141</v>
      </c>
      <c r="Q19" s="6">
        <v>1</v>
      </c>
      <c r="R19" s="33">
        <v>1</v>
      </c>
      <c r="S19" s="33">
        <v>1</v>
      </c>
      <c r="T19" s="6">
        <v>85</v>
      </c>
      <c r="U19" s="33">
        <v>34</v>
      </c>
      <c r="V19" s="51">
        <v>60</v>
      </c>
      <c r="X19" s="76"/>
      <c r="Y19" s="71"/>
      <c r="Z19" s="71"/>
      <c r="AA19" s="71" t="s">
        <v>133</v>
      </c>
      <c r="AB19" s="71"/>
      <c r="AC19" s="71"/>
      <c r="AD19" s="71"/>
      <c r="AE19" s="71"/>
      <c r="AF19" s="71"/>
      <c r="AG19" s="73"/>
      <c r="AH19" s="71"/>
      <c r="AI19" s="71"/>
      <c r="AJ19" s="71"/>
      <c r="AK19" s="71"/>
      <c r="AL19" s="76" t="s">
        <v>134</v>
      </c>
      <c r="AM19" s="71"/>
      <c r="AN19" s="71"/>
      <c r="AO19" s="71"/>
      <c r="AP19" s="71"/>
      <c r="AQ19" s="71"/>
      <c r="AR19" s="71"/>
      <c r="AS19" s="71"/>
      <c r="AT19" s="71"/>
      <c r="AU19" s="73"/>
      <c r="AV19" s="71"/>
      <c r="AW19" s="71"/>
      <c r="AX19" s="71"/>
      <c r="AY19" s="73"/>
    </row>
    <row r="20" spans="1:51">
      <c r="A20" s="42">
        <v>21</v>
      </c>
      <c r="B20" s="33">
        <v>2</v>
      </c>
      <c r="C20" s="41">
        <v>5</v>
      </c>
      <c r="D20" s="33">
        <v>1</v>
      </c>
      <c r="E20" s="5">
        <v>1</v>
      </c>
      <c r="I20" s="83">
        <v>1</v>
      </c>
      <c r="J20" s="11">
        <v>0</v>
      </c>
      <c r="K20" s="11">
        <v>0</v>
      </c>
      <c r="L20" s="6">
        <v>208</v>
      </c>
      <c r="M20" s="33">
        <v>168</v>
      </c>
      <c r="N20" s="5">
        <v>26</v>
      </c>
      <c r="Q20" s="6">
        <v>1</v>
      </c>
      <c r="R20" s="33">
        <v>1</v>
      </c>
      <c r="S20" s="33">
        <v>0</v>
      </c>
      <c r="T20" s="6">
        <v>35</v>
      </c>
      <c r="U20" s="33">
        <v>35</v>
      </c>
      <c r="V20" s="51">
        <v>93</v>
      </c>
      <c r="X20" s="116" t="s">
        <v>30</v>
      </c>
      <c r="Y20" s="117"/>
      <c r="Z20" s="117"/>
      <c r="AA20" s="117"/>
      <c r="AB20" s="117"/>
      <c r="AC20" s="117"/>
      <c r="AD20" s="117"/>
      <c r="AE20" s="117"/>
      <c r="AF20" s="117"/>
      <c r="AG20" s="118"/>
      <c r="AH20" s="114" t="s">
        <v>85</v>
      </c>
      <c r="AI20" s="114"/>
      <c r="AJ20" s="114"/>
      <c r="AK20" s="115"/>
      <c r="AL20" s="119" t="s">
        <v>30</v>
      </c>
      <c r="AM20" s="120"/>
      <c r="AN20" s="120"/>
      <c r="AO20" s="120"/>
      <c r="AP20" s="120"/>
      <c r="AQ20" s="120"/>
      <c r="AR20" s="120"/>
      <c r="AS20" s="120"/>
      <c r="AT20" s="120"/>
      <c r="AU20" s="121"/>
      <c r="AV20" s="114" t="s">
        <v>85</v>
      </c>
      <c r="AW20" s="114"/>
      <c r="AX20" s="114"/>
      <c r="AY20" s="115"/>
    </row>
    <row r="21" spans="1:51">
      <c r="A21" s="42">
        <v>19</v>
      </c>
      <c r="B21" s="33">
        <v>1</v>
      </c>
      <c r="C21" s="41">
        <v>3</v>
      </c>
      <c r="D21" s="33">
        <v>0</v>
      </c>
      <c r="E21" s="5">
        <v>0</v>
      </c>
      <c r="I21" s="83">
        <v>1</v>
      </c>
      <c r="J21" s="11">
        <v>1</v>
      </c>
      <c r="K21" s="11">
        <v>0</v>
      </c>
      <c r="L21" s="6">
        <v>415</v>
      </c>
      <c r="M21" s="33">
        <v>33</v>
      </c>
      <c r="N21" s="5">
        <v>52</v>
      </c>
      <c r="Q21" s="6">
        <v>1</v>
      </c>
      <c r="R21" s="33">
        <v>1</v>
      </c>
      <c r="S21" s="33">
        <v>1</v>
      </c>
      <c r="T21" s="6">
        <v>35</v>
      </c>
      <c r="U21" s="33">
        <v>41</v>
      </c>
      <c r="V21" s="51">
        <v>32</v>
      </c>
      <c r="X21" s="122" t="s">
        <v>31</v>
      </c>
      <c r="Y21" s="123" t="s">
        <v>32</v>
      </c>
      <c r="Z21" s="123" t="s">
        <v>33</v>
      </c>
      <c r="AA21" s="123" t="s">
        <v>34</v>
      </c>
      <c r="AB21" s="123" t="s">
        <v>35</v>
      </c>
      <c r="AC21" s="123" t="s">
        <v>36</v>
      </c>
      <c r="AD21" s="123" t="s">
        <v>37</v>
      </c>
      <c r="AE21" s="123" t="s">
        <v>38</v>
      </c>
      <c r="AF21" s="123" t="s">
        <v>39</v>
      </c>
      <c r="AG21" s="124" t="s">
        <v>40</v>
      </c>
      <c r="AH21" s="125" t="s">
        <v>31</v>
      </c>
      <c r="AI21" s="126" t="s">
        <v>32</v>
      </c>
      <c r="AJ21" s="126" t="s">
        <v>33</v>
      </c>
      <c r="AK21" s="127" t="s">
        <v>34</v>
      </c>
      <c r="AL21" s="122" t="s">
        <v>31</v>
      </c>
      <c r="AM21" s="123" t="s">
        <v>32</v>
      </c>
      <c r="AN21" s="123" t="s">
        <v>33</v>
      </c>
      <c r="AO21" s="123" t="s">
        <v>34</v>
      </c>
      <c r="AP21" s="123" t="s">
        <v>35</v>
      </c>
      <c r="AQ21" s="123" t="s">
        <v>36</v>
      </c>
      <c r="AR21" s="123" t="s">
        <v>37</v>
      </c>
      <c r="AS21" s="123" t="s">
        <v>38</v>
      </c>
      <c r="AT21" s="123" t="s">
        <v>39</v>
      </c>
      <c r="AU21" s="124" t="s">
        <v>40</v>
      </c>
      <c r="AV21" s="125" t="s">
        <v>31</v>
      </c>
      <c r="AW21" s="126" t="s">
        <v>32</v>
      </c>
      <c r="AX21" s="126" t="s">
        <v>33</v>
      </c>
      <c r="AY21" s="127" t="s">
        <v>34</v>
      </c>
    </row>
    <row r="22" spans="1:51">
      <c r="A22" s="42">
        <v>17</v>
      </c>
      <c r="B22" s="33">
        <v>1</v>
      </c>
      <c r="C22" s="41">
        <v>5</v>
      </c>
      <c r="D22" s="33">
        <v>1</v>
      </c>
      <c r="E22" s="5">
        <v>0</v>
      </c>
      <c r="I22" s="83">
        <v>0</v>
      </c>
      <c r="J22" s="11">
        <v>1</v>
      </c>
      <c r="K22" s="11">
        <v>1</v>
      </c>
      <c r="L22" s="6">
        <v>245</v>
      </c>
      <c r="M22" s="33">
        <v>22</v>
      </c>
      <c r="N22" s="5">
        <v>137</v>
      </c>
      <c r="Q22" s="6">
        <v>1</v>
      </c>
      <c r="R22" s="33">
        <v>1</v>
      </c>
      <c r="S22" s="33">
        <v>1</v>
      </c>
      <c r="T22" s="6">
        <v>184</v>
      </c>
      <c r="U22" s="33">
        <v>66</v>
      </c>
      <c r="V22" s="51">
        <v>31</v>
      </c>
      <c r="X22" s="116"/>
      <c r="Y22" s="117"/>
      <c r="Z22" s="117"/>
      <c r="AA22" s="117"/>
      <c r="AB22" s="117"/>
      <c r="AC22" s="117"/>
      <c r="AD22" s="117"/>
      <c r="AE22" s="117"/>
      <c r="AF22" s="117"/>
      <c r="AG22" s="118"/>
      <c r="AH22" s="119"/>
      <c r="AI22" s="120"/>
      <c r="AJ22" s="120"/>
      <c r="AK22" s="121"/>
      <c r="AL22" s="116"/>
      <c r="AM22" s="117"/>
      <c r="AN22" s="117"/>
      <c r="AO22" s="117"/>
      <c r="AP22" s="117"/>
      <c r="AQ22" s="117"/>
      <c r="AR22" s="117"/>
      <c r="AS22" s="117"/>
      <c r="AT22" s="117"/>
      <c r="AU22" s="118"/>
      <c r="AV22" s="119"/>
      <c r="AW22" s="120"/>
      <c r="AX22" s="120"/>
      <c r="AY22" s="121"/>
    </row>
    <row r="23" spans="1:51">
      <c r="A23" s="42">
        <v>19</v>
      </c>
      <c r="B23" s="33">
        <v>2</v>
      </c>
      <c r="C23" s="41">
        <v>1</v>
      </c>
      <c r="D23" s="33">
        <v>0</v>
      </c>
      <c r="E23" s="5">
        <v>0</v>
      </c>
      <c r="I23" s="83">
        <v>1</v>
      </c>
      <c r="J23" s="11">
        <v>1</v>
      </c>
      <c r="K23" s="11">
        <v>1</v>
      </c>
      <c r="L23" s="6">
        <v>42</v>
      </c>
      <c r="M23" s="33">
        <v>38</v>
      </c>
      <c r="N23" s="5">
        <v>56</v>
      </c>
      <c r="Q23" s="6">
        <v>1</v>
      </c>
      <c r="R23" s="33">
        <v>1</v>
      </c>
      <c r="S23" s="33">
        <v>1</v>
      </c>
      <c r="T23" s="6">
        <v>35</v>
      </c>
      <c r="U23" s="33">
        <v>27</v>
      </c>
      <c r="V23" s="51">
        <v>49</v>
      </c>
      <c r="X23" s="6">
        <v>1</v>
      </c>
      <c r="Y23" s="11">
        <v>5</v>
      </c>
      <c r="Z23" s="11">
        <v>2</v>
      </c>
      <c r="AA23" s="11">
        <v>3</v>
      </c>
      <c r="AB23" s="11">
        <v>1</v>
      </c>
      <c r="AC23" s="11">
        <v>5</v>
      </c>
      <c r="AD23" s="11">
        <v>2</v>
      </c>
      <c r="AE23" s="11">
        <v>4</v>
      </c>
      <c r="AF23" s="11">
        <v>1</v>
      </c>
      <c r="AG23" s="11">
        <v>2</v>
      </c>
      <c r="AH23" s="6">
        <v>1</v>
      </c>
      <c r="AI23" s="11">
        <v>7</v>
      </c>
      <c r="AJ23" s="11">
        <v>1</v>
      </c>
      <c r="AK23" s="11">
        <v>6</v>
      </c>
      <c r="AL23" s="6">
        <v>4</v>
      </c>
      <c r="AM23" s="11">
        <v>2</v>
      </c>
      <c r="AN23" s="11">
        <v>5</v>
      </c>
      <c r="AO23" s="11">
        <v>1</v>
      </c>
      <c r="AP23" s="11">
        <v>5</v>
      </c>
      <c r="AQ23" s="11">
        <v>2</v>
      </c>
      <c r="AR23" s="11">
        <v>4</v>
      </c>
      <c r="AS23" s="11">
        <v>2</v>
      </c>
      <c r="AT23" s="11">
        <v>5</v>
      </c>
      <c r="AU23" s="11">
        <v>1</v>
      </c>
      <c r="AV23" s="6">
        <v>6</v>
      </c>
      <c r="AW23" s="11">
        <v>1</v>
      </c>
      <c r="AX23" s="11">
        <v>6</v>
      </c>
      <c r="AY23" s="11">
        <v>2</v>
      </c>
    </row>
    <row r="24" spans="1:51" ht="15" customHeight="1">
      <c r="A24" s="42">
        <v>20</v>
      </c>
      <c r="B24" s="33">
        <v>2</v>
      </c>
      <c r="C24" s="41">
        <v>4</v>
      </c>
      <c r="D24" s="33">
        <v>0</v>
      </c>
      <c r="E24" s="5">
        <v>1</v>
      </c>
      <c r="I24" s="83">
        <v>0</v>
      </c>
      <c r="J24" s="11">
        <v>0</v>
      </c>
      <c r="K24" s="11">
        <v>0</v>
      </c>
      <c r="L24" s="6">
        <v>88</v>
      </c>
      <c r="M24" s="33">
        <v>93</v>
      </c>
      <c r="N24" s="5">
        <v>15</v>
      </c>
      <c r="Q24" s="6">
        <v>0</v>
      </c>
      <c r="R24" s="33">
        <v>1</v>
      </c>
      <c r="S24" s="33">
        <v>0</v>
      </c>
      <c r="T24" s="6">
        <v>103</v>
      </c>
      <c r="U24" s="33">
        <v>24</v>
      </c>
      <c r="V24" s="51">
        <v>63</v>
      </c>
      <c r="X24" s="6">
        <v>1</v>
      </c>
      <c r="Y24" s="11">
        <v>5</v>
      </c>
      <c r="Z24" s="11">
        <v>1</v>
      </c>
      <c r="AA24" s="11">
        <v>5</v>
      </c>
      <c r="AB24" s="11">
        <v>1</v>
      </c>
      <c r="AC24" s="11">
        <v>5</v>
      </c>
      <c r="AD24" s="11">
        <v>1</v>
      </c>
      <c r="AE24" s="11">
        <v>5</v>
      </c>
      <c r="AF24" s="11">
        <v>1</v>
      </c>
      <c r="AG24" s="11">
        <v>4</v>
      </c>
      <c r="AH24" s="6">
        <v>2</v>
      </c>
      <c r="AI24" s="11">
        <v>7</v>
      </c>
      <c r="AJ24" s="11">
        <v>1</v>
      </c>
      <c r="AK24" s="11">
        <v>6</v>
      </c>
      <c r="AL24" s="6">
        <v>5</v>
      </c>
      <c r="AM24" s="11">
        <v>1</v>
      </c>
      <c r="AN24" s="11">
        <v>5</v>
      </c>
      <c r="AO24" s="11">
        <v>1</v>
      </c>
      <c r="AP24" s="11">
        <v>5</v>
      </c>
      <c r="AQ24" s="11">
        <v>1</v>
      </c>
      <c r="AR24" s="11">
        <v>5</v>
      </c>
      <c r="AS24" s="11">
        <v>1</v>
      </c>
      <c r="AT24" s="11">
        <v>5</v>
      </c>
      <c r="AU24" s="11">
        <v>1</v>
      </c>
      <c r="AV24" s="6">
        <v>7</v>
      </c>
      <c r="AW24" s="11">
        <v>1</v>
      </c>
      <c r="AX24" s="11">
        <v>7</v>
      </c>
      <c r="AY24" s="11">
        <v>1</v>
      </c>
    </row>
    <row r="25" spans="1:51">
      <c r="A25" s="42">
        <v>30</v>
      </c>
      <c r="B25" s="33">
        <v>1</v>
      </c>
      <c r="C25" s="41">
        <v>5</v>
      </c>
      <c r="D25" s="33">
        <v>0</v>
      </c>
      <c r="E25" s="5">
        <v>1</v>
      </c>
      <c r="I25" s="83">
        <v>0</v>
      </c>
      <c r="J25" s="11">
        <v>0</v>
      </c>
      <c r="K25" s="11">
        <v>0</v>
      </c>
      <c r="L25" s="6">
        <v>125</v>
      </c>
      <c r="M25" s="33">
        <v>125</v>
      </c>
      <c r="N25" s="5">
        <v>45</v>
      </c>
      <c r="Q25" s="6">
        <v>0</v>
      </c>
      <c r="R25" s="33">
        <v>1</v>
      </c>
      <c r="S25" s="33">
        <v>0</v>
      </c>
      <c r="T25" s="6">
        <v>91</v>
      </c>
      <c r="U25" s="33">
        <v>22</v>
      </c>
      <c r="V25" s="51">
        <v>63</v>
      </c>
      <c r="X25" s="6">
        <v>3</v>
      </c>
      <c r="Y25" s="11">
        <v>3</v>
      </c>
      <c r="Z25" s="11">
        <v>3</v>
      </c>
      <c r="AA25" s="11">
        <v>3</v>
      </c>
      <c r="AB25" s="11">
        <v>3</v>
      </c>
      <c r="AC25" s="11">
        <v>3</v>
      </c>
      <c r="AD25" s="11">
        <v>3</v>
      </c>
      <c r="AE25" s="11">
        <v>3</v>
      </c>
      <c r="AF25" s="11">
        <v>3</v>
      </c>
      <c r="AG25" s="11">
        <v>3</v>
      </c>
      <c r="AH25" s="6">
        <v>4</v>
      </c>
      <c r="AI25" s="11">
        <v>4</v>
      </c>
      <c r="AJ25" s="11">
        <v>4</v>
      </c>
      <c r="AK25" s="11">
        <v>4</v>
      </c>
      <c r="AL25" s="6">
        <v>3</v>
      </c>
      <c r="AM25" s="11">
        <v>3</v>
      </c>
      <c r="AN25" s="11">
        <v>3</v>
      </c>
      <c r="AO25" s="11">
        <v>3</v>
      </c>
      <c r="AP25" s="11">
        <v>3</v>
      </c>
      <c r="AQ25">
        <v>3</v>
      </c>
      <c r="AR25">
        <v>3</v>
      </c>
      <c r="AS25">
        <v>3</v>
      </c>
      <c r="AT25">
        <v>3</v>
      </c>
      <c r="AU25">
        <v>3</v>
      </c>
      <c r="AV25" s="6">
        <v>3</v>
      </c>
      <c r="AW25" s="11">
        <v>4</v>
      </c>
      <c r="AX25" s="11">
        <v>4</v>
      </c>
      <c r="AY25" s="11">
        <v>5</v>
      </c>
    </row>
    <row r="26" spans="1:51" ht="15" customHeight="1">
      <c r="A26" s="42">
        <v>20</v>
      </c>
      <c r="B26" s="33">
        <v>2</v>
      </c>
      <c r="C26" s="41">
        <v>3</v>
      </c>
      <c r="D26" s="33">
        <v>0</v>
      </c>
      <c r="E26" s="5">
        <v>1</v>
      </c>
      <c r="I26" s="83">
        <v>0</v>
      </c>
      <c r="J26" s="11">
        <v>1</v>
      </c>
      <c r="K26" s="11">
        <v>1</v>
      </c>
      <c r="L26" s="6">
        <v>266</v>
      </c>
      <c r="M26" s="33">
        <v>206</v>
      </c>
      <c r="N26" s="5">
        <v>92</v>
      </c>
      <c r="Q26" s="6">
        <v>0</v>
      </c>
      <c r="R26" s="33">
        <v>1</v>
      </c>
      <c r="S26" s="33">
        <v>0</v>
      </c>
      <c r="T26" s="6">
        <v>86</v>
      </c>
      <c r="U26" s="33">
        <v>10</v>
      </c>
      <c r="V26" s="51">
        <v>117</v>
      </c>
      <c r="X26" s="6">
        <v>1</v>
      </c>
      <c r="Y26" s="11">
        <v>4</v>
      </c>
      <c r="Z26" s="11">
        <v>2</v>
      </c>
      <c r="AA26" s="11">
        <v>3</v>
      </c>
      <c r="AB26" s="11">
        <v>1</v>
      </c>
      <c r="AC26" s="11">
        <v>5</v>
      </c>
      <c r="AD26" s="11">
        <v>1</v>
      </c>
      <c r="AE26" s="11">
        <v>4</v>
      </c>
      <c r="AF26" s="11">
        <v>1</v>
      </c>
      <c r="AG26" s="11">
        <v>3</v>
      </c>
      <c r="AH26" s="6">
        <v>2</v>
      </c>
      <c r="AI26" s="11">
        <v>6</v>
      </c>
      <c r="AJ26" s="11">
        <v>2</v>
      </c>
      <c r="AK26" s="11">
        <v>7</v>
      </c>
      <c r="AL26" s="6">
        <v>4</v>
      </c>
      <c r="AM26" s="11">
        <v>3</v>
      </c>
      <c r="AN26" s="11">
        <v>4</v>
      </c>
      <c r="AO26" s="11">
        <v>1</v>
      </c>
      <c r="AP26" s="11">
        <v>2</v>
      </c>
      <c r="AQ26" s="11">
        <v>2</v>
      </c>
      <c r="AR26" s="11">
        <v>4</v>
      </c>
      <c r="AS26" s="11">
        <v>2</v>
      </c>
      <c r="AT26" s="11">
        <v>2</v>
      </c>
      <c r="AU26" s="11">
        <v>2</v>
      </c>
      <c r="AV26" s="6">
        <v>5</v>
      </c>
      <c r="AW26" s="11">
        <v>3</v>
      </c>
      <c r="AX26" s="11">
        <v>5</v>
      </c>
      <c r="AY26" s="11">
        <v>2</v>
      </c>
    </row>
    <row r="27" spans="1:51">
      <c r="A27" s="42">
        <v>22</v>
      </c>
      <c r="B27" s="33">
        <v>1</v>
      </c>
      <c r="C27" s="41">
        <v>5</v>
      </c>
      <c r="D27" s="33">
        <v>1</v>
      </c>
      <c r="E27" s="5">
        <v>1</v>
      </c>
      <c r="I27" s="83">
        <v>0</v>
      </c>
      <c r="J27" s="11">
        <v>1</v>
      </c>
      <c r="K27" s="11">
        <v>1</v>
      </c>
      <c r="L27" s="6">
        <v>375</v>
      </c>
      <c r="M27" s="33">
        <v>47</v>
      </c>
      <c r="N27" s="5">
        <v>103</v>
      </c>
      <c r="Q27" s="6">
        <v>1</v>
      </c>
      <c r="R27" s="33">
        <v>1</v>
      </c>
      <c r="S27" s="33">
        <v>1</v>
      </c>
      <c r="T27" s="6">
        <v>42</v>
      </c>
      <c r="U27" s="33">
        <v>72</v>
      </c>
      <c r="V27" s="51">
        <v>50</v>
      </c>
      <c r="X27" s="6">
        <v>2</v>
      </c>
      <c r="Y27" s="11">
        <v>2</v>
      </c>
      <c r="Z27" s="11">
        <v>3</v>
      </c>
      <c r="AA27" s="11">
        <v>2</v>
      </c>
      <c r="AB27" s="11">
        <v>2</v>
      </c>
      <c r="AC27" s="11">
        <v>4</v>
      </c>
      <c r="AD27" s="11">
        <v>2</v>
      </c>
      <c r="AE27" s="11">
        <v>4</v>
      </c>
      <c r="AF27" s="11">
        <v>2</v>
      </c>
      <c r="AG27" s="11">
        <v>4</v>
      </c>
      <c r="AH27" s="6">
        <v>6</v>
      </c>
      <c r="AI27" s="11">
        <v>3</v>
      </c>
      <c r="AJ27" s="11">
        <v>3</v>
      </c>
      <c r="AK27" s="11">
        <v>6</v>
      </c>
      <c r="AL27" s="6">
        <v>5</v>
      </c>
      <c r="AM27" s="11">
        <v>1</v>
      </c>
      <c r="AN27" s="11">
        <v>5</v>
      </c>
      <c r="AO27" s="11">
        <v>1</v>
      </c>
      <c r="AP27" s="11">
        <v>5</v>
      </c>
      <c r="AQ27" s="11">
        <v>1</v>
      </c>
      <c r="AR27" s="11">
        <v>5</v>
      </c>
      <c r="AS27" s="11">
        <v>1</v>
      </c>
      <c r="AT27" s="11">
        <v>5</v>
      </c>
      <c r="AU27" s="11">
        <v>1</v>
      </c>
      <c r="AV27" s="6">
        <v>6</v>
      </c>
      <c r="AW27" s="11">
        <v>1</v>
      </c>
      <c r="AX27" s="11">
        <v>6</v>
      </c>
      <c r="AY27" s="11">
        <v>1</v>
      </c>
    </row>
    <row r="28" spans="1:51">
      <c r="A28" s="42">
        <v>20</v>
      </c>
      <c r="B28" s="33">
        <v>2</v>
      </c>
      <c r="C28" s="41">
        <v>1</v>
      </c>
      <c r="D28" s="33">
        <v>0</v>
      </c>
      <c r="E28" s="5">
        <v>1</v>
      </c>
      <c r="I28" s="83">
        <v>0</v>
      </c>
      <c r="J28" s="11">
        <v>1</v>
      </c>
      <c r="K28" s="11">
        <v>0</v>
      </c>
      <c r="L28" s="6">
        <v>307</v>
      </c>
      <c r="M28" s="33">
        <v>315</v>
      </c>
      <c r="N28" s="5">
        <v>190</v>
      </c>
      <c r="Q28" s="6">
        <v>1</v>
      </c>
      <c r="R28" s="33">
        <v>1</v>
      </c>
      <c r="S28" s="33">
        <v>1</v>
      </c>
      <c r="T28" s="6">
        <v>13</v>
      </c>
      <c r="U28" s="33">
        <v>200</v>
      </c>
      <c r="V28" s="51">
        <v>75</v>
      </c>
      <c r="X28" s="6">
        <v>3</v>
      </c>
      <c r="Y28" s="11">
        <v>5</v>
      </c>
      <c r="Z28" s="11">
        <v>1</v>
      </c>
      <c r="AA28" s="11">
        <v>4</v>
      </c>
      <c r="AB28" s="11">
        <v>1</v>
      </c>
      <c r="AC28" s="11">
        <v>5</v>
      </c>
      <c r="AD28" s="11">
        <v>1</v>
      </c>
      <c r="AE28" s="11">
        <v>5</v>
      </c>
      <c r="AF28" s="11">
        <v>1</v>
      </c>
      <c r="AG28" s="11">
        <v>4</v>
      </c>
      <c r="AH28" s="6">
        <v>2</v>
      </c>
      <c r="AI28" s="11">
        <v>7</v>
      </c>
      <c r="AJ28" s="11">
        <v>2</v>
      </c>
      <c r="AK28" s="11">
        <v>7</v>
      </c>
      <c r="AL28" s="6">
        <v>3</v>
      </c>
      <c r="AM28" s="11">
        <v>1</v>
      </c>
      <c r="AN28" s="11">
        <v>5</v>
      </c>
      <c r="AO28" s="11">
        <v>1</v>
      </c>
      <c r="AP28" s="11">
        <v>5</v>
      </c>
      <c r="AQ28" s="11">
        <v>1</v>
      </c>
      <c r="AR28" s="11">
        <v>5</v>
      </c>
      <c r="AS28" s="11">
        <v>1</v>
      </c>
      <c r="AT28" s="11">
        <v>5</v>
      </c>
      <c r="AU28" s="11">
        <v>1</v>
      </c>
      <c r="AV28" s="6">
        <v>6</v>
      </c>
      <c r="AW28" s="11">
        <v>1</v>
      </c>
      <c r="AX28" s="11">
        <v>7</v>
      </c>
      <c r="AY28" s="11">
        <v>2</v>
      </c>
    </row>
    <row r="29" spans="1:51">
      <c r="A29" s="42">
        <v>23</v>
      </c>
      <c r="B29" s="33">
        <v>1</v>
      </c>
      <c r="C29" s="41">
        <v>4</v>
      </c>
      <c r="D29" s="33">
        <v>1</v>
      </c>
      <c r="E29" s="5">
        <v>1</v>
      </c>
      <c r="I29" s="83">
        <v>0</v>
      </c>
      <c r="J29" s="11">
        <v>1</v>
      </c>
      <c r="K29" s="11">
        <v>1</v>
      </c>
      <c r="L29" s="6">
        <v>189</v>
      </c>
      <c r="M29" s="33">
        <v>115</v>
      </c>
      <c r="N29" s="5">
        <v>169</v>
      </c>
      <c r="Q29" s="6">
        <v>1</v>
      </c>
      <c r="R29" s="33">
        <v>1</v>
      </c>
      <c r="S29" s="33">
        <v>1</v>
      </c>
      <c r="T29" s="6">
        <v>59</v>
      </c>
      <c r="U29" s="33">
        <v>18</v>
      </c>
      <c r="V29" s="51">
        <v>74</v>
      </c>
      <c r="X29" s="6">
        <v>2</v>
      </c>
      <c r="Y29" s="11">
        <v>4</v>
      </c>
      <c r="Z29" s="11">
        <v>2</v>
      </c>
      <c r="AA29" s="11">
        <v>4</v>
      </c>
      <c r="AB29" s="11">
        <v>1</v>
      </c>
      <c r="AC29" s="11">
        <v>2</v>
      </c>
      <c r="AD29" s="11">
        <v>1</v>
      </c>
      <c r="AE29" s="11">
        <v>5</v>
      </c>
      <c r="AF29" s="11">
        <v>2</v>
      </c>
      <c r="AG29" s="11">
        <v>4</v>
      </c>
      <c r="AH29" s="6">
        <v>1</v>
      </c>
      <c r="AI29" s="11">
        <v>5</v>
      </c>
      <c r="AJ29" s="11">
        <v>2</v>
      </c>
      <c r="AK29" s="11">
        <v>7</v>
      </c>
      <c r="AL29" s="6">
        <v>4</v>
      </c>
      <c r="AM29" s="11">
        <v>3</v>
      </c>
      <c r="AN29" s="11">
        <v>4</v>
      </c>
      <c r="AO29" s="11">
        <v>2</v>
      </c>
      <c r="AP29" s="11">
        <v>3</v>
      </c>
      <c r="AQ29" s="11">
        <v>3</v>
      </c>
      <c r="AR29" s="11">
        <v>3</v>
      </c>
      <c r="AS29" s="11">
        <v>3</v>
      </c>
      <c r="AT29" s="11">
        <v>4</v>
      </c>
      <c r="AU29" s="11">
        <v>2</v>
      </c>
      <c r="AV29" s="6">
        <v>3</v>
      </c>
      <c r="AW29" s="11">
        <v>4</v>
      </c>
      <c r="AX29" s="11">
        <v>4</v>
      </c>
      <c r="AY29" s="11">
        <v>4</v>
      </c>
    </row>
    <row r="30" spans="1:51" ht="15" customHeight="1">
      <c r="A30" s="42">
        <v>21</v>
      </c>
      <c r="B30" s="33">
        <v>1</v>
      </c>
      <c r="C30" s="41">
        <v>4</v>
      </c>
      <c r="D30" s="33">
        <v>0</v>
      </c>
      <c r="E30" s="5">
        <v>1</v>
      </c>
      <c r="I30" s="83">
        <v>0</v>
      </c>
      <c r="J30" s="11">
        <v>1</v>
      </c>
      <c r="K30" s="11">
        <v>1</v>
      </c>
      <c r="L30" s="6">
        <v>199</v>
      </c>
      <c r="M30" s="33">
        <v>42</v>
      </c>
      <c r="N30" s="5">
        <v>42</v>
      </c>
      <c r="Q30" s="6">
        <v>1</v>
      </c>
      <c r="R30" s="33">
        <v>1</v>
      </c>
      <c r="S30" s="33">
        <v>1</v>
      </c>
      <c r="T30" s="6">
        <v>45</v>
      </c>
      <c r="U30" s="33">
        <v>26</v>
      </c>
      <c r="V30" s="51">
        <v>26</v>
      </c>
      <c r="X30" s="6">
        <v>2</v>
      </c>
      <c r="Y30" s="11">
        <v>3</v>
      </c>
      <c r="Z30" s="11">
        <v>3</v>
      </c>
      <c r="AA30" s="11">
        <v>2</v>
      </c>
      <c r="AB30" s="11">
        <v>2</v>
      </c>
      <c r="AC30" s="11">
        <v>4</v>
      </c>
      <c r="AD30" s="11">
        <v>1</v>
      </c>
      <c r="AE30" s="11">
        <v>4</v>
      </c>
      <c r="AF30" s="11">
        <v>3</v>
      </c>
      <c r="AG30" s="11">
        <v>3</v>
      </c>
      <c r="AH30" s="6">
        <v>5</v>
      </c>
      <c r="AI30" s="11">
        <v>3</v>
      </c>
      <c r="AJ30" s="11">
        <v>3</v>
      </c>
      <c r="AK30" s="11">
        <v>6</v>
      </c>
      <c r="AL30" s="6">
        <v>2</v>
      </c>
      <c r="AM30" s="11">
        <v>1</v>
      </c>
      <c r="AN30" s="11">
        <v>5</v>
      </c>
      <c r="AO30" s="11">
        <v>1</v>
      </c>
      <c r="AP30" s="11">
        <v>5</v>
      </c>
      <c r="AQ30" s="11">
        <v>1</v>
      </c>
      <c r="AR30" s="11">
        <v>5</v>
      </c>
      <c r="AS30" s="11">
        <v>1</v>
      </c>
      <c r="AT30" s="11">
        <v>5</v>
      </c>
      <c r="AU30" s="11">
        <v>2</v>
      </c>
      <c r="AV30" s="6">
        <v>6</v>
      </c>
      <c r="AW30" s="11">
        <v>1</v>
      </c>
      <c r="AX30" s="11">
        <v>7</v>
      </c>
      <c r="AY30" s="11">
        <v>2</v>
      </c>
    </row>
    <row r="31" spans="1:51">
      <c r="A31" s="42">
        <v>25</v>
      </c>
      <c r="B31" s="33">
        <v>2</v>
      </c>
      <c r="C31" s="41">
        <v>4</v>
      </c>
      <c r="D31" s="33">
        <v>1</v>
      </c>
      <c r="E31" s="5">
        <v>1</v>
      </c>
      <c r="I31" s="83">
        <v>0</v>
      </c>
      <c r="J31" s="11">
        <v>1</v>
      </c>
      <c r="K31" s="11">
        <v>0</v>
      </c>
      <c r="L31" s="6">
        <v>27</v>
      </c>
      <c r="M31" s="33">
        <v>40</v>
      </c>
      <c r="N31" s="5">
        <v>25</v>
      </c>
      <c r="Q31" s="6">
        <v>1</v>
      </c>
      <c r="R31" s="33">
        <v>1</v>
      </c>
      <c r="S31" s="33">
        <v>1</v>
      </c>
      <c r="T31" s="6">
        <v>24</v>
      </c>
      <c r="U31" s="33">
        <v>29</v>
      </c>
      <c r="V31" s="51">
        <v>5</v>
      </c>
      <c r="X31" s="6">
        <v>2</v>
      </c>
      <c r="Y31" s="11">
        <v>4</v>
      </c>
      <c r="Z31" s="11">
        <v>2</v>
      </c>
      <c r="AA31" s="11">
        <v>4</v>
      </c>
      <c r="AB31" s="11">
        <v>1</v>
      </c>
      <c r="AC31" s="11">
        <v>5</v>
      </c>
      <c r="AD31" s="11">
        <v>1</v>
      </c>
      <c r="AE31" s="11">
        <v>5</v>
      </c>
      <c r="AF31" s="11">
        <v>1</v>
      </c>
      <c r="AG31" s="11">
        <v>4</v>
      </c>
      <c r="AH31" s="6">
        <v>1</v>
      </c>
      <c r="AI31" s="11">
        <v>7</v>
      </c>
      <c r="AJ31" s="11">
        <v>1</v>
      </c>
      <c r="AK31" s="11">
        <v>7</v>
      </c>
      <c r="AL31" s="6">
        <v>2</v>
      </c>
      <c r="AM31" s="11">
        <v>3</v>
      </c>
      <c r="AN31" s="11">
        <v>4</v>
      </c>
      <c r="AO31" s="11">
        <v>2</v>
      </c>
      <c r="AP31" s="11">
        <v>3</v>
      </c>
      <c r="AQ31" s="11">
        <v>2</v>
      </c>
      <c r="AR31" s="11">
        <v>4</v>
      </c>
      <c r="AS31" s="11">
        <v>1</v>
      </c>
      <c r="AT31" s="11">
        <v>3</v>
      </c>
      <c r="AU31" s="11">
        <v>2</v>
      </c>
      <c r="AV31" s="6">
        <v>5</v>
      </c>
      <c r="AW31" s="11">
        <v>2</v>
      </c>
      <c r="AX31" s="11">
        <v>5</v>
      </c>
      <c r="AY31" s="11">
        <v>2</v>
      </c>
    </row>
    <row r="32" spans="1:51">
      <c r="A32" s="42">
        <v>19</v>
      </c>
      <c r="B32" s="33">
        <v>1</v>
      </c>
      <c r="C32" s="41">
        <v>5</v>
      </c>
      <c r="D32" s="33">
        <v>0</v>
      </c>
      <c r="E32" s="5">
        <v>1</v>
      </c>
      <c r="I32" s="83">
        <v>0</v>
      </c>
      <c r="J32" s="11">
        <v>0</v>
      </c>
      <c r="K32" s="11">
        <v>1</v>
      </c>
      <c r="L32" s="6">
        <v>190</v>
      </c>
      <c r="M32" s="33">
        <v>137</v>
      </c>
      <c r="N32" s="5">
        <v>48</v>
      </c>
      <c r="Q32" s="6">
        <v>1</v>
      </c>
      <c r="R32" s="33">
        <v>1</v>
      </c>
      <c r="S32" s="33">
        <v>0</v>
      </c>
      <c r="T32" s="6">
        <v>162</v>
      </c>
      <c r="U32" s="33">
        <v>163</v>
      </c>
      <c r="V32" s="51">
        <v>44</v>
      </c>
      <c r="X32" s="6">
        <v>1</v>
      </c>
      <c r="Y32" s="11">
        <v>5</v>
      </c>
      <c r="Z32" s="11">
        <v>1</v>
      </c>
      <c r="AA32" s="11">
        <v>5</v>
      </c>
      <c r="AB32" s="11">
        <v>1</v>
      </c>
      <c r="AC32" s="11">
        <v>5</v>
      </c>
      <c r="AD32" s="11">
        <v>1</v>
      </c>
      <c r="AE32" s="11">
        <v>5</v>
      </c>
      <c r="AF32" s="11">
        <v>1</v>
      </c>
      <c r="AG32" s="11">
        <v>5</v>
      </c>
      <c r="AH32" s="6">
        <v>1</v>
      </c>
      <c r="AI32" s="11">
        <v>7</v>
      </c>
      <c r="AJ32" s="11">
        <v>1</v>
      </c>
      <c r="AK32" s="11">
        <v>7</v>
      </c>
      <c r="AL32" s="6">
        <v>2</v>
      </c>
      <c r="AM32" s="11">
        <v>5</v>
      </c>
      <c r="AN32" s="11">
        <v>2</v>
      </c>
      <c r="AO32" s="11">
        <v>5</v>
      </c>
      <c r="AP32" s="11">
        <v>2</v>
      </c>
      <c r="AQ32" s="11">
        <v>4</v>
      </c>
      <c r="AR32" s="11">
        <v>1</v>
      </c>
      <c r="AS32" s="11">
        <v>4</v>
      </c>
      <c r="AT32" s="11">
        <v>2</v>
      </c>
      <c r="AU32" s="11">
        <v>5</v>
      </c>
      <c r="AV32" s="6">
        <v>3</v>
      </c>
      <c r="AW32" s="11">
        <v>2</v>
      </c>
      <c r="AX32" s="11">
        <v>3</v>
      </c>
      <c r="AY32" s="11">
        <v>4</v>
      </c>
    </row>
    <row r="33" spans="1:51">
      <c r="A33" s="42">
        <v>19</v>
      </c>
      <c r="B33" s="33">
        <v>1</v>
      </c>
      <c r="C33" s="41">
        <v>5</v>
      </c>
      <c r="D33" s="33">
        <v>0</v>
      </c>
      <c r="E33" s="5">
        <v>1</v>
      </c>
      <c r="I33" s="83">
        <v>1</v>
      </c>
      <c r="J33" s="11">
        <v>1</v>
      </c>
      <c r="K33" s="11">
        <v>1</v>
      </c>
      <c r="L33" s="6">
        <v>240</v>
      </c>
      <c r="M33" s="33">
        <v>18</v>
      </c>
      <c r="N33" s="5">
        <v>65</v>
      </c>
      <c r="Q33" s="6">
        <v>1</v>
      </c>
      <c r="R33" s="33">
        <v>1</v>
      </c>
      <c r="S33" s="33">
        <v>1</v>
      </c>
      <c r="T33" s="6">
        <v>294</v>
      </c>
      <c r="U33" s="33">
        <v>21</v>
      </c>
      <c r="V33" s="51">
        <v>92</v>
      </c>
      <c r="X33" s="35">
        <v>2</v>
      </c>
      <c r="Y33" s="36">
        <v>2</v>
      </c>
      <c r="Z33" s="36">
        <v>1</v>
      </c>
      <c r="AA33" s="36">
        <v>4</v>
      </c>
      <c r="AB33" s="36">
        <v>1</v>
      </c>
      <c r="AC33" s="36">
        <v>3</v>
      </c>
      <c r="AD33" s="36">
        <v>2</v>
      </c>
      <c r="AE33" s="36">
        <v>4</v>
      </c>
      <c r="AF33" s="36">
        <v>1</v>
      </c>
      <c r="AG33" s="36">
        <v>1</v>
      </c>
      <c r="AH33" s="35">
        <v>3</v>
      </c>
      <c r="AI33" s="36">
        <v>4</v>
      </c>
      <c r="AJ33" s="36">
        <v>2</v>
      </c>
      <c r="AK33" s="36">
        <v>6</v>
      </c>
      <c r="AL33" s="35">
        <v>4</v>
      </c>
      <c r="AM33" s="36">
        <v>1</v>
      </c>
      <c r="AN33" s="36">
        <v>5</v>
      </c>
      <c r="AO33" s="36">
        <v>1</v>
      </c>
      <c r="AP33" s="36">
        <v>4</v>
      </c>
      <c r="AQ33" s="36">
        <v>3</v>
      </c>
      <c r="AR33" s="36">
        <v>5</v>
      </c>
      <c r="AS33" s="36">
        <v>1</v>
      </c>
      <c r="AT33" s="36">
        <v>4</v>
      </c>
      <c r="AU33" s="36">
        <v>1</v>
      </c>
      <c r="AV33" s="35">
        <v>5</v>
      </c>
      <c r="AW33" s="36">
        <v>1</v>
      </c>
      <c r="AX33" s="36">
        <v>6</v>
      </c>
      <c r="AY33" s="36">
        <v>3</v>
      </c>
    </row>
    <row r="34" spans="1:51">
      <c r="A34" s="44">
        <v>18</v>
      </c>
      <c r="B34" s="38">
        <v>2</v>
      </c>
      <c r="C34" s="43">
        <v>3</v>
      </c>
      <c r="D34" s="38">
        <v>1</v>
      </c>
      <c r="E34" s="39">
        <v>1</v>
      </c>
      <c r="I34" s="83">
        <v>0</v>
      </c>
      <c r="J34" s="11">
        <v>1</v>
      </c>
      <c r="K34" s="11">
        <v>0</v>
      </c>
      <c r="L34" s="6">
        <v>171</v>
      </c>
      <c r="M34" s="33">
        <v>64</v>
      </c>
      <c r="N34" s="5">
        <v>57</v>
      </c>
      <c r="Q34" s="6">
        <v>1</v>
      </c>
      <c r="R34" s="33">
        <v>1</v>
      </c>
      <c r="S34" s="33">
        <v>1</v>
      </c>
      <c r="T34" s="6">
        <v>44</v>
      </c>
      <c r="U34" s="33">
        <v>49</v>
      </c>
      <c r="V34" s="51">
        <v>47</v>
      </c>
      <c r="X34" s="6">
        <v>1</v>
      </c>
      <c r="Y34" s="36">
        <v>5</v>
      </c>
      <c r="Z34" s="36">
        <v>1</v>
      </c>
      <c r="AA34" s="36">
        <v>5</v>
      </c>
      <c r="AB34" s="36">
        <v>1</v>
      </c>
      <c r="AC34" s="36">
        <v>5</v>
      </c>
      <c r="AD34" s="36">
        <v>1</v>
      </c>
      <c r="AE34" s="36">
        <v>5</v>
      </c>
      <c r="AF34" s="36">
        <v>1</v>
      </c>
      <c r="AG34" s="36">
        <v>5</v>
      </c>
      <c r="AH34" s="6">
        <v>1</v>
      </c>
      <c r="AI34" s="36">
        <v>7</v>
      </c>
      <c r="AJ34" s="36">
        <v>1</v>
      </c>
      <c r="AK34" s="36">
        <v>7</v>
      </c>
      <c r="AL34" s="6">
        <v>2</v>
      </c>
      <c r="AM34" s="36">
        <v>3</v>
      </c>
      <c r="AN34" s="36">
        <v>3</v>
      </c>
      <c r="AO34" s="36">
        <v>3</v>
      </c>
      <c r="AP34" s="36">
        <v>2</v>
      </c>
      <c r="AQ34" s="36">
        <v>3</v>
      </c>
      <c r="AR34" s="36">
        <v>3</v>
      </c>
      <c r="AS34" s="36">
        <v>3</v>
      </c>
      <c r="AT34" s="36">
        <v>3</v>
      </c>
      <c r="AU34" s="36">
        <v>3</v>
      </c>
      <c r="AV34" s="6">
        <v>3</v>
      </c>
      <c r="AW34" s="36">
        <v>4</v>
      </c>
      <c r="AX34" s="36">
        <v>3</v>
      </c>
      <c r="AY34" s="36">
        <v>6</v>
      </c>
    </row>
    <row r="35" spans="1:51">
      <c r="I35" s="40">
        <v>0</v>
      </c>
      <c r="J35" s="38">
        <v>1</v>
      </c>
      <c r="K35" s="38">
        <v>0</v>
      </c>
      <c r="L35" s="40">
        <v>139</v>
      </c>
      <c r="M35" s="38">
        <v>36</v>
      </c>
      <c r="N35" s="39">
        <v>29</v>
      </c>
      <c r="Q35" s="40">
        <v>1</v>
      </c>
      <c r="R35" s="38">
        <v>1</v>
      </c>
      <c r="S35" s="38">
        <v>1</v>
      </c>
      <c r="T35" s="40">
        <v>30</v>
      </c>
      <c r="U35" s="38">
        <v>28</v>
      </c>
      <c r="V35" s="38">
        <v>18</v>
      </c>
      <c r="X35" s="6">
        <v>1</v>
      </c>
      <c r="Y35" s="36">
        <v>5</v>
      </c>
      <c r="Z35" s="36">
        <v>1</v>
      </c>
      <c r="AA35" s="36">
        <v>2</v>
      </c>
      <c r="AB35" s="36">
        <v>2</v>
      </c>
      <c r="AC35" s="36">
        <v>5</v>
      </c>
      <c r="AD35" s="36">
        <v>1</v>
      </c>
      <c r="AE35" s="36">
        <v>5</v>
      </c>
      <c r="AF35" s="36">
        <v>1</v>
      </c>
      <c r="AG35" s="36">
        <v>5</v>
      </c>
      <c r="AH35" s="6">
        <v>1</v>
      </c>
      <c r="AI35" s="36">
        <v>7</v>
      </c>
      <c r="AJ35" s="36">
        <v>1</v>
      </c>
      <c r="AK35" s="36">
        <v>7</v>
      </c>
      <c r="AL35" s="6">
        <v>5</v>
      </c>
      <c r="AM35" s="36">
        <v>1</v>
      </c>
      <c r="AN35" s="36">
        <v>5</v>
      </c>
      <c r="AO35" s="36">
        <v>1</v>
      </c>
      <c r="AP35" s="36">
        <v>5</v>
      </c>
      <c r="AQ35" s="36">
        <v>1</v>
      </c>
      <c r="AR35" s="36">
        <v>5</v>
      </c>
      <c r="AS35" s="36">
        <v>1</v>
      </c>
      <c r="AT35" s="36">
        <v>5</v>
      </c>
      <c r="AU35" s="36">
        <v>1</v>
      </c>
      <c r="AV35" s="6">
        <v>7</v>
      </c>
      <c r="AW35" s="36">
        <v>1</v>
      </c>
      <c r="AX35" s="36">
        <v>7</v>
      </c>
      <c r="AY35" s="36">
        <v>1</v>
      </c>
    </row>
    <row r="36" spans="1:51" ht="15.75">
      <c r="A36" s="55" t="s">
        <v>98</v>
      </c>
      <c r="B36" s="56" t="s">
        <v>99</v>
      </c>
      <c r="C36" t="s">
        <v>102</v>
      </c>
      <c r="D36" s="64" t="s">
        <v>103</v>
      </c>
      <c r="E36" s="62"/>
      <c r="F36" s="63"/>
      <c r="I36" s="67" t="s">
        <v>109</v>
      </c>
      <c r="J36" s="68"/>
      <c r="K36" s="68"/>
      <c r="L36" s="68"/>
      <c r="M36" s="68"/>
      <c r="N36" s="68"/>
      <c r="O36" s="68"/>
      <c r="P36" s="68"/>
      <c r="Q36" s="68"/>
      <c r="R36" s="68"/>
      <c r="S36" s="69"/>
      <c r="U36" s="78" t="s">
        <v>117</v>
      </c>
      <c r="V36" s="78"/>
      <c r="X36" s="45">
        <v>1</v>
      </c>
      <c r="Y36" s="41">
        <v>5</v>
      </c>
      <c r="Z36" s="41">
        <v>1</v>
      </c>
      <c r="AA36" s="41">
        <v>5</v>
      </c>
      <c r="AB36" s="41">
        <v>1</v>
      </c>
      <c r="AC36" s="41">
        <v>5</v>
      </c>
      <c r="AD36" s="41">
        <v>3</v>
      </c>
      <c r="AE36" s="41">
        <v>5</v>
      </c>
      <c r="AF36" s="41">
        <v>1</v>
      </c>
      <c r="AG36" s="41">
        <v>3</v>
      </c>
      <c r="AH36" s="45">
        <v>3</v>
      </c>
      <c r="AI36" s="41">
        <v>7</v>
      </c>
      <c r="AJ36" s="41">
        <v>1</v>
      </c>
      <c r="AK36" s="41">
        <v>7</v>
      </c>
      <c r="AL36" s="48">
        <v>4</v>
      </c>
      <c r="AM36" s="42">
        <v>2</v>
      </c>
      <c r="AN36" s="42">
        <v>3</v>
      </c>
      <c r="AO36" s="42">
        <v>2</v>
      </c>
      <c r="AP36" s="42">
        <v>4</v>
      </c>
      <c r="AQ36" s="42">
        <v>2</v>
      </c>
      <c r="AR36" s="42">
        <v>5</v>
      </c>
      <c r="AS36" s="42">
        <v>3</v>
      </c>
      <c r="AT36" s="42">
        <v>2</v>
      </c>
      <c r="AU36" s="42">
        <v>2</v>
      </c>
      <c r="AV36" s="48">
        <v>6</v>
      </c>
      <c r="AW36" s="42">
        <v>2</v>
      </c>
      <c r="AX36" s="42">
        <v>5</v>
      </c>
      <c r="AY36" s="42">
        <v>5</v>
      </c>
    </row>
    <row r="37" spans="1:51" ht="15.75">
      <c r="A37" s="52">
        <v>16</v>
      </c>
      <c r="B37" s="5">
        <v>14</v>
      </c>
      <c r="D37" s="64" t="s">
        <v>104</v>
      </c>
      <c r="E37" s="65" t="s">
        <v>105</v>
      </c>
      <c r="F37" s="78" t="s">
        <v>116</v>
      </c>
      <c r="I37" s="70" t="s">
        <v>110</v>
      </c>
      <c r="J37" s="71"/>
      <c r="K37" s="71"/>
      <c r="L37" s="71"/>
      <c r="M37" s="76"/>
      <c r="N37" s="72" t="s">
        <v>111</v>
      </c>
      <c r="O37" s="71"/>
      <c r="P37" s="73"/>
      <c r="U37" s="77">
        <f>AVERAGE(A5:A34)</f>
        <v>22.8</v>
      </c>
      <c r="X37" s="45">
        <v>1</v>
      </c>
      <c r="Y37" s="41">
        <v>5</v>
      </c>
      <c r="Z37" s="41">
        <v>4</v>
      </c>
      <c r="AA37" s="41">
        <v>5</v>
      </c>
      <c r="AB37" s="41">
        <v>1</v>
      </c>
      <c r="AC37" s="41">
        <v>4</v>
      </c>
      <c r="AD37" s="41">
        <v>1</v>
      </c>
      <c r="AE37" s="41">
        <v>5</v>
      </c>
      <c r="AF37" s="41">
        <v>1</v>
      </c>
      <c r="AG37" s="41">
        <v>5</v>
      </c>
      <c r="AH37" s="45">
        <v>1</v>
      </c>
      <c r="AI37" s="41">
        <v>7</v>
      </c>
      <c r="AJ37" s="41">
        <v>1</v>
      </c>
      <c r="AK37" s="41">
        <v>7</v>
      </c>
      <c r="AL37" s="48">
        <v>4</v>
      </c>
      <c r="AM37" s="42">
        <v>1</v>
      </c>
      <c r="AN37" s="42">
        <v>5</v>
      </c>
      <c r="AO37" s="42">
        <v>1</v>
      </c>
      <c r="AP37" s="42">
        <v>5</v>
      </c>
      <c r="AQ37" s="42">
        <v>1</v>
      </c>
      <c r="AR37" s="42">
        <v>5</v>
      </c>
      <c r="AS37" s="42">
        <v>1</v>
      </c>
      <c r="AT37" s="42">
        <v>5</v>
      </c>
      <c r="AU37" s="42">
        <v>2</v>
      </c>
      <c r="AV37" s="48">
        <v>7</v>
      </c>
      <c r="AW37" s="42">
        <v>1</v>
      </c>
      <c r="AX37" s="42">
        <v>7</v>
      </c>
      <c r="AY37" s="42">
        <v>1</v>
      </c>
    </row>
    <row r="38" spans="1:51">
      <c r="A38" s="53" t="s">
        <v>100</v>
      </c>
      <c r="B38" s="54" t="s">
        <v>101</v>
      </c>
      <c r="D38" s="57">
        <v>2</v>
      </c>
      <c r="E38" s="58" t="s">
        <v>106</v>
      </c>
      <c r="F38" s="77">
        <f>AVERAGE(C5:C34)</f>
        <v>3.7</v>
      </c>
      <c r="I38" s="40" t="s">
        <v>112</v>
      </c>
      <c r="J38" s="38" t="s">
        <v>113</v>
      </c>
      <c r="K38" s="38"/>
      <c r="L38" s="39"/>
      <c r="M38" s="38"/>
      <c r="N38" s="38" t="s">
        <v>112</v>
      </c>
      <c r="O38" s="38" t="s">
        <v>113</v>
      </c>
      <c r="P38" s="39"/>
      <c r="X38" s="45">
        <v>1</v>
      </c>
      <c r="Y38" s="41">
        <v>5</v>
      </c>
      <c r="Z38" s="41">
        <v>4</v>
      </c>
      <c r="AA38" s="41">
        <v>5</v>
      </c>
      <c r="AB38" s="41">
        <v>1</v>
      </c>
      <c r="AC38" s="41">
        <v>5</v>
      </c>
      <c r="AD38" s="41">
        <v>1</v>
      </c>
      <c r="AE38" s="41">
        <v>5</v>
      </c>
      <c r="AF38" s="41">
        <v>1</v>
      </c>
      <c r="AG38" s="41">
        <v>5</v>
      </c>
      <c r="AH38" s="45">
        <v>1</v>
      </c>
      <c r="AI38" s="41">
        <v>7</v>
      </c>
      <c r="AJ38" s="41">
        <v>1</v>
      </c>
      <c r="AK38" s="41">
        <v>7</v>
      </c>
      <c r="AL38" s="48">
        <v>3</v>
      </c>
      <c r="AM38" s="42">
        <v>2</v>
      </c>
      <c r="AN38" s="42">
        <v>4</v>
      </c>
      <c r="AO38" s="42">
        <v>1</v>
      </c>
      <c r="AP38" s="42">
        <v>4</v>
      </c>
      <c r="AQ38" s="42">
        <v>1</v>
      </c>
      <c r="AR38" s="42">
        <v>4</v>
      </c>
      <c r="AS38" s="42">
        <v>1</v>
      </c>
      <c r="AT38" s="42">
        <v>5</v>
      </c>
      <c r="AU38" s="42">
        <v>1</v>
      </c>
      <c r="AV38" s="48">
        <v>6</v>
      </c>
      <c r="AW38" s="42">
        <v>2</v>
      </c>
      <c r="AX38" s="42">
        <v>7</v>
      </c>
      <c r="AY38" s="42">
        <v>1</v>
      </c>
    </row>
    <row r="39" spans="1:51">
      <c r="D39" s="6">
        <v>1</v>
      </c>
      <c r="E39" s="59">
        <v>0.1</v>
      </c>
      <c r="I39" s="74">
        <v>0.4</v>
      </c>
      <c r="J39" s="75">
        <v>0.6</v>
      </c>
      <c r="K39" s="38"/>
      <c r="L39" s="39"/>
      <c r="M39" s="38"/>
      <c r="N39" s="38" t="s">
        <v>114</v>
      </c>
      <c r="O39" s="38" t="s">
        <v>115</v>
      </c>
      <c r="P39" s="39"/>
      <c r="X39" s="45">
        <v>1</v>
      </c>
      <c r="Y39" s="41">
        <v>5</v>
      </c>
      <c r="Z39" s="41">
        <v>1</v>
      </c>
      <c r="AA39" s="41">
        <v>1</v>
      </c>
      <c r="AB39" s="41">
        <v>1</v>
      </c>
      <c r="AC39" s="41">
        <v>1</v>
      </c>
      <c r="AD39" s="41">
        <v>1</v>
      </c>
      <c r="AE39" s="41">
        <v>5</v>
      </c>
      <c r="AF39" s="41">
        <v>1</v>
      </c>
      <c r="AG39" s="41">
        <v>5</v>
      </c>
      <c r="AH39" s="45">
        <v>1</v>
      </c>
      <c r="AI39" s="41">
        <v>7</v>
      </c>
      <c r="AJ39" s="41">
        <v>1</v>
      </c>
      <c r="AK39" s="41">
        <v>7</v>
      </c>
      <c r="AL39" s="48">
        <v>1</v>
      </c>
      <c r="AM39" s="42">
        <v>1</v>
      </c>
      <c r="AN39" s="42">
        <v>4</v>
      </c>
      <c r="AO39" s="42">
        <v>1</v>
      </c>
      <c r="AP39" s="42">
        <v>5</v>
      </c>
      <c r="AQ39" s="42">
        <v>1</v>
      </c>
      <c r="AR39" s="42">
        <v>5</v>
      </c>
      <c r="AS39" s="42">
        <v>1</v>
      </c>
      <c r="AT39" s="42">
        <v>5</v>
      </c>
      <c r="AU39" s="42">
        <v>1</v>
      </c>
      <c r="AV39" s="48">
        <v>7</v>
      </c>
      <c r="AW39" s="42">
        <v>1</v>
      </c>
      <c r="AX39" s="42">
        <v>7</v>
      </c>
      <c r="AY39" s="42">
        <v>1</v>
      </c>
    </row>
    <row r="40" spans="1:51">
      <c r="D40" s="6">
        <v>3</v>
      </c>
      <c r="E40" s="60" t="s">
        <v>107</v>
      </c>
      <c r="X40" s="45">
        <v>1</v>
      </c>
      <c r="Y40" s="41">
        <v>2</v>
      </c>
      <c r="Z40" s="41">
        <v>4</v>
      </c>
      <c r="AA40" s="41">
        <v>1</v>
      </c>
      <c r="AB40" s="41">
        <v>3</v>
      </c>
      <c r="AC40" s="41">
        <v>4</v>
      </c>
      <c r="AD40" s="41">
        <v>1</v>
      </c>
      <c r="AE40" s="41">
        <v>2</v>
      </c>
      <c r="AF40" s="41">
        <v>2</v>
      </c>
      <c r="AG40" s="41">
        <v>5</v>
      </c>
      <c r="AH40" s="45">
        <v>2</v>
      </c>
      <c r="AI40" s="41">
        <v>3</v>
      </c>
      <c r="AJ40" s="41">
        <v>3</v>
      </c>
      <c r="AK40" s="41">
        <v>6</v>
      </c>
      <c r="AL40" s="48">
        <v>4</v>
      </c>
      <c r="AM40" s="42">
        <v>1</v>
      </c>
      <c r="AN40" s="42">
        <v>5</v>
      </c>
      <c r="AO40" s="42">
        <v>1</v>
      </c>
      <c r="AP40" s="42">
        <v>5</v>
      </c>
      <c r="AQ40" s="42">
        <v>1</v>
      </c>
      <c r="AR40" s="42">
        <v>5</v>
      </c>
      <c r="AS40" s="42">
        <v>1</v>
      </c>
      <c r="AT40" s="42">
        <v>5</v>
      </c>
      <c r="AU40" s="42">
        <v>3</v>
      </c>
      <c r="AV40" s="48">
        <v>7</v>
      </c>
      <c r="AW40" s="42">
        <v>1</v>
      </c>
      <c r="AX40" s="42">
        <v>7</v>
      </c>
      <c r="AY40" s="42">
        <v>1</v>
      </c>
    </row>
    <row r="41" spans="1:51">
      <c r="D41" s="6">
        <v>5</v>
      </c>
      <c r="E41" s="59">
        <v>0.3</v>
      </c>
      <c r="X41" s="45">
        <v>1</v>
      </c>
      <c r="Y41" s="41">
        <v>5</v>
      </c>
      <c r="Z41" s="41">
        <v>1</v>
      </c>
      <c r="AA41" s="41">
        <v>5</v>
      </c>
      <c r="AB41" s="41">
        <v>1</v>
      </c>
      <c r="AC41" s="41">
        <v>5</v>
      </c>
      <c r="AD41" s="41">
        <v>1</v>
      </c>
      <c r="AE41" s="41">
        <v>5</v>
      </c>
      <c r="AF41" s="41">
        <v>5</v>
      </c>
      <c r="AG41" s="41">
        <v>5</v>
      </c>
      <c r="AH41" s="45">
        <v>1</v>
      </c>
      <c r="AI41" s="41">
        <v>7</v>
      </c>
      <c r="AJ41" s="41">
        <v>1</v>
      </c>
      <c r="AK41" s="41">
        <v>7</v>
      </c>
      <c r="AL41" s="48">
        <v>1</v>
      </c>
      <c r="AM41" s="42">
        <v>1</v>
      </c>
      <c r="AN41" s="42">
        <v>5</v>
      </c>
      <c r="AO41" s="42">
        <v>1</v>
      </c>
      <c r="AP41" s="42">
        <v>5</v>
      </c>
      <c r="AQ41" s="42">
        <v>1</v>
      </c>
      <c r="AR41" s="42">
        <v>5</v>
      </c>
      <c r="AS41" s="42">
        <v>1</v>
      </c>
      <c r="AT41" s="42">
        <v>5</v>
      </c>
      <c r="AU41" s="42">
        <v>1</v>
      </c>
      <c r="AV41" s="48">
        <v>7</v>
      </c>
      <c r="AW41" s="42">
        <v>1</v>
      </c>
      <c r="AX41" s="42">
        <v>7</v>
      </c>
      <c r="AY41" s="42">
        <v>1</v>
      </c>
    </row>
    <row r="42" spans="1:51">
      <c r="D42" s="40">
        <v>4</v>
      </c>
      <c r="E42" s="61" t="s">
        <v>108</v>
      </c>
      <c r="X42" s="45">
        <v>1</v>
      </c>
      <c r="Y42" s="41">
        <v>5</v>
      </c>
      <c r="Z42" s="41">
        <v>1</v>
      </c>
      <c r="AA42" s="41">
        <v>5</v>
      </c>
      <c r="AB42" s="41">
        <v>1</v>
      </c>
      <c r="AC42" s="41">
        <v>5</v>
      </c>
      <c r="AD42" s="41">
        <v>1</v>
      </c>
      <c r="AE42" s="41">
        <v>5</v>
      </c>
      <c r="AF42" s="41">
        <v>1</v>
      </c>
      <c r="AG42" s="41">
        <v>5</v>
      </c>
      <c r="AH42" s="45">
        <v>1</v>
      </c>
      <c r="AI42" s="41">
        <v>7</v>
      </c>
      <c r="AJ42" s="41">
        <v>1</v>
      </c>
      <c r="AK42" s="41">
        <v>7</v>
      </c>
      <c r="AL42" s="48">
        <v>1</v>
      </c>
      <c r="AM42" s="42">
        <v>3</v>
      </c>
      <c r="AN42" s="42">
        <v>2</v>
      </c>
      <c r="AO42" s="42">
        <v>4</v>
      </c>
      <c r="AP42" s="42">
        <v>3</v>
      </c>
      <c r="AQ42" s="42">
        <v>2</v>
      </c>
      <c r="AR42" s="42">
        <v>4</v>
      </c>
      <c r="AS42" s="42">
        <v>2</v>
      </c>
      <c r="AT42" s="42">
        <v>3</v>
      </c>
      <c r="AU42" s="42">
        <v>3</v>
      </c>
      <c r="AV42" s="48">
        <v>5</v>
      </c>
      <c r="AW42" s="42">
        <v>2</v>
      </c>
      <c r="AX42" s="42">
        <v>5</v>
      </c>
      <c r="AY42" s="42">
        <v>3</v>
      </c>
    </row>
    <row r="43" spans="1:51">
      <c r="X43" s="45">
        <v>1</v>
      </c>
      <c r="Y43" s="41">
        <v>5</v>
      </c>
      <c r="Z43" s="41">
        <v>1</v>
      </c>
      <c r="AA43" s="41">
        <v>2</v>
      </c>
      <c r="AB43" s="41">
        <v>1</v>
      </c>
      <c r="AC43" s="41">
        <v>5</v>
      </c>
      <c r="AD43" s="41">
        <v>1</v>
      </c>
      <c r="AE43" s="41">
        <v>5</v>
      </c>
      <c r="AF43" s="41">
        <v>1</v>
      </c>
      <c r="AG43" s="41">
        <v>5</v>
      </c>
      <c r="AH43" s="45">
        <v>1</v>
      </c>
      <c r="AI43" s="41">
        <v>7</v>
      </c>
      <c r="AJ43" s="41">
        <v>1</v>
      </c>
      <c r="AK43" s="41">
        <v>7</v>
      </c>
      <c r="AL43" s="48">
        <v>4</v>
      </c>
      <c r="AM43" s="42">
        <v>1</v>
      </c>
      <c r="AN43" s="42">
        <v>5</v>
      </c>
      <c r="AO43" s="42">
        <v>1</v>
      </c>
      <c r="AP43" s="42">
        <v>5</v>
      </c>
      <c r="AQ43" s="42">
        <v>1</v>
      </c>
      <c r="AR43" s="42">
        <v>5</v>
      </c>
      <c r="AS43" s="42">
        <v>1</v>
      </c>
      <c r="AT43" s="42">
        <v>5</v>
      </c>
      <c r="AU43" s="42">
        <v>2</v>
      </c>
      <c r="AV43" s="48">
        <v>7</v>
      </c>
      <c r="AW43" s="42">
        <v>1</v>
      </c>
      <c r="AX43" s="42">
        <v>7</v>
      </c>
      <c r="AY43" s="42">
        <v>1</v>
      </c>
    </row>
    <row r="44" spans="1:51">
      <c r="X44" s="45">
        <v>1</v>
      </c>
      <c r="Y44" s="41">
        <v>5</v>
      </c>
      <c r="Z44" s="41">
        <v>1</v>
      </c>
      <c r="AA44" s="41">
        <v>5</v>
      </c>
      <c r="AB44" s="41">
        <v>1</v>
      </c>
      <c r="AC44" s="41">
        <v>5</v>
      </c>
      <c r="AD44" s="41">
        <v>1</v>
      </c>
      <c r="AE44" s="41">
        <v>5</v>
      </c>
      <c r="AF44" s="41">
        <v>1</v>
      </c>
      <c r="AG44" s="41">
        <v>5</v>
      </c>
      <c r="AH44" s="45">
        <v>1</v>
      </c>
      <c r="AI44" s="41">
        <v>7</v>
      </c>
      <c r="AJ44" s="41">
        <v>1</v>
      </c>
      <c r="AK44" s="41">
        <v>7</v>
      </c>
      <c r="AL44" s="48">
        <v>2</v>
      </c>
      <c r="AM44" s="42">
        <v>1</v>
      </c>
      <c r="AN44" s="42">
        <v>4</v>
      </c>
      <c r="AO44" s="42">
        <v>1</v>
      </c>
      <c r="AP44" s="42">
        <v>4</v>
      </c>
      <c r="AQ44" s="42">
        <v>1</v>
      </c>
      <c r="AR44" s="42">
        <v>5</v>
      </c>
      <c r="AS44" s="42">
        <v>1</v>
      </c>
      <c r="AT44" s="42">
        <v>4</v>
      </c>
      <c r="AU44" s="42">
        <v>1</v>
      </c>
      <c r="AV44" s="48">
        <v>6</v>
      </c>
      <c r="AW44" s="42">
        <v>2</v>
      </c>
      <c r="AX44" s="42">
        <v>5</v>
      </c>
      <c r="AY44" s="42">
        <v>2</v>
      </c>
    </row>
    <row r="45" spans="1:51">
      <c r="X45" s="45">
        <v>1</v>
      </c>
      <c r="Y45" s="41">
        <v>5</v>
      </c>
      <c r="Z45" s="41">
        <v>1</v>
      </c>
      <c r="AA45" s="41">
        <v>5</v>
      </c>
      <c r="AB45" s="41">
        <v>1</v>
      </c>
      <c r="AC45" s="41">
        <v>5</v>
      </c>
      <c r="AD45" s="41">
        <v>1</v>
      </c>
      <c r="AE45" s="41">
        <v>5</v>
      </c>
      <c r="AF45" s="41">
        <v>4</v>
      </c>
      <c r="AG45" s="41">
        <v>4</v>
      </c>
      <c r="AH45" s="45">
        <v>1</v>
      </c>
      <c r="AI45" s="41">
        <v>7</v>
      </c>
      <c r="AJ45" s="41">
        <v>1</v>
      </c>
      <c r="AK45" s="41">
        <v>7</v>
      </c>
      <c r="AL45" s="48">
        <v>4</v>
      </c>
      <c r="AM45" s="42">
        <v>1</v>
      </c>
      <c r="AN45" s="42">
        <v>5</v>
      </c>
      <c r="AO45" s="42">
        <v>1</v>
      </c>
      <c r="AP45" s="42">
        <v>5</v>
      </c>
      <c r="AQ45" s="42">
        <v>1</v>
      </c>
      <c r="AR45" s="42">
        <v>5</v>
      </c>
      <c r="AS45" s="42">
        <v>1</v>
      </c>
      <c r="AT45" s="42">
        <v>5</v>
      </c>
      <c r="AU45" s="42">
        <v>1</v>
      </c>
      <c r="AV45" s="48">
        <v>7</v>
      </c>
      <c r="AW45" s="42">
        <v>1</v>
      </c>
      <c r="AX45" s="42">
        <v>7</v>
      </c>
      <c r="AY45" s="42">
        <v>1</v>
      </c>
    </row>
    <row r="46" spans="1:51">
      <c r="X46" s="45">
        <v>2</v>
      </c>
      <c r="Y46" s="41">
        <v>4</v>
      </c>
      <c r="Z46" s="41">
        <v>2</v>
      </c>
      <c r="AA46" s="41">
        <v>4</v>
      </c>
      <c r="AB46" s="41">
        <v>2</v>
      </c>
      <c r="AC46" s="41">
        <v>4</v>
      </c>
      <c r="AD46" s="41">
        <v>1</v>
      </c>
      <c r="AE46" s="41">
        <v>4</v>
      </c>
      <c r="AF46" s="41">
        <v>1</v>
      </c>
      <c r="AG46" s="41">
        <v>2</v>
      </c>
      <c r="AH46" s="45">
        <v>2</v>
      </c>
      <c r="AI46" s="41">
        <v>7</v>
      </c>
      <c r="AJ46" s="41">
        <v>2</v>
      </c>
      <c r="AK46" s="41">
        <v>7</v>
      </c>
      <c r="AL46" s="48">
        <v>5</v>
      </c>
      <c r="AM46" s="42">
        <v>1</v>
      </c>
      <c r="AN46" s="42">
        <v>5</v>
      </c>
      <c r="AO46" s="42">
        <v>1</v>
      </c>
      <c r="AP46" s="42">
        <v>5</v>
      </c>
      <c r="AQ46" s="42">
        <v>1</v>
      </c>
      <c r="AR46" s="42">
        <v>5</v>
      </c>
      <c r="AS46" s="42">
        <v>1</v>
      </c>
      <c r="AT46" s="42">
        <v>5</v>
      </c>
      <c r="AU46" s="42">
        <v>1</v>
      </c>
      <c r="AV46" s="48">
        <v>7</v>
      </c>
      <c r="AW46" s="42">
        <v>1</v>
      </c>
      <c r="AX46" s="42">
        <v>7</v>
      </c>
      <c r="AY46" s="42">
        <v>1</v>
      </c>
    </row>
    <row r="47" spans="1:51">
      <c r="X47" s="45">
        <v>1</v>
      </c>
      <c r="Y47" s="41">
        <v>4</v>
      </c>
      <c r="Z47" s="41">
        <v>1</v>
      </c>
      <c r="AA47" s="41">
        <v>1</v>
      </c>
      <c r="AB47" s="41">
        <v>2</v>
      </c>
      <c r="AC47" s="41">
        <v>3</v>
      </c>
      <c r="AD47" s="41">
        <v>2</v>
      </c>
      <c r="AE47" s="41">
        <v>4</v>
      </c>
      <c r="AF47" s="41">
        <v>1</v>
      </c>
      <c r="AG47" s="41">
        <v>4</v>
      </c>
      <c r="AH47" s="45">
        <v>3</v>
      </c>
      <c r="AI47" s="41">
        <v>5</v>
      </c>
      <c r="AJ47" s="41">
        <v>3</v>
      </c>
      <c r="AK47" s="41">
        <v>2</v>
      </c>
      <c r="AL47" s="48">
        <v>4</v>
      </c>
      <c r="AM47" s="42">
        <v>1</v>
      </c>
      <c r="AN47" s="42">
        <v>4</v>
      </c>
      <c r="AO47" s="42">
        <v>1</v>
      </c>
      <c r="AP47" s="42">
        <v>5</v>
      </c>
      <c r="AQ47" s="42">
        <v>1</v>
      </c>
      <c r="AR47" s="42">
        <v>5</v>
      </c>
      <c r="AS47" s="42">
        <v>1</v>
      </c>
      <c r="AT47" s="42">
        <v>5</v>
      </c>
      <c r="AU47" s="42">
        <v>1</v>
      </c>
      <c r="AV47" s="48">
        <v>6</v>
      </c>
      <c r="AW47" s="42">
        <v>5</v>
      </c>
      <c r="AX47" s="42">
        <v>7</v>
      </c>
      <c r="AY47" s="42">
        <v>1</v>
      </c>
    </row>
    <row r="48" spans="1:51">
      <c r="X48" s="45">
        <v>1</v>
      </c>
      <c r="Y48" s="41">
        <v>5</v>
      </c>
      <c r="Z48" s="41">
        <v>1</v>
      </c>
      <c r="AA48" s="41">
        <v>5</v>
      </c>
      <c r="AB48" s="41">
        <v>1</v>
      </c>
      <c r="AC48" s="41">
        <v>5</v>
      </c>
      <c r="AD48" s="41">
        <v>1</v>
      </c>
      <c r="AE48" s="41">
        <v>5</v>
      </c>
      <c r="AF48" s="41">
        <v>1</v>
      </c>
      <c r="AG48" s="41">
        <v>5</v>
      </c>
      <c r="AH48" s="45">
        <v>1</v>
      </c>
      <c r="AI48" s="41">
        <v>7</v>
      </c>
      <c r="AJ48" s="41">
        <v>1</v>
      </c>
      <c r="AK48" s="41">
        <v>7</v>
      </c>
      <c r="AL48" s="48">
        <v>2</v>
      </c>
      <c r="AM48" s="42">
        <v>2</v>
      </c>
      <c r="AN48" s="42">
        <v>4</v>
      </c>
      <c r="AO48" s="42">
        <v>2</v>
      </c>
      <c r="AP48" s="42">
        <v>4</v>
      </c>
      <c r="AQ48" s="42">
        <v>2</v>
      </c>
      <c r="AR48" s="42">
        <v>4</v>
      </c>
      <c r="AS48" s="42">
        <v>2</v>
      </c>
      <c r="AT48" s="42">
        <v>4</v>
      </c>
      <c r="AU48" s="42">
        <v>2</v>
      </c>
      <c r="AV48" s="48">
        <v>6</v>
      </c>
      <c r="AW48" s="42">
        <v>2</v>
      </c>
      <c r="AX48" s="42">
        <v>6</v>
      </c>
      <c r="AY48" s="42">
        <v>2</v>
      </c>
    </row>
    <row r="49" spans="24:51">
      <c r="X49" s="45">
        <v>1</v>
      </c>
      <c r="Y49" s="41">
        <v>5</v>
      </c>
      <c r="Z49" s="41">
        <v>1</v>
      </c>
      <c r="AA49" s="41">
        <v>5</v>
      </c>
      <c r="AB49" s="41">
        <v>1</v>
      </c>
      <c r="AC49" s="41">
        <v>5</v>
      </c>
      <c r="AD49" s="41">
        <v>1</v>
      </c>
      <c r="AE49" s="41">
        <v>5</v>
      </c>
      <c r="AF49" s="41">
        <v>1</v>
      </c>
      <c r="AG49" s="41">
        <v>5</v>
      </c>
      <c r="AH49" s="45">
        <v>1</v>
      </c>
      <c r="AI49" s="41">
        <v>7</v>
      </c>
      <c r="AJ49" s="41">
        <v>1</v>
      </c>
      <c r="AK49" s="41">
        <v>7</v>
      </c>
      <c r="AL49" s="48">
        <v>5</v>
      </c>
      <c r="AM49" s="42">
        <v>1</v>
      </c>
      <c r="AN49" s="42">
        <v>5</v>
      </c>
      <c r="AO49" s="42">
        <v>1</v>
      </c>
      <c r="AP49" s="42">
        <v>5</v>
      </c>
      <c r="AQ49" s="42">
        <v>1</v>
      </c>
      <c r="AR49" s="42">
        <v>5</v>
      </c>
      <c r="AS49" s="42">
        <v>1</v>
      </c>
      <c r="AT49" s="42">
        <v>5</v>
      </c>
      <c r="AU49" s="42">
        <v>4</v>
      </c>
      <c r="AV49" s="48">
        <v>6</v>
      </c>
      <c r="AW49" s="42">
        <v>1</v>
      </c>
      <c r="AX49" s="42">
        <v>7</v>
      </c>
      <c r="AY49" s="42">
        <v>1</v>
      </c>
    </row>
    <row r="50" spans="24:51">
      <c r="X50" s="45">
        <v>1</v>
      </c>
      <c r="Y50" s="41">
        <v>5</v>
      </c>
      <c r="Z50" s="41">
        <v>1</v>
      </c>
      <c r="AA50" s="41">
        <v>3</v>
      </c>
      <c r="AB50" s="41">
        <v>1</v>
      </c>
      <c r="AC50" s="41">
        <v>5</v>
      </c>
      <c r="AD50" s="41">
        <v>1</v>
      </c>
      <c r="AE50" s="41">
        <v>5</v>
      </c>
      <c r="AF50" s="41">
        <v>1</v>
      </c>
      <c r="AG50" s="41">
        <v>5</v>
      </c>
      <c r="AH50" s="45">
        <v>1</v>
      </c>
      <c r="AI50" s="41">
        <v>7</v>
      </c>
      <c r="AJ50" s="41">
        <v>1</v>
      </c>
      <c r="AK50" s="41">
        <v>7</v>
      </c>
      <c r="AL50" s="48">
        <v>4</v>
      </c>
      <c r="AM50" s="42">
        <v>2</v>
      </c>
      <c r="AN50" s="42">
        <v>5</v>
      </c>
      <c r="AO50" s="42">
        <v>1</v>
      </c>
      <c r="AP50" s="42">
        <v>4</v>
      </c>
      <c r="AQ50" s="42">
        <v>1</v>
      </c>
      <c r="AR50" s="42">
        <v>4</v>
      </c>
      <c r="AS50" s="42">
        <v>1</v>
      </c>
      <c r="AT50" s="42">
        <v>5</v>
      </c>
      <c r="AU50" s="42">
        <v>5</v>
      </c>
      <c r="AV50" s="48">
        <v>6</v>
      </c>
      <c r="AW50" s="42">
        <v>1</v>
      </c>
      <c r="AX50" s="42">
        <v>6</v>
      </c>
      <c r="AY50" s="42">
        <v>4</v>
      </c>
    </row>
    <row r="51" spans="24:51">
      <c r="X51" s="45">
        <v>1</v>
      </c>
      <c r="Y51" s="41">
        <v>5</v>
      </c>
      <c r="Z51" s="41">
        <v>1</v>
      </c>
      <c r="AA51" s="41">
        <v>5</v>
      </c>
      <c r="AB51" s="41">
        <v>1</v>
      </c>
      <c r="AC51" s="41">
        <v>5</v>
      </c>
      <c r="AD51" s="41">
        <v>1</v>
      </c>
      <c r="AE51" s="41">
        <v>5</v>
      </c>
      <c r="AF51" s="41">
        <v>1</v>
      </c>
      <c r="AG51" s="41">
        <v>5</v>
      </c>
      <c r="AH51" s="45">
        <v>1</v>
      </c>
      <c r="AI51" s="41">
        <v>7</v>
      </c>
      <c r="AJ51" s="41">
        <v>1</v>
      </c>
      <c r="AK51" s="41">
        <v>7</v>
      </c>
      <c r="AL51" s="48">
        <v>1</v>
      </c>
      <c r="AM51" s="42">
        <v>1</v>
      </c>
      <c r="AN51" s="42">
        <v>5</v>
      </c>
      <c r="AO51" s="42">
        <v>1</v>
      </c>
      <c r="AP51" s="42">
        <v>5</v>
      </c>
      <c r="AQ51" s="42">
        <v>1</v>
      </c>
      <c r="AR51" s="42">
        <v>5</v>
      </c>
      <c r="AS51" s="42">
        <v>1</v>
      </c>
      <c r="AT51" s="42">
        <v>5</v>
      </c>
      <c r="AU51" s="42">
        <v>1</v>
      </c>
      <c r="AV51" s="48">
        <v>7</v>
      </c>
      <c r="AW51" s="42">
        <v>1</v>
      </c>
      <c r="AX51" s="42">
        <v>7</v>
      </c>
      <c r="AY51" s="42">
        <v>1</v>
      </c>
    </row>
    <row r="52" spans="24:51">
      <c r="X52" s="46">
        <v>2</v>
      </c>
      <c r="Y52" s="43">
        <v>4</v>
      </c>
      <c r="Z52" s="43">
        <v>2</v>
      </c>
      <c r="AA52" s="43">
        <v>4</v>
      </c>
      <c r="AB52" s="43">
        <v>2</v>
      </c>
      <c r="AC52" s="43">
        <v>5</v>
      </c>
      <c r="AD52" s="43">
        <v>1</v>
      </c>
      <c r="AE52" s="43">
        <v>4</v>
      </c>
      <c r="AF52" s="43">
        <v>1</v>
      </c>
      <c r="AG52" s="43">
        <v>4</v>
      </c>
      <c r="AH52" s="46">
        <v>2</v>
      </c>
      <c r="AI52" s="43">
        <v>5</v>
      </c>
      <c r="AJ52" s="43">
        <v>1</v>
      </c>
      <c r="AK52" s="47">
        <v>6</v>
      </c>
      <c r="AL52" s="49">
        <v>4</v>
      </c>
      <c r="AM52" s="44">
        <v>1</v>
      </c>
      <c r="AN52" s="44">
        <v>5</v>
      </c>
      <c r="AO52" s="44">
        <v>1</v>
      </c>
      <c r="AP52" s="44">
        <v>5</v>
      </c>
      <c r="AQ52" s="44">
        <v>1</v>
      </c>
      <c r="AR52" s="44">
        <v>5</v>
      </c>
      <c r="AS52" s="44">
        <v>1</v>
      </c>
      <c r="AT52" s="44">
        <v>5</v>
      </c>
      <c r="AU52" s="44">
        <v>1</v>
      </c>
      <c r="AV52" s="49">
        <v>6</v>
      </c>
      <c r="AW52" s="44">
        <v>1</v>
      </c>
      <c r="AX52" s="44">
        <v>7</v>
      </c>
      <c r="AY52" s="44">
        <v>2</v>
      </c>
    </row>
    <row r="56" spans="24:51">
      <c r="AC56" t="s">
        <v>136</v>
      </c>
      <c r="AJ56" t="s">
        <v>137</v>
      </c>
    </row>
    <row r="57" spans="24:51">
      <c r="AC57" s="88" t="s">
        <v>135</v>
      </c>
      <c r="AJ57" s="88" t="s">
        <v>135</v>
      </c>
      <c r="AP57" t="s">
        <v>136</v>
      </c>
      <c r="AX57" t="s">
        <v>137</v>
      </c>
    </row>
    <row r="58" spans="24:51">
      <c r="X58">
        <f>(Z23-1)*2.5 + (X23-1)*2.5 +(AB23-1)*2.5 + (AD23-1)*2.5 + (AF23-1)*2.5</f>
        <v>5</v>
      </c>
      <c r="AA58">
        <f>(5-(Y23))*2.5+(5-(AA23))*2.5+(5-AC23)*2.5+(5-AE23)*2.5+(5-(AG23))*2.5</f>
        <v>15</v>
      </c>
      <c r="AC58" s="128">
        <f>AA58+X58</f>
        <v>20</v>
      </c>
      <c r="AH58">
        <f>(AH23-1)*100/24+(AJ23-1)*100/24</f>
        <v>0</v>
      </c>
      <c r="AI58">
        <f>(7-AI23)*100/24+(7-AK23)*100/24</f>
        <v>4.166666666666667</v>
      </c>
      <c r="AJ58" s="79">
        <f>AH58+AI58</f>
        <v>4.166666666666667</v>
      </c>
      <c r="AP58" s="88" t="s">
        <v>135</v>
      </c>
      <c r="AX58" s="88" t="s">
        <v>135</v>
      </c>
    </row>
    <row r="59" spans="24:51">
      <c r="X59">
        <f t="shared" ref="X59:X87" si="3">(Z24-1)*2.5 + (X24-1)*2.5 +(AB24-1)*2.5 + (AD24-1)*2.5 + (AF24-1)*2.5</f>
        <v>0</v>
      </c>
      <c r="AA59">
        <f t="shared" ref="AA59:AA87" si="4">(5-(Y24))*2.5+(5-(AA24))*2.5+(5-AC24)*2.5+(5-AE24)*2.5+(5-(AG24))*2.5</f>
        <v>2.5</v>
      </c>
      <c r="AC59" s="128">
        <f t="shared" ref="AC59:AC87" si="5">AA59+X59</f>
        <v>2.5</v>
      </c>
      <c r="AH59">
        <f t="shared" ref="AH59:AH87" si="6">(AH24-1)*100/24+(AJ24-1)*100/24</f>
        <v>4.166666666666667</v>
      </c>
      <c r="AI59">
        <f t="shared" ref="AI59:AI87" si="7">(7-AI24)*100/24+(7-AK24)*100/24</f>
        <v>4.166666666666667</v>
      </c>
      <c r="AJ59" s="128">
        <f t="shared" ref="AJ59:AJ87" si="8">AH59+AI59</f>
        <v>8.3333333333333339</v>
      </c>
      <c r="AL59">
        <f>(AN23-1)*2.5 + (AL23-1)*2.5 +(AP23-1)*2.5 + (AR23-1)*2.5 + (AT23-1)*2.5</f>
        <v>45</v>
      </c>
      <c r="AN59">
        <f>(5-(AM23))*2.5+(5-(AO23))*2.5+(5-AQ23)*2.5+(5-AS23)*2.5+(5-(AU23))*2.5</f>
        <v>42.5</v>
      </c>
      <c r="AP59" s="79">
        <f>AN59+AL59</f>
        <v>87.5</v>
      </c>
      <c r="AV59">
        <f>(AV24-1)*100/24+(AX24-1)*100/24</f>
        <v>50</v>
      </c>
      <c r="AW59">
        <f>(7-AW24)*100/24+(7-AY24)*100/24</f>
        <v>50</v>
      </c>
      <c r="AX59" s="79">
        <f>AV59+AW59</f>
        <v>100</v>
      </c>
    </row>
    <row r="60" spans="24:51">
      <c r="X60">
        <f t="shared" si="3"/>
        <v>25</v>
      </c>
      <c r="AA60">
        <f t="shared" si="4"/>
        <v>25</v>
      </c>
      <c r="AC60" s="128">
        <f t="shared" si="5"/>
        <v>50</v>
      </c>
      <c r="AH60">
        <f t="shared" si="6"/>
        <v>25</v>
      </c>
      <c r="AI60">
        <f t="shared" si="7"/>
        <v>25</v>
      </c>
      <c r="AJ60" s="128">
        <f t="shared" si="8"/>
        <v>50</v>
      </c>
      <c r="AL60">
        <f t="shared" ref="AL60:AL87" si="9">(AN24-1)*2.5 + (AL24-1)*2.5 +(AP24-1)*2.5 + (AR24-1)*2.5 + (AT24-1)*2.5</f>
        <v>50</v>
      </c>
      <c r="AN60">
        <f t="shared" ref="AN60:AN87" si="10">(5-(AM24))*2.5+(5-(AO24))*2.5+(5-AQ24)*2.5+(5-AS24)*2.5+(5-(AU24))*2.5</f>
        <v>50</v>
      </c>
      <c r="AP60" s="128">
        <f t="shared" ref="AP60:AP87" si="11">AN60+AL60</f>
        <v>100</v>
      </c>
      <c r="AV60">
        <f t="shared" ref="AV60:AV87" si="12">(AV25-1)*100/24+(AX25-1)*100/24</f>
        <v>20.833333333333336</v>
      </c>
      <c r="AW60">
        <f t="shared" ref="AW60:AW87" si="13">(7-AW25)*100/24+(7-AY25)*100/24</f>
        <v>20.833333333333336</v>
      </c>
      <c r="AX60" s="128">
        <f t="shared" ref="AX60:AX87" si="14">AV60+AW60</f>
        <v>41.666666666666671</v>
      </c>
    </row>
    <row r="61" spans="24:51">
      <c r="X61">
        <f t="shared" si="3"/>
        <v>2.5</v>
      </c>
      <c r="AA61">
        <f t="shared" si="4"/>
        <v>15</v>
      </c>
      <c r="AC61" s="128">
        <f t="shared" si="5"/>
        <v>17.5</v>
      </c>
      <c r="AH61">
        <f t="shared" si="6"/>
        <v>8.3333333333333339</v>
      </c>
      <c r="AI61">
        <f t="shared" si="7"/>
        <v>4.166666666666667</v>
      </c>
      <c r="AJ61" s="128">
        <f t="shared" si="8"/>
        <v>12.5</v>
      </c>
      <c r="AL61">
        <f t="shared" si="9"/>
        <v>25</v>
      </c>
      <c r="AN61">
        <f t="shared" si="10"/>
        <v>25</v>
      </c>
      <c r="AP61" s="128">
        <f t="shared" si="11"/>
        <v>50</v>
      </c>
      <c r="AV61">
        <f t="shared" si="12"/>
        <v>33.333333333333336</v>
      </c>
      <c r="AW61">
        <f t="shared" si="13"/>
        <v>37.5</v>
      </c>
      <c r="AX61" s="128">
        <f t="shared" si="14"/>
        <v>70.833333333333343</v>
      </c>
    </row>
    <row r="62" spans="24:51">
      <c r="X62">
        <f t="shared" si="3"/>
        <v>15</v>
      </c>
      <c r="AA62">
        <f t="shared" si="4"/>
        <v>22.5</v>
      </c>
      <c r="AC62" s="128">
        <f t="shared" si="5"/>
        <v>37.5</v>
      </c>
      <c r="AH62">
        <f t="shared" si="6"/>
        <v>29.166666666666664</v>
      </c>
      <c r="AI62">
        <f t="shared" si="7"/>
        <v>20.833333333333336</v>
      </c>
      <c r="AJ62" s="128">
        <f t="shared" si="8"/>
        <v>50</v>
      </c>
      <c r="AL62">
        <f t="shared" si="9"/>
        <v>27.5</v>
      </c>
      <c r="AN62">
        <f t="shared" si="10"/>
        <v>37.5</v>
      </c>
      <c r="AP62" s="128">
        <f t="shared" si="11"/>
        <v>65</v>
      </c>
      <c r="AV62">
        <f t="shared" si="12"/>
        <v>41.666666666666664</v>
      </c>
      <c r="AW62">
        <f t="shared" si="13"/>
        <v>50</v>
      </c>
      <c r="AX62" s="128">
        <f t="shared" si="14"/>
        <v>91.666666666666657</v>
      </c>
    </row>
    <row r="63" spans="24:51">
      <c r="X63">
        <f t="shared" si="3"/>
        <v>5</v>
      </c>
      <c r="AA63">
        <f t="shared" si="4"/>
        <v>5</v>
      </c>
      <c r="AC63" s="128">
        <f t="shared" si="5"/>
        <v>10</v>
      </c>
      <c r="AH63">
        <f t="shared" si="6"/>
        <v>8.3333333333333339</v>
      </c>
      <c r="AI63">
        <f t="shared" si="7"/>
        <v>0</v>
      </c>
      <c r="AJ63" s="128">
        <f t="shared" si="8"/>
        <v>8.3333333333333339</v>
      </c>
      <c r="AL63">
        <f t="shared" si="9"/>
        <v>50</v>
      </c>
      <c r="AN63">
        <f t="shared" si="10"/>
        <v>50</v>
      </c>
      <c r="AP63" s="128">
        <f t="shared" si="11"/>
        <v>100</v>
      </c>
      <c r="AV63">
        <f t="shared" si="12"/>
        <v>45.833333333333329</v>
      </c>
      <c r="AW63">
        <f t="shared" si="13"/>
        <v>45.833333333333329</v>
      </c>
      <c r="AX63" s="128">
        <f t="shared" si="14"/>
        <v>91.666666666666657</v>
      </c>
    </row>
    <row r="64" spans="24:51">
      <c r="X64">
        <f t="shared" si="3"/>
        <v>7.5</v>
      </c>
      <c r="AA64">
        <f t="shared" si="4"/>
        <v>15</v>
      </c>
      <c r="AC64" s="128">
        <f t="shared" si="5"/>
        <v>22.5</v>
      </c>
      <c r="AH64">
        <f t="shared" si="6"/>
        <v>4.166666666666667</v>
      </c>
      <c r="AI64">
        <f t="shared" si="7"/>
        <v>8.3333333333333339</v>
      </c>
      <c r="AJ64" s="128">
        <f t="shared" si="8"/>
        <v>12.5</v>
      </c>
      <c r="AL64">
        <f t="shared" si="9"/>
        <v>45</v>
      </c>
      <c r="AN64">
        <f t="shared" si="10"/>
        <v>50</v>
      </c>
      <c r="AP64" s="128">
        <f t="shared" si="11"/>
        <v>95</v>
      </c>
      <c r="AV64">
        <f t="shared" si="12"/>
        <v>20.833333333333336</v>
      </c>
      <c r="AW64">
        <f t="shared" si="13"/>
        <v>25</v>
      </c>
      <c r="AX64" s="128">
        <f t="shared" si="14"/>
        <v>45.833333333333336</v>
      </c>
    </row>
    <row r="65" spans="24:50">
      <c r="X65">
        <f t="shared" si="3"/>
        <v>15</v>
      </c>
      <c r="AA65">
        <f t="shared" si="4"/>
        <v>22.5</v>
      </c>
      <c r="AC65" s="128">
        <f t="shared" si="5"/>
        <v>37.5</v>
      </c>
      <c r="AH65">
        <f t="shared" si="6"/>
        <v>25</v>
      </c>
      <c r="AI65">
        <f t="shared" si="7"/>
        <v>20.833333333333336</v>
      </c>
      <c r="AJ65" s="128">
        <f t="shared" si="8"/>
        <v>45.833333333333336</v>
      </c>
      <c r="AL65">
        <f t="shared" si="9"/>
        <v>32.5</v>
      </c>
      <c r="AN65">
        <f t="shared" si="10"/>
        <v>30</v>
      </c>
      <c r="AP65" s="128">
        <f t="shared" si="11"/>
        <v>62.5</v>
      </c>
      <c r="AV65">
        <f t="shared" si="12"/>
        <v>45.833333333333329</v>
      </c>
      <c r="AW65">
        <f t="shared" si="13"/>
        <v>45.833333333333329</v>
      </c>
      <c r="AX65" s="128">
        <f t="shared" si="14"/>
        <v>91.666666666666657</v>
      </c>
    </row>
    <row r="66" spans="24:50">
      <c r="X66">
        <f t="shared" si="3"/>
        <v>5</v>
      </c>
      <c r="AA66">
        <f t="shared" si="4"/>
        <v>7.5</v>
      </c>
      <c r="AC66" s="128">
        <f t="shared" si="5"/>
        <v>12.5</v>
      </c>
      <c r="AH66">
        <f t="shared" si="6"/>
        <v>0</v>
      </c>
      <c r="AI66">
        <f t="shared" si="7"/>
        <v>0</v>
      </c>
      <c r="AJ66" s="128">
        <f t="shared" si="8"/>
        <v>0</v>
      </c>
      <c r="AL66">
        <f t="shared" si="9"/>
        <v>42.5</v>
      </c>
      <c r="AN66">
        <f t="shared" si="10"/>
        <v>47.5</v>
      </c>
      <c r="AP66" s="128">
        <f t="shared" si="11"/>
        <v>90</v>
      </c>
      <c r="AV66">
        <f t="shared" si="12"/>
        <v>33.333333333333336</v>
      </c>
      <c r="AW66">
        <f t="shared" si="13"/>
        <v>41.666666666666664</v>
      </c>
      <c r="AX66" s="128">
        <f t="shared" si="14"/>
        <v>75</v>
      </c>
    </row>
    <row r="67" spans="24:50">
      <c r="X67">
        <f t="shared" si="3"/>
        <v>0</v>
      </c>
      <c r="AA67">
        <f t="shared" si="4"/>
        <v>0</v>
      </c>
      <c r="AC67" s="128">
        <f t="shared" si="5"/>
        <v>0</v>
      </c>
      <c r="AH67">
        <f t="shared" si="6"/>
        <v>0</v>
      </c>
      <c r="AI67">
        <f t="shared" si="7"/>
        <v>0</v>
      </c>
      <c r="AJ67" s="128">
        <f t="shared" si="8"/>
        <v>0</v>
      </c>
      <c r="AL67">
        <f t="shared" si="9"/>
        <v>27.5</v>
      </c>
      <c r="AN67">
        <f t="shared" si="10"/>
        <v>37.5</v>
      </c>
      <c r="AP67" s="128">
        <f t="shared" si="11"/>
        <v>65</v>
      </c>
      <c r="AV67">
        <f t="shared" si="12"/>
        <v>16.666666666666668</v>
      </c>
      <c r="AW67">
        <f t="shared" si="13"/>
        <v>33.333333333333329</v>
      </c>
      <c r="AX67" s="128">
        <f t="shared" si="14"/>
        <v>50</v>
      </c>
    </row>
    <row r="68" spans="24:50">
      <c r="X68">
        <f t="shared" si="3"/>
        <v>5</v>
      </c>
      <c r="AA68">
        <f t="shared" si="4"/>
        <v>27.5</v>
      </c>
      <c r="AC68" s="128">
        <f t="shared" si="5"/>
        <v>32.5</v>
      </c>
      <c r="AH68">
        <f t="shared" si="6"/>
        <v>12.5</v>
      </c>
      <c r="AI68">
        <f t="shared" si="7"/>
        <v>16.666666666666668</v>
      </c>
      <c r="AJ68" s="128">
        <f t="shared" si="8"/>
        <v>29.166666666666668</v>
      </c>
      <c r="AL68">
        <f t="shared" si="9"/>
        <v>10</v>
      </c>
      <c r="AN68">
        <f t="shared" si="10"/>
        <v>5</v>
      </c>
      <c r="AP68" s="128">
        <f t="shared" si="11"/>
        <v>15</v>
      </c>
      <c r="AV68">
        <f t="shared" si="12"/>
        <v>37.5</v>
      </c>
      <c r="AW68">
        <f t="shared" si="13"/>
        <v>41.666666666666671</v>
      </c>
      <c r="AX68" s="128">
        <f t="shared" si="14"/>
        <v>79.166666666666671</v>
      </c>
    </row>
    <row r="69" spans="24:50">
      <c r="X69">
        <f t="shared" si="3"/>
        <v>0</v>
      </c>
      <c r="AA69">
        <f t="shared" si="4"/>
        <v>0</v>
      </c>
      <c r="AC69" s="128">
        <f t="shared" si="5"/>
        <v>0</v>
      </c>
      <c r="AH69">
        <f t="shared" si="6"/>
        <v>0</v>
      </c>
      <c r="AI69">
        <f t="shared" si="7"/>
        <v>0</v>
      </c>
      <c r="AJ69" s="128">
        <f t="shared" si="8"/>
        <v>0</v>
      </c>
      <c r="AL69">
        <f t="shared" si="9"/>
        <v>42.5</v>
      </c>
      <c r="AN69">
        <f t="shared" si="10"/>
        <v>45</v>
      </c>
      <c r="AP69" s="128">
        <f t="shared" si="11"/>
        <v>87.5</v>
      </c>
      <c r="AV69">
        <f t="shared" si="12"/>
        <v>16.666666666666668</v>
      </c>
      <c r="AW69">
        <f t="shared" si="13"/>
        <v>16.666666666666668</v>
      </c>
      <c r="AX69" s="128">
        <f t="shared" si="14"/>
        <v>33.333333333333336</v>
      </c>
    </row>
    <row r="70" spans="24:50">
      <c r="X70">
        <f t="shared" si="3"/>
        <v>2.5</v>
      </c>
      <c r="AA70">
        <f t="shared" si="4"/>
        <v>7.5</v>
      </c>
      <c r="AC70" s="128">
        <f t="shared" si="5"/>
        <v>10</v>
      </c>
      <c r="AH70">
        <f t="shared" si="6"/>
        <v>0</v>
      </c>
      <c r="AI70">
        <f t="shared" si="7"/>
        <v>0</v>
      </c>
      <c r="AJ70" s="128">
        <f t="shared" si="8"/>
        <v>0</v>
      </c>
      <c r="AL70">
        <f t="shared" si="9"/>
        <v>20</v>
      </c>
      <c r="AN70">
        <f t="shared" si="10"/>
        <v>25</v>
      </c>
      <c r="AP70" s="128">
        <f t="shared" si="11"/>
        <v>45</v>
      </c>
      <c r="AV70">
        <f t="shared" si="12"/>
        <v>50</v>
      </c>
      <c r="AW70">
        <f t="shared" si="13"/>
        <v>50</v>
      </c>
      <c r="AX70" s="128">
        <f t="shared" si="14"/>
        <v>100</v>
      </c>
    </row>
    <row r="71" spans="24:50">
      <c r="X71">
        <f t="shared" si="3"/>
        <v>5</v>
      </c>
      <c r="AA71">
        <f t="shared" si="4"/>
        <v>5</v>
      </c>
      <c r="AC71" s="128">
        <f t="shared" si="5"/>
        <v>10</v>
      </c>
      <c r="AH71">
        <f t="shared" si="6"/>
        <v>8.3333333333333339</v>
      </c>
      <c r="AI71">
        <f t="shared" si="7"/>
        <v>0</v>
      </c>
      <c r="AJ71" s="128">
        <f t="shared" si="8"/>
        <v>8.3333333333333339</v>
      </c>
      <c r="AL71">
        <f t="shared" si="9"/>
        <v>50</v>
      </c>
      <c r="AN71">
        <f t="shared" si="10"/>
        <v>50</v>
      </c>
      <c r="AP71" s="128">
        <f t="shared" si="11"/>
        <v>100</v>
      </c>
      <c r="AV71">
        <f t="shared" si="12"/>
        <v>37.5</v>
      </c>
      <c r="AW71">
        <f t="shared" si="13"/>
        <v>29.166666666666664</v>
      </c>
      <c r="AX71" s="128">
        <f t="shared" si="14"/>
        <v>66.666666666666657</v>
      </c>
    </row>
    <row r="72" spans="24:50">
      <c r="X72">
        <f t="shared" si="3"/>
        <v>7.5</v>
      </c>
      <c r="AA72">
        <f t="shared" si="4"/>
        <v>2.5</v>
      </c>
      <c r="AC72" s="128">
        <f t="shared" si="5"/>
        <v>10</v>
      </c>
      <c r="AH72">
        <f t="shared" si="6"/>
        <v>0</v>
      </c>
      <c r="AI72">
        <f t="shared" si="7"/>
        <v>0</v>
      </c>
      <c r="AJ72" s="128">
        <f t="shared" si="8"/>
        <v>0</v>
      </c>
      <c r="AL72">
        <f t="shared" si="9"/>
        <v>32.5</v>
      </c>
      <c r="AN72">
        <f t="shared" si="10"/>
        <v>35</v>
      </c>
      <c r="AP72" s="128">
        <f t="shared" si="11"/>
        <v>67.5</v>
      </c>
      <c r="AV72">
        <f t="shared" si="12"/>
        <v>50</v>
      </c>
      <c r="AW72">
        <f t="shared" si="13"/>
        <v>50</v>
      </c>
      <c r="AX72" s="128">
        <f t="shared" si="14"/>
        <v>100</v>
      </c>
    </row>
    <row r="73" spans="24:50">
      <c r="X73">
        <f t="shared" si="3"/>
        <v>7.5</v>
      </c>
      <c r="AA73">
        <f t="shared" si="4"/>
        <v>0</v>
      </c>
      <c r="AC73" s="128">
        <f t="shared" si="5"/>
        <v>7.5</v>
      </c>
      <c r="AH73">
        <f t="shared" si="6"/>
        <v>0</v>
      </c>
      <c r="AI73">
        <f t="shared" si="7"/>
        <v>0</v>
      </c>
      <c r="AJ73" s="128">
        <f t="shared" si="8"/>
        <v>0</v>
      </c>
      <c r="AL73">
        <f t="shared" si="9"/>
        <v>47.5</v>
      </c>
      <c r="AN73">
        <f t="shared" si="10"/>
        <v>47.5</v>
      </c>
      <c r="AP73" s="128">
        <f t="shared" si="11"/>
        <v>95</v>
      </c>
      <c r="AV73">
        <f t="shared" si="12"/>
        <v>45.833333333333329</v>
      </c>
      <c r="AW73">
        <f t="shared" si="13"/>
        <v>45.833333333333329</v>
      </c>
      <c r="AX73" s="128">
        <f t="shared" si="14"/>
        <v>91.666666666666657</v>
      </c>
    </row>
    <row r="74" spans="24:50">
      <c r="X74">
        <f t="shared" si="3"/>
        <v>0</v>
      </c>
      <c r="AA74">
        <f t="shared" si="4"/>
        <v>20</v>
      </c>
      <c r="AC74" s="128">
        <f t="shared" si="5"/>
        <v>20</v>
      </c>
      <c r="AH74">
        <f t="shared" si="6"/>
        <v>0</v>
      </c>
      <c r="AI74">
        <f t="shared" si="7"/>
        <v>0</v>
      </c>
      <c r="AJ74" s="128">
        <f t="shared" si="8"/>
        <v>0</v>
      </c>
      <c r="AL74">
        <f t="shared" si="9"/>
        <v>37.5</v>
      </c>
      <c r="AN74">
        <f t="shared" si="10"/>
        <v>47.5</v>
      </c>
      <c r="AP74" s="128">
        <f t="shared" si="11"/>
        <v>85</v>
      </c>
      <c r="AV74">
        <f t="shared" si="12"/>
        <v>50</v>
      </c>
      <c r="AW74">
        <f t="shared" si="13"/>
        <v>50</v>
      </c>
      <c r="AX74" s="128">
        <f t="shared" si="14"/>
        <v>100</v>
      </c>
    </row>
    <row r="75" spans="24:50">
      <c r="X75">
        <f t="shared" si="3"/>
        <v>15</v>
      </c>
      <c r="AA75">
        <f t="shared" si="4"/>
        <v>27.5</v>
      </c>
      <c r="AC75" s="128">
        <f t="shared" si="5"/>
        <v>42.5</v>
      </c>
      <c r="AH75">
        <f t="shared" si="6"/>
        <v>12.5</v>
      </c>
      <c r="AI75">
        <f t="shared" si="7"/>
        <v>20.833333333333336</v>
      </c>
      <c r="AJ75" s="128">
        <f t="shared" si="8"/>
        <v>33.333333333333336</v>
      </c>
      <c r="AL75">
        <f t="shared" si="9"/>
        <v>37.5</v>
      </c>
      <c r="AN75">
        <f t="shared" si="10"/>
        <v>50</v>
      </c>
      <c r="AP75" s="128">
        <f t="shared" si="11"/>
        <v>87.5</v>
      </c>
      <c r="AV75">
        <f t="shared" si="12"/>
        <v>50</v>
      </c>
      <c r="AW75">
        <f t="shared" si="13"/>
        <v>50</v>
      </c>
      <c r="AX75" s="128">
        <f t="shared" si="14"/>
        <v>100</v>
      </c>
    </row>
    <row r="76" spans="24:50">
      <c r="X76">
        <f t="shared" si="3"/>
        <v>10</v>
      </c>
      <c r="AA76">
        <f t="shared" si="4"/>
        <v>0</v>
      </c>
      <c r="AC76" s="128">
        <f t="shared" si="5"/>
        <v>10</v>
      </c>
      <c r="AH76">
        <f t="shared" si="6"/>
        <v>0</v>
      </c>
      <c r="AI76">
        <f t="shared" si="7"/>
        <v>0</v>
      </c>
      <c r="AJ76" s="128">
        <f t="shared" si="8"/>
        <v>0</v>
      </c>
      <c r="AL76">
        <f t="shared" si="9"/>
        <v>47.5</v>
      </c>
      <c r="AN76">
        <f t="shared" si="10"/>
        <v>45</v>
      </c>
      <c r="AP76" s="128">
        <f t="shared" si="11"/>
        <v>92.5</v>
      </c>
      <c r="AV76">
        <f t="shared" si="12"/>
        <v>50</v>
      </c>
      <c r="AW76">
        <f t="shared" si="13"/>
        <v>50</v>
      </c>
      <c r="AX76" s="128">
        <f t="shared" si="14"/>
        <v>100</v>
      </c>
    </row>
    <row r="77" spans="24:50">
      <c r="X77">
        <f t="shared" si="3"/>
        <v>0</v>
      </c>
      <c r="AA77">
        <f t="shared" si="4"/>
        <v>0</v>
      </c>
      <c r="AC77" s="128">
        <f t="shared" si="5"/>
        <v>0</v>
      </c>
      <c r="AH77">
        <f t="shared" si="6"/>
        <v>0</v>
      </c>
      <c r="AI77">
        <f t="shared" si="7"/>
        <v>0</v>
      </c>
      <c r="AJ77" s="128">
        <f t="shared" si="8"/>
        <v>0</v>
      </c>
      <c r="AL77">
        <f t="shared" si="9"/>
        <v>40</v>
      </c>
      <c r="AN77">
        <f t="shared" si="10"/>
        <v>50</v>
      </c>
      <c r="AP77" s="128">
        <f t="shared" si="11"/>
        <v>90</v>
      </c>
      <c r="AV77">
        <f t="shared" si="12"/>
        <v>33.333333333333336</v>
      </c>
      <c r="AW77">
        <f t="shared" si="13"/>
        <v>37.5</v>
      </c>
      <c r="AX77" s="128">
        <f t="shared" si="14"/>
        <v>70.833333333333343</v>
      </c>
    </row>
    <row r="78" spans="24:50">
      <c r="X78">
        <f t="shared" si="3"/>
        <v>0</v>
      </c>
      <c r="AA78">
        <f t="shared" si="4"/>
        <v>7.5</v>
      </c>
      <c r="AC78" s="128">
        <f t="shared" si="5"/>
        <v>7.5</v>
      </c>
      <c r="AH78">
        <f t="shared" si="6"/>
        <v>0</v>
      </c>
      <c r="AI78">
        <f t="shared" si="7"/>
        <v>0</v>
      </c>
      <c r="AJ78" s="128">
        <f t="shared" si="8"/>
        <v>0</v>
      </c>
      <c r="AL78">
        <f t="shared" si="9"/>
        <v>20</v>
      </c>
      <c r="AN78">
        <f t="shared" si="10"/>
        <v>27.5</v>
      </c>
      <c r="AP78" s="128">
        <f t="shared" si="11"/>
        <v>47.5</v>
      </c>
      <c r="AV78">
        <f t="shared" si="12"/>
        <v>50</v>
      </c>
      <c r="AW78">
        <f t="shared" si="13"/>
        <v>50</v>
      </c>
      <c r="AX78" s="128">
        <f t="shared" si="14"/>
        <v>100</v>
      </c>
    </row>
    <row r="79" spans="24:50">
      <c r="X79">
        <f t="shared" si="3"/>
        <v>0</v>
      </c>
      <c r="AA79">
        <f t="shared" si="4"/>
        <v>0</v>
      </c>
      <c r="AC79" s="128">
        <f t="shared" si="5"/>
        <v>0</v>
      </c>
      <c r="AH79">
        <f t="shared" si="6"/>
        <v>0</v>
      </c>
      <c r="AI79">
        <f t="shared" si="7"/>
        <v>0</v>
      </c>
      <c r="AJ79" s="128">
        <f t="shared" si="8"/>
        <v>0</v>
      </c>
      <c r="AL79">
        <f t="shared" si="9"/>
        <v>47.5</v>
      </c>
      <c r="AN79">
        <f t="shared" si="10"/>
        <v>47.5</v>
      </c>
      <c r="AP79" s="128">
        <f t="shared" si="11"/>
        <v>95</v>
      </c>
      <c r="AV79">
        <f t="shared" si="12"/>
        <v>37.5</v>
      </c>
      <c r="AW79">
        <f t="shared" si="13"/>
        <v>41.666666666666664</v>
      </c>
      <c r="AX79" s="128">
        <f t="shared" si="14"/>
        <v>79.166666666666657</v>
      </c>
    </row>
    <row r="80" spans="24:50">
      <c r="X80">
        <f t="shared" si="3"/>
        <v>7.5</v>
      </c>
      <c r="AA80">
        <f t="shared" si="4"/>
        <v>2.5</v>
      </c>
      <c r="AC80" s="128">
        <f t="shared" si="5"/>
        <v>10</v>
      </c>
      <c r="AH80">
        <f t="shared" si="6"/>
        <v>0</v>
      </c>
      <c r="AI80">
        <f t="shared" si="7"/>
        <v>0</v>
      </c>
      <c r="AJ80" s="128">
        <f t="shared" si="8"/>
        <v>0</v>
      </c>
      <c r="AL80">
        <f t="shared" si="9"/>
        <v>35</v>
      </c>
      <c r="AN80">
        <f t="shared" si="10"/>
        <v>50</v>
      </c>
      <c r="AP80" s="128">
        <f t="shared" si="11"/>
        <v>85</v>
      </c>
      <c r="AV80">
        <f t="shared" si="12"/>
        <v>50</v>
      </c>
      <c r="AW80">
        <f t="shared" si="13"/>
        <v>50</v>
      </c>
      <c r="AX80" s="128">
        <f t="shared" si="14"/>
        <v>100</v>
      </c>
    </row>
    <row r="81" spans="23:50">
      <c r="X81">
        <f t="shared" si="3"/>
        <v>7.5</v>
      </c>
      <c r="AA81">
        <f t="shared" si="4"/>
        <v>17.5</v>
      </c>
      <c r="AC81" s="128">
        <f t="shared" si="5"/>
        <v>25</v>
      </c>
      <c r="AH81">
        <f t="shared" si="6"/>
        <v>8.3333333333333339</v>
      </c>
      <c r="AI81">
        <f t="shared" si="7"/>
        <v>0</v>
      </c>
      <c r="AJ81" s="128">
        <f t="shared" si="8"/>
        <v>8.3333333333333339</v>
      </c>
      <c r="AL81">
        <f t="shared" si="9"/>
        <v>47.5</v>
      </c>
      <c r="AN81">
        <f t="shared" si="10"/>
        <v>50</v>
      </c>
      <c r="AP81" s="128">
        <f t="shared" si="11"/>
        <v>97.5</v>
      </c>
      <c r="AV81">
        <f t="shared" si="12"/>
        <v>50</v>
      </c>
      <c r="AW81">
        <f t="shared" si="13"/>
        <v>50</v>
      </c>
      <c r="AX81" s="128">
        <f t="shared" si="14"/>
        <v>100</v>
      </c>
    </row>
    <row r="82" spans="23:50">
      <c r="X82">
        <f t="shared" si="3"/>
        <v>5</v>
      </c>
      <c r="AA82">
        <f t="shared" si="4"/>
        <v>22.5</v>
      </c>
      <c r="AC82" s="128">
        <f t="shared" si="5"/>
        <v>27.5</v>
      </c>
      <c r="AH82">
        <f t="shared" si="6"/>
        <v>16.666666666666668</v>
      </c>
      <c r="AI82">
        <f t="shared" si="7"/>
        <v>29.166666666666664</v>
      </c>
      <c r="AJ82" s="128">
        <f t="shared" si="8"/>
        <v>45.833333333333329</v>
      </c>
      <c r="AL82">
        <f t="shared" si="9"/>
        <v>50</v>
      </c>
      <c r="AN82">
        <f t="shared" si="10"/>
        <v>50</v>
      </c>
      <c r="AP82" s="128">
        <f t="shared" si="11"/>
        <v>100</v>
      </c>
      <c r="AV82">
        <f t="shared" si="12"/>
        <v>45.833333333333329</v>
      </c>
      <c r="AW82">
        <f t="shared" si="13"/>
        <v>33.333333333333336</v>
      </c>
      <c r="AX82" s="128">
        <f t="shared" si="14"/>
        <v>79.166666666666657</v>
      </c>
    </row>
    <row r="83" spans="23:50">
      <c r="X83">
        <f t="shared" si="3"/>
        <v>0</v>
      </c>
      <c r="AA83">
        <f t="shared" si="4"/>
        <v>0</v>
      </c>
      <c r="AC83" s="128">
        <f t="shared" si="5"/>
        <v>0</v>
      </c>
      <c r="AH83">
        <f t="shared" si="6"/>
        <v>0</v>
      </c>
      <c r="AI83">
        <f t="shared" si="7"/>
        <v>0</v>
      </c>
      <c r="AJ83" s="128">
        <f t="shared" si="8"/>
        <v>0</v>
      </c>
      <c r="AL83">
        <f t="shared" si="9"/>
        <v>45</v>
      </c>
      <c r="AN83">
        <f t="shared" si="10"/>
        <v>50</v>
      </c>
      <c r="AP83" s="128">
        <f t="shared" si="11"/>
        <v>95</v>
      </c>
      <c r="AV83">
        <f t="shared" si="12"/>
        <v>41.666666666666664</v>
      </c>
      <c r="AW83">
        <f t="shared" si="13"/>
        <v>41.666666666666664</v>
      </c>
      <c r="AX83" s="128">
        <f t="shared" si="14"/>
        <v>83.333333333333329</v>
      </c>
    </row>
    <row r="84" spans="23:50">
      <c r="X84">
        <f t="shared" si="3"/>
        <v>0</v>
      </c>
      <c r="AA84">
        <f t="shared" si="4"/>
        <v>0</v>
      </c>
      <c r="AC84" s="128">
        <f t="shared" si="5"/>
        <v>0</v>
      </c>
      <c r="AH84">
        <f t="shared" si="6"/>
        <v>0</v>
      </c>
      <c r="AI84">
        <f t="shared" si="7"/>
        <v>0</v>
      </c>
      <c r="AJ84" s="128">
        <f t="shared" si="8"/>
        <v>0</v>
      </c>
      <c r="AL84">
        <f t="shared" si="9"/>
        <v>32.5</v>
      </c>
      <c r="AN84">
        <f t="shared" si="10"/>
        <v>37.5</v>
      </c>
      <c r="AP84" s="128">
        <f t="shared" si="11"/>
        <v>70</v>
      </c>
      <c r="AV84">
        <f t="shared" si="12"/>
        <v>45.833333333333329</v>
      </c>
      <c r="AW84">
        <f t="shared" si="13"/>
        <v>50</v>
      </c>
      <c r="AX84" s="128">
        <f t="shared" si="14"/>
        <v>95.833333333333329</v>
      </c>
    </row>
    <row r="85" spans="23:50">
      <c r="X85">
        <f t="shared" si="3"/>
        <v>0</v>
      </c>
      <c r="AA85">
        <f t="shared" si="4"/>
        <v>5</v>
      </c>
      <c r="AC85" s="128">
        <f t="shared" si="5"/>
        <v>5</v>
      </c>
      <c r="AH85">
        <f t="shared" si="6"/>
        <v>0</v>
      </c>
      <c r="AI85">
        <f t="shared" si="7"/>
        <v>0</v>
      </c>
      <c r="AJ85" s="128">
        <f t="shared" si="8"/>
        <v>0</v>
      </c>
      <c r="AL85">
        <f t="shared" si="9"/>
        <v>50</v>
      </c>
      <c r="AN85">
        <f t="shared" si="10"/>
        <v>42.5</v>
      </c>
      <c r="AP85" s="128">
        <f t="shared" si="11"/>
        <v>92.5</v>
      </c>
      <c r="AV85">
        <f t="shared" si="12"/>
        <v>41.666666666666664</v>
      </c>
      <c r="AW85">
        <f t="shared" si="13"/>
        <v>37.5</v>
      </c>
      <c r="AX85" s="128">
        <f t="shared" si="14"/>
        <v>79.166666666666657</v>
      </c>
    </row>
    <row r="86" spans="23:50">
      <c r="X86">
        <f t="shared" si="3"/>
        <v>0</v>
      </c>
      <c r="AA86">
        <f t="shared" si="4"/>
        <v>0</v>
      </c>
      <c r="AC86" s="128">
        <f t="shared" si="5"/>
        <v>0</v>
      </c>
      <c r="AH86">
        <f t="shared" si="6"/>
        <v>0</v>
      </c>
      <c r="AI86">
        <f t="shared" si="7"/>
        <v>0</v>
      </c>
      <c r="AJ86" s="128">
        <f t="shared" si="8"/>
        <v>0</v>
      </c>
      <c r="AL86">
        <f t="shared" si="9"/>
        <v>42.5</v>
      </c>
      <c r="AN86">
        <f t="shared" si="10"/>
        <v>37.5</v>
      </c>
      <c r="AP86" s="128">
        <f t="shared" si="11"/>
        <v>80</v>
      </c>
      <c r="AV86">
        <f t="shared" si="12"/>
        <v>50</v>
      </c>
      <c r="AW86">
        <f t="shared" si="13"/>
        <v>50</v>
      </c>
      <c r="AX86" s="128">
        <f t="shared" si="14"/>
        <v>100</v>
      </c>
    </row>
    <row r="87" spans="23:50">
      <c r="X87">
        <f t="shared" si="3"/>
        <v>7.5</v>
      </c>
      <c r="AA87">
        <f t="shared" si="4"/>
        <v>10</v>
      </c>
      <c r="AC87" s="89">
        <f t="shared" si="5"/>
        <v>17.5</v>
      </c>
      <c r="AH87">
        <f t="shared" si="6"/>
        <v>4.166666666666667</v>
      </c>
      <c r="AI87">
        <f t="shared" si="7"/>
        <v>12.5</v>
      </c>
      <c r="AJ87" s="89">
        <f t="shared" si="8"/>
        <v>16.666666666666668</v>
      </c>
      <c r="AL87">
        <f t="shared" si="9"/>
        <v>40</v>
      </c>
      <c r="AN87">
        <f t="shared" si="10"/>
        <v>50</v>
      </c>
      <c r="AP87" s="89">
        <f t="shared" si="11"/>
        <v>90</v>
      </c>
      <c r="AV87">
        <f t="shared" si="12"/>
        <v>45.833333333333329</v>
      </c>
      <c r="AW87">
        <f t="shared" si="13"/>
        <v>45.833333333333329</v>
      </c>
      <c r="AX87" s="89">
        <f t="shared" si="14"/>
        <v>91.666666666666657</v>
      </c>
    </row>
    <row r="88" spans="23:50">
      <c r="AB88" s="66" t="s">
        <v>150</v>
      </c>
      <c r="AC88" s="96">
        <f>AVERAGE(AC58:AC87)</f>
        <v>14.833333333333334</v>
      </c>
      <c r="AD88" s="66"/>
      <c r="AE88" s="66"/>
      <c r="AF88" s="66"/>
      <c r="AG88" s="66"/>
      <c r="AH88" s="66"/>
      <c r="AI88" s="66" t="s">
        <v>151</v>
      </c>
      <c r="AJ88" s="96">
        <f>AVERAGE(AJ58:AJ87)</f>
        <v>11.111111111111111</v>
      </c>
      <c r="AK88" s="66"/>
      <c r="AL88" s="66"/>
      <c r="AM88" s="66"/>
      <c r="AN88" s="66"/>
      <c r="AO88" s="66" t="s">
        <v>151</v>
      </c>
      <c r="AP88" s="96">
        <f>AVERAGE(AP59:AP87)</f>
        <v>80.431034482758619</v>
      </c>
      <c r="AQ88" s="66"/>
      <c r="AR88" s="66"/>
      <c r="AS88" s="66"/>
      <c r="AT88" s="66"/>
      <c r="AU88" s="66"/>
      <c r="AV88" s="66"/>
      <c r="AW88" s="66" t="s">
        <v>150</v>
      </c>
      <c r="AX88" s="96">
        <f>AVERAGE(AX59:AX87)</f>
        <v>83.045977011494244</v>
      </c>
    </row>
    <row r="89" spans="23:50">
      <c r="W89" s="57"/>
      <c r="X89" s="91" t="s">
        <v>138</v>
      </c>
      <c r="Y89" s="91" t="s">
        <v>139</v>
      </c>
      <c r="Z89" s="91" t="s">
        <v>141</v>
      </c>
      <c r="AA89" s="91" t="s">
        <v>142</v>
      </c>
      <c r="AB89" s="91" t="s">
        <v>143</v>
      </c>
      <c r="AC89" s="91"/>
      <c r="AD89" s="91" t="s">
        <v>144</v>
      </c>
      <c r="AE89" s="91" t="s">
        <v>140</v>
      </c>
      <c r="AF89" s="91" t="s">
        <v>145</v>
      </c>
      <c r="AG89" s="91" t="s">
        <v>146</v>
      </c>
      <c r="AH89" s="82" t="s">
        <v>147</v>
      </c>
      <c r="AK89" s="57"/>
      <c r="AL89" s="91" t="s">
        <v>138</v>
      </c>
      <c r="AM89" s="91" t="s">
        <v>139</v>
      </c>
      <c r="AN89" s="91" t="s">
        <v>141</v>
      </c>
      <c r="AO89" s="91" t="s">
        <v>142</v>
      </c>
      <c r="AP89" s="91" t="s">
        <v>143</v>
      </c>
      <c r="AQ89" s="91"/>
      <c r="AR89" s="91" t="s">
        <v>144</v>
      </c>
      <c r="AS89" s="91" t="s">
        <v>140</v>
      </c>
      <c r="AT89" s="91" t="s">
        <v>145</v>
      </c>
      <c r="AU89" s="91" t="s">
        <v>146</v>
      </c>
      <c r="AV89" s="82" t="s">
        <v>147</v>
      </c>
    </row>
    <row r="90" spans="23:50">
      <c r="W90" s="6"/>
      <c r="X90" s="37">
        <f>(X23-1)*2.5</f>
        <v>0</v>
      </c>
      <c r="Y90" s="37">
        <f>(Z23-1)*2.5</f>
        <v>2.5</v>
      </c>
      <c r="Z90" s="37">
        <f>(AB23-1)*2.5</f>
        <v>0</v>
      </c>
      <c r="AA90" s="37">
        <f>(AD23-1)*2.5</f>
        <v>2.5</v>
      </c>
      <c r="AB90" s="37">
        <f>(AF23-1)*2.5</f>
        <v>0</v>
      </c>
      <c r="AC90" s="37"/>
      <c r="AD90" s="37">
        <f>(5-Y23)*2.5</f>
        <v>0</v>
      </c>
      <c r="AE90" s="37">
        <f>(5-AA23)*2.5</f>
        <v>5</v>
      </c>
      <c r="AF90" s="37">
        <f>(5-AC23)*2.5</f>
        <v>0</v>
      </c>
      <c r="AG90" s="37">
        <f>(5-AE23)*2.5</f>
        <v>2.5</v>
      </c>
      <c r="AH90" s="5">
        <f>(5-AG23)*2.5</f>
        <v>7.5</v>
      </c>
      <c r="AK90" s="6"/>
      <c r="AL90" s="37">
        <f>(AL23-1)*2.5</f>
        <v>7.5</v>
      </c>
      <c r="AM90" s="37">
        <f>(AN23-1)*2.5</f>
        <v>10</v>
      </c>
      <c r="AN90" s="37">
        <f>(AP23-1)*2.5</f>
        <v>10</v>
      </c>
      <c r="AO90" s="37">
        <f>(AR23-1)*2.5</f>
        <v>7.5</v>
      </c>
      <c r="AP90" s="37">
        <f>(AT23-1)*2.5</f>
        <v>10</v>
      </c>
      <c r="AQ90" s="37"/>
      <c r="AR90" s="37">
        <f>(5-AM23)*2.5</f>
        <v>7.5</v>
      </c>
      <c r="AS90" s="37">
        <f>(5-AO23)*2.5</f>
        <v>10</v>
      </c>
      <c r="AT90" s="37">
        <f>(5-AQ23)*2.5</f>
        <v>7.5</v>
      </c>
      <c r="AU90" s="37">
        <f>(5-AS23)*2.5</f>
        <v>7.5</v>
      </c>
      <c r="AV90" s="5">
        <f>(5-AU23)*2.5</f>
        <v>10</v>
      </c>
    </row>
    <row r="91" spans="23:50">
      <c r="W91" s="6"/>
      <c r="X91" s="37">
        <f t="shared" ref="X91:X119" si="15">(X24-1)*2.5</f>
        <v>0</v>
      </c>
      <c r="Y91" s="37">
        <f t="shared" ref="Y91:Y119" si="16">(Z24-1)*2.5</f>
        <v>0</v>
      </c>
      <c r="Z91" s="37">
        <f t="shared" ref="Z91:Z119" si="17">(AB24-1)*2.5</f>
        <v>0</v>
      </c>
      <c r="AA91" s="37">
        <f t="shared" ref="AA91:AA119" si="18">(AD24-1)*2.5</f>
        <v>0</v>
      </c>
      <c r="AB91" s="37">
        <f t="shared" ref="AB91:AB119" si="19">(AF24-1)*2.5</f>
        <v>0</v>
      </c>
      <c r="AC91" s="37"/>
      <c r="AD91" s="37">
        <f t="shared" ref="AD91:AD119" si="20">(5-Y24)*2.5</f>
        <v>0</v>
      </c>
      <c r="AE91" s="37">
        <f t="shared" ref="AE91:AE119" si="21">(5-AA24)*2.5</f>
        <v>0</v>
      </c>
      <c r="AF91" s="37">
        <f t="shared" ref="AF91:AF119" si="22">(5-AC24)*2.5</f>
        <v>0</v>
      </c>
      <c r="AG91" s="37">
        <f t="shared" ref="AG91:AG119" si="23">(5-AE24)*2.5</f>
        <v>0</v>
      </c>
      <c r="AH91" s="5">
        <f t="shared" ref="AH91:AH119" si="24">(5-AG24)*2.5</f>
        <v>2.5</v>
      </c>
      <c r="AK91" s="6"/>
      <c r="AL91" s="37">
        <f t="shared" ref="AL91:AL119" si="25">(AL24-1)*2.5</f>
        <v>10</v>
      </c>
      <c r="AM91" s="37">
        <f t="shared" ref="AM91:AM119" si="26">(AN24-1)*2.5</f>
        <v>10</v>
      </c>
      <c r="AN91" s="37">
        <f t="shared" ref="AN91:AN119" si="27">(AP24-1)*2.5</f>
        <v>10</v>
      </c>
      <c r="AO91" s="37">
        <f t="shared" ref="AO91:AO119" si="28">(AR24-1)*2.5</f>
        <v>10</v>
      </c>
      <c r="AP91" s="37">
        <f t="shared" ref="AP91:AP119" si="29">(AT24-1)*2.5</f>
        <v>10</v>
      </c>
      <c r="AQ91" s="37"/>
      <c r="AR91" s="37">
        <f t="shared" ref="AR91:AR119" si="30">(5-AM24)*2.5</f>
        <v>10</v>
      </c>
      <c r="AS91" s="37">
        <f t="shared" ref="AS91:AS119" si="31">(5-AO24)*2.5</f>
        <v>10</v>
      </c>
      <c r="AT91" s="37">
        <f t="shared" ref="AT91:AT119" si="32">(5-AQ24)*2.5</f>
        <v>10</v>
      </c>
      <c r="AU91" s="37">
        <f t="shared" ref="AU91:AU119" si="33">(5-AS24)*2.5</f>
        <v>10</v>
      </c>
      <c r="AV91" s="5">
        <f t="shared" ref="AV91:AV118" si="34">(5-AU24)*2.5</f>
        <v>10</v>
      </c>
    </row>
    <row r="92" spans="23:50">
      <c r="W92" s="6"/>
      <c r="X92" s="37">
        <f t="shared" si="15"/>
        <v>5</v>
      </c>
      <c r="Y92" s="37">
        <f t="shared" si="16"/>
        <v>5</v>
      </c>
      <c r="Z92" s="37">
        <f t="shared" si="17"/>
        <v>5</v>
      </c>
      <c r="AA92" s="37">
        <f t="shared" si="18"/>
        <v>5</v>
      </c>
      <c r="AB92" s="37">
        <f t="shared" si="19"/>
        <v>5</v>
      </c>
      <c r="AC92" s="37"/>
      <c r="AD92" s="37">
        <f t="shared" si="20"/>
        <v>5</v>
      </c>
      <c r="AE92" s="37">
        <f t="shared" si="21"/>
        <v>5</v>
      </c>
      <c r="AF92" s="37">
        <f t="shared" si="22"/>
        <v>5</v>
      </c>
      <c r="AG92" s="37">
        <f t="shared" si="23"/>
        <v>5</v>
      </c>
      <c r="AH92" s="5">
        <f t="shared" si="24"/>
        <v>5</v>
      </c>
      <c r="AK92" s="6"/>
      <c r="AL92" s="37">
        <f t="shared" si="25"/>
        <v>5</v>
      </c>
      <c r="AM92" s="37">
        <f t="shared" si="26"/>
        <v>5</v>
      </c>
      <c r="AN92" s="37">
        <f t="shared" si="27"/>
        <v>5</v>
      </c>
      <c r="AO92" s="37">
        <f t="shared" si="28"/>
        <v>5</v>
      </c>
      <c r="AP92" s="37">
        <f t="shared" si="29"/>
        <v>5</v>
      </c>
      <c r="AQ92" s="37"/>
      <c r="AR92" s="37">
        <f t="shared" si="30"/>
        <v>5</v>
      </c>
      <c r="AS92" s="37">
        <f t="shared" si="31"/>
        <v>5</v>
      </c>
      <c r="AT92" s="37">
        <f t="shared" si="32"/>
        <v>5</v>
      </c>
      <c r="AU92" s="37">
        <f t="shared" si="33"/>
        <v>5</v>
      </c>
      <c r="AV92" s="5">
        <f t="shared" si="34"/>
        <v>5</v>
      </c>
    </row>
    <row r="93" spans="23:50">
      <c r="W93" s="6"/>
      <c r="X93" s="37">
        <f t="shared" si="15"/>
        <v>0</v>
      </c>
      <c r="Y93" s="37">
        <f t="shared" si="16"/>
        <v>2.5</v>
      </c>
      <c r="Z93" s="37">
        <f t="shared" si="17"/>
        <v>0</v>
      </c>
      <c r="AA93" s="37">
        <f t="shared" si="18"/>
        <v>0</v>
      </c>
      <c r="AB93" s="37">
        <f t="shared" si="19"/>
        <v>0</v>
      </c>
      <c r="AC93" s="37"/>
      <c r="AD93" s="37">
        <f t="shared" si="20"/>
        <v>2.5</v>
      </c>
      <c r="AE93" s="37">
        <f t="shared" si="21"/>
        <v>5</v>
      </c>
      <c r="AF93" s="37">
        <f t="shared" si="22"/>
        <v>0</v>
      </c>
      <c r="AG93" s="37">
        <f t="shared" si="23"/>
        <v>2.5</v>
      </c>
      <c r="AH93" s="5">
        <f t="shared" si="24"/>
        <v>5</v>
      </c>
      <c r="AK93" s="6"/>
      <c r="AL93" s="37">
        <f t="shared" si="25"/>
        <v>7.5</v>
      </c>
      <c r="AM93" s="37">
        <f t="shared" si="26"/>
        <v>7.5</v>
      </c>
      <c r="AN93" s="37">
        <f t="shared" si="27"/>
        <v>2.5</v>
      </c>
      <c r="AO93" s="37">
        <f t="shared" si="28"/>
        <v>7.5</v>
      </c>
      <c r="AP93" s="37">
        <f t="shared" si="29"/>
        <v>2.5</v>
      </c>
      <c r="AQ93" s="37"/>
      <c r="AR93" s="37">
        <f t="shared" si="30"/>
        <v>5</v>
      </c>
      <c r="AS93" s="37">
        <f t="shared" si="31"/>
        <v>10</v>
      </c>
      <c r="AT93" s="37">
        <f t="shared" si="32"/>
        <v>7.5</v>
      </c>
      <c r="AU93" s="37">
        <f t="shared" si="33"/>
        <v>7.5</v>
      </c>
      <c r="AV93" s="5">
        <f t="shared" si="34"/>
        <v>7.5</v>
      </c>
    </row>
    <row r="94" spans="23:50">
      <c r="W94" s="6"/>
      <c r="X94" s="37">
        <f t="shared" si="15"/>
        <v>2.5</v>
      </c>
      <c r="Y94" s="37">
        <f t="shared" si="16"/>
        <v>5</v>
      </c>
      <c r="Z94" s="37">
        <f t="shared" si="17"/>
        <v>2.5</v>
      </c>
      <c r="AA94" s="37">
        <f t="shared" si="18"/>
        <v>2.5</v>
      </c>
      <c r="AB94" s="37">
        <f t="shared" si="19"/>
        <v>2.5</v>
      </c>
      <c r="AC94" s="37"/>
      <c r="AD94" s="37">
        <f t="shared" si="20"/>
        <v>7.5</v>
      </c>
      <c r="AE94" s="37">
        <f t="shared" si="21"/>
        <v>7.5</v>
      </c>
      <c r="AF94" s="37">
        <f t="shared" si="22"/>
        <v>2.5</v>
      </c>
      <c r="AG94" s="37">
        <f t="shared" si="23"/>
        <v>2.5</v>
      </c>
      <c r="AH94" s="5">
        <f t="shared" si="24"/>
        <v>2.5</v>
      </c>
      <c r="AK94" s="6"/>
      <c r="AL94" s="37">
        <f t="shared" si="25"/>
        <v>10</v>
      </c>
      <c r="AM94" s="37">
        <f t="shared" si="26"/>
        <v>10</v>
      </c>
      <c r="AN94" s="37">
        <f t="shared" si="27"/>
        <v>10</v>
      </c>
      <c r="AO94" s="37">
        <f t="shared" si="28"/>
        <v>10</v>
      </c>
      <c r="AP94" s="37">
        <f t="shared" si="29"/>
        <v>10</v>
      </c>
      <c r="AQ94" s="37"/>
      <c r="AR94" s="37">
        <f t="shared" si="30"/>
        <v>10</v>
      </c>
      <c r="AS94" s="37">
        <f t="shared" si="31"/>
        <v>10</v>
      </c>
      <c r="AT94" s="37">
        <f t="shared" si="32"/>
        <v>10</v>
      </c>
      <c r="AU94" s="37">
        <f t="shared" si="33"/>
        <v>10</v>
      </c>
      <c r="AV94" s="5">
        <f t="shared" si="34"/>
        <v>10</v>
      </c>
    </row>
    <row r="95" spans="23:50">
      <c r="W95" s="6"/>
      <c r="X95" s="37">
        <f t="shared" si="15"/>
        <v>5</v>
      </c>
      <c r="Y95" s="37">
        <f t="shared" si="16"/>
        <v>0</v>
      </c>
      <c r="Z95" s="37">
        <f t="shared" si="17"/>
        <v>0</v>
      </c>
      <c r="AA95" s="37">
        <f t="shared" si="18"/>
        <v>0</v>
      </c>
      <c r="AB95" s="37">
        <f t="shared" si="19"/>
        <v>0</v>
      </c>
      <c r="AC95" s="37"/>
      <c r="AD95" s="37">
        <f t="shared" si="20"/>
        <v>0</v>
      </c>
      <c r="AE95" s="37">
        <f t="shared" si="21"/>
        <v>2.5</v>
      </c>
      <c r="AF95" s="37">
        <f t="shared" si="22"/>
        <v>0</v>
      </c>
      <c r="AG95" s="37">
        <f t="shared" si="23"/>
        <v>0</v>
      </c>
      <c r="AH95" s="5">
        <f t="shared" si="24"/>
        <v>2.5</v>
      </c>
      <c r="AK95" s="6"/>
      <c r="AL95" s="37">
        <f t="shared" si="25"/>
        <v>5</v>
      </c>
      <c r="AM95" s="37">
        <f t="shared" si="26"/>
        <v>10</v>
      </c>
      <c r="AN95" s="37">
        <f t="shared" si="27"/>
        <v>10</v>
      </c>
      <c r="AO95" s="37">
        <f t="shared" si="28"/>
        <v>10</v>
      </c>
      <c r="AP95" s="37">
        <f t="shared" si="29"/>
        <v>10</v>
      </c>
      <c r="AQ95" s="37"/>
      <c r="AR95" s="37">
        <f t="shared" si="30"/>
        <v>10</v>
      </c>
      <c r="AS95" s="37">
        <f t="shared" si="31"/>
        <v>10</v>
      </c>
      <c r="AT95" s="37">
        <f t="shared" si="32"/>
        <v>10</v>
      </c>
      <c r="AU95" s="37">
        <f t="shared" si="33"/>
        <v>10</v>
      </c>
      <c r="AV95" s="5">
        <f t="shared" si="34"/>
        <v>10</v>
      </c>
    </row>
    <row r="96" spans="23:50">
      <c r="W96" s="6"/>
      <c r="X96" s="37">
        <f t="shared" si="15"/>
        <v>2.5</v>
      </c>
      <c r="Y96" s="37">
        <f t="shared" si="16"/>
        <v>2.5</v>
      </c>
      <c r="Z96" s="37">
        <f t="shared" si="17"/>
        <v>0</v>
      </c>
      <c r="AA96" s="37">
        <f t="shared" si="18"/>
        <v>0</v>
      </c>
      <c r="AB96" s="37">
        <f t="shared" si="19"/>
        <v>2.5</v>
      </c>
      <c r="AC96" s="37"/>
      <c r="AD96" s="37">
        <f t="shared" si="20"/>
        <v>2.5</v>
      </c>
      <c r="AE96" s="37">
        <f t="shared" si="21"/>
        <v>2.5</v>
      </c>
      <c r="AF96" s="37">
        <f t="shared" si="22"/>
        <v>7.5</v>
      </c>
      <c r="AG96" s="37">
        <f t="shared" si="23"/>
        <v>0</v>
      </c>
      <c r="AH96" s="5">
        <f t="shared" si="24"/>
        <v>2.5</v>
      </c>
      <c r="AK96" s="6"/>
      <c r="AL96" s="37">
        <f t="shared" si="25"/>
        <v>7.5</v>
      </c>
      <c r="AM96" s="37">
        <f t="shared" si="26"/>
        <v>7.5</v>
      </c>
      <c r="AN96" s="37">
        <f t="shared" si="27"/>
        <v>5</v>
      </c>
      <c r="AO96" s="37">
        <f t="shared" si="28"/>
        <v>5</v>
      </c>
      <c r="AP96" s="37">
        <f t="shared" si="29"/>
        <v>7.5</v>
      </c>
      <c r="AQ96" s="37"/>
      <c r="AR96" s="37">
        <f t="shared" si="30"/>
        <v>5</v>
      </c>
      <c r="AS96" s="37">
        <f t="shared" si="31"/>
        <v>7.5</v>
      </c>
      <c r="AT96" s="37">
        <f t="shared" si="32"/>
        <v>5</v>
      </c>
      <c r="AU96" s="37">
        <f t="shared" si="33"/>
        <v>5</v>
      </c>
      <c r="AV96" s="5">
        <f t="shared" si="34"/>
        <v>7.5</v>
      </c>
    </row>
    <row r="97" spans="23:48">
      <c r="W97" s="6"/>
      <c r="X97" s="37">
        <f t="shared" si="15"/>
        <v>2.5</v>
      </c>
      <c r="Y97" s="37">
        <f t="shared" si="16"/>
        <v>5</v>
      </c>
      <c r="Z97" s="37">
        <f t="shared" si="17"/>
        <v>2.5</v>
      </c>
      <c r="AA97" s="37">
        <f t="shared" si="18"/>
        <v>0</v>
      </c>
      <c r="AB97" s="37">
        <f t="shared" si="19"/>
        <v>5</v>
      </c>
      <c r="AC97" s="37"/>
      <c r="AD97" s="37">
        <f t="shared" si="20"/>
        <v>5</v>
      </c>
      <c r="AE97" s="37">
        <f t="shared" si="21"/>
        <v>7.5</v>
      </c>
      <c r="AF97" s="37">
        <f t="shared" si="22"/>
        <v>2.5</v>
      </c>
      <c r="AG97" s="37">
        <f t="shared" si="23"/>
        <v>2.5</v>
      </c>
      <c r="AH97" s="5">
        <f t="shared" si="24"/>
        <v>5</v>
      </c>
      <c r="AK97" s="6"/>
      <c r="AL97" s="37">
        <f t="shared" si="25"/>
        <v>2.5</v>
      </c>
      <c r="AM97" s="37">
        <f t="shared" si="26"/>
        <v>10</v>
      </c>
      <c r="AN97" s="37">
        <f t="shared" si="27"/>
        <v>10</v>
      </c>
      <c r="AO97" s="37">
        <f t="shared" si="28"/>
        <v>10</v>
      </c>
      <c r="AP97" s="37">
        <f t="shared" si="29"/>
        <v>10</v>
      </c>
      <c r="AQ97" s="37"/>
      <c r="AR97" s="37">
        <f t="shared" si="30"/>
        <v>10</v>
      </c>
      <c r="AS97" s="37">
        <f t="shared" si="31"/>
        <v>10</v>
      </c>
      <c r="AT97" s="37">
        <f t="shared" si="32"/>
        <v>10</v>
      </c>
      <c r="AU97" s="37">
        <f t="shared" si="33"/>
        <v>10</v>
      </c>
      <c r="AV97" s="5">
        <f t="shared" si="34"/>
        <v>7.5</v>
      </c>
    </row>
    <row r="98" spans="23:48">
      <c r="W98" s="6"/>
      <c r="X98" s="37">
        <f t="shared" si="15"/>
        <v>2.5</v>
      </c>
      <c r="Y98" s="37">
        <f t="shared" si="16"/>
        <v>2.5</v>
      </c>
      <c r="Z98" s="37">
        <f t="shared" si="17"/>
        <v>0</v>
      </c>
      <c r="AA98" s="37">
        <f t="shared" si="18"/>
        <v>0</v>
      </c>
      <c r="AB98" s="37">
        <f t="shared" si="19"/>
        <v>0</v>
      </c>
      <c r="AC98" s="37"/>
      <c r="AD98" s="37">
        <f t="shared" si="20"/>
        <v>2.5</v>
      </c>
      <c r="AE98" s="37">
        <f t="shared" si="21"/>
        <v>2.5</v>
      </c>
      <c r="AF98" s="37">
        <f t="shared" si="22"/>
        <v>0</v>
      </c>
      <c r="AG98" s="37">
        <f t="shared" si="23"/>
        <v>0</v>
      </c>
      <c r="AH98" s="5">
        <f t="shared" si="24"/>
        <v>2.5</v>
      </c>
      <c r="AK98" s="6"/>
      <c r="AL98" s="37">
        <f t="shared" si="25"/>
        <v>2.5</v>
      </c>
      <c r="AM98" s="37">
        <f t="shared" si="26"/>
        <v>7.5</v>
      </c>
      <c r="AN98" s="37">
        <f t="shared" si="27"/>
        <v>5</v>
      </c>
      <c r="AO98" s="37">
        <f t="shared" si="28"/>
        <v>7.5</v>
      </c>
      <c r="AP98" s="37">
        <f t="shared" si="29"/>
        <v>5</v>
      </c>
      <c r="AQ98" s="37"/>
      <c r="AR98" s="37">
        <f t="shared" si="30"/>
        <v>5</v>
      </c>
      <c r="AS98" s="37">
        <f t="shared" si="31"/>
        <v>7.5</v>
      </c>
      <c r="AT98" s="37">
        <f t="shared" si="32"/>
        <v>7.5</v>
      </c>
      <c r="AU98" s="37">
        <f t="shared" si="33"/>
        <v>10</v>
      </c>
      <c r="AV98" s="5">
        <f t="shared" si="34"/>
        <v>7.5</v>
      </c>
    </row>
    <row r="99" spans="23:48">
      <c r="W99" s="6"/>
      <c r="X99" s="37">
        <f t="shared" si="15"/>
        <v>0</v>
      </c>
      <c r="Y99" s="37">
        <f t="shared" si="16"/>
        <v>0</v>
      </c>
      <c r="Z99" s="37">
        <f t="shared" si="17"/>
        <v>0</v>
      </c>
      <c r="AA99" s="37">
        <f t="shared" si="18"/>
        <v>0</v>
      </c>
      <c r="AB99" s="37">
        <f t="shared" si="19"/>
        <v>0</v>
      </c>
      <c r="AC99" s="37"/>
      <c r="AD99" s="37">
        <f t="shared" si="20"/>
        <v>0</v>
      </c>
      <c r="AE99" s="37">
        <f t="shared" si="21"/>
        <v>0</v>
      </c>
      <c r="AF99" s="37">
        <f t="shared" si="22"/>
        <v>0</v>
      </c>
      <c r="AG99" s="37">
        <f t="shared" si="23"/>
        <v>0</v>
      </c>
      <c r="AH99" s="5">
        <f t="shared" si="24"/>
        <v>0</v>
      </c>
      <c r="AK99" s="6"/>
      <c r="AL99" s="37">
        <f t="shared" si="25"/>
        <v>2.5</v>
      </c>
      <c r="AM99" s="37">
        <f t="shared" si="26"/>
        <v>2.5</v>
      </c>
      <c r="AN99" s="37">
        <f t="shared" si="27"/>
        <v>2.5</v>
      </c>
      <c r="AO99" s="37">
        <f t="shared" si="28"/>
        <v>0</v>
      </c>
      <c r="AP99" s="37">
        <f t="shared" si="29"/>
        <v>2.5</v>
      </c>
      <c r="AQ99" s="37"/>
      <c r="AR99" s="37">
        <f t="shared" si="30"/>
        <v>0</v>
      </c>
      <c r="AS99" s="37">
        <f t="shared" si="31"/>
        <v>0</v>
      </c>
      <c r="AT99" s="37">
        <f t="shared" si="32"/>
        <v>2.5</v>
      </c>
      <c r="AU99" s="37">
        <f t="shared" si="33"/>
        <v>2.5</v>
      </c>
      <c r="AV99" s="5">
        <f t="shared" si="34"/>
        <v>0</v>
      </c>
    </row>
    <row r="100" spans="23:48">
      <c r="W100" s="6"/>
      <c r="X100" s="37">
        <f t="shared" si="15"/>
        <v>2.5</v>
      </c>
      <c r="Y100" s="37">
        <f t="shared" si="16"/>
        <v>0</v>
      </c>
      <c r="Z100" s="37">
        <f t="shared" si="17"/>
        <v>0</v>
      </c>
      <c r="AA100" s="37">
        <f t="shared" si="18"/>
        <v>2.5</v>
      </c>
      <c r="AB100" s="37">
        <f t="shared" si="19"/>
        <v>0</v>
      </c>
      <c r="AC100" s="37"/>
      <c r="AD100" s="37">
        <f t="shared" si="20"/>
        <v>7.5</v>
      </c>
      <c r="AE100" s="37">
        <f t="shared" si="21"/>
        <v>2.5</v>
      </c>
      <c r="AF100" s="37">
        <f t="shared" si="22"/>
        <v>5</v>
      </c>
      <c r="AG100" s="37">
        <f t="shared" si="23"/>
        <v>2.5</v>
      </c>
      <c r="AH100" s="5">
        <f t="shared" si="24"/>
        <v>10</v>
      </c>
      <c r="AK100" s="6"/>
      <c r="AL100" s="37">
        <f t="shared" si="25"/>
        <v>7.5</v>
      </c>
      <c r="AM100" s="37">
        <f t="shared" si="26"/>
        <v>10</v>
      </c>
      <c r="AN100" s="37">
        <f t="shared" si="27"/>
        <v>7.5</v>
      </c>
      <c r="AO100" s="37">
        <f t="shared" si="28"/>
        <v>10</v>
      </c>
      <c r="AP100" s="37">
        <f t="shared" si="29"/>
        <v>7.5</v>
      </c>
      <c r="AQ100" s="37"/>
      <c r="AR100" s="37">
        <f t="shared" si="30"/>
        <v>10</v>
      </c>
      <c r="AS100" s="37">
        <f t="shared" si="31"/>
        <v>10</v>
      </c>
      <c r="AT100" s="37">
        <f t="shared" si="32"/>
        <v>5</v>
      </c>
      <c r="AU100" s="37">
        <f t="shared" si="33"/>
        <v>10</v>
      </c>
      <c r="AV100" s="5">
        <f t="shared" si="34"/>
        <v>10</v>
      </c>
    </row>
    <row r="101" spans="23:48">
      <c r="W101" s="6"/>
      <c r="X101" s="37">
        <f t="shared" si="15"/>
        <v>0</v>
      </c>
      <c r="Y101" s="37">
        <f t="shared" si="16"/>
        <v>0</v>
      </c>
      <c r="Z101" s="37">
        <f t="shared" si="17"/>
        <v>0</v>
      </c>
      <c r="AA101" s="37">
        <f t="shared" si="18"/>
        <v>0</v>
      </c>
      <c r="AB101" s="37">
        <f t="shared" si="19"/>
        <v>0</v>
      </c>
      <c r="AC101" s="37"/>
      <c r="AD101" s="37">
        <f t="shared" si="20"/>
        <v>0</v>
      </c>
      <c r="AE101" s="37">
        <f t="shared" si="21"/>
        <v>0</v>
      </c>
      <c r="AF101" s="37">
        <f t="shared" si="22"/>
        <v>0</v>
      </c>
      <c r="AG101" s="37">
        <f t="shared" si="23"/>
        <v>0</v>
      </c>
      <c r="AH101" s="5">
        <f t="shared" si="24"/>
        <v>0</v>
      </c>
      <c r="AK101" s="6"/>
      <c r="AL101" s="37">
        <f t="shared" si="25"/>
        <v>2.5</v>
      </c>
      <c r="AM101" s="37">
        <f t="shared" si="26"/>
        <v>5</v>
      </c>
      <c r="AN101" s="37">
        <f t="shared" si="27"/>
        <v>2.5</v>
      </c>
      <c r="AO101" s="37">
        <f t="shared" si="28"/>
        <v>5</v>
      </c>
      <c r="AP101" s="37">
        <f t="shared" si="29"/>
        <v>5</v>
      </c>
      <c r="AQ101" s="37"/>
      <c r="AR101" s="37">
        <f t="shared" si="30"/>
        <v>5</v>
      </c>
      <c r="AS101" s="37">
        <f t="shared" si="31"/>
        <v>5</v>
      </c>
      <c r="AT101" s="37">
        <f t="shared" si="32"/>
        <v>5</v>
      </c>
      <c r="AU101" s="37">
        <f t="shared" si="33"/>
        <v>5</v>
      </c>
      <c r="AV101" s="5">
        <f t="shared" si="34"/>
        <v>5</v>
      </c>
    </row>
    <row r="102" spans="23:48">
      <c r="W102" s="6"/>
      <c r="X102" s="37">
        <f t="shared" si="15"/>
        <v>0</v>
      </c>
      <c r="Y102" s="37">
        <f t="shared" si="16"/>
        <v>0</v>
      </c>
      <c r="Z102" s="37">
        <f t="shared" si="17"/>
        <v>2.5</v>
      </c>
      <c r="AA102" s="37">
        <f t="shared" si="18"/>
        <v>0</v>
      </c>
      <c r="AB102" s="37">
        <f t="shared" si="19"/>
        <v>0</v>
      </c>
      <c r="AC102" s="37"/>
      <c r="AD102" s="37">
        <f t="shared" si="20"/>
        <v>0</v>
      </c>
      <c r="AE102" s="37">
        <f t="shared" si="21"/>
        <v>7.5</v>
      </c>
      <c r="AF102" s="37">
        <f t="shared" si="22"/>
        <v>0</v>
      </c>
      <c r="AG102" s="37">
        <f t="shared" si="23"/>
        <v>0</v>
      </c>
      <c r="AH102" s="5">
        <f t="shared" si="24"/>
        <v>0</v>
      </c>
      <c r="AK102" s="6"/>
      <c r="AL102" s="37">
        <f t="shared" si="25"/>
        <v>10</v>
      </c>
      <c r="AM102" s="37">
        <f t="shared" si="26"/>
        <v>10</v>
      </c>
      <c r="AN102" s="37">
        <f t="shared" si="27"/>
        <v>10</v>
      </c>
      <c r="AO102" s="37">
        <f t="shared" si="28"/>
        <v>10</v>
      </c>
      <c r="AP102" s="37">
        <f t="shared" si="29"/>
        <v>10</v>
      </c>
      <c r="AQ102" s="37"/>
      <c r="AR102" s="37">
        <f t="shared" si="30"/>
        <v>10</v>
      </c>
      <c r="AS102" s="37">
        <f t="shared" si="31"/>
        <v>10</v>
      </c>
      <c r="AT102" s="37">
        <f t="shared" si="32"/>
        <v>10</v>
      </c>
      <c r="AU102" s="37">
        <f t="shared" si="33"/>
        <v>10</v>
      </c>
      <c r="AV102" s="5">
        <f t="shared" si="34"/>
        <v>10</v>
      </c>
    </row>
    <row r="103" spans="23:48">
      <c r="W103" s="6"/>
      <c r="X103" s="37">
        <f t="shared" si="15"/>
        <v>0</v>
      </c>
      <c r="Y103" s="37">
        <f t="shared" si="16"/>
        <v>0</v>
      </c>
      <c r="Z103" s="37">
        <f t="shared" si="17"/>
        <v>0</v>
      </c>
      <c r="AA103" s="37">
        <f t="shared" si="18"/>
        <v>5</v>
      </c>
      <c r="AB103" s="37">
        <f t="shared" si="19"/>
        <v>0</v>
      </c>
      <c r="AC103" s="37"/>
      <c r="AD103" s="37">
        <f t="shared" si="20"/>
        <v>0</v>
      </c>
      <c r="AE103" s="37">
        <f t="shared" si="21"/>
        <v>0</v>
      </c>
      <c r="AF103" s="37">
        <f t="shared" si="22"/>
        <v>0</v>
      </c>
      <c r="AG103" s="37">
        <f t="shared" si="23"/>
        <v>0</v>
      </c>
      <c r="AH103" s="5">
        <f t="shared" si="24"/>
        <v>5</v>
      </c>
      <c r="AK103" s="6"/>
      <c r="AL103" s="37">
        <f t="shared" si="25"/>
        <v>7.5</v>
      </c>
      <c r="AM103" s="37">
        <f t="shared" si="26"/>
        <v>5</v>
      </c>
      <c r="AN103" s="37">
        <f t="shared" si="27"/>
        <v>7.5</v>
      </c>
      <c r="AO103" s="37">
        <f t="shared" si="28"/>
        <v>10</v>
      </c>
      <c r="AP103" s="37">
        <f t="shared" si="29"/>
        <v>2.5</v>
      </c>
      <c r="AQ103" s="37"/>
      <c r="AR103" s="37">
        <f t="shared" si="30"/>
        <v>7.5</v>
      </c>
      <c r="AS103" s="37">
        <f t="shared" si="31"/>
        <v>7.5</v>
      </c>
      <c r="AT103" s="37">
        <f t="shared" si="32"/>
        <v>7.5</v>
      </c>
      <c r="AU103" s="37">
        <f t="shared" si="33"/>
        <v>5</v>
      </c>
      <c r="AV103" s="5">
        <f t="shared" si="34"/>
        <v>7.5</v>
      </c>
    </row>
    <row r="104" spans="23:48">
      <c r="W104" s="6"/>
      <c r="X104" s="37">
        <f t="shared" si="15"/>
        <v>0</v>
      </c>
      <c r="Y104" s="37">
        <f t="shared" si="16"/>
        <v>7.5</v>
      </c>
      <c r="Z104" s="37">
        <f t="shared" si="17"/>
        <v>0</v>
      </c>
      <c r="AA104" s="37">
        <f t="shared" si="18"/>
        <v>0</v>
      </c>
      <c r="AB104" s="37">
        <f t="shared" si="19"/>
        <v>0</v>
      </c>
      <c r="AC104" s="37"/>
      <c r="AD104" s="37">
        <f t="shared" si="20"/>
        <v>0</v>
      </c>
      <c r="AE104" s="37">
        <f t="shared" si="21"/>
        <v>0</v>
      </c>
      <c r="AF104" s="37">
        <f t="shared" si="22"/>
        <v>2.5</v>
      </c>
      <c r="AG104" s="37">
        <f t="shared" si="23"/>
        <v>0</v>
      </c>
      <c r="AH104" s="5">
        <f t="shared" si="24"/>
        <v>0</v>
      </c>
      <c r="AK104" s="6"/>
      <c r="AL104" s="37">
        <f t="shared" si="25"/>
        <v>7.5</v>
      </c>
      <c r="AM104" s="37">
        <f t="shared" si="26"/>
        <v>10</v>
      </c>
      <c r="AN104" s="37">
        <f t="shared" si="27"/>
        <v>10</v>
      </c>
      <c r="AO104" s="37">
        <f t="shared" si="28"/>
        <v>10</v>
      </c>
      <c r="AP104" s="37">
        <f t="shared" si="29"/>
        <v>10</v>
      </c>
      <c r="AQ104" s="37"/>
      <c r="AR104" s="37">
        <f t="shared" si="30"/>
        <v>10</v>
      </c>
      <c r="AS104" s="37">
        <f t="shared" si="31"/>
        <v>10</v>
      </c>
      <c r="AT104" s="37">
        <f t="shared" si="32"/>
        <v>10</v>
      </c>
      <c r="AU104" s="37">
        <f t="shared" si="33"/>
        <v>10</v>
      </c>
      <c r="AV104" s="5">
        <f t="shared" si="34"/>
        <v>7.5</v>
      </c>
    </row>
    <row r="105" spans="23:48">
      <c r="W105" s="6"/>
      <c r="X105" s="37">
        <f t="shared" si="15"/>
        <v>0</v>
      </c>
      <c r="Y105" s="37">
        <f t="shared" si="16"/>
        <v>7.5</v>
      </c>
      <c r="Z105" s="37">
        <f t="shared" si="17"/>
        <v>0</v>
      </c>
      <c r="AA105" s="37">
        <f t="shared" si="18"/>
        <v>0</v>
      </c>
      <c r="AB105" s="37">
        <f t="shared" si="19"/>
        <v>0</v>
      </c>
      <c r="AC105" s="37"/>
      <c r="AD105" s="37">
        <f t="shared" si="20"/>
        <v>0</v>
      </c>
      <c r="AE105" s="37">
        <f t="shared" si="21"/>
        <v>0</v>
      </c>
      <c r="AF105" s="37">
        <f t="shared" si="22"/>
        <v>0</v>
      </c>
      <c r="AG105" s="37">
        <f t="shared" si="23"/>
        <v>0</v>
      </c>
      <c r="AH105" s="5">
        <f t="shared" si="24"/>
        <v>0</v>
      </c>
      <c r="AK105" s="6"/>
      <c r="AL105" s="37">
        <f t="shared" si="25"/>
        <v>5</v>
      </c>
      <c r="AM105" s="37">
        <f t="shared" si="26"/>
        <v>7.5</v>
      </c>
      <c r="AN105" s="37">
        <f t="shared" si="27"/>
        <v>7.5</v>
      </c>
      <c r="AO105" s="37">
        <f t="shared" si="28"/>
        <v>7.5</v>
      </c>
      <c r="AP105" s="37">
        <f t="shared" si="29"/>
        <v>10</v>
      </c>
      <c r="AQ105" s="37"/>
      <c r="AR105" s="37">
        <f t="shared" si="30"/>
        <v>7.5</v>
      </c>
      <c r="AS105" s="37">
        <f t="shared" si="31"/>
        <v>10</v>
      </c>
      <c r="AT105" s="37">
        <f t="shared" si="32"/>
        <v>10</v>
      </c>
      <c r="AU105" s="37">
        <f t="shared" si="33"/>
        <v>10</v>
      </c>
      <c r="AV105" s="5">
        <f t="shared" si="34"/>
        <v>10</v>
      </c>
    </row>
    <row r="106" spans="23:48">
      <c r="W106" s="6"/>
      <c r="X106" s="37">
        <f t="shared" si="15"/>
        <v>0</v>
      </c>
      <c r="Y106" s="37">
        <f t="shared" si="16"/>
        <v>0</v>
      </c>
      <c r="Z106" s="37">
        <f t="shared" si="17"/>
        <v>0</v>
      </c>
      <c r="AA106" s="37">
        <f t="shared" si="18"/>
        <v>0</v>
      </c>
      <c r="AB106" s="37">
        <f t="shared" si="19"/>
        <v>0</v>
      </c>
      <c r="AC106" s="37"/>
      <c r="AD106" s="37">
        <f t="shared" si="20"/>
        <v>0</v>
      </c>
      <c r="AE106" s="37">
        <f t="shared" si="21"/>
        <v>10</v>
      </c>
      <c r="AF106" s="37">
        <f t="shared" si="22"/>
        <v>10</v>
      </c>
      <c r="AG106" s="37">
        <f t="shared" si="23"/>
        <v>0</v>
      </c>
      <c r="AH106" s="5">
        <f t="shared" si="24"/>
        <v>0</v>
      </c>
      <c r="AK106" s="6"/>
      <c r="AL106" s="37">
        <f t="shared" si="25"/>
        <v>0</v>
      </c>
      <c r="AM106" s="37">
        <f t="shared" si="26"/>
        <v>7.5</v>
      </c>
      <c r="AN106" s="37">
        <f t="shared" si="27"/>
        <v>10</v>
      </c>
      <c r="AO106" s="37">
        <f t="shared" si="28"/>
        <v>10</v>
      </c>
      <c r="AP106" s="37">
        <f t="shared" si="29"/>
        <v>10</v>
      </c>
      <c r="AQ106" s="37"/>
      <c r="AR106" s="37">
        <f t="shared" si="30"/>
        <v>10</v>
      </c>
      <c r="AS106" s="37">
        <f t="shared" si="31"/>
        <v>10</v>
      </c>
      <c r="AT106" s="37">
        <f t="shared" si="32"/>
        <v>10</v>
      </c>
      <c r="AU106" s="37">
        <f t="shared" si="33"/>
        <v>10</v>
      </c>
      <c r="AV106" s="5">
        <f t="shared" si="34"/>
        <v>10</v>
      </c>
    </row>
    <row r="107" spans="23:48">
      <c r="W107" s="6"/>
      <c r="X107" s="37">
        <f t="shared" si="15"/>
        <v>0</v>
      </c>
      <c r="Y107" s="37">
        <f t="shared" si="16"/>
        <v>7.5</v>
      </c>
      <c r="Z107" s="37">
        <f t="shared" si="17"/>
        <v>5</v>
      </c>
      <c r="AA107" s="37">
        <f t="shared" si="18"/>
        <v>0</v>
      </c>
      <c r="AB107" s="37">
        <f t="shared" si="19"/>
        <v>2.5</v>
      </c>
      <c r="AC107" s="37"/>
      <c r="AD107" s="37">
        <f t="shared" si="20"/>
        <v>7.5</v>
      </c>
      <c r="AE107" s="37">
        <f t="shared" si="21"/>
        <v>10</v>
      </c>
      <c r="AF107" s="37">
        <f t="shared" si="22"/>
        <v>2.5</v>
      </c>
      <c r="AG107" s="37">
        <f t="shared" si="23"/>
        <v>7.5</v>
      </c>
      <c r="AH107" s="5">
        <f t="shared" si="24"/>
        <v>0</v>
      </c>
      <c r="AK107" s="6"/>
      <c r="AL107" s="37">
        <f t="shared" si="25"/>
        <v>7.5</v>
      </c>
      <c r="AM107" s="37">
        <f t="shared" si="26"/>
        <v>10</v>
      </c>
      <c r="AN107" s="37">
        <f t="shared" si="27"/>
        <v>10</v>
      </c>
      <c r="AO107" s="37">
        <f t="shared" si="28"/>
        <v>10</v>
      </c>
      <c r="AP107" s="37">
        <f t="shared" si="29"/>
        <v>10</v>
      </c>
      <c r="AQ107" s="37"/>
      <c r="AR107" s="37">
        <f t="shared" si="30"/>
        <v>10</v>
      </c>
      <c r="AS107" s="37">
        <f t="shared" si="31"/>
        <v>10</v>
      </c>
      <c r="AT107" s="37">
        <f t="shared" si="32"/>
        <v>10</v>
      </c>
      <c r="AU107" s="37">
        <f t="shared" si="33"/>
        <v>10</v>
      </c>
      <c r="AV107" s="5">
        <f t="shared" si="34"/>
        <v>5</v>
      </c>
    </row>
    <row r="108" spans="23:48">
      <c r="W108" s="6"/>
      <c r="X108" s="37">
        <f t="shared" si="15"/>
        <v>0</v>
      </c>
      <c r="Y108" s="37">
        <f t="shared" si="16"/>
        <v>0</v>
      </c>
      <c r="Z108" s="37">
        <f t="shared" si="17"/>
        <v>0</v>
      </c>
      <c r="AA108" s="37">
        <f t="shared" si="18"/>
        <v>0</v>
      </c>
      <c r="AB108" s="37">
        <f t="shared" si="19"/>
        <v>10</v>
      </c>
      <c r="AC108" s="37"/>
      <c r="AD108" s="37">
        <f t="shared" si="20"/>
        <v>0</v>
      </c>
      <c r="AE108" s="37">
        <f t="shared" si="21"/>
        <v>0</v>
      </c>
      <c r="AF108" s="37">
        <f t="shared" si="22"/>
        <v>0</v>
      </c>
      <c r="AG108" s="37">
        <f t="shared" si="23"/>
        <v>0</v>
      </c>
      <c r="AH108" s="5">
        <f t="shared" si="24"/>
        <v>0</v>
      </c>
      <c r="AK108" s="6"/>
      <c r="AL108" s="37">
        <f t="shared" si="25"/>
        <v>0</v>
      </c>
      <c r="AM108" s="37">
        <f t="shared" si="26"/>
        <v>10</v>
      </c>
      <c r="AN108" s="37">
        <f t="shared" si="27"/>
        <v>10</v>
      </c>
      <c r="AO108" s="37">
        <f t="shared" si="28"/>
        <v>10</v>
      </c>
      <c r="AP108" s="37">
        <f t="shared" si="29"/>
        <v>10</v>
      </c>
      <c r="AQ108" s="37"/>
      <c r="AR108" s="37">
        <f t="shared" si="30"/>
        <v>10</v>
      </c>
      <c r="AS108" s="37">
        <f t="shared" si="31"/>
        <v>10</v>
      </c>
      <c r="AT108" s="37">
        <f t="shared" si="32"/>
        <v>10</v>
      </c>
      <c r="AU108" s="37">
        <f t="shared" si="33"/>
        <v>10</v>
      </c>
      <c r="AV108" s="5">
        <f t="shared" si="34"/>
        <v>10</v>
      </c>
    </row>
    <row r="109" spans="23:48">
      <c r="W109" s="6"/>
      <c r="X109" s="37">
        <f t="shared" si="15"/>
        <v>0</v>
      </c>
      <c r="Y109" s="37">
        <f t="shared" si="16"/>
        <v>0</v>
      </c>
      <c r="Z109" s="37">
        <f t="shared" si="17"/>
        <v>0</v>
      </c>
      <c r="AA109" s="37">
        <f t="shared" si="18"/>
        <v>0</v>
      </c>
      <c r="AB109" s="37">
        <f t="shared" si="19"/>
        <v>0</v>
      </c>
      <c r="AC109" s="37"/>
      <c r="AD109" s="37">
        <f t="shared" si="20"/>
        <v>0</v>
      </c>
      <c r="AE109" s="37">
        <f t="shared" si="21"/>
        <v>0</v>
      </c>
      <c r="AF109" s="37">
        <f t="shared" si="22"/>
        <v>0</v>
      </c>
      <c r="AG109" s="37">
        <f t="shared" si="23"/>
        <v>0</v>
      </c>
      <c r="AH109" s="5">
        <f t="shared" si="24"/>
        <v>0</v>
      </c>
      <c r="AK109" s="6"/>
      <c r="AL109" s="37">
        <f t="shared" si="25"/>
        <v>0</v>
      </c>
      <c r="AM109" s="37">
        <f t="shared" si="26"/>
        <v>2.5</v>
      </c>
      <c r="AN109" s="37">
        <f t="shared" si="27"/>
        <v>5</v>
      </c>
      <c r="AO109" s="37">
        <f t="shared" si="28"/>
        <v>7.5</v>
      </c>
      <c r="AP109" s="37">
        <f t="shared" si="29"/>
        <v>5</v>
      </c>
      <c r="AQ109" s="37"/>
      <c r="AR109" s="37">
        <f t="shared" si="30"/>
        <v>5</v>
      </c>
      <c r="AS109" s="37">
        <f t="shared" si="31"/>
        <v>2.5</v>
      </c>
      <c r="AT109" s="37">
        <f t="shared" si="32"/>
        <v>7.5</v>
      </c>
      <c r="AU109" s="37">
        <f t="shared" si="33"/>
        <v>7.5</v>
      </c>
      <c r="AV109" s="5">
        <f t="shared" si="34"/>
        <v>5</v>
      </c>
    </row>
    <row r="110" spans="23:48">
      <c r="W110" s="6"/>
      <c r="X110" s="37">
        <f t="shared" si="15"/>
        <v>0</v>
      </c>
      <c r="Y110" s="37">
        <f t="shared" si="16"/>
        <v>0</v>
      </c>
      <c r="Z110" s="37">
        <f t="shared" si="17"/>
        <v>0</v>
      </c>
      <c r="AA110" s="37">
        <f t="shared" si="18"/>
        <v>0</v>
      </c>
      <c r="AB110" s="37">
        <f t="shared" si="19"/>
        <v>0</v>
      </c>
      <c r="AC110" s="37"/>
      <c r="AD110" s="37">
        <f t="shared" si="20"/>
        <v>0</v>
      </c>
      <c r="AE110" s="37">
        <f t="shared" si="21"/>
        <v>7.5</v>
      </c>
      <c r="AF110" s="37">
        <f t="shared" si="22"/>
        <v>0</v>
      </c>
      <c r="AG110" s="37">
        <f t="shared" si="23"/>
        <v>0</v>
      </c>
      <c r="AH110" s="5">
        <f t="shared" si="24"/>
        <v>0</v>
      </c>
      <c r="AK110" s="6"/>
      <c r="AL110" s="37">
        <f t="shared" si="25"/>
        <v>7.5</v>
      </c>
      <c r="AM110" s="37">
        <f t="shared" si="26"/>
        <v>10</v>
      </c>
      <c r="AN110" s="37">
        <f t="shared" si="27"/>
        <v>10</v>
      </c>
      <c r="AO110" s="37">
        <f t="shared" si="28"/>
        <v>10</v>
      </c>
      <c r="AP110" s="37">
        <f t="shared" si="29"/>
        <v>10</v>
      </c>
      <c r="AQ110" s="37"/>
      <c r="AR110" s="37">
        <f t="shared" si="30"/>
        <v>10</v>
      </c>
      <c r="AS110" s="37">
        <f t="shared" si="31"/>
        <v>10</v>
      </c>
      <c r="AT110" s="37">
        <f t="shared" si="32"/>
        <v>10</v>
      </c>
      <c r="AU110" s="37">
        <f t="shared" si="33"/>
        <v>10</v>
      </c>
      <c r="AV110" s="5">
        <f t="shared" si="34"/>
        <v>7.5</v>
      </c>
    </row>
    <row r="111" spans="23:48">
      <c r="W111" s="6"/>
      <c r="X111" s="37">
        <f t="shared" si="15"/>
        <v>0</v>
      </c>
      <c r="Y111" s="37">
        <f t="shared" si="16"/>
        <v>0</v>
      </c>
      <c r="Z111" s="37">
        <f t="shared" si="17"/>
        <v>0</v>
      </c>
      <c r="AA111" s="37">
        <f t="shared" si="18"/>
        <v>0</v>
      </c>
      <c r="AB111" s="37">
        <f t="shared" si="19"/>
        <v>0</v>
      </c>
      <c r="AC111" s="37"/>
      <c r="AD111" s="37">
        <f t="shared" si="20"/>
        <v>0</v>
      </c>
      <c r="AE111" s="37">
        <f t="shared" si="21"/>
        <v>0</v>
      </c>
      <c r="AF111" s="37">
        <f t="shared" si="22"/>
        <v>0</v>
      </c>
      <c r="AG111" s="37">
        <f t="shared" si="23"/>
        <v>0</v>
      </c>
      <c r="AH111" s="5">
        <f t="shared" si="24"/>
        <v>0</v>
      </c>
      <c r="AK111" s="6"/>
      <c r="AL111" s="37">
        <f t="shared" si="25"/>
        <v>2.5</v>
      </c>
      <c r="AM111" s="37">
        <f t="shared" si="26"/>
        <v>7.5</v>
      </c>
      <c r="AN111" s="37">
        <f t="shared" si="27"/>
        <v>7.5</v>
      </c>
      <c r="AO111" s="37">
        <f t="shared" si="28"/>
        <v>10</v>
      </c>
      <c r="AP111" s="37">
        <f t="shared" si="29"/>
        <v>7.5</v>
      </c>
      <c r="AQ111" s="37"/>
      <c r="AR111" s="37">
        <f t="shared" si="30"/>
        <v>10</v>
      </c>
      <c r="AS111" s="37">
        <f t="shared" si="31"/>
        <v>10</v>
      </c>
      <c r="AT111" s="37">
        <f t="shared" si="32"/>
        <v>10</v>
      </c>
      <c r="AU111" s="37">
        <f t="shared" si="33"/>
        <v>10</v>
      </c>
      <c r="AV111" s="5">
        <f t="shared" si="34"/>
        <v>10</v>
      </c>
    </row>
    <row r="112" spans="23:48">
      <c r="W112" s="6"/>
      <c r="X112" s="37">
        <f t="shared" si="15"/>
        <v>0</v>
      </c>
      <c r="Y112" s="37">
        <f t="shared" si="16"/>
        <v>0</v>
      </c>
      <c r="Z112" s="37">
        <f t="shared" si="17"/>
        <v>0</v>
      </c>
      <c r="AA112" s="37">
        <f t="shared" si="18"/>
        <v>0</v>
      </c>
      <c r="AB112" s="37">
        <f t="shared" si="19"/>
        <v>7.5</v>
      </c>
      <c r="AC112" s="37"/>
      <c r="AD112" s="37">
        <f t="shared" si="20"/>
        <v>0</v>
      </c>
      <c r="AE112" s="37">
        <f t="shared" si="21"/>
        <v>0</v>
      </c>
      <c r="AF112" s="37">
        <f t="shared" si="22"/>
        <v>0</v>
      </c>
      <c r="AG112" s="37">
        <f t="shared" si="23"/>
        <v>0</v>
      </c>
      <c r="AH112" s="5">
        <f t="shared" si="24"/>
        <v>2.5</v>
      </c>
      <c r="AK112" s="6"/>
      <c r="AL112" s="37">
        <f t="shared" si="25"/>
        <v>7.5</v>
      </c>
      <c r="AM112" s="37">
        <f t="shared" si="26"/>
        <v>10</v>
      </c>
      <c r="AN112" s="37">
        <f t="shared" si="27"/>
        <v>10</v>
      </c>
      <c r="AO112" s="37">
        <f t="shared" si="28"/>
        <v>10</v>
      </c>
      <c r="AP112" s="37">
        <f t="shared" si="29"/>
        <v>10</v>
      </c>
      <c r="AQ112" s="37"/>
      <c r="AR112" s="37">
        <f t="shared" si="30"/>
        <v>10</v>
      </c>
      <c r="AS112" s="37">
        <f t="shared" si="31"/>
        <v>10</v>
      </c>
      <c r="AT112" s="37">
        <f t="shared" si="32"/>
        <v>10</v>
      </c>
      <c r="AU112" s="37">
        <f t="shared" si="33"/>
        <v>10</v>
      </c>
      <c r="AV112" s="5">
        <f t="shared" si="34"/>
        <v>10</v>
      </c>
    </row>
    <row r="113" spans="23:49">
      <c r="W113" s="6"/>
      <c r="X113" s="37">
        <f t="shared" si="15"/>
        <v>2.5</v>
      </c>
      <c r="Y113" s="37">
        <f t="shared" si="16"/>
        <v>2.5</v>
      </c>
      <c r="Z113" s="37">
        <f t="shared" si="17"/>
        <v>2.5</v>
      </c>
      <c r="AA113" s="37">
        <f t="shared" si="18"/>
        <v>0</v>
      </c>
      <c r="AB113" s="37">
        <f t="shared" si="19"/>
        <v>0</v>
      </c>
      <c r="AC113" s="37"/>
      <c r="AD113" s="37">
        <f t="shared" si="20"/>
        <v>2.5</v>
      </c>
      <c r="AE113" s="37">
        <f t="shared" si="21"/>
        <v>2.5</v>
      </c>
      <c r="AF113" s="37">
        <f t="shared" si="22"/>
        <v>2.5</v>
      </c>
      <c r="AG113" s="37">
        <f t="shared" si="23"/>
        <v>2.5</v>
      </c>
      <c r="AH113" s="5">
        <f t="shared" si="24"/>
        <v>7.5</v>
      </c>
      <c r="AK113" s="6"/>
      <c r="AL113" s="37">
        <f t="shared" si="25"/>
        <v>10</v>
      </c>
      <c r="AM113" s="37">
        <f t="shared" si="26"/>
        <v>10</v>
      </c>
      <c r="AN113" s="37">
        <f t="shared" si="27"/>
        <v>10</v>
      </c>
      <c r="AO113" s="37">
        <f t="shared" si="28"/>
        <v>10</v>
      </c>
      <c r="AP113" s="37">
        <f t="shared" si="29"/>
        <v>10</v>
      </c>
      <c r="AQ113" s="37"/>
      <c r="AR113" s="37">
        <f t="shared" si="30"/>
        <v>10</v>
      </c>
      <c r="AS113" s="37">
        <f t="shared" si="31"/>
        <v>10</v>
      </c>
      <c r="AT113" s="37">
        <f t="shared" si="32"/>
        <v>10</v>
      </c>
      <c r="AU113" s="37">
        <f t="shared" si="33"/>
        <v>10</v>
      </c>
      <c r="AV113" s="5">
        <f t="shared" si="34"/>
        <v>10</v>
      </c>
    </row>
    <row r="114" spans="23:49">
      <c r="W114" s="6"/>
      <c r="X114" s="37">
        <f t="shared" si="15"/>
        <v>0</v>
      </c>
      <c r="Y114" s="37">
        <f t="shared" si="16"/>
        <v>0</v>
      </c>
      <c r="Z114" s="37">
        <f t="shared" si="17"/>
        <v>2.5</v>
      </c>
      <c r="AA114" s="37">
        <f t="shared" si="18"/>
        <v>2.5</v>
      </c>
      <c r="AB114" s="37">
        <f t="shared" si="19"/>
        <v>0</v>
      </c>
      <c r="AC114" s="37"/>
      <c r="AD114" s="37">
        <f t="shared" si="20"/>
        <v>2.5</v>
      </c>
      <c r="AE114" s="37">
        <f t="shared" si="21"/>
        <v>10</v>
      </c>
      <c r="AF114" s="37">
        <f t="shared" si="22"/>
        <v>5</v>
      </c>
      <c r="AG114" s="37">
        <f t="shared" si="23"/>
        <v>2.5</v>
      </c>
      <c r="AH114" s="5">
        <f t="shared" si="24"/>
        <v>2.5</v>
      </c>
      <c r="AK114" s="6"/>
      <c r="AL114" s="37">
        <f t="shared" si="25"/>
        <v>7.5</v>
      </c>
      <c r="AM114" s="37">
        <f t="shared" si="26"/>
        <v>7.5</v>
      </c>
      <c r="AN114" s="37">
        <f t="shared" si="27"/>
        <v>10</v>
      </c>
      <c r="AO114" s="37">
        <f t="shared" si="28"/>
        <v>10</v>
      </c>
      <c r="AP114" s="37">
        <f t="shared" si="29"/>
        <v>10</v>
      </c>
      <c r="AQ114" s="37"/>
      <c r="AR114" s="37">
        <f t="shared" si="30"/>
        <v>10</v>
      </c>
      <c r="AS114" s="37">
        <f t="shared" si="31"/>
        <v>10</v>
      </c>
      <c r="AT114" s="37">
        <f t="shared" si="32"/>
        <v>10</v>
      </c>
      <c r="AU114" s="37">
        <f t="shared" si="33"/>
        <v>10</v>
      </c>
      <c r="AV114" s="5">
        <f t="shared" si="34"/>
        <v>10</v>
      </c>
    </row>
    <row r="115" spans="23:49">
      <c r="W115" s="6"/>
      <c r="X115" s="37">
        <f t="shared" si="15"/>
        <v>0</v>
      </c>
      <c r="Y115" s="37">
        <f t="shared" si="16"/>
        <v>0</v>
      </c>
      <c r="Z115" s="37">
        <f t="shared" si="17"/>
        <v>0</v>
      </c>
      <c r="AA115" s="37">
        <f t="shared" si="18"/>
        <v>0</v>
      </c>
      <c r="AB115" s="37">
        <f t="shared" si="19"/>
        <v>0</v>
      </c>
      <c r="AC115" s="37"/>
      <c r="AD115" s="37">
        <f t="shared" si="20"/>
        <v>0</v>
      </c>
      <c r="AE115" s="37">
        <f t="shared" si="21"/>
        <v>0</v>
      </c>
      <c r="AF115" s="37">
        <f t="shared" si="22"/>
        <v>0</v>
      </c>
      <c r="AG115" s="37">
        <f t="shared" si="23"/>
        <v>0</v>
      </c>
      <c r="AH115" s="5">
        <f t="shared" si="24"/>
        <v>0</v>
      </c>
      <c r="AK115" s="6"/>
      <c r="AL115" s="37">
        <f t="shared" si="25"/>
        <v>2.5</v>
      </c>
      <c r="AM115" s="37">
        <f t="shared" si="26"/>
        <v>7.5</v>
      </c>
      <c r="AN115" s="37">
        <f t="shared" si="27"/>
        <v>7.5</v>
      </c>
      <c r="AO115" s="37">
        <f t="shared" si="28"/>
        <v>7.5</v>
      </c>
      <c r="AP115" s="37">
        <f t="shared" si="29"/>
        <v>7.5</v>
      </c>
      <c r="AQ115" s="37"/>
      <c r="AR115" s="37">
        <f t="shared" si="30"/>
        <v>7.5</v>
      </c>
      <c r="AS115" s="37">
        <f t="shared" si="31"/>
        <v>7.5</v>
      </c>
      <c r="AT115" s="37">
        <f t="shared" si="32"/>
        <v>7.5</v>
      </c>
      <c r="AU115" s="37">
        <f t="shared" si="33"/>
        <v>7.5</v>
      </c>
      <c r="AV115" s="5">
        <f t="shared" si="34"/>
        <v>7.5</v>
      </c>
    </row>
    <row r="116" spans="23:49">
      <c r="W116" s="6"/>
      <c r="X116" s="37">
        <f t="shared" si="15"/>
        <v>0</v>
      </c>
      <c r="Y116" s="37">
        <f t="shared" si="16"/>
        <v>0</v>
      </c>
      <c r="Z116" s="37">
        <f t="shared" si="17"/>
        <v>0</v>
      </c>
      <c r="AA116" s="37">
        <f t="shared" si="18"/>
        <v>0</v>
      </c>
      <c r="AB116" s="37">
        <f t="shared" si="19"/>
        <v>0</v>
      </c>
      <c r="AC116" s="37"/>
      <c r="AD116" s="37">
        <f t="shared" si="20"/>
        <v>0</v>
      </c>
      <c r="AE116" s="37">
        <f t="shared" si="21"/>
        <v>0</v>
      </c>
      <c r="AF116" s="37">
        <f t="shared" si="22"/>
        <v>0</v>
      </c>
      <c r="AG116" s="37">
        <f t="shared" si="23"/>
        <v>0</v>
      </c>
      <c r="AH116" s="5">
        <f t="shared" si="24"/>
        <v>0</v>
      </c>
      <c r="AK116" s="6"/>
      <c r="AL116" s="37">
        <f t="shared" si="25"/>
        <v>10</v>
      </c>
      <c r="AM116" s="37">
        <f t="shared" si="26"/>
        <v>10</v>
      </c>
      <c r="AN116" s="37">
        <f t="shared" si="27"/>
        <v>10</v>
      </c>
      <c r="AO116" s="37">
        <f t="shared" si="28"/>
        <v>10</v>
      </c>
      <c r="AP116" s="37">
        <f t="shared" si="29"/>
        <v>10</v>
      </c>
      <c r="AQ116" s="37"/>
      <c r="AR116" s="37">
        <f t="shared" si="30"/>
        <v>10</v>
      </c>
      <c r="AS116" s="37">
        <f t="shared" si="31"/>
        <v>10</v>
      </c>
      <c r="AT116" s="37">
        <f t="shared" si="32"/>
        <v>10</v>
      </c>
      <c r="AU116" s="37">
        <f t="shared" si="33"/>
        <v>10</v>
      </c>
      <c r="AV116" s="5">
        <f t="shared" si="34"/>
        <v>2.5</v>
      </c>
    </row>
    <row r="117" spans="23:49">
      <c r="W117" s="6"/>
      <c r="X117" s="37">
        <f t="shared" si="15"/>
        <v>0</v>
      </c>
      <c r="Y117" s="37">
        <f t="shared" si="16"/>
        <v>0</v>
      </c>
      <c r="Z117" s="37">
        <f t="shared" si="17"/>
        <v>0</v>
      </c>
      <c r="AA117" s="37">
        <f t="shared" si="18"/>
        <v>0</v>
      </c>
      <c r="AB117" s="37">
        <f t="shared" si="19"/>
        <v>0</v>
      </c>
      <c r="AC117" s="37"/>
      <c r="AD117" s="37">
        <f t="shared" si="20"/>
        <v>0</v>
      </c>
      <c r="AE117" s="37">
        <f t="shared" si="21"/>
        <v>5</v>
      </c>
      <c r="AF117" s="37">
        <f t="shared" si="22"/>
        <v>0</v>
      </c>
      <c r="AG117" s="37">
        <f t="shared" si="23"/>
        <v>0</v>
      </c>
      <c r="AH117" s="5">
        <f t="shared" si="24"/>
        <v>0</v>
      </c>
      <c r="AK117" s="6"/>
      <c r="AL117" s="37">
        <f t="shared" si="25"/>
        <v>7.5</v>
      </c>
      <c r="AM117" s="37">
        <f t="shared" si="26"/>
        <v>10</v>
      </c>
      <c r="AN117" s="37">
        <f t="shared" si="27"/>
        <v>7.5</v>
      </c>
      <c r="AO117" s="37">
        <f t="shared" si="28"/>
        <v>7.5</v>
      </c>
      <c r="AP117" s="37">
        <f t="shared" si="29"/>
        <v>10</v>
      </c>
      <c r="AQ117" s="37"/>
      <c r="AR117" s="37">
        <f t="shared" si="30"/>
        <v>7.5</v>
      </c>
      <c r="AS117" s="37">
        <f t="shared" si="31"/>
        <v>10</v>
      </c>
      <c r="AT117" s="37">
        <f t="shared" si="32"/>
        <v>10</v>
      </c>
      <c r="AU117" s="37">
        <f t="shared" si="33"/>
        <v>10</v>
      </c>
      <c r="AV117" s="5">
        <f t="shared" si="34"/>
        <v>0</v>
      </c>
    </row>
    <row r="118" spans="23:49">
      <c r="W118" s="6"/>
      <c r="X118" s="37">
        <f t="shared" si="15"/>
        <v>0</v>
      </c>
      <c r="Y118" s="37">
        <f t="shared" si="16"/>
        <v>0</v>
      </c>
      <c r="Z118" s="37">
        <f t="shared" si="17"/>
        <v>0</v>
      </c>
      <c r="AA118" s="37">
        <f t="shared" si="18"/>
        <v>0</v>
      </c>
      <c r="AB118" s="37">
        <f t="shared" si="19"/>
        <v>0</v>
      </c>
      <c r="AC118" s="37"/>
      <c r="AD118" s="37">
        <f t="shared" si="20"/>
        <v>0</v>
      </c>
      <c r="AE118" s="37">
        <f t="shared" si="21"/>
        <v>0</v>
      </c>
      <c r="AF118" s="37">
        <f t="shared" si="22"/>
        <v>0</v>
      </c>
      <c r="AG118" s="37">
        <f t="shared" si="23"/>
        <v>0</v>
      </c>
      <c r="AH118" s="5">
        <f t="shared" si="24"/>
        <v>0</v>
      </c>
      <c r="AK118" s="6"/>
      <c r="AL118" s="37">
        <f t="shared" si="25"/>
        <v>0</v>
      </c>
      <c r="AM118" s="37">
        <f t="shared" si="26"/>
        <v>10</v>
      </c>
      <c r="AN118" s="37">
        <f t="shared" si="27"/>
        <v>10</v>
      </c>
      <c r="AO118" s="37">
        <f t="shared" si="28"/>
        <v>10</v>
      </c>
      <c r="AP118" s="37">
        <f t="shared" si="29"/>
        <v>10</v>
      </c>
      <c r="AQ118" s="37"/>
      <c r="AR118" s="37">
        <f t="shared" si="30"/>
        <v>10</v>
      </c>
      <c r="AS118" s="37">
        <f t="shared" si="31"/>
        <v>10</v>
      </c>
      <c r="AT118" s="37">
        <f t="shared" si="32"/>
        <v>10</v>
      </c>
      <c r="AU118" s="37">
        <f t="shared" si="33"/>
        <v>10</v>
      </c>
      <c r="AV118" s="5">
        <f t="shared" si="34"/>
        <v>10</v>
      </c>
    </row>
    <row r="119" spans="23:49">
      <c r="W119" s="6"/>
      <c r="X119" s="37">
        <f t="shared" si="15"/>
        <v>2.5</v>
      </c>
      <c r="Y119" s="37">
        <f t="shared" si="16"/>
        <v>2.5</v>
      </c>
      <c r="Z119" s="37">
        <f t="shared" si="17"/>
        <v>2.5</v>
      </c>
      <c r="AA119" s="37">
        <f t="shared" si="18"/>
        <v>0</v>
      </c>
      <c r="AB119" s="37">
        <f t="shared" si="19"/>
        <v>0</v>
      </c>
      <c r="AC119" s="37"/>
      <c r="AD119" s="37">
        <f t="shared" si="20"/>
        <v>2.5</v>
      </c>
      <c r="AE119" s="37">
        <f t="shared" si="21"/>
        <v>2.5</v>
      </c>
      <c r="AF119" s="37">
        <f t="shared" si="22"/>
        <v>0</v>
      </c>
      <c r="AG119" s="37">
        <f t="shared" si="23"/>
        <v>2.5</v>
      </c>
      <c r="AH119" s="5">
        <f>(5-AG52)*2.5</f>
        <v>2.5</v>
      </c>
      <c r="AK119" s="6"/>
      <c r="AL119" s="37">
        <f t="shared" si="25"/>
        <v>7.5</v>
      </c>
      <c r="AM119" s="37">
        <f t="shared" si="26"/>
        <v>10</v>
      </c>
      <c r="AN119" s="37">
        <f t="shared" si="27"/>
        <v>10</v>
      </c>
      <c r="AO119" s="37">
        <f t="shared" si="28"/>
        <v>10</v>
      </c>
      <c r="AP119" s="37">
        <f t="shared" si="29"/>
        <v>10</v>
      </c>
      <c r="AQ119" s="37"/>
      <c r="AR119" s="37">
        <f t="shared" si="30"/>
        <v>10</v>
      </c>
      <c r="AS119" s="37">
        <f t="shared" si="31"/>
        <v>10</v>
      </c>
      <c r="AT119" s="37">
        <f t="shared" si="32"/>
        <v>10</v>
      </c>
      <c r="AU119" s="37">
        <f t="shared" si="33"/>
        <v>10</v>
      </c>
      <c r="AV119" s="5">
        <f>(5-AU52)*2.5</f>
        <v>10</v>
      </c>
    </row>
    <row r="120" spans="23:49">
      <c r="W120" s="92" t="s">
        <v>148</v>
      </c>
      <c r="X120" s="108">
        <f>AVERAGE(X90:X119)</f>
        <v>0.91666666666666663</v>
      </c>
      <c r="Y120" s="108">
        <f t="shared" ref="Y120:AV120" si="35">AVERAGE(Y90:Y119)</f>
        <v>1.75</v>
      </c>
      <c r="Z120" s="108">
        <f t="shared" si="35"/>
        <v>0.83333333333333337</v>
      </c>
      <c r="AA120" s="108">
        <f t="shared" si="35"/>
        <v>0.66666666666666663</v>
      </c>
      <c r="AB120" s="108">
        <f t="shared" si="35"/>
        <v>1.1666666666666667</v>
      </c>
      <c r="AC120" s="108"/>
      <c r="AD120" s="108">
        <f t="shared" si="35"/>
        <v>1.5833333333333333</v>
      </c>
      <c r="AE120" s="108">
        <f t="shared" si="35"/>
        <v>3.1666666666666665</v>
      </c>
      <c r="AF120" s="108">
        <f t="shared" si="35"/>
        <v>1.5</v>
      </c>
      <c r="AG120" s="108">
        <f t="shared" si="35"/>
        <v>1.0833333333333333</v>
      </c>
      <c r="AH120" s="108">
        <f t="shared" si="35"/>
        <v>2.1666666666666665</v>
      </c>
      <c r="AI120" s="108"/>
      <c r="AJ120" s="108"/>
      <c r="AK120" s="108" t="s">
        <v>152</v>
      </c>
      <c r="AL120" s="108">
        <f t="shared" si="35"/>
        <v>5.666666666666667</v>
      </c>
      <c r="AM120" s="108">
        <f t="shared" si="35"/>
        <v>8.3333333333333339</v>
      </c>
      <c r="AN120" s="108">
        <f t="shared" si="35"/>
        <v>8.0833333333333339</v>
      </c>
      <c r="AO120" s="108">
        <f t="shared" si="35"/>
        <v>8.5833333333333339</v>
      </c>
      <c r="AP120" s="108">
        <f t="shared" si="35"/>
        <v>8.25</v>
      </c>
      <c r="AQ120" s="108"/>
      <c r="AR120" s="108">
        <f t="shared" si="35"/>
        <v>8.25</v>
      </c>
      <c r="AS120" s="108">
        <f t="shared" si="35"/>
        <v>8.75</v>
      </c>
      <c r="AT120" s="108">
        <f t="shared" si="35"/>
        <v>8.5833333333333339</v>
      </c>
      <c r="AU120" s="108">
        <f t="shared" si="35"/>
        <v>8.75</v>
      </c>
      <c r="AV120" s="108">
        <f t="shared" si="35"/>
        <v>7.75</v>
      </c>
      <c r="AW120" s="132"/>
    </row>
    <row r="121" spans="23:49">
      <c r="W121" s="129" t="s">
        <v>149</v>
      </c>
      <c r="X121" s="130">
        <f>STDEV(X90:X119)</f>
        <v>1.5373697496459455</v>
      </c>
      <c r="Y121" s="130">
        <f t="shared" ref="Y121:AH121" si="36">STDEV(Y90:Y119)</f>
        <v>2.5554202029789743</v>
      </c>
      <c r="Z121" s="130">
        <f t="shared" si="36"/>
        <v>1.5161960871578068</v>
      </c>
      <c r="AA121" s="130">
        <f t="shared" si="36"/>
        <v>1.4582307024641865</v>
      </c>
      <c r="AB121" s="130">
        <f t="shared" si="36"/>
        <v>2.5200346649686542</v>
      </c>
      <c r="AC121" s="130"/>
      <c r="AD121" s="130">
        <f t="shared" si="36"/>
        <v>2.4985628052850748</v>
      </c>
      <c r="AE121" s="130">
        <f t="shared" si="36"/>
        <v>3.5314677356328898</v>
      </c>
      <c r="AF121" s="130">
        <f t="shared" si="36"/>
        <v>2.5930942773132033</v>
      </c>
      <c r="AG121" s="130">
        <f t="shared" si="36"/>
        <v>1.8198301044865155</v>
      </c>
      <c r="AH121" s="131">
        <f t="shared" si="36"/>
        <v>2.7647202681138539</v>
      </c>
      <c r="AI121" s="66"/>
      <c r="AJ121" s="66"/>
      <c r="AK121" s="129" t="s">
        <v>149</v>
      </c>
      <c r="AL121" s="130">
        <f>STDEV(AL90:AL119)</f>
        <v>3.3433756772968586</v>
      </c>
      <c r="AM121" s="130">
        <f t="shared" ref="AM121:AV121" si="37">STDEV(AM90:AM119)</f>
        <v>2.3056651868870692</v>
      </c>
      <c r="AN121" s="130">
        <f t="shared" si="37"/>
        <v>2.6000110521427349</v>
      </c>
      <c r="AO121" s="130">
        <f t="shared" si="37"/>
        <v>2.3381518391645355</v>
      </c>
      <c r="AP121" s="130">
        <f t="shared" si="37"/>
        <v>2.6384099182181155</v>
      </c>
      <c r="AQ121" s="130"/>
      <c r="AR121" s="130">
        <f t="shared" si="37"/>
        <v>2.5554202029789743</v>
      </c>
      <c r="AS121" s="130">
        <f t="shared" si="37"/>
        <v>2.5214596210706319</v>
      </c>
      <c r="AT121" s="130">
        <f t="shared" si="37"/>
        <v>2.1458995916564363</v>
      </c>
      <c r="AU121" s="130">
        <f t="shared" si="37"/>
        <v>2.1525846533075472</v>
      </c>
      <c r="AV121" s="131">
        <f t="shared" si="37"/>
        <v>2.9616805574095819</v>
      </c>
    </row>
    <row r="122" spans="23:49">
      <c r="W122" t="s">
        <v>157</v>
      </c>
      <c r="Y122" t="s">
        <v>158</v>
      </c>
      <c r="AK122" t="s">
        <v>157</v>
      </c>
      <c r="AM122" t="s">
        <v>158</v>
      </c>
    </row>
    <row r="123" spans="23:49">
      <c r="W123">
        <f>AVERAGE(X90:AH119)</f>
        <v>1.4833333333333334</v>
      </c>
      <c r="Y123">
        <f>STDEV(X90:AH119)</f>
        <v>2.4381421916515165</v>
      </c>
      <c r="AK123">
        <f>AVERAGE(AL90:AV119)</f>
        <v>8.1</v>
      </c>
      <c r="AM123">
        <f>STDEV(AL90:AV119)</f>
        <v>2.6843408164257192</v>
      </c>
    </row>
    <row r="125" spans="23:49">
      <c r="X125" s="76"/>
      <c r="Y125" s="71" t="s">
        <v>155</v>
      </c>
      <c r="Z125" s="71"/>
      <c r="AA125" s="71"/>
      <c r="AB125" s="71"/>
      <c r="AC125" s="71"/>
      <c r="AD125" s="71"/>
      <c r="AE125" s="71"/>
      <c r="AF125" s="71"/>
      <c r="AG125" s="71" t="s">
        <v>155</v>
      </c>
      <c r="AH125" s="71"/>
      <c r="AI125" s="71"/>
      <c r="AJ125" s="73"/>
    </row>
    <row r="126" spans="23:49">
      <c r="X126" s="92"/>
      <c r="Y126" s="108" t="s">
        <v>153</v>
      </c>
      <c r="Z126" s="108"/>
      <c r="AA126" s="108"/>
      <c r="AB126" s="108"/>
      <c r="AC126" s="108"/>
      <c r="AD126" s="108"/>
      <c r="AE126" s="108"/>
      <c r="AF126" s="108"/>
      <c r="AG126" s="108" t="s">
        <v>154</v>
      </c>
      <c r="AH126" s="108"/>
      <c r="AI126" s="108"/>
      <c r="AJ126" s="112"/>
    </row>
    <row r="127" spans="23:49">
      <c r="X127" s="92"/>
      <c r="Y127" s="108" t="s">
        <v>138</v>
      </c>
      <c r="Z127" s="108" t="s">
        <v>144</v>
      </c>
      <c r="AA127" s="108" t="s">
        <v>139</v>
      </c>
      <c r="AB127" s="108" t="s">
        <v>140</v>
      </c>
      <c r="AC127" s="108"/>
      <c r="AD127" s="108"/>
      <c r="AE127" s="108"/>
      <c r="AF127" s="108"/>
      <c r="AG127" s="108" t="s">
        <v>138</v>
      </c>
      <c r="AH127" s="108" t="s">
        <v>144</v>
      </c>
      <c r="AI127" s="108" t="s">
        <v>139</v>
      </c>
      <c r="AJ127" s="112" t="s">
        <v>140</v>
      </c>
    </row>
    <row r="128" spans="23:49">
      <c r="X128" s="6"/>
      <c r="Y128" s="37">
        <f>(AH23-1)*100/24</f>
        <v>0</v>
      </c>
      <c r="Z128" s="37">
        <f>(7-AI23)*100/24</f>
        <v>0</v>
      </c>
      <c r="AA128" s="37">
        <f>(AJ23-1)*100/24</f>
        <v>0</v>
      </c>
      <c r="AB128" s="37">
        <f>(7-AK23)*100/24</f>
        <v>4.166666666666667</v>
      </c>
      <c r="AC128" s="37"/>
      <c r="AD128" s="37"/>
      <c r="AE128" s="37"/>
      <c r="AF128" s="37"/>
      <c r="AG128" s="37">
        <f>(AV23-1)*100/24</f>
        <v>20.833333333333332</v>
      </c>
      <c r="AH128" s="37">
        <f>(7-AW23)*100/24</f>
        <v>25</v>
      </c>
      <c r="AI128" s="37">
        <f>(AX23-1)*100/24</f>
        <v>20.833333333333332</v>
      </c>
      <c r="AJ128" s="5">
        <f>(7-AY23)*100/24</f>
        <v>20.833333333333332</v>
      </c>
    </row>
    <row r="129" spans="24:36">
      <c r="X129" s="6"/>
      <c r="Y129" s="37">
        <f t="shared" ref="Y129:Y157" si="38">(AH24-1)*100/24</f>
        <v>4.166666666666667</v>
      </c>
      <c r="Z129" s="37">
        <f t="shared" ref="Z129:Z157" si="39">(7-AI24)*100/24</f>
        <v>0</v>
      </c>
      <c r="AA129" s="37">
        <f t="shared" ref="AA129:AA157" si="40">(AJ24-1)*100/24</f>
        <v>0</v>
      </c>
      <c r="AB129" s="37">
        <f t="shared" ref="AB129:AB157" si="41">(7-AK24)*100/24</f>
        <v>4.166666666666667</v>
      </c>
      <c r="AC129" s="37"/>
      <c r="AD129" s="37"/>
      <c r="AE129" s="37"/>
      <c r="AF129" s="37"/>
      <c r="AG129" s="37">
        <f t="shared" ref="AG129:AG157" si="42">(AV24-1)*100/24</f>
        <v>25</v>
      </c>
      <c r="AH129" s="37">
        <f t="shared" ref="AH129:AH157" si="43">(7-AW24)*100/24</f>
        <v>25</v>
      </c>
      <c r="AI129" s="37">
        <f t="shared" ref="AI129:AI157" si="44">(AX24-1)*100/24</f>
        <v>25</v>
      </c>
      <c r="AJ129" s="5">
        <f t="shared" ref="AJ129:AJ157" si="45">(7-AY24)*100/24</f>
        <v>25</v>
      </c>
    </row>
    <row r="130" spans="24:36">
      <c r="X130" s="6"/>
      <c r="Y130" s="37">
        <f t="shared" si="38"/>
        <v>12.5</v>
      </c>
      <c r="Z130" s="37">
        <f t="shared" si="39"/>
        <v>12.5</v>
      </c>
      <c r="AA130" s="37">
        <f t="shared" si="40"/>
        <v>12.5</v>
      </c>
      <c r="AB130" s="37">
        <f t="shared" si="41"/>
        <v>12.5</v>
      </c>
      <c r="AC130" s="37"/>
      <c r="AD130" s="37"/>
      <c r="AE130" s="37"/>
      <c r="AF130" s="37"/>
      <c r="AG130" s="37">
        <f t="shared" si="42"/>
        <v>8.3333333333333339</v>
      </c>
      <c r="AH130" s="37">
        <f t="shared" si="43"/>
        <v>12.5</v>
      </c>
      <c r="AI130" s="37">
        <f t="shared" si="44"/>
        <v>12.5</v>
      </c>
      <c r="AJ130" s="5">
        <f t="shared" si="45"/>
        <v>8.3333333333333339</v>
      </c>
    </row>
    <row r="131" spans="24:36">
      <c r="X131" s="6"/>
      <c r="Y131" s="37">
        <f t="shared" si="38"/>
        <v>4.166666666666667</v>
      </c>
      <c r="Z131" s="37">
        <f t="shared" si="39"/>
        <v>4.166666666666667</v>
      </c>
      <c r="AA131" s="37">
        <f t="shared" si="40"/>
        <v>4.166666666666667</v>
      </c>
      <c r="AB131" s="37">
        <f t="shared" si="41"/>
        <v>0</v>
      </c>
      <c r="AC131" s="37"/>
      <c r="AD131" s="37"/>
      <c r="AE131" s="37"/>
      <c r="AF131" s="37"/>
      <c r="AG131" s="37">
        <f t="shared" si="42"/>
        <v>16.666666666666668</v>
      </c>
      <c r="AH131" s="37">
        <f t="shared" si="43"/>
        <v>16.666666666666668</v>
      </c>
      <c r="AI131" s="37">
        <f t="shared" si="44"/>
        <v>16.666666666666668</v>
      </c>
      <c r="AJ131" s="5">
        <f t="shared" si="45"/>
        <v>20.833333333333332</v>
      </c>
    </row>
    <row r="132" spans="24:36">
      <c r="X132" s="6"/>
      <c r="Y132" s="37">
        <f t="shared" si="38"/>
        <v>20.833333333333332</v>
      </c>
      <c r="Z132" s="37">
        <f t="shared" si="39"/>
        <v>16.666666666666668</v>
      </c>
      <c r="AA132" s="37">
        <f t="shared" si="40"/>
        <v>8.3333333333333339</v>
      </c>
      <c r="AB132" s="37">
        <f t="shared" si="41"/>
        <v>4.166666666666667</v>
      </c>
      <c r="AC132" s="37"/>
      <c r="AD132" s="37"/>
      <c r="AE132" s="37"/>
      <c r="AF132" s="37"/>
      <c r="AG132" s="37">
        <f t="shared" si="42"/>
        <v>20.833333333333332</v>
      </c>
      <c r="AH132" s="37">
        <f t="shared" si="43"/>
        <v>25</v>
      </c>
      <c r="AI132" s="37">
        <f t="shared" si="44"/>
        <v>20.833333333333332</v>
      </c>
      <c r="AJ132" s="5">
        <f t="shared" si="45"/>
        <v>25</v>
      </c>
    </row>
    <row r="133" spans="24:36">
      <c r="X133" s="6"/>
      <c r="Y133" s="37">
        <f t="shared" si="38"/>
        <v>4.166666666666667</v>
      </c>
      <c r="Z133" s="37">
        <f t="shared" si="39"/>
        <v>0</v>
      </c>
      <c r="AA133" s="37">
        <f t="shared" si="40"/>
        <v>4.166666666666667</v>
      </c>
      <c r="AB133" s="37">
        <f t="shared" si="41"/>
        <v>0</v>
      </c>
      <c r="AC133" s="37"/>
      <c r="AD133" s="37"/>
      <c r="AE133" s="37"/>
      <c r="AF133" s="37"/>
      <c r="AG133" s="37">
        <f t="shared" si="42"/>
        <v>20.833333333333332</v>
      </c>
      <c r="AH133" s="37">
        <f t="shared" si="43"/>
        <v>25</v>
      </c>
      <c r="AI133" s="37">
        <f t="shared" si="44"/>
        <v>25</v>
      </c>
      <c r="AJ133" s="5">
        <f t="shared" si="45"/>
        <v>20.833333333333332</v>
      </c>
    </row>
    <row r="134" spans="24:36">
      <c r="X134" s="6"/>
      <c r="Y134" s="37">
        <f t="shared" si="38"/>
        <v>0</v>
      </c>
      <c r="Z134" s="37">
        <f t="shared" si="39"/>
        <v>8.3333333333333339</v>
      </c>
      <c r="AA134" s="37">
        <f t="shared" si="40"/>
        <v>4.166666666666667</v>
      </c>
      <c r="AB134" s="37">
        <f t="shared" si="41"/>
        <v>0</v>
      </c>
      <c r="AC134" s="37"/>
      <c r="AD134" s="37"/>
      <c r="AE134" s="37"/>
      <c r="AF134" s="37"/>
      <c r="AG134" s="37">
        <f t="shared" si="42"/>
        <v>8.3333333333333339</v>
      </c>
      <c r="AH134" s="37">
        <f t="shared" si="43"/>
        <v>12.5</v>
      </c>
      <c r="AI134" s="37">
        <f t="shared" si="44"/>
        <v>12.5</v>
      </c>
      <c r="AJ134" s="5">
        <f t="shared" si="45"/>
        <v>12.5</v>
      </c>
    </row>
    <row r="135" spans="24:36">
      <c r="X135" s="6"/>
      <c r="Y135" s="37">
        <f t="shared" si="38"/>
        <v>16.666666666666668</v>
      </c>
      <c r="Z135" s="37">
        <f t="shared" si="39"/>
        <v>16.666666666666668</v>
      </c>
      <c r="AA135" s="37">
        <f t="shared" si="40"/>
        <v>8.3333333333333339</v>
      </c>
      <c r="AB135" s="37">
        <f t="shared" si="41"/>
        <v>4.166666666666667</v>
      </c>
      <c r="AC135" s="37"/>
      <c r="AD135" s="37"/>
      <c r="AE135" s="37"/>
      <c r="AF135" s="37"/>
      <c r="AG135" s="37">
        <f t="shared" si="42"/>
        <v>20.833333333333332</v>
      </c>
      <c r="AH135" s="37">
        <f t="shared" si="43"/>
        <v>25</v>
      </c>
      <c r="AI135" s="37">
        <f t="shared" si="44"/>
        <v>25</v>
      </c>
      <c r="AJ135" s="5">
        <f t="shared" si="45"/>
        <v>20.833333333333332</v>
      </c>
    </row>
    <row r="136" spans="24:36">
      <c r="X136" s="6"/>
      <c r="Y136" s="37">
        <f t="shared" si="38"/>
        <v>0</v>
      </c>
      <c r="Z136" s="37">
        <f t="shared" si="39"/>
        <v>0</v>
      </c>
      <c r="AA136" s="37">
        <f t="shared" si="40"/>
        <v>0</v>
      </c>
      <c r="AB136" s="37">
        <f t="shared" si="41"/>
        <v>0</v>
      </c>
      <c r="AC136" s="37"/>
      <c r="AD136" s="37"/>
      <c r="AE136" s="37"/>
      <c r="AF136" s="37"/>
      <c r="AG136" s="37">
        <f t="shared" si="42"/>
        <v>16.666666666666668</v>
      </c>
      <c r="AH136" s="37">
        <f t="shared" si="43"/>
        <v>20.833333333333332</v>
      </c>
      <c r="AI136" s="37">
        <f t="shared" si="44"/>
        <v>16.666666666666668</v>
      </c>
      <c r="AJ136" s="5">
        <f t="shared" si="45"/>
        <v>20.833333333333332</v>
      </c>
    </row>
    <row r="137" spans="24:36">
      <c r="X137" s="6"/>
      <c r="Y137" s="37">
        <f t="shared" si="38"/>
        <v>0</v>
      </c>
      <c r="Z137" s="37">
        <f t="shared" si="39"/>
        <v>0</v>
      </c>
      <c r="AA137" s="37">
        <f t="shared" si="40"/>
        <v>0</v>
      </c>
      <c r="AB137" s="37">
        <f t="shared" si="41"/>
        <v>0</v>
      </c>
      <c r="AC137" s="37"/>
      <c r="AD137" s="37"/>
      <c r="AE137" s="37"/>
      <c r="AF137" s="37"/>
      <c r="AG137" s="37">
        <f t="shared" si="42"/>
        <v>8.3333333333333339</v>
      </c>
      <c r="AH137" s="37">
        <f t="shared" si="43"/>
        <v>20.833333333333332</v>
      </c>
      <c r="AI137" s="37">
        <f t="shared" si="44"/>
        <v>8.3333333333333339</v>
      </c>
      <c r="AJ137" s="5">
        <f t="shared" si="45"/>
        <v>12.5</v>
      </c>
    </row>
    <row r="138" spans="24:36">
      <c r="X138" s="6"/>
      <c r="Y138" s="37">
        <f t="shared" si="38"/>
        <v>8.3333333333333339</v>
      </c>
      <c r="Z138" s="37">
        <f t="shared" si="39"/>
        <v>12.5</v>
      </c>
      <c r="AA138" s="37">
        <f t="shared" si="40"/>
        <v>4.166666666666667</v>
      </c>
      <c r="AB138" s="37">
        <f t="shared" si="41"/>
        <v>4.166666666666667</v>
      </c>
      <c r="AC138" s="37"/>
      <c r="AD138" s="37"/>
      <c r="AE138" s="37"/>
      <c r="AF138" s="37"/>
      <c r="AG138" s="37">
        <f t="shared" si="42"/>
        <v>16.666666666666668</v>
      </c>
      <c r="AH138" s="37">
        <f t="shared" si="43"/>
        <v>25</v>
      </c>
      <c r="AI138" s="37">
        <f t="shared" si="44"/>
        <v>20.833333333333332</v>
      </c>
      <c r="AJ138" s="5">
        <f t="shared" si="45"/>
        <v>16.666666666666668</v>
      </c>
    </row>
    <row r="139" spans="24:36">
      <c r="X139" s="6"/>
      <c r="Y139" s="37">
        <f t="shared" si="38"/>
        <v>0</v>
      </c>
      <c r="Z139" s="37">
        <f t="shared" si="39"/>
        <v>0</v>
      </c>
      <c r="AA139" s="37">
        <f t="shared" si="40"/>
        <v>0</v>
      </c>
      <c r="AB139" s="37">
        <f t="shared" si="41"/>
        <v>0</v>
      </c>
      <c r="AC139" s="37"/>
      <c r="AD139" s="37"/>
      <c r="AE139" s="37"/>
      <c r="AF139" s="37"/>
      <c r="AG139" s="37">
        <f t="shared" si="42"/>
        <v>8.3333333333333339</v>
      </c>
      <c r="AH139" s="37">
        <f t="shared" si="43"/>
        <v>12.5</v>
      </c>
      <c r="AI139" s="37">
        <f t="shared" si="44"/>
        <v>8.3333333333333339</v>
      </c>
      <c r="AJ139" s="5">
        <f t="shared" si="45"/>
        <v>4.166666666666667</v>
      </c>
    </row>
    <row r="140" spans="24:36">
      <c r="X140" s="6"/>
      <c r="Y140" s="37">
        <f t="shared" si="38"/>
        <v>0</v>
      </c>
      <c r="Z140" s="37">
        <f t="shared" si="39"/>
        <v>0</v>
      </c>
      <c r="AA140" s="37">
        <f t="shared" si="40"/>
        <v>0</v>
      </c>
      <c r="AB140" s="37">
        <f t="shared" si="41"/>
        <v>0</v>
      </c>
      <c r="AC140" s="37"/>
      <c r="AD140" s="37"/>
      <c r="AE140" s="37"/>
      <c r="AF140" s="37"/>
      <c r="AG140" s="37">
        <f t="shared" si="42"/>
        <v>25</v>
      </c>
      <c r="AH140" s="37">
        <f t="shared" si="43"/>
        <v>25</v>
      </c>
      <c r="AI140" s="37">
        <f t="shared" si="44"/>
        <v>25</v>
      </c>
      <c r="AJ140" s="5">
        <f t="shared" si="45"/>
        <v>25</v>
      </c>
    </row>
    <row r="141" spans="24:36">
      <c r="X141" s="6"/>
      <c r="Y141" s="37">
        <f t="shared" si="38"/>
        <v>8.3333333333333339</v>
      </c>
      <c r="Z141" s="37">
        <f t="shared" si="39"/>
        <v>0</v>
      </c>
      <c r="AA141" s="37">
        <f t="shared" si="40"/>
        <v>0</v>
      </c>
      <c r="AB141" s="37">
        <f t="shared" si="41"/>
        <v>0</v>
      </c>
      <c r="AC141" s="37"/>
      <c r="AD141" s="37"/>
      <c r="AE141" s="37"/>
      <c r="AF141" s="37"/>
      <c r="AG141" s="37">
        <f t="shared" si="42"/>
        <v>20.833333333333332</v>
      </c>
      <c r="AH141" s="37">
        <f t="shared" si="43"/>
        <v>20.833333333333332</v>
      </c>
      <c r="AI141" s="37">
        <f t="shared" si="44"/>
        <v>16.666666666666668</v>
      </c>
      <c r="AJ141" s="5">
        <f t="shared" si="45"/>
        <v>8.3333333333333339</v>
      </c>
    </row>
    <row r="142" spans="24:36">
      <c r="X142" s="6"/>
      <c r="Y142" s="37">
        <f t="shared" si="38"/>
        <v>0</v>
      </c>
      <c r="Z142" s="37">
        <f t="shared" si="39"/>
        <v>0</v>
      </c>
      <c r="AA142" s="37">
        <f t="shared" si="40"/>
        <v>0</v>
      </c>
      <c r="AB142" s="37">
        <f t="shared" si="41"/>
        <v>0</v>
      </c>
      <c r="AC142" s="37"/>
      <c r="AD142" s="37"/>
      <c r="AE142" s="37"/>
      <c r="AF142" s="37"/>
      <c r="AG142" s="37">
        <f t="shared" si="42"/>
        <v>25</v>
      </c>
      <c r="AH142" s="37">
        <f t="shared" si="43"/>
        <v>25</v>
      </c>
      <c r="AI142" s="37">
        <f t="shared" si="44"/>
        <v>25</v>
      </c>
      <c r="AJ142" s="5">
        <f t="shared" si="45"/>
        <v>25</v>
      </c>
    </row>
    <row r="143" spans="24:36">
      <c r="X143" s="6"/>
      <c r="Y143" s="37">
        <f t="shared" si="38"/>
        <v>0</v>
      </c>
      <c r="Z143" s="37">
        <f t="shared" si="39"/>
        <v>0</v>
      </c>
      <c r="AA143" s="37">
        <f t="shared" si="40"/>
        <v>0</v>
      </c>
      <c r="AB143" s="37">
        <f t="shared" si="41"/>
        <v>0</v>
      </c>
      <c r="AC143" s="37"/>
      <c r="AD143" s="37"/>
      <c r="AE143" s="37"/>
      <c r="AF143" s="37"/>
      <c r="AG143" s="37">
        <f t="shared" si="42"/>
        <v>20.833333333333332</v>
      </c>
      <c r="AH143" s="37">
        <f t="shared" si="43"/>
        <v>20.833333333333332</v>
      </c>
      <c r="AI143" s="37">
        <f t="shared" si="44"/>
        <v>25</v>
      </c>
      <c r="AJ143" s="5">
        <f t="shared" si="45"/>
        <v>25</v>
      </c>
    </row>
    <row r="144" spans="24:36">
      <c r="X144" s="6"/>
      <c r="Y144" s="37">
        <f t="shared" si="38"/>
        <v>0</v>
      </c>
      <c r="Z144" s="37">
        <f t="shared" si="39"/>
        <v>0</v>
      </c>
      <c r="AA144" s="37">
        <f t="shared" si="40"/>
        <v>0</v>
      </c>
      <c r="AB144" s="37">
        <f t="shared" si="41"/>
        <v>0</v>
      </c>
      <c r="AC144" s="37"/>
      <c r="AD144" s="37"/>
      <c r="AE144" s="37"/>
      <c r="AF144" s="37"/>
      <c r="AG144" s="37">
        <f t="shared" si="42"/>
        <v>25</v>
      </c>
      <c r="AH144" s="37">
        <f t="shared" si="43"/>
        <v>25</v>
      </c>
      <c r="AI144" s="37">
        <f t="shared" si="44"/>
        <v>25</v>
      </c>
      <c r="AJ144" s="5">
        <f t="shared" si="45"/>
        <v>25</v>
      </c>
    </row>
    <row r="145" spans="24:36">
      <c r="X145" s="6"/>
      <c r="Y145" s="37">
        <f t="shared" si="38"/>
        <v>4.166666666666667</v>
      </c>
      <c r="Z145" s="37">
        <f t="shared" si="39"/>
        <v>16.666666666666668</v>
      </c>
      <c r="AA145" s="37">
        <f t="shared" si="40"/>
        <v>8.3333333333333339</v>
      </c>
      <c r="AB145" s="37">
        <f t="shared" si="41"/>
        <v>4.166666666666667</v>
      </c>
      <c r="AC145" s="37"/>
      <c r="AD145" s="37"/>
      <c r="AE145" s="37"/>
      <c r="AF145" s="37"/>
      <c r="AG145" s="37">
        <f t="shared" si="42"/>
        <v>25</v>
      </c>
      <c r="AH145" s="37">
        <f t="shared" si="43"/>
        <v>25</v>
      </c>
      <c r="AI145" s="37">
        <f t="shared" si="44"/>
        <v>25</v>
      </c>
      <c r="AJ145" s="5">
        <f t="shared" si="45"/>
        <v>25</v>
      </c>
    </row>
    <row r="146" spans="24:36">
      <c r="X146" s="6"/>
      <c r="Y146" s="37">
        <f t="shared" si="38"/>
        <v>0</v>
      </c>
      <c r="Z146" s="37">
        <f t="shared" si="39"/>
        <v>0</v>
      </c>
      <c r="AA146" s="37">
        <f t="shared" si="40"/>
        <v>0</v>
      </c>
      <c r="AB146" s="37">
        <f t="shared" si="41"/>
        <v>0</v>
      </c>
      <c r="AC146" s="37"/>
      <c r="AD146" s="37"/>
      <c r="AE146" s="37"/>
      <c r="AF146" s="37"/>
      <c r="AG146" s="37">
        <f t="shared" si="42"/>
        <v>25</v>
      </c>
      <c r="AH146" s="37">
        <f t="shared" si="43"/>
        <v>25</v>
      </c>
      <c r="AI146" s="37">
        <f t="shared" si="44"/>
        <v>25</v>
      </c>
      <c r="AJ146" s="5">
        <f t="shared" si="45"/>
        <v>25</v>
      </c>
    </row>
    <row r="147" spans="24:36">
      <c r="X147" s="6"/>
      <c r="Y147" s="37">
        <f t="shared" si="38"/>
        <v>0</v>
      </c>
      <c r="Z147" s="37">
        <f t="shared" si="39"/>
        <v>0</v>
      </c>
      <c r="AA147" s="37">
        <f t="shared" si="40"/>
        <v>0</v>
      </c>
      <c r="AB147" s="37">
        <f t="shared" si="41"/>
        <v>0</v>
      </c>
      <c r="AC147" s="37"/>
      <c r="AD147" s="37"/>
      <c r="AE147" s="37"/>
      <c r="AF147" s="37"/>
      <c r="AG147" s="37">
        <f t="shared" si="42"/>
        <v>16.666666666666668</v>
      </c>
      <c r="AH147" s="37">
        <f t="shared" si="43"/>
        <v>20.833333333333332</v>
      </c>
      <c r="AI147" s="37">
        <f t="shared" si="44"/>
        <v>16.666666666666668</v>
      </c>
      <c r="AJ147" s="5">
        <f t="shared" si="45"/>
        <v>16.666666666666668</v>
      </c>
    </row>
    <row r="148" spans="24:36">
      <c r="X148" s="6"/>
      <c r="Y148" s="37">
        <f t="shared" si="38"/>
        <v>0</v>
      </c>
      <c r="Z148" s="37">
        <f t="shared" si="39"/>
        <v>0</v>
      </c>
      <c r="AA148" s="37">
        <f t="shared" si="40"/>
        <v>0</v>
      </c>
      <c r="AB148" s="37">
        <f t="shared" si="41"/>
        <v>0</v>
      </c>
      <c r="AC148" s="37"/>
      <c r="AD148" s="37"/>
      <c r="AE148" s="37"/>
      <c r="AF148" s="37"/>
      <c r="AG148" s="37">
        <f t="shared" si="42"/>
        <v>25</v>
      </c>
      <c r="AH148" s="37">
        <f t="shared" si="43"/>
        <v>25</v>
      </c>
      <c r="AI148" s="37">
        <f t="shared" si="44"/>
        <v>25</v>
      </c>
      <c r="AJ148" s="5">
        <f t="shared" si="45"/>
        <v>25</v>
      </c>
    </row>
    <row r="149" spans="24:36">
      <c r="X149" s="6"/>
      <c r="Y149" s="37">
        <f t="shared" si="38"/>
        <v>0</v>
      </c>
      <c r="Z149" s="37">
        <f t="shared" si="39"/>
        <v>0</v>
      </c>
      <c r="AA149" s="37">
        <f t="shared" si="40"/>
        <v>0</v>
      </c>
      <c r="AB149" s="37">
        <f t="shared" si="41"/>
        <v>0</v>
      </c>
      <c r="AC149" s="37"/>
      <c r="AD149" s="37"/>
      <c r="AE149" s="37"/>
      <c r="AF149" s="37"/>
      <c r="AG149" s="37">
        <f t="shared" si="42"/>
        <v>20.833333333333332</v>
      </c>
      <c r="AH149" s="37">
        <f t="shared" si="43"/>
        <v>20.833333333333332</v>
      </c>
      <c r="AI149" s="37">
        <f t="shared" si="44"/>
        <v>16.666666666666668</v>
      </c>
      <c r="AJ149" s="5">
        <f t="shared" si="45"/>
        <v>20.833333333333332</v>
      </c>
    </row>
    <row r="150" spans="24:36">
      <c r="X150" s="6"/>
      <c r="Y150" s="37">
        <f t="shared" si="38"/>
        <v>0</v>
      </c>
      <c r="Z150" s="37">
        <f t="shared" si="39"/>
        <v>0</v>
      </c>
      <c r="AA150" s="37">
        <f t="shared" si="40"/>
        <v>0</v>
      </c>
      <c r="AB150" s="37">
        <f t="shared" si="41"/>
        <v>0</v>
      </c>
      <c r="AC150" s="37"/>
      <c r="AD150" s="37"/>
      <c r="AE150" s="37"/>
      <c r="AF150" s="37"/>
      <c r="AG150" s="37">
        <f t="shared" si="42"/>
        <v>25</v>
      </c>
      <c r="AH150" s="37">
        <f t="shared" si="43"/>
        <v>25</v>
      </c>
      <c r="AI150" s="37">
        <f t="shared" si="44"/>
        <v>25</v>
      </c>
      <c r="AJ150" s="5">
        <f t="shared" si="45"/>
        <v>25</v>
      </c>
    </row>
    <row r="151" spans="24:36">
      <c r="X151" s="6"/>
      <c r="Y151" s="37">
        <f t="shared" si="38"/>
        <v>4.166666666666667</v>
      </c>
      <c r="Z151" s="37">
        <f t="shared" si="39"/>
        <v>0</v>
      </c>
      <c r="AA151" s="37">
        <f t="shared" si="40"/>
        <v>4.166666666666667</v>
      </c>
      <c r="AB151" s="37">
        <f t="shared" si="41"/>
        <v>0</v>
      </c>
      <c r="AC151" s="37"/>
      <c r="AD151" s="37"/>
      <c r="AE151" s="37"/>
      <c r="AF151" s="37"/>
      <c r="AG151" s="37">
        <f t="shared" si="42"/>
        <v>25</v>
      </c>
      <c r="AH151" s="37">
        <f t="shared" si="43"/>
        <v>25</v>
      </c>
      <c r="AI151" s="37">
        <f t="shared" si="44"/>
        <v>25</v>
      </c>
      <c r="AJ151" s="5">
        <f t="shared" si="45"/>
        <v>25</v>
      </c>
    </row>
    <row r="152" spans="24:36">
      <c r="X152" s="6"/>
      <c r="Y152" s="37">
        <f t="shared" si="38"/>
        <v>8.3333333333333339</v>
      </c>
      <c r="Z152" s="37">
        <f t="shared" si="39"/>
        <v>8.3333333333333339</v>
      </c>
      <c r="AA152" s="37">
        <f t="shared" si="40"/>
        <v>8.3333333333333339</v>
      </c>
      <c r="AB152" s="37">
        <f t="shared" si="41"/>
        <v>20.833333333333332</v>
      </c>
      <c r="AC152" s="37"/>
      <c r="AD152" s="37"/>
      <c r="AE152" s="37"/>
      <c r="AF152" s="37"/>
      <c r="AG152" s="37">
        <f t="shared" si="42"/>
        <v>20.833333333333332</v>
      </c>
      <c r="AH152" s="37">
        <f t="shared" si="43"/>
        <v>8.3333333333333339</v>
      </c>
      <c r="AI152" s="37">
        <f t="shared" si="44"/>
        <v>25</v>
      </c>
      <c r="AJ152" s="5">
        <f t="shared" si="45"/>
        <v>25</v>
      </c>
    </row>
    <row r="153" spans="24:36">
      <c r="X153" s="6"/>
      <c r="Y153" s="37">
        <f t="shared" si="38"/>
        <v>0</v>
      </c>
      <c r="Z153" s="37">
        <f t="shared" si="39"/>
        <v>0</v>
      </c>
      <c r="AA153" s="37">
        <f t="shared" si="40"/>
        <v>0</v>
      </c>
      <c r="AB153" s="37">
        <f t="shared" si="41"/>
        <v>0</v>
      </c>
      <c r="AC153" s="37"/>
      <c r="AD153" s="37"/>
      <c r="AE153" s="37"/>
      <c r="AF153" s="37"/>
      <c r="AG153" s="37">
        <f t="shared" si="42"/>
        <v>20.833333333333332</v>
      </c>
      <c r="AH153" s="37">
        <f t="shared" si="43"/>
        <v>20.833333333333332</v>
      </c>
      <c r="AI153" s="37">
        <f t="shared" si="44"/>
        <v>20.833333333333332</v>
      </c>
      <c r="AJ153" s="5">
        <f t="shared" si="45"/>
        <v>20.833333333333332</v>
      </c>
    </row>
    <row r="154" spans="24:36">
      <c r="X154" s="6"/>
      <c r="Y154" s="37">
        <f t="shared" si="38"/>
        <v>0</v>
      </c>
      <c r="Z154" s="37">
        <f t="shared" si="39"/>
        <v>0</v>
      </c>
      <c r="AA154" s="37">
        <f t="shared" si="40"/>
        <v>0</v>
      </c>
      <c r="AB154" s="37">
        <f t="shared" si="41"/>
        <v>0</v>
      </c>
      <c r="AC154" s="37"/>
      <c r="AD154" s="37"/>
      <c r="AE154" s="37"/>
      <c r="AF154" s="37"/>
      <c r="AG154" s="37">
        <f t="shared" si="42"/>
        <v>20.833333333333332</v>
      </c>
      <c r="AH154" s="37">
        <f t="shared" si="43"/>
        <v>25</v>
      </c>
      <c r="AI154" s="37">
        <f t="shared" si="44"/>
        <v>25</v>
      </c>
      <c r="AJ154" s="5">
        <f t="shared" si="45"/>
        <v>25</v>
      </c>
    </row>
    <row r="155" spans="24:36">
      <c r="X155" s="6"/>
      <c r="Y155" s="37">
        <f t="shared" si="38"/>
        <v>0</v>
      </c>
      <c r="Z155" s="37">
        <f t="shared" si="39"/>
        <v>0</v>
      </c>
      <c r="AA155" s="37">
        <f t="shared" si="40"/>
        <v>0</v>
      </c>
      <c r="AB155" s="37">
        <f t="shared" si="41"/>
        <v>0</v>
      </c>
      <c r="AC155" s="37"/>
      <c r="AD155" s="37"/>
      <c r="AE155" s="37"/>
      <c r="AF155" s="37"/>
      <c r="AG155" s="37">
        <f t="shared" si="42"/>
        <v>20.833333333333332</v>
      </c>
      <c r="AH155" s="37">
        <f t="shared" si="43"/>
        <v>25</v>
      </c>
      <c r="AI155" s="37">
        <f t="shared" si="44"/>
        <v>20.833333333333332</v>
      </c>
      <c r="AJ155" s="5">
        <f t="shared" si="45"/>
        <v>12.5</v>
      </c>
    </row>
    <row r="156" spans="24:36">
      <c r="X156" s="6"/>
      <c r="Y156" s="37">
        <f t="shared" si="38"/>
        <v>0</v>
      </c>
      <c r="Z156" s="37">
        <f t="shared" si="39"/>
        <v>0</v>
      </c>
      <c r="AA156" s="37">
        <f t="shared" si="40"/>
        <v>0</v>
      </c>
      <c r="AB156" s="37">
        <f t="shared" si="41"/>
        <v>0</v>
      </c>
      <c r="AC156" s="37"/>
      <c r="AD156" s="37"/>
      <c r="AE156" s="37"/>
      <c r="AF156" s="37"/>
      <c r="AG156" s="37">
        <f t="shared" si="42"/>
        <v>25</v>
      </c>
      <c r="AH156" s="37">
        <f t="shared" si="43"/>
        <v>25</v>
      </c>
      <c r="AI156" s="37">
        <f t="shared" si="44"/>
        <v>25</v>
      </c>
      <c r="AJ156" s="5">
        <f t="shared" si="45"/>
        <v>25</v>
      </c>
    </row>
    <row r="157" spans="24:36">
      <c r="X157" s="6"/>
      <c r="Y157" s="37">
        <f t="shared" si="38"/>
        <v>4.166666666666667</v>
      </c>
      <c r="Z157" s="37">
        <f t="shared" si="39"/>
        <v>8.3333333333333339</v>
      </c>
      <c r="AA157" s="37">
        <f t="shared" si="40"/>
        <v>0</v>
      </c>
      <c r="AB157" s="37">
        <f t="shared" si="41"/>
        <v>4.166666666666667</v>
      </c>
      <c r="AC157" s="37"/>
      <c r="AD157" s="37"/>
      <c r="AE157" s="37"/>
      <c r="AF157" s="37"/>
      <c r="AG157" s="37">
        <f t="shared" si="42"/>
        <v>20.833333333333332</v>
      </c>
      <c r="AH157" s="37">
        <f t="shared" si="43"/>
        <v>25</v>
      </c>
      <c r="AI157" s="37">
        <f t="shared" si="44"/>
        <v>25</v>
      </c>
      <c r="AJ157" s="5">
        <f t="shared" si="45"/>
        <v>20.833333333333332</v>
      </c>
    </row>
    <row r="158" spans="24:36">
      <c r="X158" s="92" t="s">
        <v>152</v>
      </c>
      <c r="Y158" s="108">
        <f>AVERAGE(Y128:Y157)</f>
        <v>3.3333333333333335</v>
      </c>
      <c r="Z158" s="108">
        <f t="shared" ref="Z158:AJ158" si="46">AVERAGE(Z128:Z157)</f>
        <v>3.4722222222222223</v>
      </c>
      <c r="AA158" s="108">
        <f t="shared" si="46"/>
        <v>2.2222222222222223</v>
      </c>
      <c r="AB158" s="108">
        <f t="shared" si="46"/>
        <v>2.083333333333333</v>
      </c>
      <c r="AC158" s="108"/>
      <c r="AD158" s="108"/>
      <c r="AE158" s="108"/>
      <c r="AF158" s="108"/>
      <c r="AG158" s="108">
        <f t="shared" si="46"/>
        <v>20.000000000000004</v>
      </c>
      <c r="AH158" s="108">
        <f t="shared" si="46"/>
        <v>21.944444444444446</v>
      </c>
      <c r="AI158" s="108">
        <f t="shared" si="46"/>
        <v>20.972222222222225</v>
      </c>
      <c r="AJ158" s="112">
        <f t="shared" si="46"/>
        <v>20.277777777777779</v>
      </c>
    </row>
    <row r="159" spans="24:36">
      <c r="X159" s="92" t="s">
        <v>156</v>
      </c>
      <c r="Y159" s="108">
        <f>STDEV(Y128:Y158)</f>
        <v>5.3142017971413864</v>
      </c>
      <c r="Z159" s="108">
        <f t="shared" ref="Z159:AJ159" si="47">STDEV(Z128:Z158)</f>
        <v>5.8018329372792836</v>
      </c>
      <c r="AA159" s="108">
        <f t="shared" si="47"/>
        <v>3.5246048723470884</v>
      </c>
      <c r="AB159" s="108">
        <f t="shared" si="47"/>
        <v>4.403018745596488</v>
      </c>
      <c r="AC159" s="108"/>
      <c r="AD159" s="108"/>
      <c r="AE159" s="108"/>
      <c r="AF159" s="108"/>
      <c r="AG159" s="108">
        <f>STDEV(AG128:AG158)</f>
        <v>5.3142017971413651</v>
      </c>
      <c r="AH159" s="108">
        <f t="shared" si="47"/>
        <v>4.6811943184312961</v>
      </c>
      <c r="AI159" s="108">
        <f t="shared" si="47"/>
        <v>5.2134234386453988</v>
      </c>
      <c r="AJ159" s="112">
        <f t="shared" si="47"/>
        <v>5.9641418204399592</v>
      </c>
    </row>
    <row r="160" spans="24:36">
      <c r="X160" s="40" t="s">
        <v>157</v>
      </c>
      <c r="Y160" s="38">
        <f>AVERAGE(Y128:AB157)</f>
        <v>2.7777777777777777</v>
      </c>
      <c r="Z160" s="38" t="s">
        <v>158</v>
      </c>
      <c r="AA160" s="38"/>
      <c r="AB160" s="38">
        <f>STDEV(Y128:AB157)</f>
        <v>4.9013771828134374</v>
      </c>
      <c r="AC160" s="38"/>
      <c r="AD160" s="38"/>
      <c r="AE160" s="38" t="s">
        <v>157</v>
      </c>
      <c r="AF160" s="38">
        <f>AVERAGE(AG128:AJ157)</f>
        <v>20.798611111111121</v>
      </c>
      <c r="AG160" s="38" t="s">
        <v>158</v>
      </c>
      <c r="AH160" s="38"/>
      <c r="AI160" s="38">
        <f>STDEV(AG128:AJ157)</f>
        <v>5.3880637104413278</v>
      </c>
      <c r="AJ160" s="39"/>
    </row>
  </sheetData>
  <mergeCells count="53">
    <mergeCell ref="AW21:AW22"/>
    <mergeCell ref="AX21:AX22"/>
    <mergeCell ref="AY21:AY22"/>
    <mergeCell ref="AQ21:AQ22"/>
    <mergeCell ref="AR21:AR22"/>
    <mergeCell ref="AS21:AS22"/>
    <mergeCell ref="AT21:AT22"/>
    <mergeCell ref="AU21:AU22"/>
    <mergeCell ref="AV21:AV22"/>
    <mergeCell ref="AI21:AI22"/>
    <mergeCell ref="AJ21:AJ22"/>
    <mergeCell ref="AK21:AK22"/>
    <mergeCell ref="AL20:AU20"/>
    <mergeCell ref="AV20:AY20"/>
    <mergeCell ref="AL21:AL22"/>
    <mergeCell ref="AM21:AM22"/>
    <mergeCell ref="AN21:AN22"/>
    <mergeCell ref="AO21:AO22"/>
    <mergeCell ref="AP21:AP22"/>
    <mergeCell ref="AC21:AC22"/>
    <mergeCell ref="AD21:AD22"/>
    <mergeCell ref="AE21:AE22"/>
    <mergeCell ref="AF21:AF22"/>
    <mergeCell ref="AG21:AG22"/>
    <mergeCell ref="AH21:AH22"/>
    <mergeCell ref="X20:AG20"/>
    <mergeCell ref="AH20:AK20"/>
    <mergeCell ref="X21:X22"/>
    <mergeCell ref="Y21:Y22"/>
    <mergeCell ref="Z21:Z22"/>
    <mergeCell ref="AA21:AA22"/>
    <mergeCell ref="AB21:AB22"/>
    <mergeCell ref="Q3:S3"/>
    <mergeCell ref="T3:V3"/>
    <mergeCell ref="Q4:Q5"/>
    <mergeCell ref="R4:R5"/>
    <mergeCell ref="S4:S5"/>
    <mergeCell ref="T4:T5"/>
    <mergeCell ref="U4:U5"/>
    <mergeCell ref="V4:V5"/>
    <mergeCell ref="L3:N3"/>
    <mergeCell ref="I4:I5"/>
    <mergeCell ref="J4:J5"/>
    <mergeCell ref="K4:K5"/>
    <mergeCell ref="L4:L5"/>
    <mergeCell ref="M4:M5"/>
    <mergeCell ref="N4:N5"/>
    <mergeCell ref="A3:A4"/>
    <mergeCell ref="B3:B4"/>
    <mergeCell ref="C3:C4"/>
    <mergeCell ref="D3:D4"/>
    <mergeCell ref="E3:E4"/>
    <mergeCell ref="I3:K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44"/>
  <sheetViews>
    <sheetView workbookViewId="0">
      <selection activeCell="B13" sqref="B13"/>
    </sheetView>
  </sheetViews>
  <sheetFormatPr defaultRowHeight="15"/>
  <cols>
    <col min="1" max="1" width="13.28515625" bestFit="1" customWidth="1"/>
    <col min="2" max="2" width="103" bestFit="1" customWidth="1"/>
  </cols>
  <sheetData>
    <row r="1" spans="1:2">
      <c r="A1" s="30" t="s">
        <v>72</v>
      </c>
      <c r="B1" s="30"/>
    </row>
    <row r="2" spans="1:2">
      <c r="A2" t="s">
        <v>74</v>
      </c>
      <c r="B2" t="s">
        <v>77</v>
      </c>
    </row>
    <row r="3" spans="1:2">
      <c r="A3" t="s">
        <v>75</v>
      </c>
      <c r="B3" t="s">
        <v>78</v>
      </c>
    </row>
    <row r="4" spans="1:2">
      <c r="A4" t="s">
        <v>76</v>
      </c>
      <c r="B4" t="s">
        <v>96</v>
      </c>
    </row>
    <row r="6" spans="1:2">
      <c r="A6" s="30" t="s">
        <v>73</v>
      </c>
      <c r="B6" s="30"/>
    </row>
    <row r="7" spans="1:2" ht="30">
      <c r="A7" s="9" t="s">
        <v>74</v>
      </c>
      <c r="B7" s="8" t="s">
        <v>79</v>
      </c>
    </row>
    <row r="8" spans="1:2" ht="30">
      <c r="A8" s="9" t="s">
        <v>75</v>
      </c>
      <c r="B8" s="8" t="s">
        <v>97</v>
      </c>
    </row>
    <row r="9" spans="1:2" ht="30">
      <c r="A9" s="9" t="s">
        <v>76</v>
      </c>
      <c r="B9" s="8" t="s">
        <v>80</v>
      </c>
    </row>
    <row r="11" spans="1:2">
      <c r="A11" s="30" t="s">
        <v>27</v>
      </c>
      <c r="B11" s="30"/>
    </row>
    <row r="12" spans="1:2">
      <c r="A12" s="2" t="s">
        <v>25</v>
      </c>
      <c r="B12" s="4" t="s">
        <v>26</v>
      </c>
    </row>
    <row r="13" spans="1:2">
      <c r="A13" s="2" t="s">
        <v>15</v>
      </c>
      <c r="B13" s="4" t="s">
        <v>5</v>
      </c>
    </row>
    <row r="14" spans="1:2">
      <c r="A14" s="2" t="s">
        <v>16</v>
      </c>
      <c r="B14" s="4" t="s">
        <v>6</v>
      </c>
    </row>
    <row r="15" spans="1:2">
      <c r="A15" s="2" t="s">
        <v>17</v>
      </c>
      <c r="B15" s="4" t="s">
        <v>7</v>
      </c>
    </row>
    <row r="16" spans="1:2">
      <c r="A16" s="2" t="s">
        <v>18</v>
      </c>
      <c r="B16" s="4" t="s">
        <v>8</v>
      </c>
    </row>
    <row r="17" spans="1:2">
      <c r="A17" s="2" t="s">
        <v>19</v>
      </c>
      <c r="B17" s="4" t="s">
        <v>9</v>
      </c>
    </row>
    <row r="18" spans="1:2">
      <c r="A18" s="2" t="s">
        <v>20</v>
      </c>
      <c r="B18" s="4" t="s">
        <v>10</v>
      </c>
    </row>
    <row r="19" spans="1:2">
      <c r="A19" s="2" t="s">
        <v>21</v>
      </c>
      <c r="B19" s="4" t="s">
        <v>11</v>
      </c>
    </row>
    <row r="20" spans="1:2">
      <c r="A20" s="2" t="s">
        <v>22</v>
      </c>
      <c r="B20" s="4" t="s">
        <v>12</v>
      </c>
    </row>
    <row r="21" spans="1:2">
      <c r="A21" s="2" t="s">
        <v>23</v>
      </c>
      <c r="B21" s="4" t="s">
        <v>13</v>
      </c>
    </row>
    <row r="22" spans="1:2">
      <c r="A22" s="2" t="s">
        <v>24</v>
      </c>
      <c r="B22" s="4" t="s">
        <v>14</v>
      </c>
    </row>
    <row r="24" spans="1:2">
      <c r="A24" s="30" t="s">
        <v>95</v>
      </c>
      <c r="B24" s="30"/>
    </row>
    <row r="25" spans="1:2">
      <c r="A25" s="2" t="s">
        <v>25</v>
      </c>
      <c r="B25" s="4" t="s">
        <v>86</v>
      </c>
    </row>
    <row r="26" spans="1:2">
      <c r="A26" s="2" t="s">
        <v>87</v>
      </c>
      <c r="B26" t="s">
        <v>91</v>
      </c>
    </row>
    <row r="27" spans="1:2">
      <c r="A27" s="2" t="s">
        <v>88</v>
      </c>
      <c r="B27" t="s">
        <v>92</v>
      </c>
    </row>
    <row r="28" spans="1:2">
      <c r="A28" s="2" t="s">
        <v>89</v>
      </c>
      <c r="B28" t="s">
        <v>93</v>
      </c>
    </row>
    <row r="29" spans="1:2">
      <c r="A29" s="2" t="s">
        <v>90</v>
      </c>
      <c r="B29" t="s">
        <v>94</v>
      </c>
    </row>
    <row r="30" spans="1:2">
      <c r="A30" s="2"/>
    </row>
    <row r="31" spans="1:2">
      <c r="A31" s="2"/>
    </row>
    <row r="32" spans="1:2">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sheetData>
  <mergeCells count="4">
    <mergeCell ref="A11:B11"/>
    <mergeCell ref="A24:B24"/>
    <mergeCell ref="A1:B1"/>
    <mergeCell ref="A6:B6"/>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Δεδομένα άνα χρήστη</vt:lpstr>
      <vt:lpstr>Υπολογισμοί</vt:lpstr>
      <vt:lpstr>Legend</vt:lpstr>
    </vt:vector>
  </TitlesOfParts>
  <Company>ckatsanos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Giorgios</cp:lastModifiedBy>
  <cp:lastPrinted>2017-11-17T17:11:53Z</cp:lastPrinted>
  <dcterms:created xsi:type="dcterms:W3CDTF">2017-11-16T09:10:40Z</dcterms:created>
  <dcterms:modified xsi:type="dcterms:W3CDTF">2023-06-11T19:42:23Z</dcterms:modified>
</cp:coreProperties>
</file>