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racter Sheet" sheetId="1" r:id="rId3"/>
    <sheet state="visible" name="To Do" sheetId="2" r:id="rId4"/>
    <sheet state="visible" name="Tables" sheetId="3" r:id="rId5"/>
    <sheet state="visible" name="Psychic Powers" sheetId="4" r:id="rId6"/>
    <sheet state="visible" name="Foci" sheetId="5" r:id="rId7"/>
    <sheet state="visible" name="Weapons" sheetId="6" r:id="rId8"/>
    <sheet state="visible" name="Armour" sheetId="7" r:id="rId9"/>
    <sheet state="visible" name="Equipment" sheetId="8" r:id="rId10"/>
    <sheet state="visible" name="Backgrounds" sheetId="9" r:id="rId11"/>
  </sheets>
  <definedNames>
    <definedName name="LevelXP">Tables!$F$11:$G$20</definedName>
    <definedName name="Shields">Armour!$D$3:$I$5</definedName>
    <definedName name="Armour">Armour!$D$7:$I$34</definedName>
    <definedName name="Cyberware">Equipment!$H$4:$K$27</definedName>
    <definedName name="SkillTable">Tables!$B$3:$C$8</definedName>
    <definedName name="AttributeModifier">Tables!$F$4:$G$8</definedName>
    <definedName name="Powers">'Psychic Powers'!$D$2:$E$75</definedName>
    <definedName name="Stims">Equipment!$H$31:$J$37</definedName>
    <definedName name="WeaponTable">Weapons!$C$3:$K$68</definedName>
    <definedName name="Foci">Tables!$I$9:$I$43</definedName>
    <definedName name="Modifier">Tables!$F$4:$G$8</definedName>
    <definedName name="EquipmentMain">Equipment!$B$4:$E$66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I2">
      <text>
        <t xml:space="preserve">* Denotes specialist skill</t>
      </text>
    </comment>
    <comment authorId="0" ref="V24">
      <text>
        <t xml:space="preserve">E=Encounter
D=Day
~=Until Dismissed</t>
      </text>
    </comment>
  </commentList>
</comments>
</file>

<file path=xl/comments2.xml><?xml version="1.0" encoding="utf-8"?>
<comments xmlns:r="http://schemas.openxmlformats.org/officeDocument/2006/relationships" xmlns="http://schemas.openxmlformats.org/spreadsheetml/2006/main">
  <authors>
    <author/>
  </authors>
  <commentList>
    <comment authorId="0" ref="B11">
      <text>
        <t xml:space="preserve">Manage an organization, handle paperwork, analyze records, and keep an institution functioning on a daily basis. Roll it for bureaucratic expertise, organizational management, legal knowledge, dealing with government agencies, and understanding how institutions really work.</t>
      </text>
    </comment>
    <comment authorId="0" ref="D11">
      <text>
        <t xml:space="preserve">Master powers of physical repair, body augmentation, and shapeshifting.</t>
      </text>
    </comment>
    <comment authorId="0" ref="B12">
      <text>
        <t xml:space="preserve">Find people who can be helpful to your purposes and get them to cooperate with you. Roll it to make useful connections with others, find people you know, know where to get illicit goods and services, and be familiar with foreign cultures and languages. You can use it in place of Talk for persuading people you find via this skill.</t>
      </text>
    </comment>
    <comment authorId="0" ref="D12">
      <text>
        <t xml:space="preserve">Master powers that nullify, boost, and shape the use of other psychic abilities.</t>
      </text>
    </comment>
    <comment authorId="0" ref="B13">
      <text>
        <t xml:space="preserve">Apply trained speed, strength, or stamina in some feat of physical exertion. Roll it to run, jump, lift, swim, climb, throw, and so forth. You can use it as a combat skill when throwing things, though it doesn't qualify as a combat skill for other ends.</t>
      </text>
    </comment>
    <comment authorId="0" ref="D13">
      <text>
        <t xml:space="preserve">Master the ability to sense future events and control probability.</t>
      </text>
    </comment>
    <comment authorId="0" ref="B14">
      <text>
        <t xml:space="preserve">Create and repair devices both simple and complex. How complex will depend on your character's background; a lostworlder blacksmith is going to need some study time before he's ready to fix that broken fusion reactor, though he can do it eventually. Roll it to fix things, build things, and identify what something is supposed to do.</t>
      </text>
    </comment>
    <comment authorId="0" ref="D14">
      <text>
        <t xml:space="preserve">Master the remote control of kinetic energy to move objects and fabricate force constructs.</t>
      </text>
    </comment>
    <comment authorId="0" ref="B15">
      <text>
        <t xml:space="preserve">Employ medical and psychological treatment for the injured or disturbed. Roll it to cure diseases, stabilize the critically injured, treat psychological disorders, or diagnose illnesses.</t>
      </text>
    </comment>
    <comment authorId="0" ref="D15">
      <text>
        <t xml:space="preserve">Master the reading and influencing of other sapient minds.</t>
      </text>
    </comment>
    <comment authorId="0" ref="B16">
      <text>
        <t xml:space="preserve">Know facts about academic or scientific fields. Roll it to understand planetary ecologies, remember relevant history, solve science mysteries, and know the basic facts about rare or esoteric topics.</t>
      </text>
    </comment>
    <comment authorId="0" ref="D16">
      <text>
        <t xml:space="preserve">Master the arts of physical translocation of yourself and allies.</t>
      </text>
    </comment>
    <comment authorId="0" ref="B17">
      <text>
        <t xml:space="preserve">Convince others to also do whatever it is you're trying to do. Talk might persuade them that following you is smart, but Lead can make them do it even when they think it's a bad idea. Roll it to lead troops in combat, convince others to follow you, or maintain morale and discipline.</t>
      </text>
    </comment>
    <comment authorId="0" ref="B18">
      <text>
        <t xml:space="preserve">Spot anomalies or interesting facts about your environment. Roll it for searching places, detecting ambushes, spotting things, and reading the emotional state of other people.</t>
      </text>
    </comment>
    <comment authorId="0" ref="B19">
      <text>
        <t xml:space="preserve">Exhibit some performative skill. Roll it to dance, sing, orate, act, or otherwise put on a convincing or emotionally moving performance.</t>
      </text>
    </comment>
    <comment authorId="0" ref="B20">
      <text>
        <t xml:space="preserve">Use this skill to pilot vehicles or ride beasts. Roll it to fly spaceships, drive vehicles, ride animals, or tend to basic vehicle repair. This skill doesn’t help you with things entirely outside the scope of your background or experience, though with some practice a PC can expand their expertise.</t>
      </text>
    </comment>
    <comment authorId="0" ref="B21">
      <text>
        <t xml:space="preserve">Operating or hacking computing and communications hardware. Roll it to program or hack computers, control computer-operated hardware, operate communications tech, or decrypt things.</t>
      </text>
    </comment>
    <comment authorId="0" ref="B22">
      <text>
        <t xml:space="preserve">Use it as a combat skill when fighting unarmed. If your PC means to make a habit of this rather than as a recourse of desperation, you should take the Unarmed Fighter focus described later.</t>
      </text>
    </comment>
    <comment authorId="0" ref="B23">
      <text>
        <t xml:space="preserve">Use it as a combat skill when using ranged weaponry, whether hurled rocks, bows, laser pistols, combat rifles, or ship’s gunnery.</t>
      </text>
    </comment>
    <comment authorId="0" ref="B24">
      <text>
        <t xml:space="preserve">Move without drawing notice. Roll it for stealth, disguise, infiltration, manual legerdemain, pickpocketing, and the defeat of security measures.</t>
      </text>
    </comment>
    <comment authorId="0" ref="B25">
      <text>
        <t xml:space="preserve">Use it as a combat skill when wielding melee weapons, whether primitive or complex.</t>
      </text>
    </comment>
    <comment authorId="0" ref="B26">
      <text>
        <t xml:space="preserve">Obtain the basics of food, water, and shelter in hostile environments, along with avoiding their natural perils. Roll it to handle animals, navigate difficult terrain, scrounge urban resources, make basic tools, and avoid wild beasts or gangs.</t>
      </text>
    </comment>
    <comment authorId="0" ref="B27">
      <text>
        <t xml:space="preserve">Convince other people of the facts you want them to believe. What they do with that conviction may not be completely predictable. Roll it to persuade, charm, or deceive others in conversation.</t>
      </text>
    </comment>
    <comment authorId="0" ref="B28">
      <text>
        <t xml:space="preserve">Find what you need on the market and sell what you have. Roll it to sell or buy things, figure out where to purchase hard-to-get or illicit goods, deal with customs agents, or run a business.</t>
      </text>
    </comment>
    <comment authorId="0" ref="B29">
      <text>
        <t xml:space="preserve">This is a catch-all skill for professions not represented by other skills. Roll it to work at a particular profession, art, or trade.</t>
      </text>
    </comment>
  </commentList>
</comments>
</file>

<file path=xl/comments3.xml><?xml version="1.0" encoding="utf-8"?>
<comments xmlns:r="http://schemas.openxmlformats.org/officeDocument/2006/relationships" xmlns="http://schemas.openxmlformats.org/spreadsheetml/2006/main">
  <authors>
    <author/>
  </authors>
  <commentList>
    <comment authorId="0" ref="D3">
      <text>
        <t xml:space="preserve">Activating Psychic Succor requires the biopsion to Commit Effort for the day. Once used, they can continue to use it for the rest of that scene without Committing Effort again.
Level-0: The psychic’s touch can automatically stabilize a critically-wounded target as a Main Action. This power must be used on a target within six rounds of their collapse, and does not function on targets that have been decapitated or killed by Heavy weapons. It’s the GM’s decision as to whether a target is intact enough for this power to work.
Level-1: As level-0, and heal 1d6+1 hit points of damage.
If used on a mortally-wounded target, they revive with the rolled hit points and can act normally the next round.
Level-2: As level-1, but healing 2d6+2 hit points instead.
Level-3: As level-2, but healing 2d6+4 hit points instead.
Level-4: As level-3, but healing 3d6+8 hit points instead.</t>
      </text>
    </comment>
    <comment authorId="0" ref="D4">
      <text>
        <t xml:space="preserve">Level-1 required
The biopsion has developed a sophisticated mastery of their core ability, and they no longer need to Commit Effort to activate it. The use of additional techniques that augment Psychic Succor might still require Effort to be Committed.</t>
      </text>
    </comment>
    <comment authorId="0" ref="D5">
      <text>
        <t xml:space="preserve">Level-1 required
The biopsion’s Psychic Succor now cures any poisons or
diseases the subject may be suffering. Biowarfare organisms or TL5 toxins may resist this curing, requiring a Wis/Biopsionics skill check at a difficulty of at least 10. Failure means that the adept cannot cure the target.</t>
      </text>
    </comment>
    <comment authorId="0" ref="D6">
      <text>
        <t xml:space="preserve">Psychic Succor and other biopsionic techniques that nor-
mally require touch contact can now be applied at a distance up to 100 meters, provided the biopsion can see the target with their unaided vision. Hostile power use with this technique requires the adept Commit Effort for the scene as an additional cost instead of making a hit roll.</t>
      </text>
    </comment>
    <comment authorId="0" ref="D7">
      <text>
        <t xml:space="preserve">Level-2 required
The biopsion has mastered techniques of emergency
tissue reinforcement and system stabilization. As an
Instant action, they can Commit Effort for the scene to keep themselves or a target they can touch active even at zero hit points. This technique must be used once every round on the target or they collapse at the end of the round. If the target suffers hit point damage, the biopsion must Instantly Commit Effort for the scene or the target goes down immediately with a mortal wound. A Heavy weapon hit on a subject of this power or similar physical dismemberment will always kill
a target, regardless of this technique.</t>
      </text>
    </comment>
    <comment authorId="0" ref="D8">
      <text>
        <t xml:space="preserve">Level-2 required
The biopsion’s Psychic Succor can now cure congenital birth defects and regrow missing limbs and organs. It can even be used to stabilize targets that have been dropped by Heavy weapons, decapitated, or otherwise dramatically dismembered, provided it’s used within one round per level of Biopsionic skill. The best that
can be done for such badly-mangled targets is stabilization, after which they must rest for 24 hours before any further hit points can be healed.</t>
      </text>
    </comment>
    <comment authorId="0" ref="D9">
      <text>
        <t xml:space="preserve">Level-2 required
The biopsion’s Psychic Succor may now also affect all allies within ten meters of the target. Allies can decline the healing if they don’t require it or don’t want to take the additional System Strain. Each use of this technique
requires that the biopsion Commit Effort for the day in addition to the cost of the Psychic Succor.</t>
      </text>
    </comment>
    <comment authorId="0" ref="D10">
      <text>
        <t xml:space="preserve">Level-3 Required
The biopsion can now shape their own or another willing target’s physical form as a Main Action, transforming a touched target into any humanoid form within 50% of their own mass. Claws and other body armaments can be fashioned equivalent to Light or Medium melee weapons, or innate armor equivalent to AC 13. Gills and other environmental-survival alterations are also viable at the GM’s discretion, but flight is a bridge too far for this power. A target can be impersonated down to the DNA level, provided a blood or hair sample is available. The use of this adds one System Strain point to the target that does not recover so long as the change is in effect. Applying this power to a target requires that the biopsion Commit Effort for as long as the change is to be maintained. If applied to another target, the power automatically ends if the psychic gets more than one hundred kilometers away.</t>
      </text>
    </comment>
    <comment authorId="0" ref="D11">
      <text>
        <t xml:space="preserve">Level-3 required
This use of biopsionics inflicts potentially-lethal damage on a touched target as a Main Action, and requires that the biopsion Commit Effort for the scene. The target suffers 1d6 damage per level of the psychic’s Biopsionics skill and must make a Physical saving throw. On a failure, the damage is tripled and the target is now affected by an obvious, lethal cancer that will kill them in 1d6 months. The cancer can be treated by a TL4 hospital or ship’s sick bay if managed within a month’s time. If the biopsion Commits Effort for the day instead, they can control the power sufficiently to do no hit point damage and create very subtle tumors, leaving the cancer undetectable without a TL4 medical examination. Such victims probably won’t even know they’ve been attacked by this power. Whether a success or failure, this power cannot be used on the same target more than once per scene.</t>
      </text>
    </comment>
    <comment authorId="0" ref="D12">
      <text>
        <t xml:space="preserve">Level-3 required
The biopsion’s Psychic Succor now can be used as an On Turn power, albeit only once per round. By Committing an additional Effort for the day with each use, it can even be used as an Instant power, though it still can only be used once per round. Any surcharges for augmenting the succor apply normally, such as with Tissue Integrity Field or Major Organ Restoration.</t>
      </text>
    </comment>
    <comment authorId="0" ref="D13">
      <text>
        <t xml:space="preserve">Level-4 required
The biopsion gains the ability to drastically augment their own or a touched ally’s physical abilities as an On Turn action. This boost adds two points of System Strain to the target and gives them a +2 bonus to all Strength or Dexterity skill checks, hit rolls, and damage rolls along with 20 extra hit points. Any damage is taken off these temporary hit points first, and both the bonuses and any hit points in excess of the target’s maximum are lost at the end of the scene. Each invocation of this technique requires the biopsion to Commit Effort for the day, and this power cannot be used on a given target more than once per scene.</t>
      </text>
    </comment>
    <comment authorId="0" ref="D14">
      <text>
        <t xml:space="preserve">Level-4 required
The biopsion becomes extremely difficult to kill, encoding their mind in a coherent pattern of MES energy coterminous with their realspace coordinates. If killed,
the psychic will regenerate from the largest remaining fragment of their body over 24 hours. This process maximizes their System Strain for one week. If
brought to zero hit points during this week, they die instantly and permanently. The psychic retains a vague awareness of their surroundings while “dead” and can postpone their regeneration for up to a week in order to avoid notice, but burial or entombment may result in a very short second life. Each use of this power inflicts one point of permanent attribute loss in an attribute of the biopsion’s choice.</t>
      </text>
    </comment>
    <comment authorId="0" ref="D16">
      <text>
        <t xml:space="preserve">The metapsion gains improved mastery over their own powers and an innate sensitivity to the use of psionic abilities in their presence.
Level-0: The adept can visually and audibly detect the use of psychic powers. If both the source and target are visible to the metapsion, they can tell who’s using the power, even if it’s normally imperceptible. They gain a +2 bonus on any saving throw versus a psionic power.
Level-1: The metapsion’s maximum Effort increases by
an additional point.
Level-2: The adept can determine whether or not a
person is a psychic or has latent psionic abilities through one round of visual inspection. Their saving throw bonus against psionic powers increases to +3.
Level-3: The metapsion’s maximum Effort increases by
an additional point.
Level-4: The metapsion can perform a slightly safer
version of torching. Instead of rolling the torching damage die, they simply suffer 10 hit points of damage after torching is used. The damage occurs after the fueled power activates, allowing a psychic at low hit points to trigger a power before falling unconscious. This damage cannot be healed by anything but natural bed rest, though a psychic can be stabilized if this technique drops her to zero hit points.</t>
      </text>
    </comment>
    <comment authorId="0" ref="D17">
      <text>
        <t xml:space="preserve">Level-1 required
The metapsion can conceal their own psychic abilities from metapsionic senses. They must Commit Effort for as long as they wish to cloak a their powers. While hidden, only a metapsion with equal or higher skill in Metapsionics can detect their abilities with their level-0
or level-2 Psychic Refinement abilities. In such cases, an
opposed Wis/Metapsionics roll is made between the metapsion and the investigator. If the investigator wins, the cloak is pierced, while if the metapsion wins, the investigator’s Psychic Refinement remains oblivious.</t>
      </text>
    </comment>
    <comment authorId="0" ref="D18">
      <text>
        <t xml:space="preserve">Level-1 required
The metapsion can trace back the use of psionic powers they’ve noticed in their presence. By Committing Effort for the scene as an Instant action, they can see and hear through the senses of a user of a psychic power, gaining an intuitive awareness of their location and treating them as a visible target for purposes of their own abilities. Thus, if they see someone being affected by a telepathy power with no visible source, they can use this ability to briefly share the hidden telepath’s senses. If used on a target that is teleporting, they can perceive the teleporter’s view of their destination. Use on a metamorphically-shaped impostor would reveal the biopsion responsible for the change, and so forth. These shared senses last for only one round and do not interfere with the adept’s other actions.</t>
      </text>
    </comment>
    <comment authorId="0" ref="D19">
      <text>
        <t xml:space="preserve">This is a particularly esoteric technique, one that requires the adept to have at least Program-0 or Fix-0 skill in order to master. With it, however, the metapsion has learned how to synergize with the quantum
intelligence of a VI or True AI in order to apply Telepathy or Biopsion powers to their inanimate corpus. Only intelligent machines can be affected, as the technique
requires a sentient mind to catalyze the effect. This synergy takes much of its force from the adept. Any System Strain the powers might inflict must be paid by the adept rather than the target.</t>
      </text>
    </comment>
    <comment authorId="0" ref="D20">
      <text>
        <t xml:space="preserve">Level-2 required
The metapsion allows a hostile psychic into their mental sanctum in order to gain a later advantage. When targeted by a hostile psionic power that allows a save, the metapsion may Commit Effort as an Instant action and voluntarily fail the saving throw, accepting the effect. The next psychic power the user targets at that assailant then allows the victim no saving throw. This technique lasts until the metapsion makes their psychic attack or reclaims their Committed Effort. A hostile psychic may be affected by only one Neural Trap at a time.</t>
      </text>
    </comment>
    <comment authorId="0" ref="D21">
      <text>
        <t xml:space="preserve">Level-2 required
As an Instant action, the metapsion may Commit Effort
for the day to negate a perceived psychic power. The psychic responsible for the effect may Commit Effort
for the day to resist this negation, otherwise the power
ends and any action used to trigger it is wasted. NPCs who don’t track Effort automatically lose the power. Psychic Static can be applied only once per round to any particular power.</t>
      </text>
    </comment>
    <comment authorId="0" ref="D22">
      <text>
        <t xml:space="preserve">The metapsion is capable of "hanging" a psychic power in their brain, forming the energy patterns and then suspending them in a self-sustaining loop until it's time to trigger their release. The psychic must Commit Effort for the day to hang a power, along with the Effort normally necessary to trigger it. None of this Effort can
be recovered until the power is expended, after which it recovers at its usual speed. Activating the power is an Instant action, or an On Turn action if it allows the target a saving throw of some kind. Only one ability can be held suspended at any one time.</t>
      </text>
    </comment>
    <comment authorId="0" ref="D23">
      <text>
        <t xml:space="preserve">As a Main Action, the metapsion Commits Effort for
the scene to create localized MES turbulence around a
visible target psychic within 200 meters. Each time the
target Commits Effort or an NPC uses a psychic power, they suffer 1d8 damage per Metapsionics skill level of the adept. Each time the target suffers the damage they can attempt a Mental saving throw to throw off the effect. It lasts no longer than the rest of the scene at most. Only one application of friction can affect a target at once.</t>
      </text>
    </comment>
    <comment authorId="0" ref="D24">
      <text>
        <t xml:space="preserve">Level-3 required
As an On Turn action, the metapsion may Commit Effort and form a psychic gestalt with one or more willing psychics within three meters, including up to one other psychic per Metapsion skill level. This gestalt persists as long as the Effort remains committed, regardless of the subsequent distance between psychics. Any member of the gestalt may use any power or technique known by any other member, using the other member’s skill levels as necessary and paying any Effort cost from their own pool. This gestalt shares only psychic power, not thoughts or senses. At the end of each round in which one or more members have used some other member’s powers or abilities, the metapsion must Commit Effort for the scene or the gestalt drops.</t>
      </text>
    </comment>
    <comment authorId="0" ref="D25">
      <text>
        <t xml:space="preserve">An expert metapsion can modulate and temper the metadimensional energy that surges through an untrained psychic's mind. This "safety buffer" allows the novice to experiment with their abilities and gradually develop the control they need to channel their powers without causing permanent brain damage. Without this technique, it is virtually impossible to turn a normal with untapped potential into a trained psychic. An adept with Metapsionics-3 skill can train up to ten pupils at once. One with Metapsionics-4 can train up to one hundred. It requires only a week to train a
potential in ways to avoid accidentally triggering their powers and suffering the damage that follows, but actually teaching them to use their powers effectively takes anywhere from one to four years depending on their
natural aptitude and the availability of other psychics
willing to assist the metapsion in the training process.</t>
      </text>
    </comment>
    <comment authorId="0" ref="D26">
      <text>
        <t xml:space="preserve">The metapsion's abilities can be reinforced with a degree of metadimensional energy that would cause substantial damage to a less adept mind. Particularly weak or unprepared minds might be completely crushed by the force of the adept's augmented will. The adept must Commit Effort for the day when using a power that normally grants its target a saving throw. The target then suffers a penalty equal to the adept's Metapsionics skill on any saving throw normally granted by the power. If the target's hit die total or character level is less than half the adept's level, rounded up, they automatically fail their saving throw.</t>
      </text>
    </comment>
    <comment authorId="0" ref="D27">
      <text>
        <t xml:space="preserve">Level-4 required
When this technique is learned, the metapsion must choose a discipline. They then become entirely immune to unwanted powers from that discipline; they and their abilities are simply not valid targets for
purposes of that discipline’s powers unless the adept
chooses to be affected. By Committing Effort for the day, they can extend this immunity for a scene to all allies within 50 meters. This technique may be learned more than once, and any shared protection applies to all disciplines negated by the adept.</t>
      </text>
    </comment>
    <comment authorId="0" ref="D28">
      <text>
        <t xml:space="preserve">Level-4 required
When this technique is learned, the adept may choose one technique from any discipline they know. That technique no longer requires Effort to be Committed in any way, though techniques that augment it may still exact a cost. If it has a duration based on Committed
Effort then it lasts until the metapsion chooses to end it or is killed. This technique may only be mastered once, though the perfected technique may be changed with a month of meditation and practice.</t>
      </text>
    </comment>
    <comment authorId="0" ref="D30">
      <text>
        <t xml:space="preserve">The precog gains a progressively-greater intuitive understanding of their own future. Each invocation of the Oracle technique requires a Main Action and that the user Commit Effort for the day. Once triggered, the adept gets a single brief vision related to the question about the future that they’re asking. This vision is always from their own personal vantage point and never reveals more than a minute of insight, though the psychic processes it almost instantly as part of the power’s use. The GM should answer the question as if the PC were about to perform the act or engage in the investigation pertinent to the question. Thus, if the adept wanted to know what pressing a button would do and the GM knows that it’s connected to a bomb, the psychic might get a vision of sudden death. If the bomb were on a time delay that extended past the time horizon of the oracle, however, the psychic might just see a vision of herself waiting patiently, with nothing happening. Visions should relate to actions and events, not abstract facts. Oracle couldn’t tell a psychic who the crime boss of a slum neighborhood is, for example, but it could give a vision of the psychic caught in the next
bloody riot and the gang boss who’s directing the myriad thugs. It couldn’t reveal the name of a security guard, but it could show the seer the impending moment that the next guard patrol will enter the area the psychic plans to infiltrate. Only the most important or significant information is conveyed by the technique, even if multiple events of interest might transpire during the time horizon. Oracle can only be used on a given question or topic once until the situation changes substantially or a week goes by. The maximum time horizon of the Oracle increases as the adept’s Precognition skill improves.
Level-0: One minute into the future.
Level-1: One day into the future.
Level-2: One week into the future.
Level-3: Three months into the future.
Level-4: One year into the future.</t>
      </text>
    </comment>
    <comment authorId="0" ref="D31">
      <text>
        <t xml:space="preserve">Level-1 required
As an Instant action, the precog can Commit Effort for the scene just before they roll Initiative. Their Initiative score is treated as one better than anyone else’s involved in the scene. If another participant has this power, roll Initiative normally to determine which of them goes first, and then the rest of the combatants act. This ability cannot be used if the precog has been surprised.</t>
      </text>
    </comment>
    <comment authorId="0" ref="D32">
      <text>
        <t xml:space="preserve">Level-1 required
The psychic’s Oracle power automatically triggers as an
Instant action moments before some unexpected danger or ambush, giving the precog a brief vision of the impending hazard. This warning comes just in time to avoid springing a trap or to negate combat surprise for the precog and their companions. If the psychic does not immediately Commit Effort for the day, this sense goes numb and this technique cannot be used for the rest of the day.</t>
      </text>
    </comment>
    <comment authorId="0" ref="D33">
      <text>
        <t xml:space="preserve">Level-2 required
The precog can sense impending failure and attempt to salvage the action. As an Instant action, the precog can target a visible ally or their own self and Commit Effort for the day to allow the target to reroll a failed hit roll, saving throw, or skill check, taking the better of the two rolls. This power disrupts delicate lines of probability, however, and cannot be used on any given target more than once a day.</t>
      </text>
    </comment>
    <comment authorId="0" ref="D34">
      <text>
        <t xml:space="preserve">Level-2 required
The precog observes an incoming injury and tries to find an alternate future in which the attack misses. As an Instant action, the precog can Commit Effort for the day to force an attacker to reroll a successful hit roll. This technique only works on attacks against the psychic’s person, not against attacks aimed at a vehicle they’re occupying or harm that doesn’t involve an attack roll. This technique can be used only once per incoming attack.</t>
      </text>
    </comment>
    <comment authorId="0" ref="D35">
      <text>
        <t xml:space="preserve">The adept's precognition is sophisticated enough to clearly foresee several seconds into the future. As an Instant action, the psychic may Commit Effort for the day and declare that what they have just done or seen is a vision of the immediate future. Time rolls back to the start of the initiative count in a combat turn, or six seconds earlier if out of combat. Nothing that happened during that round has really come to pass yet. This ability is tremendously draining, and can be used only once per day.</t>
      </text>
    </comment>
    <comment authorId="0" ref="D36">
      <text>
        <t xml:space="preserve">Level-3 required
Negative probabilities are woven tightly around a visible animate target, including robots and animals but not including vehicles. Triggering this technique requires a Main Action and Committing Effort for the scene. The target must roll any attack rolls, damage rolls, skill checks and saving rolls twice and take the worst result each time. Any attempts to hit the target or damage dice rolled against it may be rolled twice and the better result taken. Intelligent targets can make a Mental saving throw at the end of each round to throw off the effect; this save is not penalized by the power.</t>
      </text>
    </comment>
    <comment authorId="0" ref="D37">
      <text>
        <t xml:space="preserve">Level-3 required
Through careful manipulation of probability, the adept can influence random physical events in their vicinity. Triggering this technique requires a Main Action and
Committing Effort for the scene. Any simple, random
mechanical outcome can be completely controlled for the scene, such as a roulette wheel or the order of a deck of shuffled cards. Any other physical event in the area that seems not-entirely-implausible may be made to occur by this technique, provided it doesn’t involve more a few objects and doesn’t require human involvement. The GM decides what random events are and are not adequately possible. Anything more than one unusual coincidence or chance per scene is likely impossible to produce.</t>
      </text>
    </comment>
    <comment authorId="0" ref="D38">
      <text>
        <t xml:space="preserve">Level-4 required
The precog instinctively wrenches the lines of probability away from futures in which they are about to die.
This technique triggers automatically when the precog is about to die, provided they can Commit Effort for the day. On triggering, random events somehow conspire to leave the precog alive, even if outrageous coincidences and ridiculous luck are required. Provided the precog doesn’t intentionally thrust herself back into danger, their life is secured for the next few minutes at least, though there’s no guarantee the psychic will survive intact in mind or body. This technique can trigger no more often than once per week.</t>
      </text>
    </comment>
    <comment authorId="0" ref="D39">
      <text>
        <t xml:space="preserve">Level-4 required
The power of the precog extends to dictating future
events that directly involve them. The precog may make one prediction involving them personally within the next year. Provided they take reasonable measures to enable this prediction, no direct resistance is mounted by an enemy, and that the prediction doesn’t seem highly improbable to the GM, it will come to pass. The adept must Commit Effort when this power is used,and the Effort remains Committed until the prophecy comes to pass or is abandoned. This ability cannot be used more than once per month and only one prophecy may be active at a time.</t>
      </text>
    </comment>
    <comment authorId="0" ref="D41">
      <text>
        <t xml:space="preserve">The adept may Commit Effort for the scene as a Main Action to direct telekinetic force toward an object or person within unaided visual range or with tactile contact with the psychic. The strength and precision of the force increases with the expertise of the psychic.
This force isn’t responsive enough to be usable as a weapon without further refinement of technique, and
cannot cause damage to mobile targets. If used to crush
or harm immobile unliving objects, it does 1d6 damage per skill level of the psychic. A telekinetic force can be maintained over multiple rounds without expending further actions, such as holding a metal platform in place under a group of allies, but the psychic cannot use this technique on a second object until they release the first.
Level-0: The psychic can exert force as if with one hand and their own physical strength.
Level-1: The psychic can manipulate objects as if with
both hands and can lift up to two hundred kilograms with this ability.
Level-2: The psychic can lift or manipulate up to four hundred kilograms and blast a human-sized hole in structures of light wooden construction or lighter as a Main Action.
Level-3: The psychic can manipulate up to eight hundred kilograms and can affect as many individual objects at once as they have Telekinesis skill levels.
Level-4: The psychic can manipulate up to a metric ton and can smash human-sized holes in TL4-constructed exterior walls, light stone walls, or similar barriers as a Main Action.</t>
      </text>
    </comment>
    <comment authorId="0" ref="D42">
      <text>
        <t xml:space="preserve">Level-1 required
The adept may Commit Effort as an On Turn action to create weapons and armor out of telekinetic force. These weapons can mimic Light or Heavy melee weapons, or be projected as if by a burst-firing combat rifle. Attack rolls use the better of the psychic’s Dexterity, Wisdom, or Constitution modifiers, and add the user’s Telekinesis skill level to the hit roll in place of Shoot or Stab. Armor may be created as part of this power, granting the psychic a base armor class equal to 16 plus their Telekinesis skill level. This armor does not stack with conventional armor, but Dexterity modifies it as usual. The weapons and armor continue to exist as long as the Effort remains committed, and may be invisible or visible at the psychic’s discretion.</t>
      </text>
    </comment>
    <comment authorId="0" ref="D43">
      <text>
        <t xml:space="preserve">Level-1 required
The adept may Commit Effort as an On Turn action to move freely over vertical or overhanging surfaces as if they were flat ground, crossing any solid surface strong enough to bear five kilos of weight. They can also move over liquids at their full movement rate. This movement ability lasts as long as the Effort remains committed.</t>
      </text>
    </comment>
    <comment authorId="0" ref="D44">
      <text>
        <t xml:space="preserve">As an Instant action, the adept can manifest a protective force skin around their person equivalent to a vacc suit, maintaining pressure and temperature even in hard
vacuum conditions. They can ignore temperatures at a range of plus or minus 100 degrees Celsius and automatically pressurize thin atmospheres for breathability, or filter particulates or airborn toxins. By Committing Effort for the scene, they can shield up to six comrades. This lasts until the user can and does reclaim the Effort.</t>
      </text>
    </comment>
    <comment authorId="0" ref="D45">
      <text>
        <t xml:space="preserve">Level-2 required
The adept may Commit Effort for the day as an Instant
action to negate a single instance of physical damage.
This ability is too taxing to be used more than once per scene, but it can be triggered after damage is rolled.</t>
      </text>
    </comment>
    <comment authorId="0" ref="D46">
      <text>
        <t xml:space="preserve">As a Main Action, the psychic Commits Effort for the scene and decreases the friction at a point in sight up to ten meters in diameter, making it extremely difficult for enemies to move from their current position. All
chosen targets must make an Evasion saving throw or fall prone, becoming unable to stand up or move more than a meter per Move action taken. If used against a ground vehicle, the driver must make a Dex/Pilot skill check at a difficulty of 8 plus the adept’s Telekinesis skill or go out of control, driving directly forward for a round and crashing into any obstacles. Targets who
save are immune to this technique for the scene.</t>
      </text>
    </comment>
    <comment authorId="0" ref="D47">
      <text>
        <t xml:space="preserve">The adept has become familiar enough with the manipulation of telekinetic force that they may now use Telekinetic Manipulation without Committing Effort.</t>
      </text>
    </comment>
    <comment authorId="0" ref="D48">
      <text>
        <t xml:space="preserve">Telekinetic power involves kinetic energy, but a sufficiently sophisticated grip on motion can be used to agitate the molecules of an inanimate object and cause it to melt or burst into flame. Similar focus can chill or freeze such substances. Applying Thermokinesis to a target requires that the adept Commit Effort for the scene as a Main Action. Thermokinesis cannot affect objects larger than the adept could lift with their Telekinetic Manipulation. As with other telekinetic powers, this ability does not work on objects being held or used by intelligent creatures. Non-sentient robots take 1d8 damage per level of Telekinesis skill each time this technique is
applied to them.</t>
      </text>
    </comment>
    <comment authorId="0" ref="D49">
      <text>
        <t xml:space="preserve">As a Main Action, the psychic can Commit Effort for the scene to target a tremendous, uncontrolled burst of force at a single target within sight. This burst requires some time to detonate, however, and will only go off at the end of the next round. Targets of this technique are aware of an oppressive, electrical tingling in the air and are apt to instinctively move; this technique is thus generally useless against any target that is not entirely immobile, as any movement of a chosen target disrupts the ram. Once the ram detonates, however, it is sufficient to destroy any immobile civilian vehicle, create a five-meter hole in anything short of hardened military
fortifications, or inflict 5d12 damage on anything else as if it were struck by a Heavy weapon.</t>
      </text>
    </comment>
    <comment authorId="0" ref="D50">
      <text>
        <t xml:space="preserve">As an Instant, the psychic can Commit Effort for the scene whenever an assailant misses them with a physical attack. The attack is then reflected back against the assailant, who must reroll the attack against their own person twice. If either roll hits, the assailant suffers damage from their own attack. If both rolls hit, the damage is the maximum possible.</t>
      </text>
    </comment>
    <comment authorId="0" ref="D51">
      <text>
        <t xml:space="preserve">As an On Turn action, the psychic can Commit Effort
for the scene to create a telekinetic force construct at a
visible point, provided it can fit within a three-meter cube. The force construct can be shaped in any way the psychic wishes, and can remain fixed in its location without external supports if desired. It is as sturdy as a TL4 construction and may be visible or invisible at the adept’s choice. The construct lasts until the end of the scene, until the psychic dispels it, or until it is smashed
with 20 points of damage against AC 10.</t>
      </text>
    </comment>
    <comment authorId="0" ref="D52">
      <text>
        <t xml:space="preserve">As a Main Action, the telekinetic can Commit Effort for
the day to suborn a visible target’s mobility, whether
robotic, vehicular, or human, provided it’s no larger than a ground car. A sapient victim can make a Mental saving throw to resist the psychic onslaught; on a failure, they lose control of their physical actions. If not piloted by the telekinetic, the target remains motionless or continues on its current direction of travel. If the
telekinetic spends a Main Action to control them, they
can be made to perform any physical action that is not
directly suicidal, using the psychic’s skill levels and hit
bonus for any attacks or skill checks they might make. The puppetry lasts until the end of the scene, until the target leaves the psychic’s sight, or until a sapient target believes that their action or inaction is about to get them killed. The psychic’s control is fine enough to achieve even very delicate physical motions, but it is not good enough to control the target’s speech- though
it can keep them silent.</t>
      </text>
    </comment>
    <comment authorId="0" ref="D53">
      <text>
        <t xml:space="preserve">As an Instant action, the telekinetic can Commit Effort
to begin flying, and may extend this effect to up to a half-dozen unresisting, human-sized allies within 30 meters. While flying, the psychic can move at twice
their normal movement rate in any direction They can plunge earthward at up to terminal velocity without harm, and even orbital insertions are survivable with this power if a vacc suit is available or the Pressure Field
technique is used. Allies must end their turns within 30 meters of the psychic to maintain this flight. As an Instant, this power may be triggered in time to negate falling damage. The flight lasts for as long as the Effort remains Committed.</t>
      </text>
    </comment>
    <comment authorId="0" ref="D55">
      <text>
        <t xml:space="preserve">The telepath can obtain a progressively-deeper understanding of a sentient target’s thoughts. The target must be visible or otherwise perceptible to the telepath’s unaided senses. Opening a contact requires the telepath to Commit Effort for the day as a Main Action, and the contact lasts for a scene at most unless augmented by other techniques. The depth of contact that can be made depends on the psychic’s Telepathy skill. A single contact can use any or all of the effects permitted to a telepath of the user’s skill level. Basic forms of contact do not allow for a saving throw, though more advanced probes allow the target to make a Mental saving throw to resist. On a success, no form of of this technique that allows a save can be used on them for the rest of the scene.
Level-0: Observe emotional states in a target. Intense emotions provide a single word or image related to the focus of the feelings.
Level-1: A shallow gestalt with the target’s language centers allows the telepath to understand any form of communication made by the target. If the psychic has the requisite body parts to speak the target’s language, they can communicate with it in turn.
Level-2: The psychic’s awareness of the target’s surface cognition is sophisticated enough to read their current thoughts, though it can’t pick up memories or non-obvious connections. The target gets a Mental saving throw to resist this.
Level-3: The psychic can drill down into the target’s memory to get a one or two-sentence answer to any single question they ask, or receive a single answering vision of the target’s recollections. The target can attempt a Mental saving throw to resist this power, and whether or not it succeeds the contact is automatically ended. It can be re-established, but only by activating this technique again.
Level-4: The psychic can get a full and nuanced awareness of everything the target can remember about a particular topic. The target can attempt a Mental saving throw to resist this power, and whether or not it succeeds the contact is automatically ended. It can be re-established, but only by activating this technique again.</t>
      </text>
    </comment>
    <comment authorId="0" ref="D56">
      <text>
        <t xml:space="preserve">Level-1 required
The telepath is practiced at opening a Telepathic Contact, and need only Commit Effort for the scene to do so, instead of Committing Effort for the day. If contacting an ally who has practiced the process with the psychic for at least a week, opening the contact normally requires no Effort at all. In both cases, if the telepath chooses to Commit Effort for the day, they can open a Telepathic Contact as an Instant action rather than a Main Action.</t>
      </text>
    </comment>
    <comment authorId="0" ref="D57">
      <text>
        <t xml:space="preserve">Level-1 required
The telepath can send thoughts and images over a Telepathic Contact, allowing two-way communication as an Instant action when desired. An unwilling target may always reject this communication.</t>
      </text>
    </comment>
    <comment authorId="0" ref="D58">
      <text>
        <t xml:space="preserve">Suppress Cognition: Level-2 required
Through intense focus, the telepath can make the target of a Telepathic Contact simply not think about something, whether that’s the presence of the telepath, the possibility of committing violence, the absence of important documentation, or any other single potential action or one specific person. This technique requires the psychic to Commit Effort for the scene as a Main Action. The target gets a Mental saving throw to resist this power and become immune to it for the scene. If failed, the thought remains unthinkable for the rest of the scene unless the target perceives physical danger or a traumatic threat to something they prize highly. In that case, the block instantly dissolves and cannot be re-established during the scene. Once the effect ends, the target will remain oblivious to their temporary fugue unless it is brought to their attention somehow.</t>
      </text>
    </comment>
    <comment authorId="0" ref="D59">
      <text>
        <t xml:space="preserve">Level-2 required
Once a telepath has made a Telepathic Contact with a target, they can thereafter activate the technique whenever that target is within 100 kilometers, whether or not the psychic knows where they are. At Telepathy-3 the range increases to 1,000 kilometers, and at Telepathy-4 it extends over an entire planet and up to orbital distances. This distant connection is tenuous, however, and the psychic cannot use any technique through it that would allow the target a saving throw to resist.</t>
      </text>
    </comment>
    <comment authorId="0" ref="D60">
      <text>
        <t xml:space="preserve">Level-3 required
As a Main Action, the telepath can Commit Effort for the day to force a sudden, irrational impulse into the target of a Telepathic Contact. The target may make a Mental saving throw to resist; on a failure, they will use their next available action to carry out the impulse to the best of their ability. This impulse cannot be self-injurious or harmful to a loved one, but it can be foolish, reckless, or harmful to others. The target may not understand why they have done the action, but will attempt to rationalize it as their own choice unless they’re primed to blame telepathic interference.</t>
      </text>
    </comment>
    <comment authorId="0" ref="D61">
      <text>
        <t xml:space="preserve">Level-3 required
The telepath Commits Effort for the scene as a Main Action to force a wave of metadimensional energy through the brain of a Telepathic Contact target. The assault does 6d6 damage, or 9d6 damage if the telepath has Telepathy-4 skill. The target may make a Mental saving throw to halve the damage. This assault cannot kill a target, but can knock them unconscious for an hour if they’re reduced to zero hit points, after which they wake up with one hit point. A victim cannot be targeted by a Telepathic Assault more than once per scene.</t>
      </text>
    </comment>
    <comment authorId="0" ref="D62">
      <text>
        <t xml:space="preserve">Level-4 required
The telepath can make simple edits to the memory of a target currently linked by a Telepathic Contact. Events of no more than 24 hours in duration can be erased from memory, conversations can be created or changed, new events can be added to a day, or other similar alterations made. The psychic can make these changes as a Main Action by Committing Effort for the day. If the psychic doesn’t have a good understanding of the memories they’re changing, such as might be granted by the level-4 degree of Telepathic Contact, the edits they make may not fit well. The target gets a Mental saving throw to resist editing for the rest of the scene, but on a failure, they will not notice the changed memories until given a reason to recollect them.</t>
      </text>
    </comment>
    <comment authorId="0" ref="D63">
      <text>
        <t xml:space="preserve">Level-4 required
The telepath becomes exceptionally skilled at weaving together multiple allied minds. When they establish a Telepathic Contact with a willing ally they may bind up to six willing participants into the same contact without further Effort. This multi-person link is relatively shallow, and allows only the Instant exchange of thoughts, images, and sensory impressions. While under its effect, every participant knows the exact location and condition of all others, and uses the best Initiative roll of any of them if combat commences. At the table, up to five minutes of discussion and coordination among the players can be arranged each round without incurring delays for the PCs. The telepathic link lasts as long as the psychic maintains the contact and has a range that extends to any point within a solar system.</t>
      </text>
    </comment>
    <comment authorId="0" ref="D65">
      <text>
        <t xml:space="preserve">The teleporter can translocate himself to another location they have either occupied before or can see with their unaided vision. Locations are fixed in reference to the nearest major gravity well. For example, it is not possible to teleport to the cockpit of a distant moving vehicle you once occupied, but you can teleport to another point on a planet’s surface even though the planet has since moved far through the stellar void. The core technique allows the teleporter to move himself and any mass he is able to carry with his own natural strength. Unwilling targets cannot be carried along, and willing ones must be touched. A teleporter can leave any clothing, shackles, adhesions, or other matter behind when he teleports, but he cannot leave behind matter that has been inserted into his body, such as cybernetics or shrapnel. Matter cannot be partially left behind. A teleporter will instinctively abort any apportation that would leave them embedded in a solid object or in an environment of imminent physical danger. Any Committed Effort on such aborted jumps is wasted, as is any action spent triggering the power. The maximum range of Personal Apportation depends on the teleporter’s skill level. Teleporting with Personal Apportation counts as a Main Action and requires that the psychic Commit Effort for the scene.
Level-0: 10 meters
Level-1: 100 meters
Level-2: 10 kilometers
Level-3: 1,000 kilometers
Level-4: Anywhere on a planet’s surface or near orbit.</t>
      </text>
    </comment>
    <comment authorId="0" ref="D66">
      <text>
        <t xml:space="preserve">Personal Apportation now counts as a Move action,
though it still can be performed only once per round. Apportations of 10 meters or less no longer require Effort to be Committed, though any augments to the technique must still be paid for normally.</t>
      </text>
    </comment>
    <comment authorId="0" ref="D67">
      <text>
        <t xml:space="preserve">Level-1 required
The psychic may Commit Effort as an On Turn action to gain an intuitive awareness of their physical surroundings. The sense is roughly equivalent to sight out to 100 meters, though it cannot read text or distinguish colors. It is blocked by solid objects but is unimpeded by darkness, mist, blinding light, holograms, or optical illusions. The sense lasts as long as the Effort remains Committed.</t>
      </text>
    </comment>
    <comment authorId="0" ref="D68">
      <text>
        <t xml:space="preserve">Level-2 required
The psychic can carry willing companions with them when using Personal Apportation. Up to three human-sized companions and their man-portable gear may be carried per skill level in Teleportation. Allies must be within 3 meters of the teleporter to be carried along. Ordinary inert matter cannot be carried along unless the psychic is touching it or it’s being carried by an ally affected by this power. If carrying inert mass, up to two hundred kilos of objects can be carried per skill level. Using this technique increases the Effort cost of Personal Apportation, requiring that an extra point of Effort be Committed for the day.</t>
      </text>
    </comment>
    <comment authorId="0" ref="D69">
      <text>
        <t xml:space="preserve">Commit Effort for the day to sense any location the psychic could teleport to. The psychic perceives the location as if there, lasting for fifteen minutes at most.</t>
      </text>
    </comment>
    <comment authorId="0" ref="D70">
      <text>
        <t xml:space="preserve">Level-2 required
The psychic imprints a particular object or person on their psionic awareness. Provided the object is relatively intact and in range of their Personal Apportation, the psychic always knows its exact location and can teleport to within three meters of it with Personal Apportation even if it has moved from its original location. Imprinting an object requires an hour’s meditation, and only one object can be imprinted at a time. If imprinting on a person, the target must be willing and cooperative to make the imprint. Objects must be at least one kilogram in mass to be effectively tracked.</t>
      </text>
    </comment>
    <comment authorId="0" ref="D71">
      <text>
        <t xml:space="preserve">Level-3 required
The psychic does not need to Commit Effort to use Personal Apportation. If the technique is augmented by other techniques that come with their own extra cost, however, this extra cost must still be paid.</t>
      </text>
    </comment>
    <comment authorId="0" ref="D72">
      <text>
        <t xml:space="preserve">Level-3 required
The psychic can instinctively micro-teleport away from incoming danger. As an On Turn action they may Commit Effort to begin shifting their spatial position away from attacks, gaining a base armor class of 20 so long as the Effort remains Committed. This armor class is not modified by physical armor or Dexterity modifiers, and the micro-jumps do not significantly move the psychic from their current location. While Stutterjump is active, as an Instant action the adept may Commit Effort for the day to negate a successful hit by a weapon attack, even after damage has been rolled. This reflexive defensive jump may be used only once per scene and leaves the psychic just outside the radius of explosions or other area-effect attacks.</t>
      </text>
    </comment>
    <comment authorId="0" ref="D73">
      <text>
        <t xml:space="preserve">Expert teleporters can be infuriatingly difficult to pin down. By Committing an additional Effort for the day as an Instant action, the adept can use Personal Apportation as an On Turn action, even if they've already used it once this round. Apporting itself costs whatever Effort it normally would, in addition to any techniques that
augment it. Rift Reduplication can only be triggered once
per round. If the adept uses their powers to teleport into a location, perform an action, and then use Rift Reduplication to teleport back out, onlookers in the area will not have time to react to their action or attack the adept unless the onlookers have held their action explicitly
to counter the psychic. Enemies who hold their action
this way waste it entirely if the psychic does not give them a chance to attack or otherwise interfere. Such a lightning strike may be surprising to onlookers, but it doesn't allow enough preparation time to count as a
surprise attack as described on page XX.</t>
      </text>
    </comment>
    <comment authorId="0" ref="D74">
      <text>
        <t xml:space="preserve">Level-4 required
The adept can use Personal Apportation to blind-teleport into a building, structure, vehicle, or spaceship visible to them, including spaceships close enough to engage in conventional ship-to-ship combat. They intuitively seek out a space large enough to hold them and without immediate environmental hazards, but cannot control their precise destination. Using this technique in conjunction with Personal Apportation is very draining to the psychic, and requires that they Commit an additional Effort point for the day.</t>
      </text>
    </comment>
    <comment authorId="0" ref="D75">
      <text>
        <t xml:space="preserve">Level-4 required
The psychic can use Personal Apportation as a Main Action to teleport an unwilling target, provided the user can make physical contact with them. Contact with an unsuspecting or incapacitated target is automatic, while touching a resisting enemy requires a Punch hit roll with a bonus equal to the psychic’s Teleportation skill. If the psychic does not use the Burdened Apportation technique then only the target is teleported; otherwise the user may go along with them. The psychic cannot teleport a target to any location they could not teleport to, including locations of imminent environmental danger, such as high in the air, into a windowless tomb, or into the middle of a sea. A conscious, resisting target can make a Mental saving throw to forcibly abort the teleportation, rolling at a penalty equal to the psychic’s Teleportation skill. Use of this technique adds to the cost of Personal Apportation, requiring the psychic Commit an additional point of Effort for the day whether the touch hits or not.</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Characters receive foci at levels 2, 5, 7, &amp; 10</t>
      </text>
    </comment>
    <comment authorId="0" ref="B4">
      <text>
        <t xml:space="preserve">You are keenly aware of your surroundings and virtually impossible to take unaware. You have an instinctive alacrity of response that helps you act before less wary persons can think to move.</t>
      </text>
    </comment>
    <comment authorId="0" ref="B10">
      <text>
        <t xml:space="preserve">You have an unusual competence with thrown weapons and melee attacks. This focus’ benefits do not apply to unarmed attacks or projectile weapons. For thrown weapons, you can’t use the benefits of the Armsman focus at the same time as Gunslinger.</t>
      </text>
    </comment>
    <comment authorId="0" ref="B17">
      <text>
        <t xml:space="preserve">You are practiced at sudden murder, and have certain
advantages in carrying out a surprise attack as described
in the rules on page XX.</t>
      </text>
    </comment>
    <comment authorId="0" ref="B26">
      <text>
        <t xml:space="preserve">You have an uncanny kind of charisma about you, one that makes others instinctively follow your instructions and further your causes. At level 1, this is a knack of charm and personal magnetism, while level 2 might suggest latent telepathic influence or transhuman memetic hacking augmentations. Where this focus refers to followers, it means NPCs who have voluntarily chosen to be in your service. PCs never count as followers.</t>
      </text>
    </comment>
    <comment authorId="0" ref="B34">
      <text>
        <t xml:space="preserve">You've had all too much practice at close-in fighting and desperate struggles with pistol or blade. You're extremely skilled at avoiding injury in melee combat, and at level 2 you can dodge through a melee scrum without fear of being knifed in passing.</t>
      </text>
    </comment>
    <comment authorId="0" ref="B41">
      <text>
        <t xml:space="preserve">You’re remarkably gifted at making friends and forging ties with the people around you. Wherever you go, you always seem to know somebody useful to your ends.</t>
      </text>
    </comment>
    <comment authorId="0" ref="B50">
      <text>
        <t xml:space="preserve">You are surprisingly hard to kill. You can survive injuries or bear up under stresses that would incapacitate a less determined hero.</t>
      </text>
    </comment>
    <comment authorId="0" ref="B57">
      <text>
        <t xml:space="preserve">You know how to get your way in personal negotiations, and can manipulate the attitudes of those around you. Even so, while smooth words are versatile, they’ll only work if your interlocutor is actually willing to listen to you.</t>
      </text>
    </comment>
    <comment authorId="0" ref="B63">
      <text>
        <t xml:space="preserve">You have a gift with a gun. While this talent most commonly applies to slugthrowers or energy weapons, it is also applicable to thrown weapons, bows, or other ranged weapons that can be used with the Shoot skill. For thrown weapons, you can’t use the benefits of the Armsman focus at the same time as Gunslinger.</t>
      </text>
    </comment>
    <comment authorId="0" ref="B69">
      <text>
        <t xml:space="preserve">You have a remarkable fluency with digital security measures and standard encryption methods. You know how to make computerized systems obey you until their automatic failsafes come down on your control.</t>
      </text>
    </comment>
    <comment authorId="0" ref="B77">
      <text>
        <t xml:space="preserve">Healing comes naturally to you, and you’re particularly gifted at preventing the quick bleed-out of wounded allies and comrades.</t>
      </text>
    </comment>
    <comment authorId="0" ref="B86">
      <text>
        <t xml:space="preserve">You have an distinct knack for picking up lost souls who willingly do your bidding. You might induce them with promises of money, power, excitement, sex, or some other prize that you may or may not eventually grant. A henchman obtained with this focus will serve in loyal fashion until clearly betrayed or placed in unacceptable danger. Henchmen are never "important" people in their society, and are usually marginal sorts, outcasts, the desperate, or other persons with few options.
You can use more conventional pay or inducements to acquire additional henchmen, but these extra hirelings are no more loyal or competent than your pay and treatment can purchase.</t>
      </text>
    </comment>
    <comment authorId="0" ref="B100">
      <text>
        <t xml:space="preserve">Whether through uncanny reflexes, remarkable luck, gengineered skin fibers, or subtle telekinetic shielding, you have natural defenses equivalent to high-quality combat armor. The benefits of this focus don’t stack with armor, though Dexterity modifiers still apply.</t>
      </text>
    </comment>
    <comment authorId="0" ref="B106">
      <text>
        <t xml:space="preserve">You’ve had special training in a particular psychic discipline. You must be a Psychic or have taken the Partial Psychic class option as an Adventurer to pick this focus. In the latter case, you can only take training in the discipline you initially chose as a Partial Psychic. As with most foci, this focus can be taken only once.</t>
      </text>
    </comment>
    <comment authorId="0" ref="B115">
      <text>
        <t xml:space="preserve">You are a whirlwind of bloody havoc in melee combat, and can survive being surrounded far better than most combatants.</t>
      </text>
    </comment>
    <comment authorId="0" ref="B122">
      <text>
        <t xml:space="preserve">You’re extremely dangerous to enemies around you. The ferocity of your melee attacks stresses and distracts enemies even when your blows don't draw blood.</t>
      </text>
    </comment>
    <comment authorId="0" ref="B128">
      <text>
        <t xml:space="preserve">You are an expert at placing a bullet or beam on an unsuspecting target. These special benefits only apply when making a surprise attack, as described on page XX.</t>
      </text>
    </comment>
    <comment authorId="0" ref="B136">
      <text>
        <t xml:space="preserve">You are remarkably talented at a particular skill. Whether a marvelous cat burglar, a world-famous athlete, a brilliant engineer, or some other savant, your expertise is extremely reliable. You may take this focus more than once for different skills.</t>
      </text>
    </comment>
    <comment authorId="0" ref="B141">
      <text>
        <t xml:space="preserve">You are an expert in the plotting and execution of interstellar spike drills. While most experienced pilots can manage conventional drills along well-charted spike routes, you have the knack for forging new drill paths and cutting courses too dangerous for lesser navigators.</t>
      </text>
    </comment>
    <comment authorId="0" ref="B150">
      <text>
        <t xml:space="preserve">You have a natural knack for modifying and improving equipment, as given in the rules on page XX.</t>
      </text>
    </comment>
    <comment authorId="0" ref="B157">
      <text>
        <t xml:space="preserve">Your empty hands are more dangerous than knives and guns in the grip of the less gifted. Your unarmed attacks are counted as melee weapons when it comes to binding up opponents wielding rifles and similar long arms, though you need at least one hand free to do so.</t>
      </text>
    </comment>
    <comment authorId="0" ref="B169">
      <text>
        <t xml:space="preserve">Your hero gets around. As part of a life on the road, they've mastered a number of tricks for ensuring their mobility and surviving the inevitable difficulties of a vagabond existence.</t>
      </text>
    </comment>
    <comment authorId="0" ref="A249">
      <text>
        <t xml:space="preserve">All VI PCs have the same attributes, hit points, abilities,
and character classes as humans do, but normal VIs
cannot be Psychics nor take the Partial Psychic class
option for Adventurers. They are created the same way as any other human PC and start out at first level. While they may have been built to be a particular type of bot, they use their own statistics, and not those for their type on page XX. VIs that are not wearing armor normally have Armor Class 10, just as humans do. VIs need neither sleep, eat, nor drink, requiring one Type B cell per day of operation away from readily-available current. They are immune to vacuum but suffer degradation from radiation as humans do. They
cannot be poisoned or diseased by normal forms of
such toxins. They can be reprogrammed, altering or
erasing their personality and behavioral limits, but such
mental remodeling takes at least a month to execute by
someone with at least Program-1 skill. Most VIs will fight to their destruction to avoid such a fate.
VIs can be healed with spare parts and the work of someone with Fix-0 skill. VIs can always repair themselves, even without the requisite skill. Each unit of
spare parts heals lost hit points equal to the VI's character level and takes fifteen minutes to apply. VIs cannot normally be affected by Biopsionic healing effects. VIs reduced to zero hit points but not entirely smashed become Badly Damaged. Removing the Badly Damaged quality requires 24 hours of work by a technician and at least one unit of spare parts, after which damage can be repaired with additional spare parts as normal. As a field expedient, a tech can jury-rig a Badly Damaged VI in the field, healing it with spare parts at
the normal rate and speed. If such a bot is reduced to zero hit points again while Badly Damaged, however, it must make a Physical save or be permanently destroyed. VIs are intimately connected to their specific hardware, and cannot be transplanted into new forms. Cosmetic alterations can be made, however, and equipment can be grafted into the VI's chassis. Such built-in equipment costs twice as much as a stand-alone component and takes a week to properly integrate into the VI's system. A VI can have a total number of encumbrance points worth of additional gear grafted onto it equal to half its Constitution score, rounded down. Such gear may require its own separate power source or ammunition supply. VIs cannot make use of cyberware.</t>
      </text>
    </comment>
    <comment authorId="0" ref="B251">
      <text>
        <t xml:space="preserve">You were built as an android, a robot indistinguishable from a human without a medical-grade inspection. Most androids are "companion" bots, though other VIs with roles that involve significant human interaction
may also be built as androids. Minor scuffs and cuts don't reveal your robotic nature, but if reduced to zero hit points, your unnatural innards are obvious.</t>
      </text>
    </comment>
    <comment authorId="0" ref="B256">
      <text>
        <t xml:space="preserve">You were built for industrial or technical labor, where a human face was an unnecessary luxury. Most such VI bots are humanoid, if only to more conveniently manipulate human-scale devices, but their inhuman nature is obvious.</t>
      </text>
    </comment>
    <comment authorId="0" ref="B263">
      <text>
        <t xml:space="preserve">Some VIs were instantiated in actual vehicles rather than conventional humanoid bodies, though there are fragmentary and unclear pre-Scream records of certain human enthusiasts embracing full-body conversions into attack helicopters. As a vehicle, you are usually equipped with manipulator arms that can be used on adjacent objects. You may operate the individual elements of your vehicle as if they were your own limbs.</t>
      </text>
    </comment>
  </commentList>
</comments>
</file>

<file path=xl/comments5.xml><?xml version="1.0" encoding="utf-8"?>
<comments xmlns:r="http://schemas.openxmlformats.org/officeDocument/2006/relationships" xmlns="http://schemas.openxmlformats.org/spreadsheetml/2006/main">
  <authors>
    <author/>
  </authors>
  <commentList>
    <comment authorId="0" ref="E2">
      <text>
        <t xml:space="preserve">§ Immune to weapons below Tech 4
* Useless against Primitive Weaponry
@ Against Primitive weapons up to Tech 3
# Against Projectile weapons up to Tech 3</t>
      </text>
    </comment>
    <comment authorId="0" ref="D3">
      <text>
        <t xml:space="preserve">Shields are an ancient yet extremely useful adjunct to
body armor. Primitive shields are usually of wood or stretched hide, while more modern riot shields tend toward clear plastic. A force pavis is more effective, being a small pretech force disc projector that can absorb all manner of small arms fire. All shields require one free hand to use effectively.
Shields grant a base AC to their user; 13 for primitive and riot shields, and 15 for a force pavis. If the bearer's AC is already equal or better, the shield simply grants a +1 AC bonus. Primitive and riot shields are ignored by all weapons that ignore primitive armor. Aside from their AC benefit, a shield also renders the bearer immune to the first instance of melee Shock damage they take each round, assuming the shield is effective against the weapon being used.</t>
      </text>
    </comment>
    <comment authorId="0" ref="D10">
      <text>
        <t xml:space="preserve">Warpaint is the common term for the bizarre combat fashions and scrap-built street harness of gangers, cult enforcers, street toughs, and other marginal sorts with little money but much need for protection. Most warpaint is fashioned of scrounged scraps of TL4 materials that are exceptionally tough or rigid, filled out with gang colors, body paint, intimidating tattoos, and the usual threatening grimace. It is often exceedingly impractical but inspirational to its wearer; an NPC in warpaint that is meaningful to them gains a +1 Morale bonus. Most warpaint is either pieced together over years or taken from the dead. Actually purchasing a finished suit comes at the listed price, assuming someone can be found willing to part with theirs.</t>
      </text>
    </comment>
    <comment authorId="0" ref="D11">
      <text>
        <t xml:space="preserve">A fine subcutaneous reinforcement mesh provides significant protection against impacts and cuts while remaining imperceptible to
anything short of a medical examination. Someone with a dermal mesh is immune to Shock damage inflicted by primitive melee weapons. A
TL5 version of this implant that costs five times as much grants even more protection, rendering the subject wholly immune to primitive weapons
as if they were wearing a suit of powered armor.</t>
      </text>
    </comment>
    <comment authorId="0" ref="D12">
      <text>
        <t xml:space="preserve">Woven body armor represents the best armor that a TL3 world can manufacture, or an up-armored version of security armor used by TL4 high-threat response teams. The design is significantly more cumbersome,
but allows for multiple layers of protection.</t>
      </text>
    </comment>
    <comment authorId="0" ref="D13">
      <text>
        <t xml:space="preserve">The standard uniform aboard military spacecraft, a ship suit is usually marked with its wearer’s name, rank, and personnel number. While a ship suit provides no armor class benefit, it’s designed to serve as an emergency pressure suit in case of a hull breach. It can serve as a vacc suit for up to six hours on one type A power cell, and has integral oxygen supplies and heat sufficient
for that time. Ship suits are very fragile compared to normal vacc suits, however, and even exceptionally wild exertions run the risk of tearing them- every hit on a person wearing a ship suit has a 50% chance of tearing it, with normal patching rules applied. Ship suits cannot be worn beneath armor.</t>
      </text>
    </comment>
    <comment authorId="0" ref="D14">
      <text>
        <t xml:space="preserve">The Encumbrance does NOT include an Oxygen Tank!</t>
      </text>
    </comment>
    <comment authorId="0" ref="H14">
      <text>
        <t xml:space="preserve">The Encumbrance does NOT include an Oxygen Tank!</t>
      </text>
    </comment>
    <comment authorId="0" ref="D15">
      <text>
        <t xml:space="preserve">An armored vacc suit has traded off some comfort and flexibility for additional protective thickness. Aside
from functioning as a normal vacc suit, it has only half the usual chance to tear when hit by an edged weapon or suit ripper. The choice between armored or standard suits is a common debate in spacer bars.</t>
      </text>
    </comment>
    <comment authorId="0" ref="H15">
      <text>
        <t xml:space="preserve">The Encumbrance does NOT include an Oxygen Tank!</t>
      </text>
    </comment>
    <comment authorId="0" ref="D16">
      <text>
        <t xml:space="preserve">An armored undersuit is a skin-tight bodysuit woven of advanced TL4 fibers with exceptional shock-activated rigidity and impact dispersion capabilities. Transparent panels allow for it to be worn with almost any outfit without drawing notice or being detected without a close tactile examination.</t>
      </text>
    </comment>
    <comment authorId="0" ref="D17">
      <text>
        <t xml:space="preserve">Secure clothing comes in assorted styles and fashions ranging from casual street wear to haute couture. Normal fabrics and components are replaced with light, flexible armor components that are only slightly hindering to the wearer. Only close tactile examination
can distinguish secure clothing from ordinary couture.</t>
      </text>
    </comment>
    <comment authorId="0" ref="D18">
      <text>
        <t xml:space="preserve">A favored infiltration tool for Deep Black agents, a comet suit allows a subject to survive an orbital drop onto a planet’s
surface, the thick sheathing of the suit peeling away as ablation under the heat of reentry. An integral chute system allows the wearer to brake during the final stage of re-entry, but the degree of imprecision in landing is very high- usually 1d20-1 x 40 kilometers away from the target point in a random direction, even assuming the initial drop trajectory was well-placed. For this reason, dandelion chutes are usually paired with comet suits when precision in landing
is important. The suits themselves provide AC 6, but any activity while wearing them that isn’t related to jumping out of a spaceship takes a -2 skill check and -4 on hit rolls. Comet suits can be used only once before requiring 2,000 credits worth of refurbishing.</t>
      </text>
    </comment>
    <comment authorId="0" ref="D19">
      <text>
        <t xml:space="preserve">A force pavis is a small pretech force disc projector that can absorb all manner of small arms fire.</t>
      </text>
    </comment>
    <comment authorId="0" ref="D20">
      <text>
        <t xml:space="preserve">Security armor is the ordinary working uniform of most law enforcement officials and security personnel. Various rigid plates and anti-ballistic panels provide protection for the wearer at minimal extra weight.</t>
      </text>
    </comment>
    <comment authorId="0" ref="D21">
      <text>
        <t xml:space="preserve">The Icarus harness is a CFU upgrade for paratroopers, and replaces a conventional parachute with a crude gravity damper that allows the wearer to fall an unlimited distance without harm. Each fall over 3
meters drains a type A power cell. The suit also functions as a vacc suit for up to 30 minutes per vacc refresh.</t>
      </text>
    </comment>
    <comment authorId="0" ref="D22">
      <text>
        <t xml:space="preserve">A combat field uniform is sophisticated battle dress
fabricated from TL4 ablative coatings, rigid plates, and shock-activated soft components. The CFU is the standard military uniform for TL4 front-line soldiers.</t>
      </text>
    </comment>
    <comment authorId="0" ref="D23">
      <text>
        <t xml:space="preserve">A "vestimentum" is a catch-all term for one of the many ancient Mandate ceremonial armors meant chiefly for parade guards, ritual officiants, cultural
reenactors, or other roles that put elaborate style at a premium. While these outfits often look wildly unmilitary, their hyper-advanced components and micronized force fields give them the same protection against primitive weapons as any other powered armor.</t>
      </text>
    </comment>
    <comment authorId="0" ref="D24">
      <text>
        <t xml:space="preserve">An assault suit represents the most sophisticated armor in common use among TL4 worlds. An assault suit requires a type B power cell for 24 hours of operation, and provides integral encrypted military comms, low-light and infrared vision, and a built-in energy
feed interface. The latter allows the wearer to connect the suit to any one weapon or device that uses a type A power cell as a Main Action. So long as the device remains connected to the suit, it is treated as having
unlimited ammunition or operation time. The suit also functions as a vacc suit so long as it remains powered, one that cannot be torn by edged weapons.</t>
      </text>
    </comment>
    <comment authorId="0" ref="D25">
      <text>
        <t xml:space="preserve">Storm armor is a more advanced form of assault
suit, one that can be fabricated only by those worlds that have retained some degree of Mandate-grade technical infrastructure. Aside from functioning as an assault suit, the storm armor's exo-augments allow the wearer to treat their Strength as 4 points higher for encumbrance purposes. Integral gravitic boosters allow the wearer to leap up to 20 meters as a Move action, either horizontally or vertically, and allow the wearer
to fall up to 40 meters without suffering harm. An onboard medical computer can attempt last-ditch stabilization of the wearer if all other efforts fail; when the wearer would normally die from an untreated mortal wound, they can make a Physical save to self-stabilize.
Storm armor requires the same type B power cell as an assault suit, and each cell powers it for 24 hours.</t>
      </text>
    </comment>
    <comment authorId="0" ref="D26">
      <text>
        <t xml:space="preserve">A field emitter panoply is a heavy-duty pretech defensive system composed of a half-dozen worn emitter nodes that sheath the wearer in a nimbus of close-fitting damper fields. The FEP's pale glow is obvious,
but it provides all the benefits of storm armor with no power source required. The FEP is particularly effective at filtering radiation, and renders the wearer immune to any dose that wouldn't kill them in seconds. Many FEPs project intimidating holographic skins over the wearer when in operation.</t>
      </text>
    </comment>
    <comment authorId="0" ref="D27">
      <text>
        <t xml:space="preserve">A deflector array consists of several force field nodes worn beneath ordinary clothing. The invisible shield it produces flares only when dangerous energies or impact is impending, glowing a brief, bright blue as it deflects the attack.</t>
      </text>
    </comment>
  </commentList>
</comments>
</file>

<file path=xl/comments6.xml><?xml version="1.0" encoding="utf-8"?>
<comments xmlns:r="http://schemas.openxmlformats.org/officeDocument/2006/relationships" xmlns="http://schemas.openxmlformats.org/spreadsheetml/2006/main">
  <authors>
    <author/>
  </authors>
  <commentList>
    <comment authorId="0" ref="H4">
      <text>
        <t xml:space="preserve">Adrenal Suppression Pump: These endocrine pumps neutralize numerous brain chemicals in the user when activated while exciting the user’s perceptual centers. This combination produces a cold, dispassionate situational awareness that grants the user +2 on initiative rolls when the system is engaged. Most systems have built-in safety overrides to prevent psychological addiction and brain damage, allowing the unit to be used for no more than an hour each day. The user takes a -2 penalty on all social skill checks while the unit is active,
and it requires five rounds to toggle it.</t>
      </text>
    </comment>
    <comment authorId="0" ref="H5">
      <text>
        <t xml:space="preserve">Bioadaptation Augments: These additional synthetic organs and filters allow the bearer to survive in thin atmosphere conditions, as well as tolerate temperatures ranging from Antarctic chill to heat sufficient to boil water. They can also eat a wide range of native life forms for sustenance; no normal planet's native biology is ever considered imiscible for consumption.</t>
      </text>
    </comment>
    <comment authorId="0" ref="H6">
      <text>
        <t xml:space="preserve">Body Arsenal Array: Some personnel need to be armed at all times without giving any indication of such. Improvised weaponry and conventional holdout weapons are useful enough against soft targets, but disabling a target in powered armor requires more. The details of the array vary from user to user, but usually act as advanced medium weapons
that can be used with either Punch or Stab skills and at least one integral energy projector equal to a laser rifle, one that must be powered by an insertable type A power cell. Retracted body arsenals can be detected only by a medical examination.</t>
      </text>
    </comment>
    <comment authorId="0" ref="H7">
      <text>
        <t xml:space="preserve">Body Sculpting: Not so much a single implant as a series of complex surgeries, body sculpting is available on many TL4 worlds with fairly advanced medical services. After a week of alterations and treatments a subject's external appearance can be set within any human or near-human range, including full retinal and fingerprint matching to a desired target. A TL5 version of this treatment that costs ten times as much can involve extensive
DNA reprogramming to change the subject at a genetic level, making their alterations heritable and allowing female-targeted shapes to bear offspring. Neither treatment is reversible, and any further major alterations require further permanent System Strain.</t>
      </text>
    </comment>
    <comment authorId="0" ref="H8">
      <text>
        <t xml:space="preserve">Dermal Armor: A fine subcutaneous reinforcement mesh provides significant protection against impacts and cuts while remaining imperceptible to anything short of a medical examination. Someone with a dermal mesh is immune to Shock damage inflicted by primitive melee weapons. A TL5 version of this implant that costs five times as much grants even more protection, rendering the subject wholly immune to primitive weapons as if they were wearing a suit of powered armor.</t>
      </text>
    </comment>
    <comment authorId="0" ref="H9">
      <text>
        <t xml:space="preserve">Drone Control Link: Most often found among military bot wranglers, civilians can also get a drone control link implanted to simplify the remote piloting of drones and other robotic units.
Users of a link can issue commands to a drone as a Move action instead of a Main Action. A
single drone can only receive one command per round, however. Aside from this ease of command, someone with an implanted rig can "look" through a piloted drone's sensors as an Instant action, and a drone is never considered to be out of control even if the pilot doesn't spend a Main Action controlling it. A link can maintain a connection with one drone at a time, plus the user's Program skill.</t>
      </text>
    </comment>
    <comment authorId="0" ref="H10">
      <text>
        <t xml:space="preserve">Eelskin Capacitor Mesh: A hair-fine mesh of almost imperceptible wiring along the user’s palms and fingers allow them to trigger brief, controlled bursts of electrical energy at targets within five meters. As an Instant action it adds 2d4 non-lethal damage to a successful Punch attack. In its intended use, it also allows the user to override and disable most electronic locks and security systems with a successful Sneak or Fix skill check. Both triggering a burst and hacking a security system tax the user’s biology; one System Strain point is gained with each attack or skill check.</t>
      </text>
    </comment>
    <comment authorId="0" ref="H11">
      <text>
        <t xml:space="preserve">Gecko Anchors: Miniaturized gravitic manipulators are embedded in the subject's hands and feet as part of this complex surgery. While they are too weak to allow levitation or damping fall damage, they can twist localized gravity around those limbs to anchor the subject to the nearest surface capable of bearing their weight. As a result, the user can freely run or climb up sheer surfaces at their normal movement rate, carrying no more than their normal maximum encumbrance.</t>
      </text>
    </comment>
    <comment authorId="0" ref="H12">
      <text>
        <t xml:space="preserve">Ghost Talker Transceiver: Some people simply cannot afford to be out of contact at any time, under any circumstances. Those people find use for the microfine web of radio wiring and optical augmentation that make up the ghost talker. These units act as a built-in compad for the user and allow for reception and transmission of audio and visual recordings, the latter playing in an inset window in the user’s field of vision. If the unit is operating outside of a standard comm grid, it has a transmission range of twenty kilometers and a recep-
tion range of one hundred. Ghost talker users can transmit basic visual diagrams and images to each other, as well as optical recordings.</t>
      </text>
    </comment>
    <comment authorId="0" ref="H13">
      <text>
        <t xml:space="preserve">Holdout Cavity: Usually implanted somewhere in the torso, a holdout cavity is a small recess shaped into the wearer’s body and designed to be overlooked by most standard forms of medical or security scanning. It automatically defeats a security inspection that uses less than TL4 scanners, and even advanced tech requires careful personal inspection to have a chance of revealing it. The cavity can hold an object up to the size of a pistol and is opened and shut by the user’s mental command.</t>
      </text>
    </comment>
    <comment authorId="0" ref="H14">
      <text>
        <t xml:space="preserve">Holoskin Emitter: Multiple holographic emitters are implanted on the user, allowing them to alter their external appearance to match anything of their approximate size and dimensions, including other people. Shifting appearances is a Main Action, and the user can't shift to an appearance that isn't in the cyberware's shape library. The library is vast and contains "generic" examples of numerous human-sized objects and people, but mimicking a specific other person requires at least five minutes of close examination. The holograms projected
by the emitters are good, but imperfect; anyone who closely examines the user will be able to tell that something is artificial about their appearance, and touch instantly confirms any suspicions. The emitters can fake clothing and can produce sounds to complement the illusion or modify the user's voice, if records of the true subject are available. The disguise lasts until the user dies or ends it. </t>
      </text>
    </comment>
    <comment authorId="0" ref="H15">
      <text>
        <t xml:space="preserve">Identity Submersion Trigger: This cyberware involves micronized neural stimulation technology which is imperceptible to anything short of TL5 medical scanning or TL4 surgical examination of the subject's brain tissue. When active, the IST allows the subject to adopt a secondary persona, complete with a library of manufactured memories. So long as the IST is active, the subject will honestly and completely believe himself to be the secondary persona, a conviction that cannot be penetrated by telepathy or TL4 methods of interrogation. The
persona can be activated at the user's discretion, but it only deactivates on a preset trigger, leaving the subject in full possession of all memories experienced. The trigger can be any perceptible stimulus: a particular time, the sight of a specific person, a code phrase, or any other sign, and it may be changed by the user each time they activate the cyberware. Many ISTs are also implanted with a "master key" that will automatically deactivate the trigger, a key controlled by the agency responsible for the implant.</t>
      </text>
    </comment>
    <comment authorId="0" ref="H16">
      <text>
        <t xml:space="preserve">Immunofiltration Systems: This broad-spectrum scrub system carefully identifies and contains toxic substances introduced into the user's system. Whenever the subject would normally have to make a saving throw to resist some disease or toxin, they may instead gain one System Strain to automatically succeed on the save. Most of these systems are calibrated to automatically filter any toxins or chemicals in standard use by police or military
forces in the sector, but if presented with a special biowarfare toxin, the filters are less effective. In such cases, the most it can do is either grant a second saving throw if the first is failed, or grant a single saving throw if none is normally allowed.</t>
      </text>
    </comment>
    <comment authorId="0" ref="H17">
      <text>
        <t xml:space="preserve">Induced Coma Trigger: A series of implants are wired to the user’s brain stem, allowing them to trigger an induced therapeutic coma at a mental command. The user appears dead to anything short of a medical inspection, and has no need of respiration, food, or water while the coma is in effect. The user does not heal while in a coma, but any diseases or poisons also halt progression. The user determines how long the coma is to last before triggering it, and is unconscious for its duration. A character can survive in a coma up to two weeks before needing to regain consciousness for as long as they were in the coma.</t>
      </text>
    </comment>
    <comment authorId="0" ref="H18">
      <text>
        <t xml:space="preserve">Neurointruder Alert: While somewhat primitive by pretech standards, this TL5 cybernetic implant allows the wearer to gain a +3 bonus on all saving throws to resist telepathic intrusion. Even if such a save is failed, the user will be aware that they are under telepathic assault, though some forms of mental control may not allow them to say as much until after the influence is ended. The warning does not indicate the source of the influence.</t>
      </text>
    </comment>
    <comment authorId="0" ref="H19">
      <text>
        <t xml:space="preserve">Panspectral Optics: Ocular adjustments to the wearer allow them to see clearly at any light level short of perfect darkness, in addition to giving them thermal vision that can easily distinguish shapes and distance even in the total absence of light. Dangerous radiation and lasers tuned outside the range of visible light are also visible to the user. Nearby radio transmissions can be seen as if they were visual flares of color. The system cannot translate these transmissions, only alert the user to them.</t>
      </text>
    </comment>
    <comment authorId="0" ref="H20">
      <text>
        <t xml:space="preserve">Pressure Sheathing: Occasionally purchased by workers in hard vacuum or other hostile environments, pressure sheathing integrates an ultrathin pressure membrane with the user’s dermis and emergency film sealants that trigger at the user’s mental command. The pressure sheathing serves as an emergency vacc suit with an integral oxygen supply and temperature regulators that can sustain them for up to thirty minutes. A pressure sheath
needs 48 hours to regain structural integrity and power after triggering. A pressure sheath can be detected only by a close medical examination.</t>
      </text>
    </comment>
    <comment authorId="0" ref="H21">
      <text>
        <t xml:space="preserve">Prosthetic Limb: Hands, feet, arms, legs, eyes, and numerous internal organs can be replicated by postech medical science. These prosthetics can provide a good approximation of the sense of touch, and are usually impossible to distinguish from ordinary limbs without close inspection. Pretech-level worlds tend to prefer actually regenerating lost limbs, but those with access only to ordinary frontier levels of tech have reason to be grateful to prosthetics.</t>
      </text>
    </comment>
    <comment authorId="0" ref="H22">
      <text>
        <t xml:space="preserve">Revenant Wiring: One of the more grotesque results of late pretech augmentation research, revenant wiring permeates the user’s body with a web of supplementary limb actuators and sensor clusters. In combat, the user may designate up to a half-dozen targets to the system’s braked micro-AI. If the user goes unconscious or is killed, the micro-AI will engage the limb actuators to keep fighting, even if the user is nothing more than a ragged mass of mangled tissue. The micro-AI is not brilliant, but it is capable of negotiating most terrain and
dealing with physical impediments to killing the designated targets. The actuators have power to keep operating for 3d4 rounds, or until the wearer takes 25 more hit points of damage, whichever comes first. The stress produced by revenant wiring makes it much more difficult to revive a downed user with Lazarus patches or biopsionics; all revivification chances are half normal.</t>
      </text>
    </comment>
    <comment authorId="0" ref="H23">
      <text>
        <t xml:space="preserve">Slowtime Window: A piece of cutting-edge pretech cyberware, the slowtime window was installed in crisis responders and others reliant on split-second decision making. When engaged, the implants accelerate the user’s cogitation speed by more than three thousand percent. While there is no corresponding acceleration of the user’s physical reflex-
es, they have time to process the situation and take in its details. A person who triggers a slowtime window cannot be surprised; they always roll initiative as normal no matter how unexpected the attacker. This brain acceleration is highly stressful on the tissues, however, and one point of System Strain is gained each time it is engaged.</t>
      </text>
    </comment>
    <comment authorId="0" ref="H24">
      <text>
        <t xml:space="preserve">Stabilization Overrides: An intricate interweaving of microcapillaries and backup organs is implanted in the subject’s torso and spinal column. These overrides can stabilize the user when severe physical trauma would otherwise kill them. A user reduced to 0 hit points is automatically stabilized, as if a Lazarus patch had been successfully applied to them, assuming that a patch could have saved them. Stabilization overrides tend to interfere with the ordinary operation of the user’s organs, however, and the wearer’s Constitution modifier is lowered by 1, with all the attendant consequences in loss of maximum hit points.</t>
      </text>
    </comment>
    <comment authorId="0" ref="H25">
      <text>
        <t xml:space="preserve">Tagger Nanites: While true nanotechnology is beyond the grasp of standard TL4 science, this cyber allows for the implantation of very simple nanofactories in the user, ones that exude a constant imperceptible "smart dust". Objects the user touches can be tagged by these nanites, which generate more of their kind for up to 48 hours after tagging. The dust then lays down a "trail" behind the tagged object, one that is visible to the user or to someone using a properly-keyed tracer. Only counter-nanite measures can remove the dust, as ordinary bathing or scrubbing is insufficient. The dust can be pinged by radio to announce its location to anyone within five kilometers, but most users prefer to leave the dust in passive mode, where it is undetectable to most TL4 sensors. Tagging an object adds one System Strain to the user.</t>
      </text>
    </comment>
    <comment authorId="0" ref="H26">
      <text>
        <t xml:space="preserve">Toxin Injector: The user's canines or fingernails are altered to allow for the injection of one of two types of poison. If the user attempts to inject an unsuspecting victim they are already touching, the attempt is automatically successful. If the victim is wary or in combat, they can only be affected if they are unarmored and the user succeeds in a Punch attack roll. On a success, the victim must make a Physical saving throw at -2 or be incapacitated by the poison, dying in 1d6 rounds or being incapacitated for 1d6 hours at the user's discretion. Each poison attack adds 2 System Strain to the user.</t>
      </text>
    </comment>
    <comment authorId="0" ref="H27">
      <text>
        <t xml:space="preserve">Twitchlock Actuators: Neural override fibers are woven into the user’s hands and arms and linked to a perceptual modulator implanted at the base of the user’s brain stem. When presented with a direct exercise of hand-eye coordination, the twitchlock can be engaged to produce superhuman accuracy and precision. Any attack roll or skill check reliant chiefly on manual dexterity or aim can be rerolled, though the power surge inflicts two points of System Strain on the user. A given roll can only be rerolled once with this cyberware. While the twitchlock allows superhuman accuracy when engaged, the overrides fuzz ordinary nerve impulses and reduce the user’s Dexterity modifier by 1 when active. Activating or deactivating the cyberware requires a Main Action.</t>
      </text>
    </comment>
    <comment authorId="0" ref="H31">
      <text>
        <t xml:space="preserve">Bezoar (Heal-1): A complex antibiotic cocktail, Bezoar is an effective default treatment for a wide variety of infectious diseases. When applied to a sufferer, roll 1d6; on a 1, this victim cannot be helped by Bezoar, while otherwise the affliction is cured within 24 hours. Each application of Bezoar adds 1 System Strain to the target, and it cannot cure cancers, bioweapons, or congenital diseases.</t>
      </text>
    </comment>
    <comment authorId="0" ref="H32">
      <text>
        <t xml:space="preserve">Hush (Heal-0): An extremely heavy neurotranquilizer, Hush leaves the subject awake and responsive to simple, untaxing commands. They cannot fight or communicate while affected by Hush, but will walk, eat, sit, and perform simple actions as directed by the last person to speak to them. A Hush dose lasts for three hours per Heal level of the person applying the stim, and the subject retains no memories while under the effect. A subject must be immobilized or willing to be affected by Hush; violent physical movement immediately after application disrupts the neurological effects.</t>
      </text>
    </comment>
    <comment authorId="0" ref="H33">
      <text>
        <t xml:space="preserve">Lift (Heal-0): A Lift stim augments and amplifies the body's natural response to physical injury and exhaustion. This boost speeds natural recovery drastically and heals 1d8 plus the user's Heal skill in hit points after five minutes of rest. Lift stims do not work on PCs who are mortally wounded; they need to be stabilized before the Lift can help them, though application to a stabilized target will get them back on their feet and active again. Each application adds 1 System Strain to the target. Each additional application of Lift to a target the same day increases the minimum Heal skill needed by 1.</t>
      </text>
    </comment>
    <comment authorId="0" ref="H34">
      <text>
        <t xml:space="preserve">Psych (None): A military drug duplicated in rougher form by many street chemists, Psych fills the user with an intense sense of confidence and reckless courage. Unfortunately, it also cripples their judgment regarding danger. A person affected by Psych immediately gains a Morale score of 12 and a +1 bonus on all skill checks, but will ignore cover during combat and cannot decide not to attempt a skill check after learning its difficulty. The effect lasts fifteen minutes, adds 1 System Strain to the user, and is highly psychologically addictive.</t>
      </text>
    </comment>
    <comment authorId="0" ref="H35">
      <text>
        <t xml:space="preserve">Reverie (Heal-1): This very dangerous combat drug completely subdues the subject's fear centers and adrenaline production, leaving them perfectly calm and relaxed even in the midst of mortal danger. Their reaction speed is much slower as a consequence, and they may act only on even-numbered combat rounds; so on the second, fourth, and sixth rounds and so forth. Any damage they suffer is doubled as well due to their lack of vigilance. Their perfect calm allows them to shoot as if on the target range, however, and they can make
Dex/Shoot skill checks to hit a target instead of hit rolls; the difficulty is 7 at point blank, 9 at normal ranges, and 11 at long ranges for the weapon. The target's armor class is ignored. Melee attacks made under Reverie always hit. Reverie lasts for ten minutes and adds 2 System Strain to the target.</t>
      </text>
    </comment>
    <comment authorId="0" ref="H36">
      <text>
        <t xml:space="preserve">Squeal (Heal-1): This "truth serum" is unreliable but still one of the best available options for field interrogations. The subject must be immobilized or willing to be affected by it. For five minutes afterwards they will be unable to avoid answering questions about facts known to them; they will be unable to exercise anything resembling a hypothesis or a judgment, but they will answer specific questions about facts known to them truthfully. Unwilling victims can attempt a Physical saving throw; on a success, they can simply refuse to speak about one particular topic of their choice. Targets pass out for 1d6 hours after the drug wears off and are immune to it for a week thereafter.</t>
      </text>
    </comment>
    <comment authorId="0" ref="H37">
      <text>
        <t xml:space="preserve">Tsunami (Heal-1): An emergency combat stim used to juice certain expendable soldiers before an assault, Tsunami fills them with a reckless disregard for pain and an intense aggressiveness. The short effect duration and difficult application limits its wider use, however. Subjects gain a Morale score of 12, 10 extra hit points for ten rounds and a +2
bonus on all hit rolls. At the end of the duration, they immediately lose 10 hit points, which may leave them mortally wounded. Each application adds 2 System Strain to the target.</t>
      </text>
    </comment>
  </commentList>
</comments>
</file>

<file path=xl/sharedStrings.xml><?xml version="1.0" encoding="utf-8"?>
<sst xmlns="http://schemas.openxmlformats.org/spreadsheetml/2006/main" count="1660" uniqueCount="596">
  <si>
    <t>Name</t>
  </si>
  <si>
    <t>Class</t>
  </si>
  <si>
    <t>Skill</t>
  </si>
  <si>
    <t>Skill Level</t>
  </si>
  <si>
    <t>Advance Cost</t>
  </si>
  <si>
    <t>Equipment</t>
  </si>
  <si>
    <t>#</t>
  </si>
  <si>
    <t>Enc.</t>
  </si>
  <si>
    <t>R/S</t>
  </si>
  <si>
    <t>Credits</t>
  </si>
  <si>
    <t>Owed</t>
  </si>
  <si>
    <t>XP</t>
  </si>
  <si>
    <t>Level</t>
  </si>
  <si>
    <t>Hit Dice</t>
  </si>
  <si>
    <t>Administer</t>
  </si>
  <si>
    <t>Max HP</t>
  </si>
  <si>
    <t>Current</t>
  </si>
  <si>
    <t>Temp</t>
  </si>
  <si>
    <t>Connect</t>
  </si>
  <si>
    <t>Total Item Value</t>
  </si>
  <si>
    <t>Origin Foci</t>
  </si>
  <si>
    <t>Origin Skill</t>
  </si>
  <si>
    <t>Natural Defenses</t>
  </si>
  <si>
    <t>Exert</t>
  </si>
  <si>
    <t>Background</t>
  </si>
  <si>
    <t>Courtesan</t>
  </si>
  <si>
    <t>Fix</t>
  </si>
  <si>
    <t>Homeworld</t>
  </si>
  <si>
    <t>Heal</t>
  </si>
  <si>
    <t>Encumbrance</t>
  </si>
  <si>
    <t>AC</t>
  </si>
  <si>
    <t>Faction</t>
  </si>
  <si>
    <t>Know</t>
  </si>
  <si>
    <t>Lead</t>
  </si>
  <si>
    <t>Readied</t>
  </si>
  <si>
    <t>Stowed</t>
  </si>
  <si>
    <t>Attributes</t>
  </si>
  <si>
    <t>Score</t>
  </si>
  <si>
    <t>Mod</t>
  </si>
  <si>
    <t>Bonus</t>
  </si>
  <si>
    <t>Notice</t>
  </si>
  <si>
    <t>Strength</t>
  </si>
  <si>
    <t>Perform</t>
  </si>
  <si>
    <t>Intelligence</t>
  </si>
  <si>
    <t>Pilot</t>
  </si>
  <si>
    <t>Max Effort</t>
  </si>
  <si>
    <t>Day</t>
  </si>
  <si>
    <t>Scene</t>
  </si>
  <si>
    <t>Wisdom</t>
  </si>
  <si>
    <t>Program</t>
  </si>
  <si>
    <t>Dexterity</t>
  </si>
  <si>
    <t>Punch</t>
  </si>
  <si>
    <t>Constitution</t>
  </si>
  <si>
    <t>Shoot</t>
  </si>
  <si>
    <t>Psychic Discipline</t>
  </si>
  <si>
    <t>Advance</t>
  </si>
  <si>
    <t>Charisma</t>
  </si>
  <si>
    <t>Sneak</t>
  </si>
  <si>
    <t>Biopsionics</t>
  </si>
  <si>
    <t>Stab</t>
  </si>
  <si>
    <t>Metapsionics</t>
  </si>
  <si>
    <t>Attack Bonus</t>
  </si>
  <si>
    <t>System Strain</t>
  </si>
  <si>
    <t>Survive</t>
  </si>
  <si>
    <t>Precognition</t>
  </si>
  <si>
    <t>Max</t>
  </si>
  <si>
    <t>Talk</t>
  </si>
  <si>
    <t>Telekinesis</t>
  </si>
  <si>
    <t>Trade</t>
  </si>
  <si>
    <t>Telepathy</t>
  </si>
  <si>
    <t>Saving Throws</t>
  </si>
  <si>
    <t>Work</t>
  </si>
  <si>
    <t>Teleportation</t>
  </si>
  <si>
    <t>Physical Effects</t>
  </si>
  <si>
    <t>Available Skill Points</t>
  </si>
  <si>
    <t>Mental Effects</t>
  </si>
  <si>
    <t>Evasion</t>
  </si>
  <si>
    <t>Weapon</t>
  </si>
  <si>
    <t>Damage</t>
  </si>
  <si>
    <t>Shock</t>
  </si>
  <si>
    <t>AB</t>
  </si>
  <si>
    <t>Mag</t>
  </si>
  <si>
    <t>Range</t>
  </si>
  <si>
    <t>Enc</t>
  </si>
  <si>
    <t>Attribute</t>
  </si>
  <si>
    <t>Psychic Ability</t>
  </si>
  <si>
    <t>Effort</t>
  </si>
  <si>
    <t>Mastered Succor</t>
  </si>
  <si>
    <t>Armour</t>
  </si>
  <si>
    <t>Dermal Armour</t>
  </si>
  <si>
    <t>Shield</t>
  </si>
  <si>
    <t>Focus</t>
  </si>
  <si>
    <t>Cyberware</t>
  </si>
  <si>
    <t>Stim</t>
  </si>
  <si>
    <t>Heal Skill</t>
  </si>
  <si>
    <t>Character Sheet:</t>
  </si>
  <si>
    <t>HP calc</t>
  </si>
  <si>
    <t>d6+CON mod+2 for warrior</t>
  </si>
  <si>
    <t>Character Level</t>
  </si>
  <si>
    <t>Experience</t>
  </si>
  <si>
    <t>Select foci at 2, 5, 7, and 10</t>
  </si>
  <si>
    <t>Skill Point Cost</t>
  </si>
  <si>
    <t>Minimum Level</t>
  </si>
  <si>
    <t>Attribute Modifier</t>
  </si>
  <si>
    <t>Attack Bonus - Expert/Psychic</t>
  </si>
  <si>
    <t>Attribute Score</t>
  </si>
  <si>
    <t>Modifier</t>
  </si>
  <si>
    <t>Level/2</t>
  </si>
  <si>
    <t>1+best of WIS/CON+Highest Psychic Skill Level</t>
  </si>
  <si>
    <t>-2</t>
  </si>
  <si>
    <t>-1</t>
  </si>
  <si>
    <t>Attack Bonus - Warrior</t>
  </si>
  <si>
    <t>0</t>
  </si>
  <si>
    <t>1</t>
  </si>
  <si>
    <t>2</t>
  </si>
  <si>
    <t>Foci</t>
  </si>
  <si>
    <t>Alert</t>
  </si>
  <si>
    <t>Aptitude for Violence</t>
  </si>
  <si>
    <t>Skill List</t>
  </si>
  <si>
    <t>Psychic Skill List</t>
  </si>
  <si>
    <t>XP Requirement</t>
  </si>
  <si>
    <t>Armsman</t>
  </si>
  <si>
    <t>Innate Ability</t>
  </si>
  <si>
    <t>Assassin</t>
  </si>
  <si>
    <t>Authority</t>
  </si>
  <si>
    <t>Close Combatant</t>
  </si>
  <si>
    <t>Psychic Aptitude</t>
  </si>
  <si>
    <t>Connected</t>
  </si>
  <si>
    <t>Strong Attribute</t>
  </si>
  <si>
    <t>Die Hard</t>
  </si>
  <si>
    <t>Tough</t>
  </si>
  <si>
    <t>Diplomat</t>
  </si>
  <si>
    <t>Unusual Movement Mode</t>
  </si>
  <si>
    <t>Gunslinger</t>
  </si>
  <si>
    <t>VI Origin Foci</t>
  </si>
  <si>
    <t>Classes</t>
  </si>
  <si>
    <t>Hacker</t>
  </si>
  <si>
    <t>Android</t>
  </si>
  <si>
    <t>Expert</t>
  </si>
  <si>
    <t>Healer</t>
  </si>
  <si>
    <t>VI Worker Bot</t>
  </si>
  <si>
    <t>Warrior</t>
  </si>
  <si>
    <t>Henchkeeper</t>
  </si>
  <si>
    <t>VI Vehicle Bot</t>
  </si>
  <si>
    <t>Psychic</t>
  </si>
  <si>
    <t>Ironhide</t>
  </si>
  <si>
    <t>Adventurer</t>
  </si>
  <si>
    <t>Backgrounds</t>
  </si>
  <si>
    <t>Psychic Training</t>
  </si>
  <si>
    <t>Barbarian</t>
  </si>
  <si>
    <t>Savage Fray</t>
  </si>
  <si>
    <t>Clergy</t>
  </si>
  <si>
    <t>Shocking Assault</t>
  </si>
  <si>
    <t>Sniper</t>
  </si>
  <si>
    <t>Criminal</t>
  </si>
  <si>
    <t>Specialist</t>
  </si>
  <si>
    <t>Dilettante</t>
  </si>
  <si>
    <t>Starfarer</t>
  </si>
  <si>
    <t>Entertainer</t>
  </si>
  <si>
    <t>Tinker</t>
  </si>
  <si>
    <t>Merchant</t>
  </si>
  <si>
    <t>Unarmed Combatant</t>
  </si>
  <si>
    <t>Noble</t>
  </si>
  <si>
    <t>Wanderer</t>
  </si>
  <si>
    <t>Official</t>
  </si>
  <si>
    <t>Peasant</t>
  </si>
  <si>
    <t>Physician</t>
  </si>
  <si>
    <t>Politician</t>
  </si>
  <si>
    <t>Scholar</t>
  </si>
  <si>
    <t>Soldier</t>
  </si>
  <si>
    <t>Spacer</t>
  </si>
  <si>
    <t>Technician</t>
  </si>
  <si>
    <t>Thug</t>
  </si>
  <si>
    <t>Vagabond</t>
  </si>
  <si>
    <t>Worker</t>
  </si>
  <si>
    <t>Discipline</t>
  </si>
  <si>
    <t>Ability</t>
  </si>
  <si>
    <t>Commit Effort</t>
  </si>
  <si>
    <t>Source</t>
  </si>
  <si>
    <t>Page</t>
  </si>
  <si>
    <t>Type</t>
  </si>
  <si>
    <t>--Biopsionics--</t>
  </si>
  <si>
    <t>Core</t>
  </si>
  <si>
    <t>Psychic Succor</t>
  </si>
  <si>
    <t>1D</t>
  </si>
  <si>
    <t>Organic Purification Protocols</t>
  </si>
  <si>
    <t>Remote Repair</t>
  </si>
  <si>
    <t>1E</t>
  </si>
  <si>
    <t>Invincible Stand</t>
  </si>
  <si>
    <t>Major Organ Restoration</t>
  </si>
  <si>
    <t>Tissue Integrity Field</t>
  </si>
  <si>
    <t>Metamorph</t>
  </si>
  <si>
    <t>1~</t>
  </si>
  <si>
    <t>Teratic Overload</t>
  </si>
  <si>
    <t>Accelerated Succor</t>
  </si>
  <si>
    <t>Holistic Optimisation Patterning</t>
  </si>
  <si>
    <t>Quintessential Reconstruction</t>
  </si>
  <si>
    <t>All</t>
  </si>
  <si>
    <t>--Metapsionics--</t>
  </si>
  <si>
    <t>Psychic Refinement</t>
  </si>
  <si>
    <t>Cloak Powers</t>
  </si>
  <si>
    <t>Mindtracing</t>
  </si>
  <si>
    <t>Synthetic Adaptation</t>
  </si>
  <si>
    <t>Neural Trap</t>
  </si>
  <si>
    <t>Psychic Static</t>
  </si>
  <si>
    <t>Suspended Manifestation</t>
  </si>
  <si>
    <t>Metadimensional Friction</t>
  </si>
  <si>
    <t>Concert of Minds</t>
  </si>
  <si>
    <t>Psychic Tutelage</t>
  </si>
  <si>
    <t>Surge Momentum</t>
  </si>
  <si>
    <t>Impervious Pavis of Will</t>
  </si>
  <si>
    <t>Flawless Mastery</t>
  </si>
  <si>
    <t>--Precognition--</t>
  </si>
  <si>
    <t>Oracle</t>
  </si>
  <si>
    <t>Intuitive Response</t>
  </si>
  <si>
    <t>Terminal Reflection</t>
  </si>
  <si>
    <t>Alternate Outcome</t>
  </si>
  <si>
    <t>Destiny's Shield</t>
  </si>
  <si>
    <t>Anguished Vision</t>
  </si>
  <si>
    <t>Cursed Luck</t>
  </si>
  <si>
    <t>Forced Outcome</t>
  </si>
  <si>
    <t>Not My Time</t>
  </si>
  <si>
    <t>Prophecy</t>
  </si>
  <si>
    <t>--Telekinesis--</t>
  </si>
  <si>
    <t>Telekinetic Manipulation</t>
  </si>
  <si>
    <t>Telekinetic Armory</t>
  </si>
  <si>
    <t>Kinetic Transversal</t>
  </si>
  <si>
    <t>Pressure Field</t>
  </si>
  <si>
    <t>Impact Sump</t>
  </si>
  <si>
    <t>Slip Field</t>
  </si>
  <si>
    <t>Telekinetic Expertise</t>
  </si>
  <si>
    <t>Thermokinesis</t>
  </si>
  <si>
    <t>Telekinetic Ram</t>
  </si>
  <si>
    <t>Reactive Telekinesis</t>
  </si>
  <si>
    <t>Tangible Force Construct</t>
  </si>
  <si>
    <t>Force Puppetry</t>
  </si>
  <si>
    <t>Telekinetic Glide</t>
  </si>
  <si>
    <t>--Telepathy--</t>
  </si>
  <si>
    <t>Telepathic Contact</t>
  </si>
  <si>
    <t>Facile Mind</t>
  </si>
  <si>
    <t>Transmit Thought</t>
  </si>
  <si>
    <t>Supress Cognition</t>
  </si>
  <si>
    <t>Far Thought</t>
  </si>
  <si>
    <t>Reflex Response</t>
  </si>
  <si>
    <t>Telepathic Assault</t>
  </si>
  <si>
    <t>Memory Editing</t>
  </si>
  <si>
    <t>Unity of Thought</t>
  </si>
  <si>
    <t>--Teleportation--</t>
  </si>
  <si>
    <t>Personal Apportation</t>
  </si>
  <si>
    <t>Proficient Apportation</t>
  </si>
  <si>
    <t>Spatial Awareness</t>
  </si>
  <si>
    <t>Burdened Apportation</t>
  </si>
  <si>
    <t>Perceptive Dislocation</t>
  </si>
  <si>
    <t>Spatial Synchrony Mandala</t>
  </si>
  <si>
    <t>Effortless Apportation</t>
  </si>
  <si>
    <t>Stutterjump</t>
  </si>
  <si>
    <t>Rift Reduplication</t>
  </si>
  <si>
    <t>Deep Intrusion</t>
  </si>
  <si>
    <t>Offensive Apportation</t>
  </si>
  <si>
    <t>Stars Without Number - Foci</t>
  </si>
  <si>
    <t>Level 1</t>
  </si>
  <si>
    <t>Level 2</t>
  </si>
  <si>
    <t>Gain Notice as a bonus skill. You cannot be surprised, nor can others use the Surprise Attack option on you. When you roll initiative, roll twice and take the best result.</t>
  </si>
  <si>
    <t>You always act first in a combat round unless someone else involved is also this Alert.</t>
  </si>
  <si>
    <t>Gain Stab as a bonus skill. You can draw or sheath a Stowed melee or thrown weapon as an Instant action. You may add your Stab skill level to a melee or thrown weapon’s damage roll or Shock damage, if any.</t>
  </si>
  <si>
    <t>Your melee and thrown weapons count as TL4 weapons for the purpose of overcoming advanced armors. Even on a miss with a melee weapon, you do 1d4 damage to the target. This automatic damage doesn’t apply to thrown weapons.</t>
  </si>
  <si>
    <t>Gain Sneak as a bonus skill. You can conceal an object no larger than a knife or pistol from anything less invasive than a strip search, including normal TL4 passive weapon detectors. You can draw or produce this object as an Instant action, and your point-blank ranged attacks with it cannot miss the target.</t>
  </si>
  <si>
    <t>You can take a Move action on the same round as you make an assassination attempt, closing rapidly with a target before you attack. This movement happens too quickly to alert a victim.</t>
  </si>
  <si>
    <t>Gain Lead as a bonus skill. Once per day, you can make a request from an NPC who is not openly hostile to you, rolling a Cha/Lead skill check at a difficulty of the NPC's Morale score. If you succeed, they will comply with the request, provided it is not harmful or extremely uncharacteristic.</t>
  </si>
  <si>
    <t>Those who follow you are fired with confidence. Any NPC being directly led by you gains a Morale bonus equal to your Lead skill and a +1 bonus on all skill checks and hit rolls. Followers will not act against your interests unless under extreme pressure.</t>
  </si>
  <si>
    <t>Gain any combat skill as a bonus skill. You can use pistol-sized ranged weapons in melee without suffering penalties for the proximity of melee attackers. You ignore Shock damage from melee assailants, even if you're unarmored at the time.</t>
  </si>
  <si>
    <t>The Shock damage from your melee attacks treats all targets as if they were AC 10. The Fighting Withdrawal combat action is treated as an On Turn action for you and can be performed freely.</t>
  </si>
  <si>
    <t>Gain Connect as a bonus skill. If you’ve spent at least a week in a not-entirely-hostile location, you’ll have built a web of contacts willing to do favors for you that are no more than mildly illegal. You can call on one favor per game day and the GM decides how far they’ll go for you.</t>
  </si>
  <si>
    <t>As above. Once per game session, if it’s not entirely implausible, you meet someone you know who is willing to do modest favors for you. You can decide when and where you want to meet this person, but the GM decides who they are and what they can do for you.</t>
  </si>
  <si>
    <t>You gain an extra 2 maximum hit points per level. This bonus applies retroactively if you take this focus after first level. You automatically stabilize if mortally wounded by anything smaller than a Heavy weapon.</t>
  </si>
  <si>
    <t>The first time each day that you are reduced to zero hit points by an injury, you instead survive with one hit point remaining. This ability can't save you from Heavy weapons or similar trauma.</t>
  </si>
  <si>
    <t>You speak all the languages common to the sector and can learn new ones to a workable level in a week, becoming fluent in a month. Reroll 1s on any skill check related to negotiation or diplomacy.</t>
  </si>
  <si>
    <t>Once per game session, shift an intelligent NPC’s reaction roll one step closer to friendly if you can talk to them for at least thirty seconds.</t>
  </si>
  <si>
    <t>Gain Shoot as a bonus skill. You can draw or holster a Stowed ranged weapon as a free action. You may add your Shoot skill level to a ranged weapon’s damage roll or Shock damage, if any.</t>
  </si>
  <si>
    <t>You can reload a ranged weapon as an On Turn action if it takes no more than one round to reload. Even on a miss with a Shoot attack, you do an unmodified 1d4 damage.</t>
  </si>
  <si>
    <t>Gain Program as a bonus skill. When attempting to hack a database or computerized system, roll 3d6 on the skill check and drop the lowest die.</t>
  </si>
  <si>
    <t>Your hack duration increases from 1d4 plus your Program skill in rounds to that many minutes. You have an instinctive understanding of the tech; you never need to learn the data protocols for a strange system and are always treated as familiar with it.</t>
  </si>
  <si>
    <t>Gain Heal as a bonus skill. You may attempt to stabilize one adjacent person per round as an On Turn action. When rolling Heal skill checks, roll 3d6 and drop the lowest die.</t>
  </si>
  <si>
    <t>Stims or other technological healing devices applied by you heal twice as many hit points as normal. Using only basic medical supplies, you can heal 1d6+Heal skill hit points of damage to every injured or wounded person in your group with ten minutes of first aid spread among them. Such healing can be applied to a given target only once per day.</t>
  </si>
  <si>
    <t>You can acquire henchmen within 24 hours of arriving in a community, assuming anyone is suitable hench material. These henchmen will not fight except to save their own lives, but will escort you on adventures and risk great danger to help you. Most henchmen will be treated as Normal Humans from the Xenobestiary section of the book. You can have one henchmen at a time for every three character levels you have, rounded up. You can release henchmen with no hard feelings at any plausible time and pick them back up later should you be without a current henchman.</t>
  </si>
  <si>
    <t>Your henchmen are remarkably loyal and determined, and will fight for you against anything but clearly overwhelming odds. Whether through natural competence or their devotion to you, they're treated as Normal Soldiers or Skilled Workers from the Xenobestiary section.</t>
  </si>
  <si>
    <t>You have an innate armor class of 15 plus half your character level, rounded up.</t>
  </si>
  <si>
    <t>Your abilities are so effective that they render you immune to unarmed attacks or primitive melee weapons as if you wore powered armor.</t>
  </si>
  <si>
    <t>Gain any psychic skill as a bonus. If this improves it to level-1 proficiency, choose a free level-1 technique from that discipline. Your maximum Effort increases by one.</t>
  </si>
  <si>
    <t>When you advance a level, the bonus psychic skill you chose automatically gets one skill point put toward increasing it or purchasing a technique from it. You may save these points for later, if more are required to raise the skill or buy a particular technique. These points are awarded retroactively if you take this focus level later in the game.</t>
  </si>
  <si>
    <t>Gain Stab as a bonus skill. All enemies adjacent to you at the end of your turn whom you have not attacked suffer the Shock damage of your weapon if their armor class is not too high to be affected.</t>
  </si>
  <si>
    <t>After suffering your first melee hit in a round, any further melee attacks from other assailants automatically miss you. If the attacker who hits you has multiple attacks, they may attempt all of them, but other foes around you simply miss.</t>
  </si>
  <si>
    <t>Gain any combat skill as a bonus. The Shock damage of your weapon treats all targets as if they were AC 10, assuming your weapon is capable of harming the target in the first place.</t>
  </si>
  <si>
    <t>As above, but you gain a +2 bonus to the Shock damage rating of all melee weapons you use. Your regular hits with a weapon never do less damage than this Shock would do on a miss.</t>
  </si>
  <si>
    <t>Gain Shoot as a bonus skill. When making a surprise attack skill check with firearms or bows, roll 3d6 and drop the lowest die.</t>
  </si>
  <si>
    <t>A target hit by your sniping attempt takes a -4 penalty on the Physical saving throw to avoid immediate mortal injury. When making a surprise attack skill check with firearms or bows, roll 4d6and drop the two lowest dice.</t>
  </si>
  <si>
    <t>Gain a non-combat, non-psychic skill as a bonus. Roll 3d6 and drop the lowest die for all skill checks in this skill.</t>
  </si>
  <si>
    <t>Roll 4d6 and drop the two lowest dice for all skill checks in this skill.</t>
  </si>
  <si>
    <t>Gain Pilot as a bonus skill. You automatically succeed at all spike drill-related skill checks of difficulty 10 or less.</t>
  </si>
  <si>
    <t>Double your Pilot skill for all spike drill-related skill checks. Spike drives of ships you navigate are treated as one level higher; thus, a drive-1 is treated as a drive-2, up to a maximum of drive-7. Spike drills you personally oversee take only half the time they would otherwise require.</t>
  </si>
  <si>
    <t>Gain Fix as a bonus skill. Your Maintenance score is doubled, allowing you to maintain twice as many mods. Mods cost only half their usual price in credits, though pretech salvage requirements remain the same.</t>
  </si>
  <si>
    <t>Your Fix skill is treated as one level higher for purposes of building and maintaining mods and calculating your Maintenance score. Advanced mods require one fewer pretech salvage part to make, down to a minimum of zero.</t>
  </si>
  <si>
    <t>Gain Punch as a bonus skill. Your unarmed attacks become more dangerous as your Punch skill increases. At level-0, they do 1d6 damage. At level-1, they do 1d8 damage. At level-2 they do 1d10, level-3 does 1d12, and level-4 does 2d8. At Punch-1 or better, they have the Shock quality equal to 1 plus your Punch skill against AC 15 or less. While you normally add your Punch skill level to any unarmed damage, don't add it twice to this Shock damage.</t>
  </si>
  <si>
    <t>You know locks and twists that use powered servos against their wearer. Your unarmed attacks count as TL4 weapons for the purpose of overcoming advanced armors. Even on a miss with a Punch attack, you do an unmodified 1d6 damage.</t>
  </si>
  <si>
    <t>Gain Survive as a bonus skill. You can convey basic ideas in all the common languages of the sector. You can always find free transport to a desired destination for yourself and a small group of your friends provided any traffic goes to the place. Finding this transport takes no more than an hour, but it may not be a strictly legitimate means of travel and may require working passage.</t>
  </si>
  <si>
    <t>You can forge, scrounge, or snag travel papers and identification for the party with 1d6 hours of work. These papers and permits will stand up to ordinary scrutiny, but require an opposed Int/ Administer versus Wis/Notice check if examined by an official while the PC is actually wanted by the state for some crime. When finding transport for the party, the transportation always makes the trip at least as fast as a dedicated charter would.</t>
  </si>
  <si>
    <t>Origin Foci - Pick Two</t>
  </si>
  <si>
    <t>All members of this species are good at hurting things. They gain a +1 bonus to their normal attack bonus. Thus, a 1st level alien Expert would have an attack bonus of +1 instead of +0, and a 1st level Warrior would begin with a +2 bonus.</t>
  </si>
  <si>
    <t>All members of this species have one or more natural abilities beyond those possessed by humans. Perfect vi-sion in the dark, tracking by scent, wireless tech interfacing, a lack of need for food and water, or some other talent might apply. As a quick inspiration, you can look at the equipment list and give them the natural use of 2-3 items. Optionally, you might give them an ability equivalent to a single psionic technique, plus one point of Effort to fuel it if needed.</t>
  </si>
  <si>
    <t>The creature has a hard shell or sharp talons. The alien has a base armor class of 15 plus half their character level, rounded up. If you give them body weaponry such as claws or fangs, have it equivalent to a medium advanced weapon. Weaponry alone is a very small advantage, since it's so easy to acquire otherwise, so you might not count this as a benefit if all you give a creature is a sharp set of teeth.</t>
  </si>
  <si>
    <t>All members of the species are particularly good at something. They might all be capable warriors, have unique technical aptitude, be persuasive speakers, or otherwise have a shared knack. Receive an appropriate skill as a bonus. Warrior-type races might be allowed to pick from either Punch, Shoot, or Stab.</t>
  </si>
  <si>
    <t>These aliens are all psychically gifted. The PC must either be a Psychic or take the Partial Psychic class option from the Adventurer class. Their maximum Effort score is increased by one point.</t>
  </si>
  <si>
    <t>All members of the species are strong, fast, tough, clever, perceptive, or charming by human standards. Pick an attribute appropriate to the alien; that attribute gains a +1 bonus to its modifier, up to a maximum of +3. Thus, an alien from an exceptionally strong species with a Strength score of 10 would have a Strength modifier of +1 instead of +0.</t>
  </si>
  <si>
    <t>The alien is big, or hardy, or made of unusually durable biological components. Whenever they roll their hit dice to determine their maximum hit points, the first die they roll always counts as the maximum. Thus, a first level Warrior alien would always start with 8 hit points. When rollling hit points at second level, they'd count their first die as 8 and roll on from there.</t>
  </si>
  <si>
    <t>The alien can fly under normal gravity conditions, or make short-range teleporation hops, or can climb sheer walls as if they were flat. Whatever the details, they can use their Move action to travel in an unusual way.</t>
  </si>
  <si>
    <t>Virtual Intelligence - Pick One</t>
  </si>
  <si>
    <t>Gain a bonus skill related to your intended function. You have all the usual traits and abilities of a VI robot.</t>
  </si>
  <si>
    <t>Gain a bonus skill related to your intended function. Choose an attribute associated with your work and gain a +1 bonus to its modifier, up to a maximum of +2. You have all the usual traits and abilities of a VI robot.</t>
  </si>
  <si>
    <t>Gain Pilot as a bonus skill. Pick a vehicle acceptable to the GM, usually a hoverbike or gravcar. You become that vehicle. You retain your usual attributes but gain the vehicle's Armor score. You are Armor Class 10, modified by your Dexterity score. A tech can improve your Armor Class by aftermarket modifications, adding up to three times their Fix skill to your Armor Class at a cost of 1,000 credits per point of improvement. You use the vehicle's hit points until your own normally-rolled hit point score exceeds that number. Many VI vehicles purchase a drone or humanoid robot body to carry on board and allow for remote operation in areas unsuitable for a vehicle; you can pilot a single surrogate body in lieu of its own Main Action, provided there's no ECM to jam the transmissions.</t>
  </si>
  <si>
    <t>Magazine</t>
  </si>
  <si>
    <t>Tech Level</t>
  </si>
  <si>
    <t>Cost</t>
  </si>
  <si>
    <t>Melee Weapon</t>
  </si>
  <si>
    <t>Blackout Stick</t>
  </si>
  <si>
    <t>STR/DEX</t>
  </si>
  <si>
    <t>Special</t>
  </si>
  <si>
    <t>-</t>
  </si>
  <si>
    <t>Chain</t>
  </si>
  <si>
    <t>DEX</t>
  </si>
  <si>
    <t>1d6</t>
  </si>
  <si>
    <t>2/AC 13</t>
  </si>
  <si>
    <t>Club</t>
  </si>
  <si>
    <t>STR</t>
  </si>
  <si>
    <t>1d4</t>
  </si>
  <si>
    <t>1/AC 15</t>
  </si>
  <si>
    <t>Dimensional Blade</t>
  </si>
  <si>
    <t>2d6+2</t>
  </si>
  <si>
    <t>2/AC 15</t>
  </si>
  <si>
    <t>Greatsword</t>
  </si>
  <si>
    <t>2d6</t>
  </si>
  <si>
    <t>Improvised Weapon</t>
  </si>
  <si>
    <t>Kinesis Wraps</t>
  </si>
  <si>
    <t>Knife</t>
  </si>
  <si>
    <t>Metal-Shod Fighting Staff</t>
  </si>
  <si>
    <t>1d8</t>
  </si>
  <si>
    <t>Mind Blade</t>
  </si>
  <si>
    <t>WIS/CON</t>
  </si>
  <si>
    <t>Monoblade</t>
  </si>
  <si>
    <t>1d8+1</t>
  </si>
  <si>
    <t>Nanoknife</t>
  </si>
  <si>
    <t>1d12+1</t>
  </si>
  <si>
    <t>5 min</t>
  </si>
  <si>
    <t>Polymorphic Sheath Weapon</t>
  </si>
  <si>
    <t>Revenant Knife</t>
  </si>
  <si>
    <t>1d12</t>
  </si>
  <si>
    <t>Shucker Prod</t>
  </si>
  <si>
    <t>Shuriken</t>
  </si>
  <si>
    <t>1d2</t>
  </si>
  <si>
    <t>Spear</t>
  </si>
  <si>
    <t>10/20</t>
  </si>
  <si>
    <t>Stingstick</t>
  </si>
  <si>
    <t>Stun Baton</t>
  </si>
  <si>
    <t>Suit Ripper</t>
  </si>
  <si>
    <t>Sword</t>
  </si>
  <si>
    <t>Thermal Razor</t>
  </si>
  <si>
    <t>2d8</t>
  </si>
  <si>
    <t>Unarmed Attack</t>
  </si>
  <si>
    <t>Walking Staff</t>
  </si>
  <si>
    <t>Ranged Weapon</t>
  </si>
  <si>
    <t>Primitive Bow</t>
  </si>
  <si>
    <t>50 / 75</t>
  </si>
  <si>
    <t>Advanced Bow</t>
  </si>
  <si>
    <t>100 / 150</t>
  </si>
  <si>
    <t>Conversion Bow</t>
  </si>
  <si>
    <t>150 / 300</t>
  </si>
  <si>
    <t>Grenade</t>
  </si>
  <si>
    <t>10 / 30</t>
  </si>
  <si>
    <t>Crude Pistol</t>
  </si>
  <si>
    <t>5 / 15</t>
  </si>
  <si>
    <t xml:space="preserve">Musket </t>
  </si>
  <si>
    <t>25 / 50</t>
  </si>
  <si>
    <t xml:space="preserve">Revolver </t>
  </si>
  <si>
    <t>30 / 100</t>
  </si>
  <si>
    <t xml:space="preserve">Rifle </t>
  </si>
  <si>
    <t>1d10+2</t>
  </si>
  <si>
    <t>200 / 400</t>
  </si>
  <si>
    <t xml:space="preserve">Shotgun </t>
  </si>
  <si>
    <t>3d4</t>
  </si>
  <si>
    <t>Semi-automatic Pistol</t>
  </si>
  <si>
    <t>1d6+1</t>
  </si>
  <si>
    <t>Submachine Gun</t>
  </si>
  <si>
    <t>Combat Rifle</t>
  </si>
  <si>
    <t>100 / 300</t>
  </si>
  <si>
    <t>Combat Shotgun</t>
  </si>
  <si>
    <t>Sniper Rifle</t>
  </si>
  <si>
    <t>1000 / 2000</t>
  </si>
  <si>
    <t>Void Carbine</t>
  </si>
  <si>
    <t>Mag Pistol</t>
  </si>
  <si>
    <t>Mag Rifle</t>
  </si>
  <si>
    <t>2d8+2</t>
  </si>
  <si>
    <t>300 / 600</t>
  </si>
  <si>
    <t>Spike Thrower</t>
  </si>
  <si>
    <t>3d8</t>
  </si>
  <si>
    <t>20 / 40</t>
  </si>
  <si>
    <t>Laser Pistol</t>
  </si>
  <si>
    <t>Laser Rifle</t>
  </si>
  <si>
    <t>1d10</t>
  </si>
  <si>
    <t>300 / 500</t>
  </si>
  <si>
    <t>Thermal Pistol</t>
  </si>
  <si>
    <t>Plasma Projector</t>
  </si>
  <si>
    <t>50 / 100</t>
  </si>
  <si>
    <t>Shear Rifle</t>
  </si>
  <si>
    <t>Thunder Gun</t>
  </si>
  <si>
    <t>2d10</t>
  </si>
  <si>
    <t>Distortion Cannon</t>
  </si>
  <si>
    <t>2d12</t>
  </si>
  <si>
    <t>Micro Anti-Vehicle Laser</t>
  </si>
  <si>
    <t>Psitech Weapon</t>
  </si>
  <si>
    <t>Metafocal Grenade</t>
  </si>
  <si>
    <t>Metastasis Projector</t>
  </si>
  <si>
    <t>Telekinetic Sling</t>
  </si>
  <si>
    <t>Heavy Machine Gun</t>
  </si>
  <si>
    <t>3d6 #</t>
  </si>
  <si>
    <t>500 / 2000</t>
  </si>
  <si>
    <t>Rocket Launcher</t>
  </si>
  <si>
    <t>3d10</t>
  </si>
  <si>
    <t>2000 / 4000</t>
  </si>
  <si>
    <t>Demo Charge</t>
  </si>
  <si>
    <t>Railgun</t>
  </si>
  <si>
    <t>3d8 #</t>
  </si>
  <si>
    <t>4000 / 8000</t>
  </si>
  <si>
    <t>*</t>
  </si>
  <si>
    <t>Anti-Vehicle Laser</t>
  </si>
  <si>
    <t>Hydra Array</t>
  </si>
  <si>
    <t>Wheatcutter Belt</t>
  </si>
  <si>
    <t>10 / 20</t>
  </si>
  <si>
    <t>Vortex Cannon</t>
  </si>
  <si>
    <t>5d12</t>
  </si>
  <si>
    <t>Subtype</t>
  </si>
  <si>
    <t>Armour Class</t>
  </si>
  <si>
    <t>Carry Mod</t>
  </si>
  <si>
    <t xml:space="preserve">Shield </t>
  </si>
  <si>
    <t>Shield/Advanced</t>
  </si>
  <si>
    <t>Force Pavis</t>
  </si>
  <si>
    <t>Body</t>
  </si>
  <si>
    <t>Leather Jack</t>
  </si>
  <si>
    <t>Cuirass</t>
  </si>
  <si>
    <t>Full Plate</t>
  </si>
  <si>
    <t>Warpaint</t>
  </si>
  <si>
    <t>Woven Body Armor</t>
  </si>
  <si>
    <t>Ship Suit</t>
  </si>
  <si>
    <t>Vacc Suit</t>
  </si>
  <si>
    <t>Armored Vacc Suit</t>
  </si>
  <si>
    <t>Armored Undersuit</t>
  </si>
  <si>
    <t>Secure Clothing</t>
  </si>
  <si>
    <t>Comet Suit</t>
  </si>
  <si>
    <t>Security Armour</t>
  </si>
  <si>
    <t>Icarus Harness</t>
  </si>
  <si>
    <t>Combat Field Uniform</t>
  </si>
  <si>
    <t>Vestimentum</t>
  </si>
  <si>
    <t>Assault Suit</t>
  </si>
  <si>
    <t>Storm Armour</t>
  </si>
  <si>
    <t>Field Emitter Panoply</t>
  </si>
  <si>
    <t>Deflector Array</t>
  </si>
  <si>
    <t>Executive Security Suit</t>
  </si>
  <si>
    <t>Ghost Mantle</t>
  </si>
  <si>
    <t>Polyplast Carapace</t>
  </si>
  <si>
    <t>Psitech Combat Suit</t>
  </si>
  <si>
    <t>Stutterjump Suit</t>
  </si>
  <si>
    <t>Titan Powered Armor</t>
  </si>
  <si>
    <t>Tempest Assault Array</t>
  </si>
  <si>
    <t>Exploration Gear</t>
  </si>
  <si>
    <t>TL</t>
  </si>
  <si>
    <t>Ammunition, 20 rounds</t>
  </si>
  <si>
    <t>Adrenal Suppression Pump</t>
  </si>
  <si>
    <t>Ammunition, magazine</t>
  </si>
  <si>
    <t>Bioadaptation Augments</t>
  </si>
  <si>
    <t>Ammunition, missile</t>
  </si>
  <si>
    <t>3</t>
  </si>
  <si>
    <t>Body Arsenal Array</t>
  </si>
  <si>
    <t>Atmofilter</t>
  </si>
  <si>
    <t>4</t>
  </si>
  <si>
    <t>Body Sculpting</t>
  </si>
  <si>
    <t>Backpack</t>
  </si>
  <si>
    <t>Backpack/Advanced</t>
  </si>
  <si>
    <t>Drone Control Link</t>
  </si>
  <si>
    <t>Binoculars</t>
  </si>
  <si>
    <t>Eelskin Capacitor Mesh</t>
  </si>
  <si>
    <t>Binoculars/Advanced</t>
  </si>
  <si>
    <t>Gecko Anchors</t>
  </si>
  <si>
    <t>Climbing harness</t>
  </si>
  <si>
    <t>Ghost Talker Transceiver</t>
  </si>
  <si>
    <t>Comm server</t>
  </si>
  <si>
    <t>Holdout Cavity</t>
  </si>
  <si>
    <t>Glowbug</t>
  </si>
  <si>
    <t>Holoskin Emitters</t>
  </si>
  <si>
    <t>Grapnel launcher</t>
  </si>
  <si>
    <t>Identity Submersion Trigger</t>
  </si>
  <si>
    <t>Grav chute</t>
  </si>
  <si>
    <t>Immunofiltration System</t>
  </si>
  <si>
    <t>Grav Harness</t>
  </si>
  <si>
    <t>5</t>
  </si>
  <si>
    <t>Induced Coma Trigger</t>
  </si>
  <si>
    <t>Instapanel</t>
  </si>
  <si>
    <t>Neurointruder Alert</t>
  </si>
  <si>
    <t>Low-light goggles</t>
  </si>
  <si>
    <t>Panspectral Optics</t>
  </si>
  <si>
    <t>Navcomp</t>
  </si>
  <si>
    <t>Pressure Sheathing</t>
  </si>
  <si>
    <t>Oxygen Tank</t>
  </si>
  <si>
    <t>Prosthetic Limb</t>
  </si>
  <si>
    <t>Pressure tent</t>
  </si>
  <si>
    <t>Revenant Wiring</t>
  </si>
  <si>
    <t>Rations/1 Day</t>
  </si>
  <si>
    <t>Slowtime Window</t>
  </si>
  <si>
    <t>Rope (20m)</t>
  </si>
  <si>
    <t>Stabilization Overrides</t>
  </si>
  <si>
    <t>Rope/Advanced (20m)</t>
  </si>
  <si>
    <t>Tagger Nanites</t>
  </si>
  <si>
    <t>Scout report</t>
  </si>
  <si>
    <t>Toxin Injector</t>
  </si>
  <si>
    <t>Solar recharger</t>
  </si>
  <si>
    <t>Twitchlock Actuators</t>
  </si>
  <si>
    <t>Survey scanner</t>
  </si>
  <si>
    <t>Survival kit</t>
  </si>
  <si>
    <t>Stims</t>
  </si>
  <si>
    <t>Telescoping pole</t>
  </si>
  <si>
    <t>Thermal flare</t>
  </si>
  <si>
    <t>Bezoar</t>
  </si>
  <si>
    <t>Trade goods</t>
  </si>
  <si>
    <t>Hush</t>
  </si>
  <si>
    <t>Trade metals</t>
  </si>
  <si>
    <t>Lift</t>
  </si>
  <si>
    <t>Vacc fresher</t>
  </si>
  <si>
    <t>Psych</t>
  </si>
  <si>
    <t>Vacc skin</t>
  </si>
  <si>
    <t>Reverie</t>
  </si>
  <si>
    <t>Accessories</t>
  </si>
  <si>
    <t>Squeal</t>
  </si>
  <si>
    <t>Argus web</t>
  </si>
  <si>
    <t>Tsunami</t>
  </si>
  <si>
    <t>Compad</t>
  </si>
  <si>
    <t>Dataslab</t>
  </si>
  <si>
    <t>Dermofilm</t>
  </si>
  <si>
    <t>Grav harness</t>
  </si>
  <si>
    <t>Holo unit</t>
  </si>
  <si>
    <t>Portabox</t>
  </si>
  <si>
    <t>Translator torc</t>
  </si>
  <si>
    <t>Tools and Medical</t>
  </si>
  <si>
    <t>Bioscanner</t>
  </si>
  <si>
    <t>Lazarus Patch</t>
  </si>
  <si>
    <t>Medkit</t>
  </si>
  <si>
    <t>Spare Parts</t>
  </si>
  <si>
    <t>Metatool</t>
  </si>
  <si>
    <t>Power cell/Type A</t>
  </si>
  <si>
    <t>Power cell/Type B</t>
  </si>
  <si>
    <t>Telekinetic generator</t>
  </si>
  <si>
    <t>Tailored Antiallergens</t>
  </si>
  <si>
    <t>Toolkit/Postech</t>
  </si>
  <si>
    <t>Toolkit/Pretech</t>
  </si>
  <si>
    <t>Computing Gear</t>
  </si>
  <si>
    <t>Black Slab</t>
  </si>
  <si>
    <t>Data phase tap</t>
  </si>
  <si>
    <t>Data Protocol</t>
  </si>
  <si>
    <t>Line Shunt</t>
  </si>
  <si>
    <t>Remote Link Unit</t>
  </si>
  <si>
    <t>Stiletto Charge</t>
  </si>
  <si>
    <t>Storage Unit</t>
  </si>
  <si>
    <t>Tightbeam Link Unit</t>
  </si>
  <si>
    <t>Stars Without Number - Backgrounds</t>
  </si>
  <si>
    <t>Free/Quick Skills</t>
  </si>
  <si>
    <t>d6</t>
  </si>
  <si>
    <t>Growth</t>
  </si>
  <si>
    <t>d8</t>
  </si>
  <si>
    <t>Learning</t>
  </si>
  <si>
    <t>Survive/0</t>
  </si>
  <si>
    <t>Any Combat</t>
  </si>
  <si>
    <t>Heal/0</t>
  </si>
  <si>
    <t>Know/0</t>
  </si>
  <si>
    <t>Notice/0</t>
  </si>
  <si>
    <t>Any Combat/0</t>
  </si>
  <si>
    <t>Any Skill</t>
  </si>
  <si>
    <t>Talk/0</t>
  </si>
  <si>
    <t>Pilot/0</t>
  </si>
  <si>
    <t>Fix/0</t>
  </si>
  <si>
    <t>Perform/0</t>
  </si>
  <si>
    <t>Shoot or Trade/0</t>
  </si>
  <si>
    <t>Lead/0</t>
  </si>
  <si>
    <t>Connect/0</t>
  </si>
  <si>
    <t>Sneak/0</t>
  </si>
  <si>
    <t>Administer/0</t>
  </si>
  <si>
    <t>Exert/0</t>
  </si>
  <si>
    <t>Program/0</t>
  </si>
  <si>
    <t>Trade/0</t>
  </si>
  <si>
    <t>Stab or Shoot</t>
  </si>
  <si>
    <t>Work/0</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</si>
</sst>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quot;p.&quot; 0"/>
    <numFmt numFmtId="165" formatCode="d/m"/>
    <numFmt numFmtId="166" formatCode="[$₡] #,##0"/>
    <numFmt numFmtId="167" formatCode="#,###"/>
  </numFmts>
  <fonts count="18">
    <font>
      <sz val="10.0"/>
      <color rgb="FF000000"/>
      <name val="Arial"/>
    </font>
    <font/>
    <font>
      <b/>
      <color rgb="FF000000"/>
    </font>
    <font>
      <b/>
      <color rgb="FF000000"/>
      <name val="Arial"/>
    </font>
    <font>
      <b/>
      <color rgb="FFFFFFFF"/>
    </font>
    <font>
      <name val="Arial"/>
    </font>
    <font>
      <color rgb="FF000000"/>
      <name val="Arial"/>
    </font>
    <font>
      <color rgb="FFFFFFFF"/>
    </font>
    <font>
      <color rgb="FF000000"/>
    </font>
    <font>
      <sz val="11.0"/>
      <color rgb="FF000000"/>
      <name val="Inconsolata"/>
    </font>
    <font>
      <sz val="11.0"/>
      <color rgb="FFFFFFFF"/>
      <name val="Inconsolata"/>
    </font>
    <font>
      <b/>
      <color rgb="FFFFFFFF"/>
      <name val="Arial"/>
    </font>
    <font>
      <b/>
      <name val="Arial"/>
    </font>
    <font>
      <b/>
    </font>
    <font>
      <i/>
      <name val="Arial"/>
    </font>
    <font>
      <b/>
      <sz val="18.0"/>
      <color rgb="FFFFFFFF"/>
      <name val="Arial"/>
    </font>
    <font>
      <color rgb="FFFFFFFF"/>
      <name val="Arial"/>
    </font>
    <font>
      <b/>
      <i/>
      <color rgb="FFFFFFFF"/>
      <name val="Arial"/>
    </font>
  </fonts>
  <fills count="8">
    <fill>
      <patternFill patternType="none"/>
    </fill>
    <fill>
      <patternFill patternType="lightGray"/>
    </fill>
    <fill>
      <patternFill patternType="solid">
        <fgColor rgb="FF999999"/>
        <bgColor rgb="FF999999"/>
      </patternFill>
    </fill>
    <fill>
      <patternFill patternType="solid">
        <fgColor rgb="FFFFFFFF"/>
        <bgColor rgb="FFFFFFFF"/>
      </patternFill>
    </fill>
    <fill>
      <patternFill patternType="solid">
        <fgColor rgb="FFB7B7B7"/>
        <bgColor rgb="FFB7B7B7"/>
      </patternFill>
    </fill>
    <fill>
      <patternFill patternType="solid">
        <fgColor rgb="FF000000"/>
        <bgColor rgb="FF000000"/>
      </patternFill>
    </fill>
    <fill>
      <patternFill patternType="solid">
        <fgColor rgb="FF434343"/>
        <bgColor rgb="FF434343"/>
      </patternFill>
    </fill>
    <fill>
      <patternFill patternType="solid">
        <fgColor rgb="FFD9D9D9"/>
        <bgColor rgb="FFD9D9D9"/>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0" fillId="0" fontId="1" numFmtId="0" xfId="0" applyAlignment="1" applyFont="1">
      <alignment horizontal="center"/>
    </xf>
    <xf borderId="1" fillId="2" fontId="2" numFmtId="0" xfId="0" applyAlignment="1" applyBorder="1" applyFill="1" applyFont="1">
      <alignment readingOrder="0"/>
    </xf>
    <xf borderId="2" fillId="0" fontId="1" numFmtId="0" xfId="0" applyAlignment="1" applyBorder="1" applyFont="1">
      <alignment readingOrder="0"/>
    </xf>
    <xf borderId="3" fillId="0" fontId="1" numFmtId="0" xfId="0" applyBorder="1" applyFont="1"/>
    <xf borderId="3" fillId="2" fontId="2" numFmtId="0" xfId="0" applyAlignment="1" applyBorder="1" applyFont="1">
      <alignment readingOrder="0"/>
    </xf>
    <xf borderId="4" fillId="0" fontId="1" numFmtId="0" xfId="0" applyBorder="1" applyFont="1"/>
    <xf borderId="1" fillId="2" fontId="2" numFmtId="0" xfId="0" applyAlignment="1" applyBorder="1" applyFont="1">
      <alignment horizontal="center" readingOrder="0"/>
    </xf>
    <xf borderId="2" fillId="2" fontId="3" numFmtId="0" xfId="0" applyAlignment="1" applyBorder="1" applyFont="1">
      <alignment vertical="bottom"/>
    </xf>
    <xf borderId="4" fillId="2" fontId="3" numFmtId="0" xfId="0" applyAlignment="1" applyBorder="1" applyFont="1">
      <alignment horizontal="center" vertical="bottom"/>
    </xf>
    <xf borderId="2" fillId="2" fontId="2" numFmtId="0" xfId="0" applyAlignment="1" applyBorder="1" applyFont="1">
      <alignment horizontal="center" readingOrder="0"/>
    </xf>
    <xf borderId="0" fillId="3" fontId="4" numFmtId="0" xfId="0" applyAlignment="1" applyFill="1" applyFont="1">
      <alignment horizontal="center" readingOrder="0"/>
    </xf>
    <xf borderId="1" fillId="0" fontId="1" numFmtId="0" xfId="0" applyAlignment="1" applyBorder="1" applyFont="1">
      <alignment horizontal="center" readingOrder="0"/>
    </xf>
    <xf borderId="1" fillId="3" fontId="1" numFmtId="0" xfId="0" applyAlignment="1" applyBorder="1" applyFont="1">
      <alignment horizontal="center" readingOrder="0"/>
    </xf>
    <xf borderId="1" fillId="3" fontId="1" numFmtId="0" xfId="0" applyAlignment="1" applyBorder="1" applyFont="1">
      <alignment horizontal="center"/>
    </xf>
    <xf borderId="5" fillId="0" fontId="5" numFmtId="0" xfId="0" applyAlignment="1" applyBorder="1" applyFont="1">
      <alignment readingOrder="0" vertical="bottom"/>
    </xf>
    <xf borderId="6" fillId="0" fontId="1" numFmtId="0" xfId="0" applyBorder="1" applyFont="1"/>
    <xf borderId="6" fillId="3" fontId="6" numFmtId="0" xfId="0" applyAlignment="1" applyBorder="1" applyFont="1">
      <alignment horizontal="center" readingOrder="0" vertical="bottom"/>
    </xf>
    <xf borderId="6" fillId="0" fontId="5" numFmtId="0" xfId="0" applyAlignment="1" applyBorder="1" applyFont="1">
      <alignment vertical="bottom"/>
    </xf>
    <xf borderId="0" fillId="0" fontId="7" numFmtId="0" xfId="0" applyFont="1"/>
    <xf borderId="2" fillId="0" fontId="1" numFmtId="0" xfId="0" applyAlignment="1" applyBorder="1" applyFont="1">
      <alignment horizontal="center"/>
    </xf>
    <xf borderId="0" fillId="3" fontId="1" numFmtId="0" xfId="0" applyAlignment="1" applyFont="1">
      <alignment horizontal="center" readingOrder="0"/>
    </xf>
    <xf borderId="1" fillId="0" fontId="1" numFmtId="0" xfId="0" applyBorder="1" applyFont="1"/>
    <xf borderId="1" fillId="0" fontId="1" numFmtId="0" xfId="0" applyAlignment="1" applyBorder="1" applyFont="1">
      <alignment horizontal="center"/>
    </xf>
    <xf borderId="5" fillId="0" fontId="5" numFmtId="0" xfId="0" applyAlignment="1" applyBorder="1" applyFont="1">
      <alignment vertical="bottom"/>
    </xf>
    <xf borderId="6" fillId="3" fontId="6" numFmtId="0" xfId="0" applyAlignment="1" applyBorder="1" applyFont="1">
      <alignment horizontal="center" vertical="bottom"/>
    </xf>
    <xf borderId="0" fillId="3" fontId="1" numFmtId="0" xfId="0" applyAlignment="1" applyFont="1">
      <alignment horizontal="center"/>
    </xf>
    <xf borderId="2" fillId="0" fontId="0" numFmtId="0" xfId="0" applyAlignment="1" applyBorder="1" applyFont="1">
      <alignment readingOrder="0"/>
    </xf>
    <xf borderId="6" fillId="0" fontId="5" numFmtId="0" xfId="0" applyAlignment="1" applyBorder="1" applyFont="1">
      <alignment vertical="bottom"/>
    </xf>
    <xf borderId="2" fillId="0" fontId="1" numFmtId="0" xfId="0" applyAlignment="1" applyBorder="1" applyFont="1">
      <alignment horizontal="center" readingOrder="0"/>
    </xf>
    <xf borderId="1" fillId="4" fontId="2" numFmtId="0" xfId="0" applyAlignment="1" applyBorder="1" applyFill="1" applyFont="1">
      <alignment horizontal="center" readingOrder="0"/>
    </xf>
    <xf borderId="2" fillId="4" fontId="2" numFmtId="0" xfId="0" applyAlignment="1" applyBorder="1" applyFont="1">
      <alignment horizontal="center" readingOrder="0"/>
    </xf>
    <xf borderId="2" fillId="0" fontId="1" numFmtId="0" xfId="0" applyBorder="1" applyFont="1"/>
    <xf borderId="1" fillId="3" fontId="6" numFmtId="0" xfId="0" applyAlignment="1" applyBorder="1" applyFont="1">
      <alignment horizontal="center" readingOrder="0" vertical="bottom"/>
    </xf>
    <xf borderId="6" fillId="3" fontId="6" numFmtId="0" xfId="0" applyAlignment="1" applyBorder="1" applyFont="1">
      <alignment horizontal="center" vertical="bottom"/>
    </xf>
    <xf borderId="1" fillId="3" fontId="0" numFmtId="0" xfId="0" applyAlignment="1" applyBorder="1" applyFont="1">
      <alignment horizontal="center"/>
    </xf>
    <xf borderId="0" fillId="3" fontId="1" numFmtId="0" xfId="0" applyFont="1"/>
    <xf borderId="1" fillId="2" fontId="3" numFmtId="0" xfId="0" applyAlignment="1" applyBorder="1" applyFont="1">
      <alignment horizontal="center" vertical="bottom"/>
    </xf>
    <xf borderId="0" fillId="3" fontId="2" numFmtId="0" xfId="0" applyAlignment="1" applyFont="1">
      <alignment horizontal="center" readingOrder="0"/>
    </xf>
    <xf borderId="7" fillId="0" fontId="5" numFmtId="49" xfId="0" applyAlignment="1" applyBorder="1" applyFont="1" applyNumberFormat="1">
      <alignment horizontal="center" vertical="bottom"/>
    </xf>
    <xf borderId="6" fillId="0" fontId="5" numFmtId="0" xfId="0" applyAlignment="1" applyBorder="1" applyFont="1">
      <alignment horizontal="center" vertical="bottom"/>
    </xf>
    <xf borderId="2" fillId="2" fontId="2" numFmtId="0" xfId="0" applyAlignment="1" applyBorder="1" applyFont="1">
      <alignment horizontal="left" readingOrder="0"/>
    </xf>
    <xf borderId="1" fillId="3" fontId="8" numFmtId="0" xfId="0" applyAlignment="1" applyBorder="1" applyFont="1">
      <alignment horizontal="center" readingOrder="0"/>
    </xf>
    <xf borderId="0" fillId="0" fontId="7" numFmtId="0" xfId="0" applyAlignment="1" applyFont="1">
      <alignment horizontal="center"/>
    </xf>
    <xf borderId="1" fillId="0" fontId="1" numFmtId="0" xfId="0" applyAlignment="1" applyBorder="1" applyFont="1">
      <alignment readingOrder="0"/>
    </xf>
    <xf borderId="1" fillId="3" fontId="9" numFmtId="0" xfId="0" applyAlignment="1" applyBorder="1" applyFont="1">
      <alignment horizontal="center"/>
    </xf>
    <xf borderId="0" fillId="3" fontId="10" numFmtId="0" xfId="0" applyFont="1"/>
    <xf borderId="2" fillId="2" fontId="2" numFmtId="0" xfId="0" applyAlignment="1" applyBorder="1" applyFont="1">
      <alignment readingOrder="0"/>
    </xf>
    <xf borderId="0" fillId="0" fontId="1" numFmtId="0" xfId="0" applyAlignment="1" applyFont="1">
      <alignment horizontal="center" readingOrder="0"/>
    </xf>
    <xf borderId="0" fillId="0" fontId="1" numFmtId="0" xfId="0" applyAlignment="1" applyFont="1">
      <alignment readingOrder="0"/>
    </xf>
    <xf borderId="1" fillId="5" fontId="4" numFmtId="0" xfId="0" applyAlignment="1" applyBorder="1" applyFill="1" applyFont="1">
      <alignment horizontal="center" readingOrder="0"/>
    </xf>
    <xf borderId="2" fillId="5" fontId="11" numFmtId="0" xfId="0" applyAlignment="1" applyBorder="1" applyFont="1">
      <alignment horizontal="center" vertical="bottom"/>
    </xf>
    <xf borderId="0" fillId="5" fontId="4" numFmtId="0" xfId="0" applyAlignment="1" applyFont="1">
      <alignment horizontal="center" readingOrder="0"/>
    </xf>
    <xf borderId="7" fillId="4" fontId="5" numFmtId="0" xfId="0" applyAlignment="1" applyBorder="1" applyFont="1">
      <alignment horizontal="center" vertical="bottom"/>
    </xf>
    <xf borderId="6" fillId="4" fontId="5" numFmtId="0" xfId="0" applyAlignment="1" applyBorder="1" applyFont="1">
      <alignment horizontal="center" vertical="bottom"/>
    </xf>
    <xf borderId="7" fillId="0" fontId="5" numFmtId="0" xfId="0" applyAlignment="1" applyBorder="1" applyFont="1">
      <alignment horizontal="center" vertical="bottom"/>
    </xf>
    <xf borderId="6" fillId="0" fontId="5" numFmtId="49" xfId="0" applyAlignment="1" applyBorder="1" applyFont="1" applyNumberFormat="1">
      <alignment horizontal="center" vertical="bottom"/>
    </xf>
    <xf borderId="1" fillId="5" fontId="4" numFmtId="0" xfId="0" applyAlignment="1" applyBorder="1" applyFont="1">
      <alignment readingOrder="0"/>
    </xf>
    <xf borderId="1" fillId="0" fontId="12" numFmtId="0" xfId="0" applyAlignment="1" applyBorder="1" applyFont="1">
      <alignment horizontal="left"/>
    </xf>
    <xf borderId="1" fillId="0" fontId="13" numFmtId="0" xfId="0" applyAlignment="1" applyBorder="1" applyFont="1">
      <alignment readingOrder="0"/>
    </xf>
    <xf borderId="0" fillId="5" fontId="4" numFmtId="0" xfId="0" applyAlignment="1" applyFont="1">
      <alignment readingOrder="0"/>
    </xf>
    <xf borderId="0" fillId="5" fontId="4" numFmtId="0" xfId="0" applyAlignment="1" applyFont="1">
      <alignment horizontal="left" readingOrder="0"/>
    </xf>
    <xf borderId="1" fillId="3" fontId="12" numFmtId="0" xfId="0" applyAlignment="1" applyBorder="1" applyFont="1">
      <alignment horizontal="left"/>
    </xf>
    <xf borderId="8" fillId="5" fontId="11" numFmtId="0" xfId="0" applyAlignment="1" applyBorder="1" applyFont="1">
      <alignment vertical="bottom"/>
    </xf>
    <xf borderId="0" fillId="0" fontId="13" numFmtId="0" xfId="0" applyAlignment="1" applyFont="1">
      <alignment readingOrder="0"/>
    </xf>
    <xf borderId="7" fillId="0" fontId="12" numFmtId="0" xfId="0" applyAlignment="1" applyBorder="1" applyFont="1">
      <alignment vertical="bottom"/>
    </xf>
    <xf borderId="0" fillId="6" fontId="5" numFmtId="0" xfId="0" applyFill="1" applyFont="1"/>
    <xf borderId="0" fillId="6" fontId="11" numFmtId="0" xfId="0" applyAlignment="1" applyFont="1">
      <alignment horizontal="center"/>
    </xf>
    <xf borderId="0" fillId="6" fontId="11" numFmtId="0" xfId="0" applyAlignment="1" applyFont="1">
      <alignment horizontal="center"/>
    </xf>
    <xf borderId="0" fillId="6" fontId="11" numFmtId="0" xfId="0" applyAlignment="1" applyFont="1">
      <alignment horizontal="center" readingOrder="0"/>
    </xf>
    <xf borderId="0" fillId="3" fontId="5" numFmtId="0" xfId="0" applyFont="1"/>
    <xf borderId="0" fillId="3" fontId="11" numFmtId="0" xfId="0" applyAlignment="1" applyFont="1">
      <alignment horizontal="center"/>
    </xf>
    <xf borderId="0" fillId="3" fontId="11" numFmtId="0" xfId="0" applyAlignment="1" applyFont="1">
      <alignment horizontal="center"/>
    </xf>
    <xf borderId="0" fillId="3" fontId="3" numFmtId="0" xfId="0" applyAlignment="1" applyFont="1">
      <alignment horizontal="center" readingOrder="0"/>
    </xf>
    <xf borderId="0" fillId="0" fontId="5" numFmtId="0" xfId="0" applyFont="1"/>
    <xf borderId="0" fillId="0" fontId="5" numFmtId="0" xfId="0" applyAlignment="1" applyFont="1">
      <alignment horizontal="center"/>
    </xf>
    <xf borderId="0" fillId="0" fontId="12" numFmtId="0" xfId="0" applyAlignment="1" applyFont="1">
      <alignment horizontal="right"/>
    </xf>
    <xf borderId="0" fillId="0" fontId="12" numFmtId="0" xfId="0" applyAlignment="1" applyFont="1">
      <alignment horizontal="center" readingOrder="0"/>
    </xf>
    <xf borderId="0" fillId="0" fontId="14" numFmtId="164" xfId="0" applyAlignment="1" applyFont="1" applyNumberFormat="1">
      <alignment horizontal="center"/>
    </xf>
    <xf borderId="0" fillId="5" fontId="15" numFmtId="0" xfId="0" applyAlignment="1" applyFont="1">
      <alignment horizontal="center" vertical="center"/>
    </xf>
    <xf borderId="0" fillId="6" fontId="5" numFmtId="0" xfId="0" applyAlignment="1" applyFont="1">
      <alignment vertical="center"/>
    </xf>
    <xf borderId="0" fillId="6" fontId="11" numFmtId="0" xfId="0" applyAlignment="1" applyFont="1">
      <alignment horizontal="right" vertical="center"/>
    </xf>
    <xf borderId="0" fillId="6" fontId="16" numFmtId="0" xfId="0" applyAlignment="1" applyFont="1">
      <alignment horizontal="center" shrinkToFit="0" vertical="center" wrapText="1"/>
    </xf>
    <xf borderId="0" fillId="6" fontId="16" numFmtId="0" xfId="0" applyAlignment="1" applyFont="1">
      <alignment horizontal="center" vertical="center"/>
    </xf>
    <xf borderId="9" fillId="0" fontId="1" numFmtId="0" xfId="0" applyBorder="1" applyFont="1"/>
    <xf borderId="0" fillId="0" fontId="5" numFmtId="0" xfId="0" applyAlignment="1" applyFont="1">
      <alignment vertical="center"/>
    </xf>
    <xf borderId="0" fillId="0" fontId="12" numFmtId="0" xfId="0" applyAlignment="1" applyFont="1">
      <alignment horizontal="right" vertical="center"/>
    </xf>
    <xf borderId="0" fillId="0" fontId="5" numFmtId="0" xfId="0" applyAlignment="1" applyFont="1">
      <alignment shrinkToFit="0" vertical="center" wrapText="1"/>
    </xf>
    <xf borderId="0" fillId="7" fontId="5" numFmtId="0" xfId="0" applyAlignment="1" applyFill="1" applyFont="1">
      <alignment vertical="center"/>
    </xf>
    <xf borderId="0" fillId="0" fontId="12" numFmtId="0" xfId="0" applyAlignment="1" applyFont="1">
      <alignment horizontal="right" shrinkToFit="0" vertical="center" wrapText="1"/>
    </xf>
    <xf borderId="0" fillId="5" fontId="7" numFmtId="0" xfId="0" applyAlignment="1" applyFont="1">
      <alignment horizontal="center" readingOrder="0"/>
    </xf>
    <xf borderId="9" fillId="0" fontId="12" numFmtId="0" xfId="0" applyAlignment="1" applyBorder="1" applyFont="1">
      <alignment horizontal="right"/>
    </xf>
    <xf borderId="9" fillId="0" fontId="13" numFmtId="0" xfId="0" applyAlignment="1" applyBorder="1" applyFont="1">
      <alignment horizontal="right" readingOrder="0" vertical="center"/>
    </xf>
    <xf borderId="0" fillId="0" fontId="1" numFmtId="165" xfId="0" applyAlignment="1" applyFont="1" applyNumberFormat="1">
      <alignment horizontal="center" readingOrder="0"/>
    </xf>
    <xf borderId="9" fillId="0" fontId="13" numFmtId="49" xfId="0" applyAlignment="1" applyBorder="1" applyFont="1" applyNumberFormat="1">
      <alignment horizontal="right" vertical="center"/>
    </xf>
    <xf borderId="9" fillId="0" fontId="13" numFmtId="0" xfId="0" applyAlignment="1" applyBorder="1" applyFont="1">
      <alignment horizontal="right" vertical="center"/>
    </xf>
    <xf borderId="0" fillId="0" fontId="5" numFmtId="0" xfId="0" applyAlignment="1" applyFont="1">
      <alignment horizontal="center" readingOrder="0"/>
    </xf>
    <xf borderId="0" fillId="0" fontId="5" numFmtId="49" xfId="0" applyAlignment="1" applyFont="1" applyNumberFormat="1">
      <alignment horizontal="center"/>
    </xf>
    <xf borderId="0" fillId="0" fontId="5" numFmtId="3" xfId="0" applyAlignment="1" applyFont="1" applyNumberFormat="1">
      <alignment horizontal="center"/>
    </xf>
    <xf borderId="0" fillId="0" fontId="5" numFmtId="1" xfId="0" applyAlignment="1" applyFont="1" applyNumberFormat="1">
      <alignment horizontal="center"/>
    </xf>
    <xf borderId="0" fillId="0" fontId="5" numFmtId="49" xfId="0" applyAlignment="1" applyFont="1" applyNumberFormat="1">
      <alignment horizontal="center" readingOrder="0"/>
    </xf>
    <xf borderId="0" fillId="0" fontId="5" numFmtId="3" xfId="0" applyAlignment="1" applyFont="1" applyNumberFormat="1">
      <alignment horizontal="center" vertical="bottom"/>
    </xf>
    <xf borderId="0" fillId="0" fontId="5" numFmtId="49" xfId="0" applyFont="1" applyNumberFormat="1"/>
    <xf borderId="9" fillId="0" fontId="12" numFmtId="49" xfId="0" applyAlignment="1" applyBorder="1" applyFont="1" applyNumberFormat="1">
      <alignment horizontal="right"/>
    </xf>
    <xf borderId="9" fillId="0" fontId="12" numFmtId="0" xfId="0" applyAlignment="1" applyBorder="1" applyFont="1">
      <alignment horizontal="right" readingOrder="0" vertical="bottom"/>
    </xf>
    <xf borderId="0" fillId="0" fontId="5" numFmtId="0" xfId="0" applyAlignment="1" applyFont="1">
      <alignment horizontal="center" readingOrder="0" vertical="bottom"/>
    </xf>
    <xf borderId="0" fillId="0" fontId="5" numFmtId="49" xfId="0" applyAlignment="1" applyFont="1" applyNumberFormat="1">
      <alignment horizontal="center" readingOrder="0" vertical="bottom"/>
    </xf>
    <xf borderId="0" fillId="0" fontId="5" numFmtId="3" xfId="0" applyAlignment="1" applyFont="1" applyNumberFormat="1">
      <alignment horizontal="center" readingOrder="0" vertical="bottom"/>
    </xf>
    <xf borderId="0" fillId="0" fontId="5" numFmtId="1" xfId="0" applyAlignment="1" applyFont="1" applyNumberFormat="1">
      <alignment horizontal="center" readingOrder="0" vertical="bottom"/>
    </xf>
    <xf borderId="0" fillId="0" fontId="5" numFmtId="0" xfId="0" applyAlignment="1" applyFont="1">
      <alignment horizontal="center" vertical="bottom"/>
    </xf>
    <xf borderId="0" fillId="0" fontId="5" numFmtId="1" xfId="0" applyAlignment="1" applyFont="1" applyNumberFormat="1">
      <alignment horizontal="center" vertical="bottom"/>
    </xf>
    <xf borderId="0" fillId="0" fontId="5" numFmtId="49" xfId="0" applyAlignment="1" applyFont="1" applyNumberFormat="1">
      <alignment horizontal="center" vertical="bottom"/>
    </xf>
    <xf borderId="0" fillId="0" fontId="5" numFmtId="166" xfId="0" applyAlignment="1" applyFont="1" applyNumberFormat="1">
      <alignment horizontal="center"/>
    </xf>
    <xf borderId="0" fillId="0" fontId="5" numFmtId="166" xfId="0" applyFont="1" applyNumberFormat="1"/>
    <xf borderId="0" fillId="6" fontId="17" numFmtId="0" xfId="0" applyAlignment="1" applyFont="1">
      <alignment horizontal="center"/>
    </xf>
    <xf borderId="0" fillId="6" fontId="17" numFmtId="0" xfId="0" applyAlignment="1" applyFont="1">
      <alignment horizontal="center" readingOrder="0"/>
    </xf>
    <xf borderId="0" fillId="6" fontId="17" numFmtId="166" xfId="0" applyAlignment="1" applyFont="1" applyNumberFormat="1">
      <alignment horizontal="center"/>
    </xf>
    <xf borderId="9" fillId="0" fontId="12" numFmtId="0" xfId="0" applyAlignment="1" applyBorder="1" applyFont="1">
      <alignment horizontal="right" readingOrder="0"/>
    </xf>
    <xf borderId="0" fillId="0" fontId="5" numFmtId="3" xfId="0" applyAlignment="1" applyFont="1" applyNumberFormat="1">
      <alignment horizontal="center" readingOrder="0"/>
    </xf>
    <xf borderId="0" fillId="0" fontId="5" numFmtId="167" xfId="0" applyAlignment="1" applyFont="1" applyNumberFormat="1">
      <alignment horizontal="center"/>
    </xf>
    <xf borderId="0" fillId="0" fontId="5" numFmtId="166" xfId="0" applyAlignment="1" applyFont="1" applyNumberFormat="1">
      <alignment horizontal="center" readingOrder="0"/>
    </xf>
    <xf borderId="1" fillId="0" fontId="13" numFmtId="0" xfId="0" applyAlignment="1" applyBorder="1" applyFont="1">
      <alignment horizontal="right" readingOrder="0"/>
    </xf>
    <xf borderId="1" fillId="0" fontId="13" numFmtId="0" xfId="0" applyAlignment="1" applyBorder="1" applyFont="1">
      <alignment horizontal="center" readingOrder="0"/>
    </xf>
    <xf borderId="9" fillId="0" fontId="12" numFmtId="49" xfId="0" applyAlignment="1" applyBorder="1" applyFont="1" applyNumberFormat="1">
      <alignment horizontal="right" readingOrder="0"/>
    </xf>
    <xf borderId="0" fillId="0" fontId="13" numFmtId="0" xfId="0" applyAlignment="1" applyFont="1">
      <alignment horizontal="right" readingOrder="0"/>
    </xf>
    <xf borderId="0" fillId="3" fontId="13" numFmtId="0" xfId="0" applyAlignment="1" applyFont="1">
      <alignment horizontal="center" readingOrder="0"/>
    </xf>
    <xf borderId="0" fillId="3" fontId="8" numFmtId="0" xfId="0" applyAlignment="1" applyFont="1">
      <alignment horizontal="center" readingOrder="0"/>
    </xf>
    <xf borderId="9" fillId="0" fontId="12" numFmtId="49" xfId="0" applyAlignment="1" applyBorder="1" applyFont="1" applyNumberFormat="1">
      <alignment horizontal="right" readingOrder="0" vertical="bottom"/>
    </xf>
    <xf borderId="9" fillId="0" fontId="13" numFmtId="0" xfId="0" applyAlignment="1" applyBorder="1" applyFont="1">
      <alignment horizontal="right" readingOrder="0"/>
    </xf>
    <xf borderId="0" fillId="2" fontId="2" numFmtId="0" xfId="0" applyAlignment="1" applyFont="1">
      <alignment horizontal="right" readingOrder="0"/>
    </xf>
    <xf borderId="0" fillId="2" fontId="8" numFmtId="0" xfId="0" applyFont="1"/>
    <xf borderId="0" fillId="2" fontId="13" numFmtId="0" xfId="0" applyAlignment="1" applyFont="1">
      <alignment horizontal="right" readingOrder="0"/>
    </xf>
    <xf borderId="0" fillId="2" fontId="1" numFmtId="0" xfId="0" applyFont="1"/>
    <xf borderId="9" fillId="0" fontId="13" numFmtId="49" xfId="0" applyAlignment="1" applyBorder="1" applyFont="1" applyNumberFormat="1">
      <alignment horizontal="right" readingOrder="0" vertical="center"/>
    </xf>
    <xf borderId="0" fillId="5" fontId="15" numFmtId="0" xfId="0" applyFont="1"/>
    <xf borderId="8" fillId="6" fontId="11" numFmtId="0" xfId="0" applyBorder="1" applyFont="1"/>
    <xf borderId="0" fillId="6" fontId="16" numFmtId="0" xfId="0" applyAlignment="1" applyFont="1">
      <alignment horizontal="center"/>
    </xf>
    <xf borderId="0" fillId="5" fontId="5" numFmtId="0" xfId="0" applyFont="1"/>
    <xf borderId="8" fillId="6" fontId="11" numFmtId="0" xfId="0" applyAlignment="1" applyBorder="1" applyFont="1">
      <alignment horizontal="center"/>
    </xf>
    <xf borderId="9" fillId="0" fontId="5" numFmtId="0" xfId="0" applyBorder="1" applyFont="1"/>
    <xf borderId="6" fillId="0" fontId="12" numFmtId="0" xfId="0" applyAlignment="1" applyBorder="1" applyFont="1">
      <alignment vertical="bottom"/>
    </xf>
    <xf borderId="6" fillId="0" fontId="5" numFmtId="0" xfId="0" applyAlignment="1" applyBorder="1" applyFont="1">
      <alignment vertical="bottom"/>
    </xf>
    <xf borderId="9" fillId="0" fontId="12" numFmtId="0" xfId="0" applyAlignment="1" applyBorder="1" applyFont="1">
      <alignment horizontal="center" vertical="bottom"/>
    </xf>
    <xf borderId="6" fillId="3" fontId="5" numFmtId="0" xfId="0" applyAlignment="1" applyBorder="1" applyFont="1">
      <alignment vertical="bottom"/>
    </xf>
    <xf borderId="9" fillId="5" fontId="5" numFmtId="0" xfId="0" applyAlignment="1" applyBorder="1" applyFont="1">
      <alignment vertical="bottom"/>
    </xf>
    <xf borderId="6" fillId="0" fontId="12" numFmtId="0" xfId="0" applyAlignment="1" applyBorder="1" applyFont="1">
      <alignment vertical="bottom"/>
    </xf>
    <xf borderId="9" fillId="0" fontId="12" numFmtId="0" xfId="0" applyAlignment="1" applyBorder="1" applyFont="1">
      <alignment horizontal="center" vertical="bottom"/>
    </xf>
    <xf borderId="0" fillId="0" fontId="5" numFmtId="0" xfId="0" applyAlignment="1" applyFont="1">
      <alignment vertical="bottom"/>
    </xf>
    <xf borderId="9" fillId="0" fontId="5" numFmtId="0" xfId="0" applyAlignment="1" applyBorder="1" applyFont="1">
      <alignment vertical="bottom"/>
    </xf>
    <xf borderId="0" fillId="5" fontId="5" numFmtId="0" xfId="0" applyAlignment="1" applyFont="1">
      <alignment vertical="bottom"/>
    </xf>
    <xf borderId="6" fillId="0" fontId="12" numFmtId="0" xfId="0" applyAlignment="1" applyBorder="1" applyFont="1">
      <alignment horizontal="center" vertical="bottom"/>
    </xf>
    <xf borderId="6" fillId="0" fontId="12" numFmtId="0" xfId="0" applyAlignment="1" applyBorder="1" applyFont="1">
      <alignment horizontal="center" vertical="bottom"/>
    </xf>
    <xf borderId="9" fillId="3" fontId="5" numFmtId="0" xfId="0" applyAlignment="1" applyBorder="1" applyFont="1">
      <alignment vertical="bottom"/>
    </xf>
    <xf borderId="8" fillId="5" fontId="5"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7"/>
    <col customWidth="1" min="3" max="3" width="8.86"/>
    <col customWidth="1" min="4" max="4" width="9.86"/>
    <col customWidth="1" min="5" max="5" width="8.14"/>
    <col customWidth="1" min="6" max="6" width="7.86"/>
    <col customWidth="1" min="7" max="7" width="6.14"/>
    <col customWidth="1" min="8" max="8" width="3.14"/>
    <col customWidth="1" min="9" max="9" width="20.0"/>
    <col customWidth="1" min="10" max="10" width="9.86"/>
    <col customWidth="1" min="11" max="11" width="13.43"/>
    <col customWidth="1" min="12" max="12" width="4.86"/>
    <col customWidth="1" min="13" max="14" width="10.14"/>
    <col customWidth="1" min="15" max="15" width="10.0"/>
    <col customWidth="1" min="16" max="16" width="13.86"/>
    <col customWidth="1" min="17" max="17" width="5.14"/>
    <col customWidth="1" min="18" max="18" width="3.43"/>
    <col customWidth="1" min="20" max="21" width="7.29"/>
    <col customWidth="1" min="22" max="22" width="9.0"/>
    <col customWidth="1" min="23" max="23" width="8.57"/>
    <col customWidth="1" min="24" max="24" width="7.57"/>
  </cols>
  <sheetData>
    <row r="1" ht="7.5" customHeight="1">
      <c r="V1" s="1"/>
    </row>
    <row r="2">
      <c r="B2" s="2" t="s">
        <v>0</v>
      </c>
      <c r="C2" s="3"/>
      <c r="D2" s="4"/>
      <c r="E2" s="5" t="s">
        <v>1</v>
      </c>
      <c r="F2" s="3"/>
      <c r="G2" s="6"/>
      <c r="I2" s="2" t="s">
        <v>2</v>
      </c>
      <c r="J2" s="7" t="s">
        <v>3</v>
      </c>
      <c r="K2" s="7" t="s">
        <v>4</v>
      </c>
      <c r="M2" s="8" t="s">
        <v>5</v>
      </c>
      <c r="N2" s="6"/>
      <c r="O2" s="9" t="s">
        <v>6</v>
      </c>
      <c r="P2" s="9" t="s">
        <v>7</v>
      </c>
      <c r="Q2" s="9" t="s">
        <v>8</v>
      </c>
      <c r="S2" s="7" t="s">
        <v>9</v>
      </c>
      <c r="T2" s="10" t="s">
        <v>10</v>
      </c>
      <c r="U2" s="6"/>
      <c r="V2" s="11"/>
    </row>
    <row r="3">
      <c r="B3" s="2" t="s">
        <v>11</v>
      </c>
      <c r="C3" s="12"/>
      <c r="D3" s="2" t="s">
        <v>12</v>
      </c>
      <c r="E3" s="12" t="str">
        <f>if(isblank(C3),"",vlookup(C3,LevelXP,2)+0)</f>
        <v/>
      </c>
      <c r="F3" s="2" t="s">
        <v>13</v>
      </c>
      <c r="G3" s="12"/>
      <c r="I3" s="2" t="s">
        <v>14</v>
      </c>
      <c r="J3" s="13">
        <v>-1.0</v>
      </c>
      <c r="K3" s="14">
        <f t="shared" ref="K3:K21" si="1">SUM(J3+2)</f>
        <v>1</v>
      </c>
      <c r="M3" s="15"/>
      <c r="N3" s="16"/>
      <c r="O3" s="17"/>
      <c r="P3" s="17" t="str">
        <f>if(isblank(M3),"",ROUNDUP(vlookup(M3,EquipmentMain,3,false)*O3))</f>
        <v/>
      </c>
      <c r="Q3" s="18"/>
      <c r="R3" s="19" t="str">
        <f>if(isblank(M3),"",vlookup(M3,EquipmentMain,4,false)*O3)</f>
        <v/>
      </c>
      <c r="S3" s="12"/>
      <c r="T3" s="20"/>
      <c r="U3" s="6"/>
      <c r="V3" s="21"/>
    </row>
    <row r="4">
      <c r="B4" s="2" t="s">
        <v>15</v>
      </c>
      <c r="C4" s="12"/>
      <c r="D4" s="2" t="s">
        <v>16</v>
      </c>
      <c r="E4" s="22"/>
      <c r="F4" s="2" t="s">
        <v>17</v>
      </c>
      <c r="G4" s="23"/>
      <c r="I4" s="2" t="s">
        <v>18</v>
      </c>
      <c r="J4" s="13">
        <v>-1.0</v>
      </c>
      <c r="K4" s="14">
        <f t="shared" si="1"/>
        <v>1</v>
      </c>
      <c r="M4" s="24"/>
      <c r="N4" s="16"/>
      <c r="O4" s="17"/>
      <c r="P4" s="25" t="str">
        <f>if(isblank(M4),"",ROUNDUP(vlookup(M4,EquipmentMain,3,false)*O4))</f>
        <v/>
      </c>
      <c r="Q4" s="18"/>
      <c r="R4" s="19" t="str">
        <f>if(isblank(M4),"",vlookup(M4,EquipmentMain,4,false)*O4)</f>
        <v/>
      </c>
      <c r="S4" s="10" t="s">
        <v>19</v>
      </c>
      <c r="T4" s="4"/>
      <c r="U4" s="6"/>
      <c r="V4" s="11"/>
    </row>
    <row r="5">
      <c r="B5" s="2" t="s">
        <v>20</v>
      </c>
      <c r="C5" s="3" t="s">
        <v>21</v>
      </c>
      <c r="D5" s="6"/>
      <c r="E5" s="3" t="s">
        <v>22</v>
      </c>
      <c r="F5" s="4"/>
      <c r="G5" s="6"/>
      <c r="I5" s="2" t="s">
        <v>23</v>
      </c>
      <c r="J5" s="13">
        <v>-1.0</v>
      </c>
      <c r="K5" s="14">
        <f t="shared" si="1"/>
        <v>1</v>
      </c>
      <c r="M5" s="24"/>
      <c r="N5" s="16"/>
      <c r="O5" s="17"/>
      <c r="P5" s="25" t="str">
        <f>if(isblank(M5),"",ROUNDUP(vlookup(M5,EquipmentMain,3,false)*O5))</f>
        <v/>
      </c>
      <c r="Q5" s="18"/>
      <c r="R5" s="19" t="str">
        <f>if(isblank(M5),"",vlookup(M5,EquipmentMain,4,false)*O5)</f>
        <v/>
      </c>
      <c r="S5" s="20">
        <f>SUM(R3:R21)+SUM(R25:R32)+SUM(E27:E29)+E31</f>
        <v>20000</v>
      </c>
      <c r="T5" s="4"/>
      <c r="U5" s="6"/>
      <c r="V5" s="26"/>
    </row>
    <row r="6">
      <c r="B6" s="2" t="s">
        <v>24</v>
      </c>
      <c r="C6" s="3" t="s">
        <v>25</v>
      </c>
      <c r="D6" s="4"/>
      <c r="E6" s="4"/>
      <c r="F6" s="4"/>
      <c r="G6" s="6"/>
      <c r="I6" s="2" t="s">
        <v>26</v>
      </c>
      <c r="J6" s="13">
        <v>-1.0</v>
      </c>
      <c r="K6" s="14">
        <f t="shared" si="1"/>
        <v>1</v>
      </c>
      <c r="M6" s="24"/>
      <c r="N6" s="16"/>
      <c r="O6" s="17"/>
      <c r="P6" s="25" t="str">
        <f>if(isblank(M6),"",ROUNDUP(vlookup(M6,EquipmentMain,3,false)*O6))</f>
        <v/>
      </c>
      <c r="Q6" s="18"/>
      <c r="R6" s="19" t="str">
        <f>if(isblank(M6),"",vlookup(M6,EquipmentMain,4,false)*O6)</f>
        <v/>
      </c>
      <c r="V6" s="1"/>
    </row>
    <row r="7">
      <c r="B7" s="2" t="s">
        <v>27</v>
      </c>
      <c r="C7" s="27"/>
      <c r="D7" s="4"/>
      <c r="E7" s="4"/>
      <c r="F7" s="4"/>
      <c r="G7" s="6"/>
      <c r="I7" s="2" t="s">
        <v>28</v>
      </c>
      <c r="J7" s="13">
        <v>-1.0</v>
      </c>
      <c r="K7" s="14">
        <f t="shared" si="1"/>
        <v>1</v>
      </c>
      <c r="M7" s="24"/>
      <c r="N7" s="16"/>
      <c r="O7" s="17"/>
      <c r="P7" s="25" t="str">
        <f>if(isblank(M7),"",ROUNDUP(vlookup(M7,EquipmentMain,3,false)*O7))</f>
        <v/>
      </c>
      <c r="Q7" s="18"/>
      <c r="R7" s="19" t="str">
        <f>if(isblank(M7),"",vlookup(M7,EquipmentMain,4,false)*O7)</f>
        <v/>
      </c>
      <c r="S7" s="10" t="s">
        <v>29</v>
      </c>
      <c r="T7" s="4"/>
      <c r="U7" s="6"/>
      <c r="W7" s="11" t="s">
        <v>30</v>
      </c>
    </row>
    <row r="8">
      <c r="B8" s="2" t="s">
        <v>31</v>
      </c>
      <c r="C8" s="3"/>
      <c r="D8" s="4"/>
      <c r="E8" s="4"/>
      <c r="F8" s="4"/>
      <c r="G8" s="6"/>
      <c r="I8" s="2" t="s">
        <v>32</v>
      </c>
      <c r="J8" s="13">
        <v>-1.0</v>
      </c>
      <c r="K8" s="14">
        <f t="shared" si="1"/>
        <v>1</v>
      </c>
      <c r="M8" s="24"/>
      <c r="N8" s="16"/>
      <c r="O8" s="17"/>
      <c r="P8" s="25" t="str">
        <f>if(isblank(M8),"",ROUNDUP(vlookup(M8,EquipmentMain,3,false)*O8))</f>
        <v/>
      </c>
      <c r="Q8" s="28"/>
      <c r="R8" s="19" t="str">
        <f>if(isblank(M8),"",vlookup(M8,EquipmentMain,4,false)*O8)</f>
        <v/>
      </c>
      <c r="S8" s="29" t="str">
        <f>C11</f>
        <v/>
      </c>
      <c r="T8" s="4"/>
      <c r="U8" s="6"/>
      <c r="W8" s="26"/>
    </row>
    <row r="9">
      <c r="I9" s="2" t="s">
        <v>33</v>
      </c>
      <c r="J9" s="13">
        <v>-1.0</v>
      </c>
      <c r="K9" s="14">
        <f t="shared" si="1"/>
        <v>1</v>
      </c>
      <c r="M9" s="24"/>
      <c r="N9" s="16"/>
      <c r="O9" s="17"/>
      <c r="P9" s="25" t="str">
        <f>if(isblank(M9),"",ROUNDUP(vlookup(M9,EquipmentMain,3,false)*O9))</f>
        <v/>
      </c>
      <c r="Q9" s="28"/>
      <c r="R9" s="19" t="str">
        <f>if(isblank(M9),"",vlookup(M9,EquipmentMain,4,false)*O9)</f>
        <v/>
      </c>
      <c r="S9" s="30" t="s">
        <v>34</v>
      </c>
      <c r="T9" s="31" t="s">
        <v>35</v>
      </c>
      <c r="U9" s="6"/>
      <c r="W9" s="26"/>
    </row>
    <row r="10">
      <c r="B10" s="2" t="s">
        <v>36</v>
      </c>
      <c r="C10" s="7" t="s">
        <v>37</v>
      </c>
      <c r="D10" s="7" t="s">
        <v>38</v>
      </c>
      <c r="E10" s="7" t="s">
        <v>39</v>
      </c>
      <c r="I10" s="2" t="s">
        <v>40</v>
      </c>
      <c r="J10" s="13">
        <v>-1.0</v>
      </c>
      <c r="K10" s="14">
        <f t="shared" si="1"/>
        <v>1</v>
      </c>
      <c r="M10" s="32"/>
      <c r="N10" s="4"/>
      <c r="O10" s="33"/>
      <c r="P10" s="34" t="str">
        <f>if(isblank(M10),"",ROUNDUP(vlookup(M10,EquipmentMain,3,false)*O10))</f>
        <v/>
      </c>
      <c r="Q10" s="28"/>
      <c r="R10" s="19" t="str">
        <f>if(isblank(M10),"",vlookup(M10,EquipmentMain,4,false)*O10)</f>
        <v/>
      </c>
      <c r="S10" s="12"/>
      <c r="T10" s="29"/>
      <c r="U10" s="6"/>
      <c r="W10" s="26"/>
    </row>
    <row r="11">
      <c r="B11" s="2" t="s">
        <v>41</v>
      </c>
      <c r="C11" s="12"/>
      <c r="D11" s="35" t="str">
        <f>if(isblank(C11),"",vlookup(C11+E11,Modifier,2)+0)</f>
        <v/>
      </c>
      <c r="E11" s="23"/>
      <c r="I11" s="2" t="s">
        <v>42</v>
      </c>
      <c r="J11" s="13">
        <v>-1.0</v>
      </c>
      <c r="K11" s="14">
        <f t="shared" si="1"/>
        <v>1</v>
      </c>
      <c r="M11" s="32"/>
      <c r="N11" s="4"/>
      <c r="O11" s="33"/>
      <c r="P11" s="34" t="str">
        <f>if(isblank(M11),"",ROUNDUP(vlookup(M11,EquipmentMain,3,false)*O11))</f>
        <v/>
      </c>
      <c r="Q11" s="28"/>
      <c r="R11" s="19" t="str">
        <f>if(isblank(M11),"",vlookup(M11,EquipmentMain,4,false)*O11)</f>
        <v/>
      </c>
      <c r="V11" s="1"/>
      <c r="W11" s="36"/>
    </row>
    <row r="12">
      <c r="B12" s="2" t="s">
        <v>43</v>
      </c>
      <c r="C12" s="12"/>
      <c r="D12" s="35" t="str">
        <f>if(isblank(C12),"",vlookup(C12+E12,Modifier,2)+0)</f>
        <v/>
      </c>
      <c r="E12" s="23"/>
      <c r="I12" s="2" t="s">
        <v>44</v>
      </c>
      <c r="J12" s="13">
        <v>-1.0</v>
      </c>
      <c r="K12" s="14">
        <f t="shared" si="1"/>
        <v>1</v>
      </c>
      <c r="M12" s="32"/>
      <c r="N12" s="4"/>
      <c r="O12" s="33"/>
      <c r="P12" s="34" t="str">
        <f>if(isblank(M12),"",ROUNDUP(vlookup(M12,EquipmentMain,3,false)*O12))</f>
        <v/>
      </c>
      <c r="Q12" s="28"/>
      <c r="R12" s="19" t="str">
        <f>if(isblank(M12),"",vlookup(M12,EquipmentMain,4,false)*O12)</f>
        <v/>
      </c>
      <c r="S12" s="37" t="s">
        <v>45</v>
      </c>
      <c r="T12" s="9" t="s">
        <v>46</v>
      </c>
      <c r="U12" s="9" t="s">
        <v>47</v>
      </c>
      <c r="V12" s="9" t="s">
        <v>16</v>
      </c>
      <c r="W12" s="38"/>
    </row>
    <row r="13">
      <c r="B13" s="2" t="s">
        <v>48</v>
      </c>
      <c r="C13" s="12"/>
      <c r="D13" s="35" t="str">
        <f>if(isblank(C13),"",vlookup(C13+E13,Modifier,2)+0)</f>
        <v/>
      </c>
      <c r="E13" s="23"/>
      <c r="I13" s="2" t="s">
        <v>49</v>
      </c>
      <c r="J13" s="13">
        <v>-1.0</v>
      </c>
      <c r="K13" s="14">
        <f t="shared" si="1"/>
        <v>1</v>
      </c>
      <c r="M13" s="32"/>
      <c r="N13" s="4"/>
      <c r="O13" s="33"/>
      <c r="P13" s="34" t="str">
        <f>if(isblank(M13),"",ROUNDUP(vlookup(M13,EquipmentMain,3,false)*O13))</f>
        <v/>
      </c>
      <c r="Q13" s="28"/>
      <c r="R13" s="19" t="str">
        <f>if(isblank(M13),"",vlookup(M13,EquipmentMain,4,false)*O13)</f>
        <v/>
      </c>
      <c r="S13" s="39">
        <f>SUM(1+MAX(U16:U21)+MAX(D15,D13)+0)</f>
        <v>0</v>
      </c>
      <c r="T13" s="40"/>
      <c r="U13" s="28"/>
      <c r="V13" s="28"/>
      <c r="W13" s="36"/>
    </row>
    <row r="14">
      <c r="B14" s="2" t="s">
        <v>50</v>
      </c>
      <c r="C14" s="12"/>
      <c r="D14" s="35" t="str">
        <f>if(isblank(C14),"",vlookup(C14+E14,Modifier,2)+0)</f>
        <v/>
      </c>
      <c r="E14" s="23"/>
      <c r="I14" s="2" t="s">
        <v>51</v>
      </c>
      <c r="J14" s="13">
        <v>-1.0</v>
      </c>
      <c r="K14" s="14">
        <f t="shared" si="1"/>
        <v>1</v>
      </c>
      <c r="M14" s="32"/>
      <c r="N14" s="4"/>
      <c r="O14" s="33"/>
      <c r="P14" s="34" t="str">
        <f>if(isblank(M14),"",ROUNDUP(vlookup(M14,EquipmentMain,3,false)*O14))</f>
        <v/>
      </c>
      <c r="Q14" s="28"/>
      <c r="R14" s="19" t="str">
        <f>if(isblank(M14),"",vlookup(M14,EquipmentMain,4,false)*O14)</f>
        <v/>
      </c>
      <c r="V14" s="1"/>
    </row>
    <row r="15">
      <c r="B15" s="2" t="s">
        <v>52</v>
      </c>
      <c r="C15" s="12"/>
      <c r="D15" s="35" t="str">
        <f>if(isblank(C15),"",vlookup(C15+E15,Modifier,2)+0)</f>
        <v/>
      </c>
      <c r="E15" s="23"/>
      <c r="I15" s="2" t="s">
        <v>53</v>
      </c>
      <c r="J15" s="13">
        <v>-1.0</v>
      </c>
      <c r="K15" s="14">
        <f t="shared" si="1"/>
        <v>1</v>
      </c>
      <c r="M15" s="32"/>
      <c r="N15" s="4"/>
      <c r="O15" s="33"/>
      <c r="P15" s="34" t="str">
        <f>if(isblank(M15),"",ROUNDUP(vlookup(M15,EquipmentMain,3,false)*O15))</f>
        <v/>
      </c>
      <c r="Q15" s="28"/>
      <c r="R15" s="19" t="str">
        <f>if(isblank(M15),"",vlookup(M15,EquipmentMain,4,false)*O15)</f>
        <v/>
      </c>
      <c r="S15" s="41" t="s">
        <v>54</v>
      </c>
      <c r="T15" s="4"/>
      <c r="U15" s="7" t="s">
        <v>12</v>
      </c>
      <c r="V15" s="7" t="s">
        <v>55</v>
      </c>
    </row>
    <row r="16">
      <c r="B16" s="2" t="s">
        <v>56</v>
      </c>
      <c r="C16" s="12"/>
      <c r="D16" s="35" t="str">
        <f>if(isblank(C16),"",vlookup(C16+E16,Modifier,2)+0)</f>
        <v/>
      </c>
      <c r="E16" s="23"/>
      <c r="I16" s="2" t="s">
        <v>57</v>
      </c>
      <c r="J16" s="13">
        <v>-1.0</v>
      </c>
      <c r="K16" s="14">
        <f t="shared" si="1"/>
        <v>1</v>
      </c>
      <c r="M16" s="32"/>
      <c r="N16" s="4"/>
      <c r="O16" s="33"/>
      <c r="P16" s="34" t="str">
        <f>if(isblank(M16),"",ROUNDUP(vlookup(M16,EquipmentMain,3,false)*O16))</f>
        <v/>
      </c>
      <c r="Q16" s="28"/>
      <c r="R16" s="19" t="str">
        <f>if(isblank(M16),"",vlookup(M16,EquipmentMain,4,false)*O16)</f>
        <v/>
      </c>
      <c r="S16" s="3" t="s">
        <v>58</v>
      </c>
      <c r="T16" s="4"/>
      <c r="U16" s="12">
        <v>-1.0</v>
      </c>
      <c r="V16" s="23">
        <f t="shared" ref="V16:V21" si="2">SUM(U16+2)</f>
        <v>1</v>
      </c>
    </row>
    <row r="17">
      <c r="I17" s="2" t="s">
        <v>59</v>
      </c>
      <c r="J17" s="13">
        <v>-1.0</v>
      </c>
      <c r="K17" s="14">
        <f t="shared" si="1"/>
        <v>1</v>
      </c>
      <c r="M17" s="32"/>
      <c r="N17" s="4"/>
      <c r="O17" s="33"/>
      <c r="P17" s="34" t="str">
        <f>if(isblank(M17),"",ROUNDUP(vlookup(M17,EquipmentMain,3,false)*O17))</f>
        <v/>
      </c>
      <c r="Q17" s="28"/>
      <c r="R17" s="19" t="str">
        <f>if(isblank(M17),"",vlookup(M17,EquipmentMain,4,false)*O17)</f>
        <v/>
      </c>
      <c r="S17" s="3" t="s">
        <v>60</v>
      </c>
      <c r="T17" s="4"/>
      <c r="U17" s="12">
        <v>-1.0</v>
      </c>
      <c r="V17" s="23">
        <f t="shared" si="2"/>
        <v>1</v>
      </c>
    </row>
    <row r="18">
      <c r="B18" s="7" t="s">
        <v>61</v>
      </c>
      <c r="C18" s="7" t="s">
        <v>30</v>
      </c>
      <c r="E18" s="10" t="s">
        <v>62</v>
      </c>
      <c r="F18" s="6"/>
      <c r="I18" s="2" t="s">
        <v>63</v>
      </c>
      <c r="J18" s="13">
        <v>-1.0</v>
      </c>
      <c r="K18" s="14">
        <f t="shared" si="1"/>
        <v>1</v>
      </c>
      <c r="M18" s="32"/>
      <c r="N18" s="4"/>
      <c r="O18" s="33"/>
      <c r="P18" s="34" t="str">
        <f>if(isblank(M18),"",ROUNDUP(vlookup(M18,EquipmentMain,3,false)*O18))</f>
        <v/>
      </c>
      <c r="Q18" s="28"/>
      <c r="R18" s="19" t="str">
        <f>if(isblank(M18),"",vlookup(M18,EquipmentMain,4,false)*O18)</f>
        <v/>
      </c>
      <c r="S18" s="3" t="s">
        <v>64</v>
      </c>
      <c r="T18" s="4"/>
      <c r="U18" s="12">
        <v>-1.0</v>
      </c>
      <c r="V18" s="23">
        <f t="shared" si="2"/>
        <v>1</v>
      </c>
    </row>
    <row r="19">
      <c r="B19" s="12">
        <f>if(F2=("Warrior"),E3,ROUNDDOWN(E3/2))</f>
        <v>0</v>
      </c>
      <c r="C19" s="42">
        <f>MAX(D19:D20)</f>
        <v>16</v>
      </c>
      <c r="D19" s="43">
        <f>if(C5="Natural Defenses",(15+(ROUNDUP(E3/2))+D14),0)</f>
        <v>0</v>
      </c>
      <c r="E19" s="30" t="s">
        <v>65</v>
      </c>
      <c r="F19" s="30" t="s">
        <v>16</v>
      </c>
      <c r="I19" s="2" t="s">
        <v>66</v>
      </c>
      <c r="J19" s="13">
        <v>-1.0</v>
      </c>
      <c r="K19" s="14">
        <f t="shared" si="1"/>
        <v>1</v>
      </c>
      <c r="M19" s="32"/>
      <c r="N19" s="4"/>
      <c r="O19" s="33"/>
      <c r="P19" s="34" t="str">
        <f>if(isblank(M19),"",ROUNDUP(vlookup(M19,EquipmentMain,3,false)*O19))</f>
        <v/>
      </c>
      <c r="Q19" s="28"/>
      <c r="R19" s="19" t="str">
        <f>if(isblank(M19),"",vlookup(M19,EquipmentMain,4,false)*O19)</f>
        <v/>
      </c>
      <c r="S19" s="3" t="s">
        <v>67</v>
      </c>
      <c r="T19" s="4"/>
      <c r="U19" s="12">
        <v>-1.0</v>
      </c>
      <c r="V19" s="23">
        <f t="shared" si="2"/>
        <v>1</v>
      </c>
    </row>
    <row r="20">
      <c r="D20" s="43">
        <f>MAX(D27:D29)+D14+D31</f>
        <v>16</v>
      </c>
      <c r="E20" s="23">
        <f>SUM(C15-SUM(K35:K40))</f>
        <v>0</v>
      </c>
      <c r="F20" s="23"/>
      <c r="I20" s="2" t="s">
        <v>68</v>
      </c>
      <c r="J20" s="13">
        <v>-1.0</v>
      </c>
      <c r="K20" s="14">
        <f t="shared" si="1"/>
        <v>1</v>
      </c>
      <c r="M20" s="3"/>
      <c r="N20" s="4"/>
      <c r="O20" s="33"/>
      <c r="P20" s="34" t="str">
        <f>if(isblank(M20),"",ROUNDUP(vlookup(M20,EquipmentMain,3,false)*O20))</f>
        <v/>
      </c>
      <c r="Q20" s="28"/>
      <c r="R20" s="19" t="str">
        <f>if(isblank(M20),"",vlookup(M20,EquipmentMain,4,false)*O20)</f>
        <v/>
      </c>
      <c r="S20" s="3" t="s">
        <v>69</v>
      </c>
      <c r="T20" s="4"/>
      <c r="U20" s="12">
        <v>-1.0</v>
      </c>
      <c r="V20" s="23">
        <f t="shared" si="2"/>
        <v>1</v>
      </c>
    </row>
    <row r="21">
      <c r="B21" s="10" t="s">
        <v>70</v>
      </c>
      <c r="C21" s="6"/>
      <c r="I21" s="2" t="s">
        <v>71</v>
      </c>
      <c r="J21" s="13">
        <v>-1.0</v>
      </c>
      <c r="K21" s="14">
        <f t="shared" si="1"/>
        <v>1</v>
      </c>
      <c r="M21" s="3"/>
      <c r="N21" s="4"/>
      <c r="O21" s="33"/>
      <c r="P21" s="34" t="str">
        <f>if(isblank(M21),"",ROUNDUP(vlookup(M21,EquipmentMain,3,false)*O21))</f>
        <v/>
      </c>
      <c r="Q21" s="28"/>
      <c r="R21" s="19" t="str">
        <f>if(isblank(M21),"",vlookup(M21,EquipmentMain,4,false)*O21)</f>
        <v/>
      </c>
      <c r="S21" s="3" t="s">
        <v>72</v>
      </c>
      <c r="T21" s="4"/>
      <c r="U21" s="12">
        <v>-1.0</v>
      </c>
      <c r="V21" s="23">
        <f t="shared" si="2"/>
        <v>1</v>
      </c>
    </row>
    <row r="22">
      <c r="B22" s="44" t="s">
        <v>73</v>
      </c>
      <c r="C22" s="23">
        <f>SUM(15-MAX(D11,D15)-(E3-1))</f>
        <v>16</v>
      </c>
      <c r="I22" s="2" t="s">
        <v>74</v>
      </c>
      <c r="J22" s="12">
        <v>0.0</v>
      </c>
      <c r="M22" s="3"/>
      <c r="N22" s="4"/>
      <c r="O22" s="33"/>
      <c r="P22" s="34" t="str">
        <f>if(isblank(M22),"",ROUNDUP(vlookup(M22,EquipmentMain,3,false)*O22))</f>
        <v/>
      </c>
      <c r="Q22" s="28"/>
      <c r="R22" s="19" t="str">
        <f>if(isblank(M22),"",vlookup(M22,EquipmentMain,4,false)*O22)</f>
        <v/>
      </c>
      <c r="V22" s="1"/>
      <c r="X22" s="11"/>
    </row>
    <row r="23">
      <c r="B23" s="44" t="s">
        <v>75</v>
      </c>
      <c r="C23" s="23">
        <f>SUM(15-MAX(D13,D16)-(E3-1))</f>
        <v>16</v>
      </c>
      <c r="X23" s="11"/>
    </row>
    <row r="24">
      <c r="B24" s="44" t="s">
        <v>76</v>
      </c>
      <c r="C24" s="23">
        <f>SUM(15-MAX(D12,D14)-(E3-1))</f>
        <v>16</v>
      </c>
      <c r="I24" s="2" t="s">
        <v>77</v>
      </c>
      <c r="J24" s="7" t="s">
        <v>78</v>
      </c>
      <c r="K24" s="7" t="s">
        <v>79</v>
      </c>
      <c r="L24" s="7" t="s">
        <v>80</v>
      </c>
      <c r="M24" s="7" t="s">
        <v>81</v>
      </c>
      <c r="N24" s="7" t="s">
        <v>82</v>
      </c>
      <c r="O24" s="7" t="s">
        <v>83</v>
      </c>
      <c r="P24" s="7" t="s">
        <v>84</v>
      </c>
      <c r="Q24" s="7" t="s">
        <v>8</v>
      </c>
      <c r="S24" s="41" t="s">
        <v>85</v>
      </c>
      <c r="T24" s="4"/>
      <c r="U24" s="4"/>
      <c r="V24" s="7" t="s">
        <v>86</v>
      </c>
      <c r="X24" s="11"/>
    </row>
    <row r="25">
      <c r="F25" s="38"/>
      <c r="G25" s="38"/>
      <c r="H25" s="38"/>
      <c r="I25" s="44"/>
      <c r="J25" s="23" t="str">
        <f>if(isblank(I25),"",vlookup(I25,WeaponTable,3,false))</f>
        <v/>
      </c>
      <c r="K25" s="23" t="str">
        <f>if(isblank(I25),"",vlookup(I25,WeaponTable,4,false))</f>
        <v/>
      </c>
      <c r="L25" s="23"/>
      <c r="M25" s="23" t="str">
        <f>if(isblank(I25),"",vlookup(I25,WeaponTable,6,false))</f>
        <v/>
      </c>
      <c r="N25" s="23" t="str">
        <f>if(isblank(I25),"",vlookup(I25,WeaponTable,5,false))</f>
        <v/>
      </c>
      <c r="O25" s="23" t="str">
        <f>if(isblank(I25),"",vlookup(I25,WeaponTable,7,false))</f>
        <v/>
      </c>
      <c r="P25" s="23" t="str">
        <f>if(isblank(I25),"",vlookup(I25,WeaponTable,2,false))</f>
        <v/>
      </c>
      <c r="Q25" s="23"/>
      <c r="R25" s="19" t="str">
        <f>if(isblank(I25),"",vlookup(I25,WeaponTable,9,false))</f>
        <v/>
      </c>
      <c r="S25" s="3" t="s">
        <v>87</v>
      </c>
      <c r="T25" s="4"/>
      <c r="U25" s="4"/>
      <c r="V25" s="45">
        <f>if(isblank(S25),"0",vlookup(S25,Powers,2,false))</f>
        <v>0</v>
      </c>
      <c r="X25" s="11"/>
    </row>
    <row r="26">
      <c r="B26" s="41" t="s">
        <v>88</v>
      </c>
      <c r="C26" s="6"/>
      <c r="D26" s="7" t="s">
        <v>30</v>
      </c>
      <c r="F26" s="38"/>
      <c r="G26" s="38"/>
      <c r="H26" s="36"/>
      <c r="I26" s="44"/>
      <c r="J26" s="23" t="str">
        <f>if(isblank(I26),"",vlookup(I26,WeaponTable,3,false))</f>
        <v/>
      </c>
      <c r="K26" s="23" t="str">
        <f>if(isblank(I26),"",vlookup(I26,WeaponTable,4,false))</f>
        <v/>
      </c>
      <c r="L26" s="23"/>
      <c r="M26" s="23" t="str">
        <f>if(isblank(I26),"",vlookup(I26,WeaponTable,6,false))</f>
        <v/>
      </c>
      <c r="N26" s="23" t="str">
        <f>if(isblank(I26),"",vlookup(I26,WeaponTable,5,false))</f>
        <v/>
      </c>
      <c r="O26" s="23" t="str">
        <f>if(isblank(I26),"",vlookup(I26,WeaponTable,7,false))</f>
        <v/>
      </c>
      <c r="P26" s="23" t="str">
        <f>if(isblank(I26),"",vlookup(I26,WeaponTable,2,false))</f>
        <v/>
      </c>
      <c r="Q26" s="23"/>
      <c r="R26" s="19" t="str">
        <f>if(isblank(I26),"",vlookup(I26,WeaponTable,9,false))</f>
        <v/>
      </c>
      <c r="S26" s="3"/>
      <c r="T26" s="4"/>
      <c r="U26" s="4"/>
      <c r="V26" s="45" t="str">
        <f>if(isblank(S26),"0",vlookup(S26,Powers,2,false))</f>
        <v>0</v>
      </c>
      <c r="X26" s="11"/>
    </row>
    <row r="27">
      <c r="B27" s="3" t="s">
        <v>89</v>
      </c>
      <c r="C27" s="6"/>
      <c r="D27" s="12">
        <f>if(isblank(B27),"",vlookup(B27,Armour,2,false)+0)</f>
        <v>16</v>
      </c>
      <c r="E27" s="19">
        <f>if(isblank(B27),"",vlookup(B27,Armour,6,false)+0)</f>
        <v>20000</v>
      </c>
      <c r="F27" s="38"/>
      <c r="G27" s="38"/>
      <c r="H27" s="38"/>
      <c r="I27" s="44"/>
      <c r="J27" s="23" t="str">
        <f>if(isblank(I27),"",vlookup(I27,WeaponTable,3,false))</f>
        <v/>
      </c>
      <c r="K27" s="23" t="str">
        <f>if(isblank(I27),"",vlookup(I27,WeaponTable,4,false))</f>
        <v/>
      </c>
      <c r="L27" s="23"/>
      <c r="M27" s="23" t="str">
        <f>if(isblank(I27),"",vlookup(I27,WeaponTable,6,false))</f>
        <v/>
      </c>
      <c r="N27" s="23" t="str">
        <f>if(isblank(I27),"",vlookup(I27,WeaponTable,5,false))</f>
        <v/>
      </c>
      <c r="O27" s="23" t="str">
        <f>if(isblank(I27),"",vlookup(I27,WeaponTable,7,false))</f>
        <v/>
      </c>
      <c r="P27" s="23" t="str">
        <f>if(isblank(I27),"",vlookup(I27,WeaponTable,2,false))</f>
        <v/>
      </c>
      <c r="Q27" s="23"/>
      <c r="R27" s="19" t="str">
        <f>if(isblank(I27),"",vlookup(I27,WeaponTable,9,false))</f>
        <v/>
      </c>
      <c r="S27" s="3"/>
      <c r="T27" s="4"/>
      <c r="U27" s="4"/>
      <c r="V27" s="45" t="str">
        <f>if(isblank(S27),"0",vlookup(S27,Powers,2,false))</f>
        <v>0</v>
      </c>
      <c r="X27" s="11"/>
    </row>
    <row r="28">
      <c r="B28" s="3"/>
      <c r="C28" s="6"/>
      <c r="D28" s="12" t="str">
        <f>if(isblank(B28),"",vlookup(B28,Armour,2,false)+0)</f>
        <v/>
      </c>
      <c r="E28" s="19" t="str">
        <f>if(isblank(B28),"",vlookup(B28,Armour,6,false)+0)</f>
        <v/>
      </c>
      <c r="F28" s="38"/>
      <c r="G28" s="38"/>
      <c r="H28" s="1"/>
      <c r="I28" s="44"/>
      <c r="J28" s="23" t="str">
        <f>if(isblank(I28),"",vlookup(I28,WeaponTable,3,false))</f>
        <v/>
      </c>
      <c r="K28" s="23" t="str">
        <f>if(isblank(I28),"",vlookup(I28,WeaponTable,4,false))</f>
        <v/>
      </c>
      <c r="L28" s="23"/>
      <c r="M28" s="23" t="str">
        <f>if(isblank(I28),"",vlookup(I28,WeaponTable,6,false))</f>
        <v/>
      </c>
      <c r="N28" s="23" t="str">
        <f>if(isblank(I28),"",vlookup(I28,WeaponTable,5,false))</f>
        <v/>
      </c>
      <c r="O28" s="23" t="str">
        <f>if(isblank(I28),"",vlookup(I28,WeaponTable,7,false))</f>
        <v/>
      </c>
      <c r="P28" s="23" t="str">
        <f>if(isblank(I28),"",vlookup(I28,WeaponTable,2,false))</f>
        <v/>
      </c>
      <c r="Q28" s="23"/>
      <c r="R28" s="19" t="str">
        <f>if(isblank(I28),"",vlookup(I28,WeaponTable,9,false))</f>
        <v/>
      </c>
      <c r="S28" s="3"/>
      <c r="T28" s="4"/>
      <c r="U28" s="4"/>
      <c r="V28" s="45" t="str">
        <f>if(isblank(S28),"0",vlookup(S28,Powers,2,false))</f>
        <v>0</v>
      </c>
      <c r="X28" s="11"/>
    </row>
    <row r="29">
      <c r="B29" s="3"/>
      <c r="C29" s="6"/>
      <c r="D29" s="12" t="str">
        <f>if(isblank(B29),"",vlookup(B29,Armour,2,false)+0)</f>
        <v/>
      </c>
      <c r="E29" s="19" t="str">
        <f>if(isblank(B29),"",vlookup(B29,Armour,6,false)+0)</f>
        <v/>
      </c>
      <c r="F29" s="26"/>
      <c r="I29" s="44"/>
      <c r="J29" s="23" t="str">
        <f>if(isblank(I29),"",vlookup(I29,WeaponTable,3,false))</f>
        <v/>
      </c>
      <c r="K29" s="23" t="str">
        <f>if(isblank(I29),"",vlookup(I29,WeaponTable,4,false))</f>
        <v/>
      </c>
      <c r="L29" s="23"/>
      <c r="M29" s="23" t="str">
        <f>if(isblank(I29),"",vlookup(I29,WeaponTable,6,false))</f>
        <v/>
      </c>
      <c r="N29" s="23" t="str">
        <f>if(isblank(I29),"",vlookup(I29,WeaponTable,5,false))</f>
        <v/>
      </c>
      <c r="O29" s="23" t="str">
        <f>if(isblank(I29),"",vlookup(I29,WeaponTable,7,false))</f>
        <v/>
      </c>
      <c r="P29" s="23" t="str">
        <f>if(isblank(I29),"",vlookup(I29,WeaponTable,2,false))</f>
        <v/>
      </c>
      <c r="Q29" s="23"/>
      <c r="R29" s="19" t="str">
        <f>if(isblank(I29),"",vlookup(I29,WeaponTable,9,false))</f>
        <v/>
      </c>
      <c r="S29" s="3"/>
      <c r="T29" s="4"/>
      <c r="U29" s="4"/>
      <c r="V29" s="45" t="str">
        <f>if(isblank(S29),"0",vlookup(S29,Powers,2,false))</f>
        <v>0</v>
      </c>
      <c r="X29" s="11"/>
    </row>
    <row r="30">
      <c r="B30" s="41" t="s">
        <v>90</v>
      </c>
      <c r="C30" s="6"/>
      <c r="D30" s="7" t="s">
        <v>30</v>
      </c>
      <c r="E30" s="19"/>
      <c r="I30" s="44"/>
      <c r="J30" s="23" t="str">
        <f>if(isblank(I30),"",vlookup(I30,WeaponTable,3,false))</f>
        <v/>
      </c>
      <c r="K30" s="23" t="str">
        <f>if(isblank(I30),"",vlookup(I30,WeaponTable,4,false))</f>
        <v/>
      </c>
      <c r="L30" s="23"/>
      <c r="M30" s="23" t="str">
        <f>if(isblank(I30),"",vlookup(I30,WeaponTable,6,false))</f>
        <v/>
      </c>
      <c r="N30" s="23" t="str">
        <f>if(isblank(I30),"",vlookup(I30,WeaponTable,5,false))</f>
        <v/>
      </c>
      <c r="O30" s="23" t="str">
        <f>if(isblank(I30),"",vlookup(I30,WeaponTable,7,false))</f>
        <v/>
      </c>
      <c r="P30" s="23" t="str">
        <f>if(isblank(I30),"",vlookup(I30,WeaponTable,2,false))</f>
        <v/>
      </c>
      <c r="Q30" s="23"/>
      <c r="R30" s="19" t="str">
        <f>if(isblank(I30),"",vlookup(I30,WeaponTable,9,false))</f>
        <v/>
      </c>
      <c r="S30" s="3"/>
      <c r="T30" s="4"/>
      <c r="U30" s="4"/>
      <c r="V30" s="45" t="str">
        <f>if(isblank(S30),"0",vlookup(S30,Powers,2,false))</f>
        <v>0</v>
      </c>
      <c r="X30" s="11"/>
    </row>
    <row r="31">
      <c r="B31" s="3"/>
      <c r="C31" s="6"/>
      <c r="D31" s="12" t="str">
        <f>if(isblank(B31),"",vlookup(B31,Shields,2,false))</f>
        <v/>
      </c>
      <c r="E31" s="46" t="str">
        <f>if(isblank(B31),"",vlookup(B31,Shields,6,false))</f>
        <v/>
      </c>
      <c r="I31" s="44"/>
      <c r="J31" s="23" t="str">
        <f>if(isblank(I31),"",vlookup(I31,WeaponTable,3,false))</f>
        <v/>
      </c>
      <c r="K31" s="23" t="str">
        <f>if(isblank(I31),"",vlookup(I31,WeaponTable,4,false))</f>
        <v/>
      </c>
      <c r="L31" s="23"/>
      <c r="M31" s="23" t="str">
        <f>if(isblank(I31),"",vlookup(I31,WeaponTable,6,false))</f>
        <v/>
      </c>
      <c r="N31" s="23" t="str">
        <f>if(isblank(I31),"",vlookup(I31,WeaponTable,5,false))</f>
        <v/>
      </c>
      <c r="O31" s="23" t="str">
        <f>if(isblank(I31),"",vlookup(I31,WeaponTable,7,false))</f>
        <v/>
      </c>
      <c r="P31" s="23" t="str">
        <f>if(isblank(I31),"",vlookup(I31,WeaponTable,2,false))</f>
        <v/>
      </c>
      <c r="Q31" s="23"/>
      <c r="R31" s="19" t="str">
        <f>if(isblank(I31),"",vlookup(I31,WeaponTable,9,false))</f>
        <v/>
      </c>
      <c r="S31" s="3"/>
      <c r="T31" s="4"/>
      <c r="U31" s="4"/>
      <c r="V31" s="45" t="str">
        <f>if(isblank(S31),"0",vlookup(S31,Powers,2,false))</f>
        <v>0</v>
      </c>
      <c r="X31" s="11"/>
    </row>
    <row r="32">
      <c r="I32" s="44"/>
      <c r="J32" s="23" t="str">
        <f>if(isblank(I32),"",vlookup(I32,WeaponTable,3,false))</f>
        <v/>
      </c>
      <c r="K32" s="23" t="str">
        <f>if(isblank(I32),"",vlookup(I32,WeaponTable,4,false))</f>
        <v/>
      </c>
      <c r="L32" s="23"/>
      <c r="M32" s="23" t="str">
        <f>if(isblank(I32),"",vlookup(I32,WeaponTable,6,false))</f>
        <v/>
      </c>
      <c r="N32" s="23" t="str">
        <f>if(isblank(I32),"",vlookup(I32,WeaponTable,5,false))</f>
        <v/>
      </c>
      <c r="O32" s="23" t="str">
        <f>if(isblank(I32),"",vlookup(I32,WeaponTable,7,false))</f>
        <v/>
      </c>
      <c r="P32" s="23" t="str">
        <f>if(isblank(I32),"",vlookup(I32,WeaponTable,2,false))</f>
        <v/>
      </c>
      <c r="Q32" s="23"/>
      <c r="R32" s="19" t="str">
        <f>if(isblank(I32),"",vlookup(I32,WeaponTable,9,false))</f>
        <v/>
      </c>
      <c r="S32" s="3"/>
      <c r="T32" s="4"/>
      <c r="U32" s="4"/>
      <c r="V32" s="45" t="str">
        <f>if(isblank(S32),"0",vlookup(S32,Powers,2,false))</f>
        <v>0</v>
      </c>
    </row>
    <row r="33">
      <c r="B33" s="10" t="s">
        <v>91</v>
      </c>
      <c r="C33" s="4"/>
      <c r="D33" s="6"/>
      <c r="E33" s="7" t="s">
        <v>12</v>
      </c>
      <c r="S33" s="32"/>
      <c r="T33" s="4"/>
      <c r="U33" s="4"/>
      <c r="V33" s="45" t="str">
        <f>if(isblank(S33),"0",vlookup(S33,Powers,2,false))</f>
        <v>0</v>
      </c>
    </row>
    <row r="34">
      <c r="B34" s="3"/>
      <c r="C34" s="4"/>
      <c r="D34" s="4"/>
      <c r="E34" s="12"/>
      <c r="I34" s="47" t="s">
        <v>92</v>
      </c>
      <c r="J34" s="4"/>
      <c r="K34" s="2" t="s">
        <v>62</v>
      </c>
      <c r="M34" s="41" t="s">
        <v>93</v>
      </c>
      <c r="N34" s="6"/>
      <c r="O34" s="2" t="s">
        <v>94</v>
      </c>
      <c r="P34" s="2" t="s">
        <v>62</v>
      </c>
      <c r="Q34" s="7" t="s">
        <v>6</v>
      </c>
      <c r="S34" s="32"/>
      <c r="T34" s="4"/>
      <c r="U34" s="4"/>
      <c r="V34" s="45" t="str">
        <f>if(isblank(S34),"0",vlookup(S34,Powers,2,false))</f>
        <v>0</v>
      </c>
    </row>
    <row r="35">
      <c r="B35" s="3"/>
      <c r="C35" s="4"/>
      <c r="D35" s="4"/>
      <c r="E35" s="12"/>
      <c r="I35" s="3"/>
      <c r="J35" s="4"/>
      <c r="K35" s="23" t="str">
        <f>if(isblank(I35),"",vlookup(I35,Cyberware,3,false))</f>
        <v/>
      </c>
      <c r="M35" s="3"/>
      <c r="N35" s="6"/>
      <c r="O35" s="12"/>
      <c r="P35" s="23" t="str">
        <f>if(isblank(M35),"",vlookup(M35,Stims,3,false))</f>
        <v/>
      </c>
      <c r="Q35" s="23"/>
      <c r="S35" s="3"/>
      <c r="T35" s="4"/>
      <c r="U35" s="4"/>
      <c r="V35" s="45" t="str">
        <f>if(isblank(S35),"0",vlookup(S35,Powers,2,false))</f>
        <v>0</v>
      </c>
    </row>
    <row r="36">
      <c r="B36" s="3"/>
      <c r="C36" s="4"/>
      <c r="D36" s="4"/>
      <c r="E36" s="12"/>
      <c r="I36" s="3"/>
      <c r="J36" s="4"/>
      <c r="K36" s="23" t="str">
        <f>if(isblank(I36),"",vlookup(I36,Cyberware,3,false))</f>
        <v/>
      </c>
      <c r="M36" s="3"/>
      <c r="N36" s="6"/>
      <c r="O36" s="23" t="str">
        <f>if(isblank(M36),"",vlookup(M36,Stims,2,false))</f>
        <v/>
      </c>
      <c r="P36" s="23" t="str">
        <f>if(isblank(M36),"",vlookup(M36,Stims,3,false))</f>
        <v/>
      </c>
      <c r="Q36" s="23"/>
      <c r="S36" s="32"/>
      <c r="T36" s="4"/>
      <c r="U36" s="4"/>
      <c r="V36" s="45" t="str">
        <f>if(isblank(S36),"0",vlookup(S36,Powers,2,false))</f>
        <v>0</v>
      </c>
    </row>
    <row r="37">
      <c r="B37" s="32"/>
      <c r="C37" s="4"/>
      <c r="D37" s="4"/>
      <c r="E37" s="23"/>
      <c r="I37" s="32"/>
      <c r="J37" s="4"/>
      <c r="K37" s="23" t="str">
        <f>if(isblank(I37),"",vlookup(I37,Cyberware,3,false))</f>
        <v/>
      </c>
      <c r="M37" s="3"/>
      <c r="N37" s="6"/>
      <c r="O37" s="23" t="str">
        <f>if(isblank(M37),"",vlookup(M37,Stims,2,false))</f>
        <v/>
      </c>
      <c r="P37" s="23" t="str">
        <f>if(isblank(M37),"",vlookup(M37,Stims,3,false))</f>
        <v/>
      </c>
      <c r="Q37" s="23"/>
      <c r="S37" s="32"/>
      <c r="T37" s="4"/>
      <c r="U37" s="4"/>
      <c r="V37" s="45" t="str">
        <f>if(isblank(S37),"0",vlookup(S37,Powers,2,false))</f>
        <v>0</v>
      </c>
    </row>
    <row r="38">
      <c r="B38" s="32"/>
      <c r="C38" s="4"/>
      <c r="D38" s="4"/>
      <c r="E38" s="23"/>
      <c r="I38" s="32"/>
      <c r="J38" s="4"/>
      <c r="K38" s="23" t="str">
        <f>if(isblank(I38),"",vlookup(I38,Cyberware,3,false))</f>
        <v/>
      </c>
      <c r="M38" s="3"/>
      <c r="N38" s="6"/>
      <c r="O38" s="23" t="str">
        <f>if(isblank(M38),"",vlookup(M38,Stims,2,false))</f>
        <v/>
      </c>
      <c r="P38" s="23" t="str">
        <f>if(isblank(M38),"",vlookup(M38,Stims,3,false))</f>
        <v/>
      </c>
      <c r="Q38" s="23"/>
      <c r="S38" s="32"/>
      <c r="T38" s="4"/>
      <c r="U38" s="4"/>
      <c r="V38" s="45" t="str">
        <f>if(isblank(S38),"0",vlookup(S38,Powers,2,false))</f>
        <v>0</v>
      </c>
    </row>
    <row r="39">
      <c r="B39" s="32"/>
      <c r="C39" s="4"/>
      <c r="D39" s="4"/>
      <c r="E39" s="23"/>
      <c r="I39" s="32"/>
      <c r="J39" s="4"/>
      <c r="K39" s="23" t="str">
        <f>if(isblank(I39),"",vlookup(I39,Cyberware,3,false))</f>
        <v/>
      </c>
      <c r="M39" s="3"/>
      <c r="N39" s="6"/>
      <c r="O39" s="23" t="str">
        <f>if(isblank(M39),"",vlookup(M39,Stims,2,false))</f>
        <v/>
      </c>
      <c r="P39" s="23" t="str">
        <f>if(isblank(M39),"",vlookup(M39,Stims,3,false))</f>
        <v/>
      </c>
      <c r="Q39" s="23"/>
      <c r="S39" s="32"/>
      <c r="T39" s="4"/>
      <c r="U39" s="4"/>
      <c r="V39" s="45" t="str">
        <f>if(isblank(S39),"0",vlookup(S39,Powers,2,false))</f>
        <v>0</v>
      </c>
    </row>
    <row r="40">
      <c r="B40" s="32"/>
      <c r="C40" s="4"/>
      <c r="D40" s="4"/>
      <c r="E40" s="23"/>
      <c r="I40" s="32"/>
      <c r="J40" s="4"/>
      <c r="K40" s="23" t="str">
        <f>if(isblank(I40),"",vlookup(I40,Cyberware,3,false))</f>
        <v/>
      </c>
      <c r="M40" s="3"/>
      <c r="N40" s="6"/>
      <c r="O40" s="23" t="str">
        <f>if(isblank(M40),"",vlookup(M40,Stims,2,false))</f>
        <v/>
      </c>
      <c r="P40" s="23" t="str">
        <f>if(isblank(M40),"",vlookup(M40,Stims,3,false))</f>
        <v/>
      </c>
      <c r="Q40" s="23"/>
      <c r="S40" s="32"/>
      <c r="T40" s="4"/>
      <c r="U40" s="4"/>
      <c r="V40" s="45" t="str">
        <f>if(isblank(S40),"0",vlookup(S40,Powers,2,false))</f>
        <v>0</v>
      </c>
    </row>
    <row r="41">
      <c r="V41" s="1"/>
      <c r="W41" s="48"/>
    </row>
    <row r="42">
      <c r="V42" s="1"/>
    </row>
    <row r="43">
      <c r="V43" s="1"/>
    </row>
    <row r="44">
      <c r="V44" s="1"/>
    </row>
    <row r="45">
      <c r="V45" s="1"/>
    </row>
    <row r="46">
      <c r="V46" s="1"/>
    </row>
    <row r="47">
      <c r="V47" s="1"/>
    </row>
    <row r="48">
      <c r="V48" s="1"/>
    </row>
    <row r="49">
      <c r="V49" s="1"/>
    </row>
    <row r="50">
      <c r="V50" s="1"/>
    </row>
    <row r="51">
      <c r="V51" s="1"/>
    </row>
    <row r="52">
      <c r="V52" s="1"/>
    </row>
    <row r="53">
      <c r="V53" s="1"/>
    </row>
    <row r="54">
      <c r="V54" s="1"/>
    </row>
    <row r="55">
      <c r="V55" s="1"/>
    </row>
    <row r="56">
      <c r="V56" s="1"/>
    </row>
    <row r="57">
      <c r="V57" s="1"/>
    </row>
    <row r="58">
      <c r="V58" s="1"/>
    </row>
    <row r="59">
      <c r="V59" s="1"/>
    </row>
    <row r="60">
      <c r="V60" s="1"/>
    </row>
    <row r="61">
      <c r="V61" s="1"/>
    </row>
    <row r="62">
      <c r="V62" s="1"/>
    </row>
    <row r="63">
      <c r="V63" s="1"/>
    </row>
    <row r="64">
      <c r="V64" s="1"/>
    </row>
    <row r="65">
      <c r="V65" s="1"/>
    </row>
    <row r="66">
      <c r="V66" s="1"/>
    </row>
    <row r="67">
      <c r="V67" s="1"/>
    </row>
    <row r="68">
      <c r="V68" s="1"/>
    </row>
    <row r="69">
      <c r="V69" s="1"/>
    </row>
    <row r="70">
      <c r="V70" s="1"/>
    </row>
    <row r="71">
      <c r="V71" s="1"/>
    </row>
    <row r="72">
      <c r="V72" s="1"/>
    </row>
    <row r="73">
      <c r="V73" s="1"/>
    </row>
    <row r="74">
      <c r="V74" s="1"/>
    </row>
    <row r="75">
      <c r="V75" s="1"/>
    </row>
    <row r="76">
      <c r="V76" s="1"/>
    </row>
    <row r="77">
      <c r="V77" s="1"/>
    </row>
    <row r="78">
      <c r="V78" s="1"/>
    </row>
    <row r="79">
      <c r="V79" s="1"/>
    </row>
    <row r="80">
      <c r="V80" s="1"/>
    </row>
    <row r="81">
      <c r="V81" s="1"/>
    </row>
    <row r="82">
      <c r="V82" s="1"/>
    </row>
    <row r="83">
      <c r="V83" s="1"/>
    </row>
    <row r="84">
      <c r="V84" s="1"/>
    </row>
    <row r="85">
      <c r="V85" s="1"/>
    </row>
    <row r="86">
      <c r="V86" s="1"/>
    </row>
    <row r="87">
      <c r="V87" s="1"/>
    </row>
    <row r="88">
      <c r="V88" s="1"/>
    </row>
    <row r="89">
      <c r="V89" s="1"/>
    </row>
    <row r="90">
      <c r="V90" s="1"/>
    </row>
    <row r="91">
      <c r="V91" s="1"/>
    </row>
    <row r="92">
      <c r="V92" s="1"/>
    </row>
    <row r="93">
      <c r="V93" s="1"/>
    </row>
    <row r="94">
      <c r="V94" s="1"/>
    </row>
    <row r="95">
      <c r="V95" s="1"/>
    </row>
    <row r="96">
      <c r="V96" s="1"/>
    </row>
    <row r="97">
      <c r="V97" s="1"/>
    </row>
    <row r="98">
      <c r="V98" s="1"/>
    </row>
    <row r="99">
      <c r="V99" s="1"/>
    </row>
    <row r="100">
      <c r="V100" s="1"/>
    </row>
    <row r="101">
      <c r="V101" s="1"/>
    </row>
    <row r="102">
      <c r="V102" s="1"/>
    </row>
    <row r="103">
      <c r="V103" s="1"/>
    </row>
    <row r="104">
      <c r="V104" s="1"/>
    </row>
    <row r="105">
      <c r="V105" s="1"/>
    </row>
    <row r="106">
      <c r="V106" s="1"/>
    </row>
    <row r="107">
      <c r="V107" s="1"/>
    </row>
    <row r="108">
      <c r="V108" s="1"/>
    </row>
    <row r="109">
      <c r="V109" s="1"/>
    </row>
    <row r="110">
      <c r="V110" s="1"/>
    </row>
    <row r="111">
      <c r="V111" s="1"/>
    </row>
    <row r="112">
      <c r="V112" s="1"/>
    </row>
    <row r="113">
      <c r="V113" s="1"/>
    </row>
    <row r="114">
      <c r="V114" s="1"/>
    </row>
    <row r="115">
      <c r="V115" s="1"/>
    </row>
    <row r="116">
      <c r="V116" s="1"/>
    </row>
    <row r="117">
      <c r="V117" s="1"/>
    </row>
    <row r="118">
      <c r="V118" s="1"/>
    </row>
    <row r="119">
      <c r="V119" s="1"/>
    </row>
    <row r="120">
      <c r="V120" s="1"/>
    </row>
    <row r="121">
      <c r="V121" s="1"/>
    </row>
    <row r="122">
      <c r="V122" s="1"/>
    </row>
    <row r="123">
      <c r="V123" s="1"/>
    </row>
    <row r="124">
      <c r="V124" s="1"/>
    </row>
    <row r="125">
      <c r="V125" s="1"/>
    </row>
    <row r="126">
      <c r="V126" s="1"/>
    </row>
    <row r="127">
      <c r="V127" s="1"/>
    </row>
    <row r="128">
      <c r="V128" s="1"/>
    </row>
    <row r="129">
      <c r="V129" s="1"/>
    </row>
    <row r="130">
      <c r="V130" s="1"/>
    </row>
    <row r="131">
      <c r="V131" s="1"/>
    </row>
    <row r="132">
      <c r="V132" s="1"/>
    </row>
    <row r="133">
      <c r="V133" s="1"/>
    </row>
    <row r="134">
      <c r="V134" s="1"/>
    </row>
    <row r="135">
      <c r="V135" s="1"/>
    </row>
    <row r="136">
      <c r="V136" s="1"/>
    </row>
    <row r="137">
      <c r="V137" s="1"/>
    </row>
    <row r="138">
      <c r="V138" s="1"/>
    </row>
    <row r="139">
      <c r="V139" s="1"/>
    </row>
    <row r="140">
      <c r="V140" s="1"/>
    </row>
    <row r="141">
      <c r="V141" s="1"/>
    </row>
    <row r="142">
      <c r="V142" s="1"/>
    </row>
    <row r="143">
      <c r="V143" s="1"/>
    </row>
    <row r="144">
      <c r="V144" s="1"/>
    </row>
    <row r="145">
      <c r="V145" s="1"/>
    </row>
    <row r="146">
      <c r="V146" s="1"/>
    </row>
    <row r="147">
      <c r="V147" s="1"/>
    </row>
    <row r="148">
      <c r="V148" s="1"/>
    </row>
    <row r="149">
      <c r="V149" s="1"/>
    </row>
    <row r="150">
      <c r="V150" s="1"/>
    </row>
    <row r="151">
      <c r="V151" s="1"/>
    </row>
    <row r="152">
      <c r="V152" s="1"/>
    </row>
    <row r="153">
      <c r="V153" s="1"/>
    </row>
    <row r="154">
      <c r="V154" s="1"/>
    </row>
    <row r="155">
      <c r="V155" s="1"/>
    </row>
    <row r="156">
      <c r="V156" s="1"/>
    </row>
    <row r="157">
      <c r="V157" s="1"/>
    </row>
    <row r="158">
      <c r="V158" s="1"/>
    </row>
    <row r="159">
      <c r="V159" s="1"/>
    </row>
    <row r="160">
      <c r="V160" s="1"/>
    </row>
    <row r="161">
      <c r="V161" s="1"/>
    </row>
    <row r="162">
      <c r="V162" s="1"/>
    </row>
    <row r="163">
      <c r="V163" s="1"/>
    </row>
    <row r="164">
      <c r="V164" s="1"/>
    </row>
    <row r="165">
      <c r="V165" s="1"/>
    </row>
    <row r="166">
      <c r="V166" s="1"/>
    </row>
    <row r="167">
      <c r="V167" s="1"/>
    </row>
    <row r="168">
      <c r="V168" s="1"/>
    </row>
    <row r="169">
      <c r="V169" s="1"/>
    </row>
    <row r="170">
      <c r="V170" s="1"/>
    </row>
    <row r="171">
      <c r="V171" s="1"/>
    </row>
    <row r="172">
      <c r="V172" s="1"/>
    </row>
    <row r="173">
      <c r="V173" s="1"/>
    </row>
    <row r="174">
      <c r="V174" s="1"/>
    </row>
    <row r="175">
      <c r="V175" s="1"/>
    </row>
    <row r="176">
      <c r="V176" s="1"/>
    </row>
    <row r="177">
      <c r="V177" s="1"/>
    </row>
    <row r="178">
      <c r="V178" s="1"/>
    </row>
    <row r="179">
      <c r="V179" s="1"/>
    </row>
    <row r="180">
      <c r="V180" s="1"/>
    </row>
    <row r="181">
      <c r="V181" s="1"/>
    </row>
    <row r="182">
      <c r="V182" s="1"/>
    </row>
    <row r="183">
      <c r="V183" s="1"/>
    </row>
    <row r="184">
      <c r="V184" s="1"/>
    </row>
    <row r="185">
      <c r="V185" s="1"/>
    </row>
    <row r="186">
      <c r="V186" s="1"/>
    </row>
    <row r="187">
      <c r="V187" s="1"/>
    </row>
    <row r="188">
      <c r="V188" s="1"/>
    </row>
    <row r="189">
      <c r="V189" s="1"/>
    </row>
    <row r="190">
      <c r="V190" s="1"/>
    </row>
    <row r="191">
      <c r="V191" s="1"/>
    </row>
    <row r="192">
      <c r="V192" s="1"/>
    </row>
    <row r="193">
      <c r="V193" s="1"/>
    </row>
    <row r="194">
      <c r="V194" s="1"/>
    </row>
    <row r="195">
      <c r="V195" s="1"/>
    </row>
    <row r="196">
      <c r="V196" s="1"/>
    </row>
    <row r="197">
      <c r="V197" s="1"/>
    </row>
    <row r="198">
      <c r="V198" s="1"/>
    </row>
    <row r="199">
      <c r="V199" s="1"/>
    </row>
    <row r="200">
      <c r="V200" s="1"/>
    </row>
    <row r="201">
      <c r="V201" s="1"/>
    </row>
    <row r="202">
      <c r="V202" s="1"/>
    </row>
    <row r="203">
      <c r="V203" s="1"/>
    </row>
    <row r="204">
      <c r="V204" s="1"/>
    </row>
    <row r="205">
      <c r="V205" s="1"/>
    </row>
    <row r="206">
      <c r="V206" s="1"/>
    </row>
    <row r="207">
      <c r="V207" s="1"/>
    </row>
    <row r="208">
      <c r="V208" s="1"/>
    </row>
    <row r="209">
      <c r="V209" s="1"/>
    </row>
    <row r="210">
      <c r="V210" s="1"/>
    </row>
    <row r="211">
      <c r="V211" s="1"/>
    </row>
    <row r="212">
      <c r="V212" s="1"/>
    </row>
    <row r="213">
      <c r="V213" s="1"/>
    </row>
    <row r="214">
      <c r="V214" s="1"/>
    </row>
    <row r="215">
      <c r="V215" s="1"/>
    </row>
    <row r="216">
      <c r="V216" s="1"/>
    </row>
    <row r="217">
      <c r="V217" s="1"/>
    </row>
    <row r="218">
      <c r="V218" s="1"/>
    </row>
    <row r="219">
      <c r="V219" s="1"/>
    </row>
    <row r="220">
      <c r="V220" s="1"/>
    </row>
    <row r="221">
      <c r="V221" s="1"/>
    </row>
    <row r="222">
      <c r="V222" s="1"/>
    </row>
    <row r="223">
      <c r="V223" s="1"/>
    </row>
    <row r="224">
      <c r="V224" s="1"/>
    </row>
    <row r="225">
      <c r="V225" s="1"/>
    </row>
    <row r="226">
      <c r="V226" s="1"/>
    </row>
    <row r="227">
      <c r="V227" s="1"/>
    </row>
    <row r="228">
      <c r="V228" s="1"/>
    </row>
    <row r="229">
      <c r="V229" s="1"/>
    </row>
    <row r="230">
      <c r="V230" s="1"/>
    </row>
    <row r="231">
      <c r="V231" s="1"/>
    </row>
    <row r="232">
      <c r="V232" s="1"/>
    </row>
    <row r="233">
      <c r="V233" s="1"/>
    </row>
    <row r="234">
      <c r="V234" s="1"/>
    </row>
    <row r="235">
      <c r="V235" s="1"/>
    </row>
    <row r="236">
      <c r="V236" s="1"/>
    </row>
    <row r="237">
      <c r="V237" s="1"/>
    </row>
    <row r="238">
      <c r="V238" s="1"/>
    </row>
    <row r="239">
      <c r="V239" s="1"/>
    </row>
    <row r="240">
      <c r="V240" s="1"/>
    </row>
    <row r="241">
      <c r="V241" s="1"/>
    </row>
    <row r="242">
      <c r="V242" s="1"/>
    </row>
    <row r="243">
      <c r="V243" s="1"/>
    </row>
    <row r="244">
      <c r="V244" s="1"/>
    </row>
    <row r="245">
      <c r="V245" s="1"/>
    </row>
    <row r="246">
      <c r="V246" s="1"/>
    </row>
    <row r="247">
      <c r="V247" s="1"/>
    </row>
    <row r="248">
      <c r="V248" s="1"/>
    </row>
    <row r="249">
      <c r="V249" s="1"/>
    </row>
    <row r="250">
      <c r="V250" s="1"/>
    </row>
    <row r="251">
      <c r="V251" s="1"/>
    </row>
    <row r="252">
      <c r="V252" s="1"/>
    </row>
    <row r="253">
      <c r="V253" s="1"/>
    </row>
    <row r="254">
      <c r="V254" s="1"/>
    </row>
    <row r="255">
      <c r="V255" s="1"/>
    </row>
    <row r="256">
      <c r="V256" s="1"/>
    </row>
    <row r="257">
      <c r="V257" s="1"/>
    </row>
    <row r="258">
      <c r="V258" s="1"/>
    </row>
    <row r="259">
      <c r="V259" s="1"/>
    </row>
    <row r="260">
      <c r="V260" s="1"/>
    </row>
    <row r="261">
      <c r="V261" s="1"/>
    </row>
    <row r="262">
      <c r="V262" s="1"/>
    </row>
    <row r="263">
      <c r="V263" s="1"/>
    </row>
    <row r="264">
      <c r="V264" s="1"/>
    </row>
    <row r="265">
      <c r="V265" s="1"/>
    </row>
    <row r="266">
      <c r="V266" s="1"/>
    </row>
    <row r="267">
      <c r="V267" s="1"/>
    </row>
    <row r="268">
      <c r="V268" s="1"/>
    </row>
    <row r="269">
      <c r="V269" s="1"/>
    </row>
    <row r="270">
      <c r="V270" s="1"/>
    </row>
    <row r="271">
      <c r="V271" s="1"/>
    </row>
    <row r="272">
      <c r="V272" s="1"/>
    </row>
    <row r="273">
      <c r="V273" s="1"/>
    </row>
    <row r="274">
      <c r="V274" s="1"/>
    </row>
    <row r="275">
      <c r="V275" s="1"/>
    </row>
    <row r="276">
      <c r="V276" s="1"/>
    </row>
    <row r="277">
      <c r="V277" s="1"/>
    </row>
    <row r="278">
      <c r="V278" s="1"/>
    </row>
    <row r="279">
      <c r="V279" s="1"/>
    </row>
    <row r="280">
      <c r="V280" s="1"/>
    </row>
    <row r="281">
      <c r="V281" s="1"/>
    </row>
    <row r="282">
      <c r="V282" s="1"/>
    </row>
    <row r="283">
      <c r="V283" s="1"/>
    </row>
    <row r="284">
      <c r="V284" s="1"/>
    </row>
    <row r="285">
      <c r="V285" s="1"/>
    </row>
    <row r="286">
      <c r="V286" s="1"/>
    </row>
    <row r="287">
      <c r="V287" s="1"/>
    </row>
    <row r="288">
      <c r="V288" s="1"/>
    </row>
    <row r="289">
      <c r="V289" s="1"/>
    </row>
    <row r="290">
      <c r="V290" s="1"/>
    </row>
    <row r="291">
      <c r="V291" s="1"/>
    </row>
    <row r="292">
      <c r="V292" s="1"/>
    </row>
    <row r="293">
      <c r="V293" s="1"/>
    </row>
    <row r="294">
      <c r="V294" s="1"/>
    </row>
    <row r="295">
      <c r="V295" s="1"/>
    </row>
    <row r="296">
      <c r="V296" s="1"/>
    </row>
    <row r="297">
      <c r="V297" s="1"/>
    </row>
    <row r="298">
      <c r="V298" s="1"/>
    </row>
    <row r="299">
      <c r="V299" s="1"/>
    </row>
    <row r="300">
      <c r="V300" s="1"/>
    </row>
    <row r="301">
      <c r="V301" s="1"/>
    </row>
    <row r="302">
      <c r="V302" s="1"/>
    </row>
    <row r="303">
      <c r="V303" s="1"/>
    </row>
    <row r="304">
      <c r="V304" s="1"/>
    </row>
    <row r="305">
      <c r="V305" s="1"/>
    </row>
    <row r="306">
      <c r="V306" s="1"/>
    </row>
    <row r="307">
      <c r="V307" s="1"/>
    </row>
    <row r="308">
      <c r="V308" s="1"/>
    </row>
    <row r="309">
      <c r="V309" s="1"/>
    </row>
    <row r="310">
      <c r="V310" s="1"/>
    </row>
    <row r="311">
      <c r="V311" s="1"/>
    </row>
    <row r="312">
      <c r="V312" s="1"/>
    </row>
    <row r="313">
      <c r="V313" s="1"/>
    </row>
    <row r="314">
      <c r="V314" s="1"/>
    </row>
    <row r="315">
      <c r="V315" s="1"/>
    </row>
    <row r="316">
      <c r="V316" s="1"/>
    </row>
    <row r="317">
      <c r="V317" s="1"/>
    </row>
    <row r="318">
      <c r="V318" s="1"/>
    </row>
    <row r="319">
      <c r="V319" s="1"/>
    </row>
    <row r="320">
      <c r="V320" s="1"/>
    </row>
    <row r="321">
      <c r="V321" s="1"/>
    </row>
    <row r="322">
      <c r="V322" s="1"/>
    </row>
    <row r="323">
      <c r="V323" s="1"/>
    </row>
    <row r="324">
      <c r="V324" s="1"/>
    </row>
    <row r="325">
      <c r="V325" s="1"/>
    </row>
    <row r="326">
      <c r="V326" s="1"/>
    </row>
    <row r="327">
      <c r="V327" s="1"/>
    </row>
    <row r="328">
      <c r="V328" s="1"/>
    </row>
    <row r="329">
      <c r="V329" s="1"/>
    </row>
    <row r="330">
      <c r="V330" s="1"/>
    </row>
    <row r="331">
      <c r="V331" s="1"/>
    </row>
    <row r="332">
      <c r="V332" s="1"/>
    </row>
    <row r="333">
      <c r="V333" s="1"/>
    </row>
    <row r="334">
      <c r="V334" s="1"/>
    </row>
    <row r="335">
      <c r="V335" s="1"/>
    </row>
    <row r="336">
      <c r="V336" s="1"/>
    </row>
    <row r="337">
      <c r="V337" s="1"/>
    </row>
    <row r="338">
      <c r="V338" s="1"/>
    </row>
    <row r="339">
      <c r="V339" s="1"/>
    </row>
    <row r="340">
      <c r="V340" s="1"/>
    </row>
    <row r="341">
      <c r="V341" s="1"/>
    </row>
    <row r="342">
      <c r="V342" s="1"/>
    </row>
    <row r="343">
      <c r="V343" s="1"/>
    </row>
    <row r="344">
      <c r="V344" s="1"/>
    </row>
    <row r="345">
      <c r="V345" s="1"/>
    </row>
    <row r="346">
      <c r="V346" s="1"/>
    </row>
    <row r="347">
      <c r="V347" s="1"/>
    </row>
    <row r="348">
      <c r="V348" s="1"/>
    </row>
    <row r="349">
      <c r="V349" s="1"/>
    </row>
    <row r="350">
      <c r="V350" s="1"/>
    </row>
    <row r="351">
      <c r="V351" s="1"/>
    </row>
    <row r="352">
      <c r="V352" s="1"/>
    </row>
    <row r="353">
      <c r="V353" s="1"/>
    </row>
    <row r="354">
      <c r="V354" s="1"/>
    </row>
    <row r="355">
      <c r="V355" s="1"/>
    </row>
    <row r="356">
      <c r="V356" s="1"/>
    </row>
    <row r="357">
      <c r="V357" s="1"/>
    </row>
    <row r="358">
      <c r="V358" s="1"/>
    </row>
    <row r="359">
      <c r="V359" s="1"/>
    </row>
    <row r="360">
      <c r="V360" s="1"/>
    </row>
    <row r="361">
      <c r="V361" s="1"/>
    </row>
    <row r="362">
      <c r="V362" s="1"/>
    </row>
    <row r="363">
      <c r="V363" s="1"/>
    </row>
    <row r="364">
      <c r="V364" s="1"/>
    </row>
    <row r="365">
      <c r="V365" s="1"/>
    </row>
    <row r="366">
      <c r="V366" s="1"/>
    </row>
    <row r="367">
      <c r="V367" s="1"/>
    </row>
    <row r="368">
      <c r="V368" s="1"/>
    </row>
    <row r="369">
      <c r="V369" s="1"/>
    </row>
    <row r="370">
      <c r="V370" s="1"/>
    </row>
    <row r="371">
      <c r="V371" s="1"/>
    </row>
    <row r="372">
      <c r="V372" s="1"/>
    </row>
    <row r="373">
      <c r="V373" s="1"/>
    </row>
    <row r="374">
      <c r="V374" s="1"/>
    </row>
    <row r="375">
      <c r="V375" s="1"/>
    </row>
    <row r="376">
      <c r="V376" s="1"/>
    </row>
    <row r="377">
      <c r="V377" s="1"/>
    </row>
    <row r="378">
      <c r="V378" s="1"/>
    </row>
    <row r="379">
      <c r="V379" s="1"/>
    </row>
    <row r="380">
      <c r="V380" s="1"/>
    </row>
    <row r="381">
      <c r="V381" s="1"/>
    </row>
    <row r="382">
      <c r="V382" s="1"/>
    </row>
    <row r="383">
      <c r="V383" s="1"/>
    </row>
    <row r="384">
      <c r="V384" s="1"/>
    </row>
    <row r="385">
      <c r="V385" s="1"/>
    </row>
    <row r="386">
      <c r="V386" s="1"/>
    </row>
    <row r="387">
      <c r="V387" s="1"/>
    </row>
    <row r="388">
      <c r="V388" s="1"/>
    </row>
    <row r="389">
      <c r="V389" s="1"/>
    </row>
    <row r="390">
      <c r="V390" s="1"/>
    </row>
    <row r="391">
      <c r="V391" s="1"/>
    </row>
    <row r="392">
      <c r="V392" s="1"/>
    </row>
    <row r="393">
      <c r="V393" s="1"/>
    </row>
    <row r="394">
      <c r="V394" s="1"/>
    </row>
    <row r="395">
      <c r="V395" s="1"/>
    </row>
    <row r="396">
      <c r="V396" s="1"/>
    </row>
    <row r="397">
      <c r="V397" s="1"/>
    </row>
    <row r="398">
      <c r="V398" s="1"/>
    </row>
    <row r="399">
      <c r="V399" s="1"/>
    </row>
    <row r="400">
      <c r="V400" s="1"/>
    </row>
    <row r="401">
      <c r="V401" s="1"/>
    </row>
    <row r="402">
      <c r="V402" s="1"/>
    </row>
    <row r="403">
      <c r="V403" s="1"/>
    </row>
    <row r="404">
      <c r="V404" s="1"/>
    </row>
    <row r="405">
      <c r="V405" s="1"/>
    </row>
    <row r="406">
      <c r="V406" s="1"/>
    </row>
    <row r="407">
      <c r="V407" s="1"/>
    </row>
    <row r="408">
      <c r="V408" s="1"/>
    </row>
    <row r="409">
      <c r="V409" s="1"/>
    </row>
    <row r="410">
      <c r="V410" s="1"/>
    </row>
    <row r="411">
      <c r="V411" s="1"/>
    </row>
    <row r="412">
      <c r="V412" s="1"/>
    </row>
    <row r="413">
      <c r="V413" s="1"/>
    </row>
    <row r="414">
      <c r="V414" s="1"/>
    </row>
    <row r="415">
      <c r="V415" s="1"/>
    </row>
    <row r="416">
      <c r="V416" s="1"/>
    </row>
    <row r="417">
      <c r="V417" s="1"/>
    </row>
    <row r="418">
      <c r="V418" s="1"/>
    </row>
    <row r="419">
      <c r="V419" s="1"/>
    </row>
    <row r="420">
      <c r="V420" s="1"/>
    </row>
    <row r="421">
      <c r="V421" s="1"/>
    </row>
    <row r="422">
      <c r="V422" s="1"/>
    </row>
    <row r="423">
      <c r="V423" s="1"/>
    </row>
    <row r="424">
      <c r="V424" s="1"/>
    </row>
    <row r="425">
      <c r="V425" s="1"/>
    </row>
    <row r="426">
      <c r="V426" s="1"/>
    </row>
    <row r="427">
      <c r="V427" s="1"/>
    </row>
    <row r="428">
      <c r="V428" s="1"/>
    </row>
    <row r="429">
      <c r="V429" s="1"/>
    </row>
    <row r="430">
      <c r="V430" s="1"/>
    </row>
    <row r="431">
      <c r="V431" s="1"/>
    </row>
    <row r="432">
      <c r="V432" s="1"/>
    </row>
    <row r="433">
      <c r="V433" s="1"/>
    </row>
    <row r="434">
      <c r="V434" s="1"/>
    </row>
    <row r="435">
      <c r="V435" s="1"/>
    </row>
    <row r="436">
      <c r="V436" s="1"/>
    </row>
    <row r="437">
      <c r="V437" s="1"/>
    </row>
    <row r="438">
      <c r="V438" s="1"/>
    </row>
    <row r="439">
      <c r="V439" s="1"/>
    </row>
    <row r="440">
      <c r="V440" s="1"/>
    </row>
    <row r="441">
      <c r="V441" s="1"/>
    </row>
    <row r="442">
      <c r="V442" s="1"/>
    </row>
    <row r="443">
      <c r="V443" s="1"/>
    </row>
    <row r="444">
      <c r="V444" s="1"/>
    </row>
    <row r="445">
      <c r="V445" s="1"/>
    </row>
    <row r="446">
      <c r="V446" s="1"/>
    </row>
    <row r="447">
      <c r="V447" s="1"/>
    </row>
    <row r="448">
      <c r="V448" s="1"/>
    </row>
    <row r="449">
      <c r="V449" s="1"/>
    </row>
    <row r="450">
      <c r="V450" s="1"/>
    </row>
    <row r="451">
      <c r="V451" s="1"/>
    </row>
    <row r="452">
      <c r="V452" s="1"/>
    </row>
    <row r="453">
      <c r="V453" s="1"/>
    </row>
    <row r="454">
      <c r="V454" s="1"/>
    </row>
    <row r="455">
      <c r="V455" s="1"/>
    </row>
    <row r="456">
      <c r="V456" s="1"/>
    </row>
    <row r="457">
      <c r="V457" s="1"/>
    </row>
    <row r="458">
      <c r="V458" s="1"/>
    </row>
    <row r="459">
      <c r="V459" s="1"/>
    </row>
    <row r="460">
      <c r="V460" s="1"/>
    </row>
    <row r="461">
      <c r="V461" s="1"/>
    </row>
    <row r="462">
      <c r="V462" s="1"/>
    </row>
    <row r="463">
      <c r="V463" s="1"/>
    </row>
    <row r="464">
      <c r="V464" s="1"/>
    </row>
    <row r="465">
      <c r="V465" s="1"/>
    </row>
    <row r="466">
      <c r="V466" s="1"/>
    </row>
    <row r="467">
      <c r="V467" s="1"/>
    </row>
    <row r="468">
      <c r="V468" s="1"/>
    </row>
    <row r="469">
      <c r="V469" s="1"/>
    </row>
    <row r="470">
      <c r="V470" s="1"/>
    </row>
    <row r="471">
      <c r="V471" s="1"/>
    </row>
    <row r="472">
      <c r="V472" s="1"/>
    </row>
    <row r="473">
      <c r="V473" s="1"/>
    </row>
    <row r="474">
      <c r="V474" s="1"/>
    </row>
    <row r="475">
      <c r="V475" s="1"/>
    </row>
    <row r="476">
      <c r="V476" s="1"/>
    </row>
    <row r="477">
      <c r="V477" s="1"/>
    </row>
    <row r="478">
      <c r="V478" s="1"/>
    </row>
    <row r="479">
      <c r="V479" s="1"/>
    </row>
    <row r="480">
      <c r="V480" s="1"/>
    </row>
    <row r="481">
      <c r="V481" s="1"/>
    </row>
    <row r="482">
      <c r="V482" s="1"/>
    </row>
    <row r="483">
      <c r="V483" s="1"/>
    </row>
    <row r="484">
      <c r="V484" s="1"/>
    </row>
    <row r="485">
      <c r="V485" s="1"/>
    </row>
    <row r="486">
      <c r="V486" s="1"/>
    </row>
    <row r="487">
      <c r="V487" s="1"/>
    </row>
    <row r="488">
      <c r="V488" s="1"/>
    </row>
    <row r="489">
      <c r="V489" s="1"/>
    </row>
    <row r="490">
      <c r="V490" s="1"/>
    </row>
    <row r="491">
      <c r="V491" s="1"/>
    </row>
    <row r="492">
      <c r="V492" s="1"/>
    </row>
    <row r="493">
      <c r="V493" s="1"/>
    </row>
    <row r="494">
      <c r="V494" s="1"/>
    </row>
    <row r="495">
      <c r="V495" s="1"/>
    </row>
    <row r="496">
      <c r="V496" s="1"/>
    </row>
    <row r="497">
      <c r="V497" s="1"/>
    </row>
    <row r="498">
      <c r="V498" s="1"/>
    </row>
    <row r="499">
      <c r="V499" s="1"/>
    </row>
    <row r="500">
      <c r="V500" s="1"/>
    </row>
    <row r="501">
      <c r="V501" s="1"/>
    </row>
    <row r="502">
      <c r="V502" s="1"/>
    </row>
    <row r="503">
      <c r="V503" s="1"/>
    </row>
    <row r="504">
      <c r="V504" s="1"/>
    </row>
    <row r="505">
      <c r="V505" s="1"/>
    </row>
    <row r="506">
      <c r="V506" s="1"/>
    </row>
    <row r="507">
      <c r="V507" s="1"/>
    </row>
    <row r="508">
      <c r="V508" s="1"/>
    </row>
    <row r="509">
      <c r="V509" s="1"/>
    </row>
    <row r="510">
      <c r="V510" s="1"/>
    </row>
    <row r="511">
      <c r="V511" s="1"/>
    </row>
    <row r="512">
      <c r="V512" s="1"/>
    </row>
    <row r="513">
      <c r="V513" s="1"/>
    </row>
    <row r="514">
      <c r="V514" s="1"/>
    </row>
    <row r="515">
      <c r="V515" s="1"/>
    </row>
    <row r="516">
      <c r="V516" s="1"/>
    </row>
    <row r="517">
      <c r="V517" s="1"/>
    </row>
    <row r="518">
      <c r="V518" s="1"/>
    </row>
    <row r="519">
      <c r="V519" s="1"/>
    </row>
    <row r="520">
      <c r="V520" s="1"/>
    </row>
    <row r="521">
      <c r="V521" s="1"/>
    </row>
    <row r="522">
      <c r="V522" s="1"/>
    </row>
    <row r="523">
      <c r="V523" s="1"/>
    </row>
    <row r="524">
      <c r="V524" s="1"/>
    </row>
    <row r="525">
      <c r="V525" s="1"/>
    </row>
    <row r="526">
      <c r="V526" s="1"/>
    </row>
    <row r="527">
      <c r="V527" s="1"/>
    </row>
    <row r="528">
      <c r="V528" s="1"/>
    </row>
    <row r="529">
      <c r="V529" s="1"/>
    </row>
    <row r="530">
      <c r="V530" s="1"/>
    </row>
    <row r="531">
      <c r="V531" s="1"/>
    </row>
    <row r="532">
      <c r="V532" s="1"/>
    </row>
    <row r="533">
      <c r="V533" s="1"/>
    </row>
    <row r="534">
      <c r="V534" s="1"/>
    </row>
    <row r="535">
      <c r="V535" s="1"/>
    </row>
    <row r="536">
      <c r="V536" s="1"/>
    </row>
    <row r="537">
      <c r="V537" s="1"/>
    </row>
    <row r="538">
      <c r="V538" s="1"/>
    </row>
    <row r="539">
      <c r="V539" s="1"/>
    </row>
    <row r="540">
      <c r="V540" s="1"/>
    </row>
    <row r="541">
      <c r="V541" s="1"/>
    </row>
    <row r="542">
      <c r="V542" s="1"/>
    </row>
    <row r="543">
      <c r="V543" s="1"/>
    </row>
    <row r="544">
      <c r="V544" s="1"/>
    </row>
    <row r="545">
      <c r="V545" s="1"/>
    </row>
    <row r="546">
      <c r="V546" s="1"/>
    </row>
    <row r="547">
      <c r="V547" s="1"/>
    </row>
    <row r="548">
      <c r="V548" s="1"/>
    </row>
    <row r="549">
      <c r="V549" s="1"/>
    </row>
    <row r="550">
      <c r="V550" s="1"/>
    </row>
    <row r="551">
      <c r="V551" s="1"/>
    </row>
    <row r="552">
      <c r="V552" s="1"/>
    </row>
    <row r="553">
      <c r="V553" s="1"/>
    </row>
    <row r="554">
      <c r="V554" s="1"/>
    </row>
    <row r="555">
      <c r="V555" s="1"/>
    </row>
    <row r="556">
      <c r="V556" s="1"/>
    </row>
    <row r="557">
      <c r="V557" s="1"/>
    </row>
    <row r="558">
      <c r="V558" s="1"/>
    </row>
    <row r="559">
      <c r="V559" s="1"/>
    </row>
    <row r="560">
      <c r="V560" s="1"/>
    </row>
    <row r="561">
      <c r="V561" s="1"/>
    </row>
    <row r="562">
      <c r="V562" s="1"/>
    </row>
    <row r="563">
      <c r="V563" s="1"/>
    </row>
    <row r="564">
      <c r="V564" s="1"/>
    </row>
    <row r="565">
      <c r="V565" s="1"/>
    </row>
    <row r="566">
      <c r="V566" s="1"/>
    </row>
    <row r="567">
      <c r="V567" s="1"/>
    </row>
    <row r="568">
      <c r="V568" s="1"/>
    </row>
    <row r="569">
      <c r="V569" s="1"/>
    </row>
    <row r="570">
      <c r="V570" s="1"/>
    </row>
    <row r="571">
      <c r="V571" s="1"/>
    </row>
    <row r="572">
      <c r="V572" s="1"/>
    </row>
    <row r="573">
      <c r="V573" s="1"/>
    </row>
    <row r="574">
      <c r="V574" s="1"/>
    </row>
    <row r="575">
      <c r="V575" s="1"/>
    </row>
    <row r="576">
      <c r="V576" s="1"/>
    </row>
    <row r="577">
      <c r="V577" s="1"/>
    </row>
    <row r="578">
      <c r="V578" s="1"/>
    </row>
    <row r="579">
      <c r="V579" s="1"/>
    </row>
    <row r="580">
      <c r="V580" s="1"/>
    </row>
    <row r="581">
      <c r="V581" s="1"/>
    </row>
    <row r="582">
      <c r="V582" s="1"/>
    </row>
    <row r="583">
      <c r="V583" s="1"/>
    </row>
    <row r="584">
      <c r="V584" s="1"/>
    </row>
    <row r="585">
      <c r="V585" s="1"/>
    </row>
    <row r="586">
      <c r="V586" s="1"/>
    </row>
    <row r="587">
      <c r="V587" s="1"/>
    </row>
    <row r="588">
      <c r="V588" s="1"/>
    </row>
    <row r="589">
      <c r="V589" s="1"/>
    </row>
    <row r="590">
      <c r="V590" s="1"/>
    </row>
    <row r="591">
      <c r="V591" s="1"/>
    </row>
    <row r="592">
      <c r="V592" s="1"/>
    </row>
    <row r="593">
      <c r="V593" s="1"/>
    </row>
    <row r="594">
      <c r="V594" s="1"/>
    </row>
    <row r="595">
      <c r="V595" s="1"/>
    </row>
    <row r="596">
      <c r="V596" s="1"/>
    </row>
    <row r="597">
      <c r="V597" s="1"/>
    </row>
    <row r="598">
      <c r="V598" s="1"/>
    </row>
    <row r="599">
      <c r="V599" s="1"/>
    </row>
    <row r="600">
      <c r="V600" s="1"/>
    </row>
    <row r="601">
      <c r="V601" s="1"/>
    </row>
    <row r="602">
      <c r="V602" s="1"/>
    </row>
    <row r="603">
      <c r="V603" s="1"/>
    </row>
    <row r="604">
      <c r="V604" s="1"/>
    </row>
    <row r="605">
      <c r="V605" s="1"/>
    </row>
    <row r="606">
      <c r="V606" s="1"/>
    </row>
    <row r="607">
      <c r="V607" s="1"/>
    </row>
    <row r="608">
      <c r="V608" s="1"/>
    </row>
    <row r="609">
      <c r="V609" s="1"/>
    </row>
    <row r="610">
      <c r="V610" s="1"/>
    </row>
    <row r="611">
      <c r="V611" s="1"/>
    </row>
    <row r="612">
      <c r="V612" s="1"/>
    </row>
    <row r="613">
      <c r="V613" s="1"/>
    </row>
    <row r="614">
      <c r="V614" s="1"/>
    </row>
    <row r="615">
      <c r="V615" s="1"/>
    </row>
    <row r="616">
      <c r="V616" s="1"/>
    </row>
    <row r="617">
      <c r="V617" s="1"/>
    </row>
    <row r="618">
      <c r="V618" s="1"/>
    </row>
    <row r="619">
      <c r="V619" s="1"/>
    </row>
    <row r="620">
      <c r="V620" s="1"/>
    </row>
    <row r="621">
      <c r="V621" s="1"/>
    </row>
    <row r="622">
      <c r="V622" s="1"/>
    </row>
    <row r="623">
      <c r="V623" s="1"/>
    </row>
    <row r="624">
      <c r="V624" s="1"/>
    </row>
    <row r="625">
      <c r="V625" s="1"/>
    </row>
    <row r="626">
      <c r="V626" s="1"/>
    </row>
    <row r="627">
      <c r="V627" s="1"/>
    </row>
    <row r="628">
      <c r="V628" s="1"/>
    </row>
    <row r="629">
      <c r="V629" s="1"/>
    </row>
    <row r="630">
      <c r="V630" s="1"/>
    </row>
    <row r="631">
      <c r="V631" s="1"/>
    </row>
    <row r="632">
      <c r="V632" s="1"/>
    </row>
    <row r="633">
      <c r="V633" s="1"/>
    </row>
    <row r="634">
      <c r="V634" s="1"/>
    </row>
    <row r="635">
      <c r="V635" s="1"/>
    </row>
    <row r="636">
      <c r="V636" s="1"/>
    </row>
    <row r="637">
      <c r="V637" s="1"/>
    </row>
    <row r="638">
      <c r="V638" s="1"/>
    </row>
    <row r="639">
      <c r="V639" s="1"/>
    </row>
    <row r="640">
      <c r="V640" s="1"/>
    </row>
    <row r="641">
      <c r="V641" s="1"/>
    </row>
    <row r="642">
      <c r="V642" s="1"/>
    </row>
    <row r="643">
      <c r="V643" s="1"/>
    </row>
    <row r="644">
      <c r="V644" s="1"/>
    </row>
    <row r="645">
      <c r="V645" s="1"/>
    </row>
    <row r="646">
      <c r="V646" s="1"/>
    </row>
    <row r="647">
      <c r="V647" s="1"/>
    </row>
    <row r="648">
      <c r="V648" s="1"/>
    </row>
    <row r="649">
      <c r="V649" s="1"/>
    </row>
    <row r="650">
      <c r="V650" s="1"/>
    </row>
    <row r="651">
      <c r="V651" s="1"/>
    </row>
    <row r="652">
      <c r="V652" s="1"/>
    </row>
    <row r="653">
      <c r="V653" s="1"/>
    </row>
    <row r="654">
      <c r="V654" s="1"/>
    </row>
    <row r="655">
      <c r="V655" s="1"/>
    </row>
    <row r="656">
      <c r="V656" s="1"/>
    </row>
    <row r="657">
      <c r="V657" s="1"/>
    </row>
    <row r="658">
      <c r="V658" s="1"/>
    </row>
    <row r="659">
      <c r="V659" s="1"/>
    </row>
    <row r="660">
      <c r="V660" s="1"/>
    </row>
    <row r="661">
      <c r="V661" s="1"/>
    </row>
    <row r="662">
      <c r="V662" s="1"/>
    </row>
    <row r="663">
      <c r="V663" s="1"/>
    </row>
    <row r="664">
      <c r="V664" s="1"/>
    </row>
    <row r="665">
      <c r="V665" s="1"/>
    </row>
    <row r="666">
      <c r="V666" s="1"/>
    </row>
    <row r="667">
      <c r="V667" s="1"/>
    </row>
    <row r="668">
      <c r="V668" s="1"/>
    </row>
    <row r="669">
      <c r="V669" s="1"/>
    </row>
    <row r="670">
      <c r="V670" s="1"/>
    </row>
    <row r="671">
      <c r="V671" s="1"/>
    </row>
    <row r="672">
      <c r="V672" s="1"/>
    </row>
    <row r="673">
      <c r="V673" s="1"/>
    </row>
    <row r="674">
      <c r="V674" s="1"/>
    </row>
    <row r="675">
      <c r="V675" s="1"/>
    </row>
    <row r="676">
      <c r="V676" s="1"/>
    </row>
    <row r="677">
      <c r="V677" s="1"/>
    </row>
    <row r="678">
      <c r="V678" s="1"/>
    </row>
    <row r="679">
      <c r="V679" s="1"/>
    </row>
    <row r="680">
      <c r="V680" s="1"/>
    </row>
    <row r="681">
      <c r="V681" s="1"/>
    </row>
    <row r="682">
      <c r="V682" s="1"/>
    </row>
    <row r="683">
      <c r="V683" s="1"/>
    </row>
    <row r="684">
      <c r="V684" s="1"/>
    </row>
    <row r="685">
      <c r="V685" s="1"/>
    </row>
    <row r="686">
      <c r="V686" s="1"/>
    </row>
    <row r="687">
      <c r="V687" s="1"/>
    </row>
    <row r="688">
      <c r="V688" s="1"/>
    </row>
    <row r="689">
      <c r="V689" s="1"/>
    </row>
    <row r="690">
      <c r="V690" s="1"/>
    </row>
    <row r="691">
      <c r="V691" s="1"/>
    </row>
    <row r="692">
      <c r="V692" s="1"/>
    </row>
    <row r="693">
      <c r="V693" s="1"/>
    </row>
    <row r="694">
      <c r="V694" s="1"/>
    </row>
    <row r="695">
      <c r="V695" s="1"/>
    </row>
    <row r="696">
      <c r="V696" s="1"/>
    </row>
    <row r="697">
      <c r="V697" s="1"/>
    </row>
    <row r="698">
      <c r="V698" s="1"/>
    </row>
    <row r="699">
      <c r="V699" s="1"/>
    </row>
    <row r="700">
      <c r="V700" s="1"/>
    </row>
    <row r="701">
      <c r="V701" s="1"/>
    </row>
    <row r="702">
      <c r="V702" s="1"/>
    </row>
    <row r="703">
      <c r="V703" s="1"/>
    </row>
    <row r="704">
      <c r="V704" s="1"/>
    </row>
    <row r="705">
      <c r="V705" s="1"/>
    </row>
    <row r="706">
      <c r="V706" s="1"/>
    </row>
    <row r="707">
      <c r="V707" s="1"/>
    </row>
    <row r="708">
      <c r="V708" s="1"/>
    </row>
    <row r="709">
      <c r="V709" s="1"/>
    </row>
    <row r="710">
      <c r="V710" s="1"/>
    </row>
    <row r="711">
      <c r="V711" s="1"/>
    </row>
    <row r="712">
      <c r="V712" s="1"/>
    </row>
    <row r="713">
      <c r="V713" s="1"/>
    </row>
    <row r="714">
      <c r="V714" s="1"/>
    </row>
    <row r="715">
      <c r="V715" s="1"/>
    </row>
    <row r="716">
      <c r="V716" s="1"/>
    </row>
    <row r="717">
      <c r="V717" s="1"/>
    </row>
    <row r="718">
      <c r="V718" s="1"/>
    </row>
    <row r="719">
      <c r="V719" s="1"/>
    </row>
    <row r="720">
      <c r="V720" s="1"/>
    </row>
    <row r="721">
      <c r="V721" s="1"/>
    </row>
    <row r="722">
      <c r="V722" s="1"/>
    </row>
    <row r="723">
      <c r="V723" s="1"/>
    </row>
    <row r="724">
      <c r="V724" s="1"/>
    </row>
    <row r="725">
      <c r="V725" s="1"/>
    </row>
    <row r="726">
      <c r="V726" s="1"/>
    </row>
    <row r="727">
      <c r="V727" s="1"/>
    </row>
    <row r="728">
      <c r="V728" s="1"/>
    </row>
    <row r="729">
      <c r="V729" s="1"/>
    </row>
    <row r="730">
      <c r="V730" s="1"/>
    </row>
    <row r="731">
      <c r="V731" s="1"/>
    </row>
    <row r="732">
      <c r="V732" s="1"/>
    </row>
    <row r="733">
      <c r="V733" s="1"/>
    </row>
    <row r="734">
      <c r="V734" s="1"/>
    </row>
    <row r="735">
      <c r="V735" s="1"/>
    </row>
    <row r="736">
      <c r="V736" s="1"/>
    </row>
    <row r="737">
      <c r="V737" s="1"/>
    </row>
    <row r="738">
      <c r="V738" s="1"/>
    </row>
    <row r="739">
      <c r="V739" s="1"/>
    </row>
    <row r="740">
      <c r="V740" s="1"/>
    </row>
    <row r="741">
      <c r="V741" s="1"/>
    </row>
    <row r="742">
      <c r="V742" s="1"/>
    </row>
    <row r="743">
      <c r="V743" s="1"/>
    </row>
    <row r="744">
      <c r="V744" s="1"/>
    </row>
    <row r="745">
      <c r="V745" s="1"/>
    </row>
    <row r="746">
      <c r="V746" s="1"/>
    </row>
    <row r="747">
      <c r="V747" s="1"/>
    </row>
    <row r="748">
      <c r="V748" s="1"/>
    </row>
    <row r="749">
      <c r="V749" s="1"/>
    </row>
    <row r="750">
      <c r="V750" s="1"/>
    </row>
    <row r="751">
      <c r="V751" s="1"/>
    </row>
    <row r="752">
      <c r="V752" s="1"/>
    </row>
    <row r="753">
      <c r="V753" s="1"/>
    </row>
    <row r="754">
      <c r="V754" s="1"/>
    </row>
    <row r="755">
      <c r="V755" s="1"/>
    </row>
    <row r="756">
      <c r="V756" s="1"/>
    </row>
    <row r="757">
      <c r="V757" s="1"/>
    </row>
    <row r="758">
      <c r="V758" s="1"/>
    </row>
    <row r="759">
      <c r="V759" s="1"/>
    </row>
    <row r="760">
      <c r="V760" s="1"/>
    </row>
    <row r="761">
      <c r="V761" s="1"/>
    </row>
    <row r="762">
      <c r="V762" s="1"/>
    </row>
    <row r="763">
      <c r="V763" s="1"/>
    </row>
    <row r="764">
      <c r="V764" s="1"/>
    </row>
    <row r="765">
      <c r="V765" s="1"/>
    </row>
    <row r="766">
      <c r="V766" s="1"/>
    </row>
    <row r="767">
      <c r="V767" s="1"/>
    </row>
    <row r="768">
      <c r="V768" s="1"/>
    </row>
    <row r="769">
      <c r="V769" s="1"/>
    </row>
    <row r="770">
      <c r="V770" s="1"/>
    </row>
    <row r="771">
      <c r="V771" s="1"/>
    </row>
    <row r="772">
      <c r="V772" s="1"/>
    </row>
    <row r="773">
      <c r="V773" s="1"/>
    </row>
    <row r="774">
      <c r="V774" s="1"/>
    </row>
    <row r="775">
      <c r="V775" s="1"/>
    </row>
    <row r="776">
      <c r="V776" s="1"/>
    </row>
    <row r="777">
      <c r="V777" s="1"/>
    </row>
    <row r="778">
      <c r="V778" s="1"/>
    </row>
    <row r="779">
      <c r="V779" s="1"/>
    </row>
    <row r="780">
      <c r="V780" s="1"/>
    </row>
    <row r="781">
      <c r="V781" s="1"/>
    </row>
    <row r="782">
      <c r="V782" s="1"/>
    </row>
    <row r="783">
      <c r="V783" s="1"/>
    </row>
    <row r="784">
      <c r="V784" s="1"/>
    </row>
    <row r="785">
      <c r="V785" s="1"/>
    </row>
    <row r="786">
      <c r="V786" s="1"/>
    </row>
    <row r="787">
      <c r="V787" s="1"/>
    </row>
    <row r="788">
      <c r="V788" s="1"/>
    </row>
    <row r="789">
      <c r="V789" s="1"/>
    </row>
    <row r="790">
      <c r="V790" s="1"/>
    </row>
    <row r="791">
      <c r="V791" s="1"/>
    </row>
    <row r="792">
      <c r="V792" s="1"/>
    </row>
    <row r="793">
      <c r="V793" s="1"/>
    </row>
    <row r="794">
      <c r="V794" s="1"/>
    </row>
    <row r="795">
      <c r="V795" s="1"/>
    </row>
    <row r="796">
      <c r="V796" s="1"/>
    </row>
    <row r="797">
      <c r="V797" s="1"/>
    </row>
    <row r="798">
      <c r="V798" s="1"/>
    </row>
    <row r="799">
      <c r="V799" s="1"/>
    </row>
    <row r="800">
      <c r="V800" s="1"/>
    </row>
    <row r="801">
      <c r="V801" s="1"/>
    </row>
    <row r="802">
      <c r="V802" s="1"/>
    </row>
    <row r="803">
      <c r="V803" s="1"/>
    </row>
    <row r="804">
      <c r="V804" s="1"/>
    </row>
    <row r="805">
      <c r="V805" s="1"/>
    </row>
    <row r="806">
      <c r="V806" s="1"/>
    </row>
    <row r="807">
      <c r="V807" s="1"/>
    </row>
    <row r="808">
      <c r="V808" s="1"/>
    </row>
    <row r="809">
      <c r="V809" s="1"/>
    </row>
    <row r="810">
      <c r="V810" s="1"/>
    </row>
    <row r="811">
      <c r="V811" s="1"/>
    </row>
    <row r="812">
      <c r="V812" s="1"/>
    </row>
    <row r="813">
      <c r="V813" s="1"/>
    </row>
    <row r="814">
      <c r="V814" s="1"/>
    </row>
    <row r="815">
      <c r="V815" s="1"/>
    </row>
    <row r="816">
      <c r="V816" s="1"/>
    </row>
    <row r="817">
      <c r="V817" s="1"/>
    </row>
    <row r="818">
      <c r="V818" s="1"/>
    </row>
    <row r="819">
      <c r="V819" s="1"/>
    </row>
    <row r="820">
      <c r="V820" s="1"/>
    </row>
    <row r="821">
      <c r="V821" s="1"/>
    </row>
    <row r="822">
      <c r="V822" s="1"/>
    </row>
    <row r="823">
      <c r="V823" s="1"/>
    </row>
    <row r="824">
      <c r="V824" s="1"/>
    </row>
    <row r="825">
      <c r="V825" s="1"/>
    </row>
    <row r="826">
      <c r="V826" s="1"/>
    </row>
    <row r="827">
      <c r="V827" s="1"/>
    </row>
    <row r="828">
      <c r="V828" s="1"/>
    </row>
    <row r="829">
      <c r="V829" s="1"/>
    </row>
    <row r="830">
      <c r="V830" s="1"/>
    </row>
    <row r="831">
      <c r="V831" s="1"/>
    </row>
    <row r="832">
      <c r="V832" s="1"/>
    </row>
    <row r="833">
      <c r="V833" s="1"/>
    </row>
    <row r="834">
      <c r="V834" s="1"/>
    </row>
    <row r="835">
      <c r="V835" s="1"/>
    </row>
    <row r="836">
      <c r="V836" s="1"/>
    </row>
    <row r="837">
      <c r="V837" s="1"/>
    </row>
    <row r="838">
      <c r="V838" s="1"/>
    </row>
    <row r="839">
      <c r="V839" s="1"/>
    </row>
    <row r="840">
      <c r="V840" s="1"/>
    </row>
    <row r="841">
      <c r="V841" s="1"/>
    </row>
    <row r="842">
      <c r="V842" s="1"/>
    </row>
    <row r="843">
      <c r="V843" s="1"/>
    </row>
    <row r="844">
      <c r="V844" s="1"/>
    </row>
    <row r="845">
      <c r="V845" s="1"/>
    </row>
    <row r="846">
      <c r="V846" s="1"/>
    </row>
    <row r="847">
      <c r="V847" s="1"/>
    </row>
    <row r="848">
      <c r="V848" s="1"/>
    </row>
    <row r="849">
      <c r="V849" s="1"/>
    </row>
    <row r="850">
      <c r="V850" s="1"/>
    </row>
    <row r="851">
      <c r="V851" s="1"/>
    </row>
    <row r="852">
      <c r="V852" s="1"/>
    </row>
    <row r="853">
      <c r="V853" s="1"/>
    </row>
    <row r="854">
      <c r="V854" s="1"/>
    </row>
    <row r="855">
      <c r="V855" s="1"/>
    </row>
    <row r="856">
      <c r="V856" s="1"/>
    </row>
    <row r="857">
      <c r="V857" s="1"/>
    </row>
    <row r="858">
      <c r="V858" s="1"/>
    </row>
    <row r="859">
      <c r="V859" s="1"/>
    </row>
    <row r="860">
      <c r="V860" s="1"/>
    </row>
    <row r="861">
      <c r="V861" s="1"/>
    </row>
    <row r="862">
      <c r="V862" s="1"/>
    </row>
    <row r="863">
      <c r="V863" s="1"/>
    </row>
    <row r="864">
      <c r="V864" s="1"/>
    </row>
    <row r="865">
      <c r="V865" s="1"/>
    </row>
    <row r="866">
      <c r="V866" s="1"/>
    </row>
    <row r="867">
      <c r="V867" s="1"/>
    </row>
    <row r="868">
      <c r="V868" s="1"/>
    </row>
    <row r="869">
      <c r="V869" s="1"/>
    </row>
    <row r="870">
      <c r="V870" s="1"/>
    </row>
    <row r="871">
      <c r="V871" s="1"/>
    </row>
    <row r="872">
      <c r="V872" s="1"/>
    </row>
    <row r="873">
      <c r="V873" s="1"/>
    </row>
    <row r="874">
      <c r="V874" s="1"/>
    </row>
    <row r="875">
      <c r="V875" s="1"/>
    </row>
    <row r="876">
      <c r="V876" s="1"/>
    </row>
    <row r="877">
      <c r="V877" s="1"/>
    </row>
    <row r="878">
      <c r="V878" s="1"/>
    </row>
    <row r="879">
      <c r="V879" s="1"/>
    </row>
    <row r="880">
      <c r="V880" s="1"/>
    </row>
    <row r="881">
      <c r="V881" s="1"/>
    </row>
    <row r="882">
      <c r="V882" s="1"/>
    </row>
    <row r="883">
      <c r="V883" s="1"/>
    </row>
    <row r="884">
      <c r="V884" s="1"/>
    </row>
    <row r="885">
      <c r="V885" s="1"/>
    </row>
    <row r="886">
      <c r="V886" s="1"/>
    </row>
    <row r="887">
      <c r="V887" s="1"/>
    </row>
    <row r="888">
      <c r="V888" s="1"/>
    </row>
    <row r="889">
      <c r="V889" s="1"/>
    </row>
    <row r="890">
      <c r="V890" s="1"/>
    </row>
    <row r="891">
      <c r="V891" s="1"/>
    </row>
    <row r="892">
      <c r="V892" s="1"/>
    </row>
    <row r="893">
      <c r="V893" s="1"/>
    </row>
    <row r="894">
      <c r="V894" s="1"/>
    </row>
    <row r="895">
      <c r="V895" s="1"/>
    </row>
    <row r="896">
      <c r="V896" s="1"/>
    </row>
    <row r="897">
      <c r="V897" s="1"/>
    </row>
    <row r="898">
      <c r="V898" s="1"/>
    </row>
    <row r="899">
      <c r="V899" s="1"/>
    </row>
    <row r="900">
      <c r="V900" s="1"/>
    </row>
    <row r="901">
      <c r="V901" s="1"/>
    </row>
    <row r="902">
      <c r="V902" s="1"/>
    </row>
    <row r="903">
      <c r="V903" s="1"/>
    </row>
    <row r="904">
      <c r="V904" s="1"/>
    </row>
    <row r="905">
      <c r="V905" s="1"/>
    </row>
    <row r="906">
      <c r="V906" s="1"/>
    </row>
    <row r="907">
      <c r="V907" s="1"/>
    </row>
    <row r="908">
      <c r="V908" s="1"/>
    </row>
    <row r="909">
      <c r="V909" s="1"/>
    </row>
    <row r="910">
      <c r="V910" s="1"/>
    </row>
    <row r="911">
      <c r="V911" s="1"/>
    </row>
    <row r="912">
      <c r="V912" s="1"/>
    </row>
    <row r="913">
      <c r="V913" s="1"/>
    </row>
    <row r="914">
      <c r="V914" s="1"/>
    </row>
    <row r="915">
      <c r="V915" s="1"/>
    </row>
    <row r="916">
      <c r="V916" s="1"/>
    </row>
    <row r="917">
      <c r="V917" s="1"/>
    </row>
    <row r="918">
      <c r="V918" s="1"/>
    </row>
    <row r="919">
      <c r="V919" s="1"/>
    </row>
    <row r="920">
      <c r="V920" s="1"/>
    </row>
    <row r="921">
      <c r="V921" s="1"/>
    </row>
    <row r="922">
      <c r="V922" s="1"/>
    </row>
    <row r="923">
      <c r="V923" s="1"/>
    </row>
    <row r="924">
      <c r="V924" s="1"/>
    </row>
    <row r="925">
      <c r="V925" s="1"/>
    </row>
    <row r="926">
      <c r="V926" s="1"/>
    </row>
    <row r="927">
      <c r="V927" s="1"/>
    </row>
    <row r="928">
      <c r="V928" s="1"/>
    </row>
    <row r="929">
      <c r="V929" s="1"/>
    </row>
    <row r="930">
      <c r="V930" s="1"/>
    </row>
    <row r="931">
      <c r="V931" s="1"/>
    </row>
    <row r="932">
      <c r="V932" s="1"/>
    </row>
    <row r="933">
      <c r="V933" s="1"/>
    </row>
    <row r="934">
      <c r="V934" s="1"/>
    </row>
    <row r="935">
      <c r="V935" s="1"/>
    </row>
    <row r="936">
      <c r="V936" s="1"/>
    </row>
    <row r="937">
      <c r="V937" s="1"/>
    </row>
    <row r="938">
      <c r="V938" s="1"/>
    </row>
    <row r="939">
      <c r="V939" s="1"/>
    </row>
    <row r="940">
      <c r="V940" s="1"/>
    </row>
    <row r="941">
      <c r="V941" s="1"/>
    </row>
    <row r="942">
      <c r="V942" s="1"/>
    </row>
    <row r="943">
      <c r="V943" s="1"/>
    </row>
    <row r="944">
      <c r="V944" s="1"/>
    </row>
    <row r="945">
      <c r="V945" s="1"/>
    </row>
    <row r="946">
      <c r="V946" s="1"/>
    </row>
    <row r="947">
      <c r="V947" s="1"/>
    </row>
    <row r="948">
      <c r="V948" s="1"/>
    </row>
    <row r="949">
      <c r="V949" s="1"/>
    </row>
    <row r="950">
      <c r="V950" s="1"/>
    </row>
    <row r="951">
      <c r="V951" s="1"/>
    </row>
    <row r="952">
      <c r="V952" s="1"/>
    </row>
    <row r="953">
      <c r="V953" s="1"/>
    </row>
    <row r="954">
      <c r="V954" s="1"/>
    </row>
    <row r="955">
      <c r="V955" s="1"/>
    </row>
    <row r="956">
      <c r="V956" s="1"/>
    </row>
    <row r="957">
      <c r="V957" s="1"/>
    </row>
    <row r="958">
      <c r="V958" s="1"/>
    </row>
    <row r="959">
      <c r="V959" s="1"/>
    </row>
    <row r="960">
      <c r="V960" s="1"/>
    </row>
    <row r="961">
      <c r="V961" s="1"/>
    </row>
    <row r="962">
      <c r="V962" s="1"/>
    </row>
    <row r="963">
      <c r="V963" s="1"/>
    </row>
    <row r="964">
      <c r="V964" s="1"/>
    </row>
    <row r="965">
      <c r="V965" s="1"/>
    </row>
    <row r="966">
      <c r="V966" s="1"/>
    </row>
    <row r="967">
      <c r="V967" s="1"/>
    </row>
    <row r="968">
      <c r="V968" s="1"/>
    </row>
    <row r="969">
      <c r="V969" s="1"/>
    </row>
    <row r="970">
      <c r="V970" s="1"/>
    </row>
    <row r="971">
      <c r="V971" s="1"/>
    </row>
    <row r="972">
      <c r="V972" s="1"/>
    </row>
    <row r="973">
      <c r="V973" s="1"/>
    </row>
    <row r="974">
      <c r="V974" s="1"/>
    </row>
    <row r="975">
      <c r="V975" s="1"/>
    </row>
    <row r="976">
      <c r="V976" s="1"/>
    </row>
    <row r="977">
      <c r="V977" s="1"/>
    </row>
    <row r="978">
      <c r="V978" s="1"/>
    </row>
    <row r="979">
      <c r="V979" s="1"/>
    </row>
    <row r="980">
      <c r="V980" s="1"/>
    </row>
    <row r="981">
      <c r="V981" s="1"/>
    </row>
    <row r="982">
      <c r="V982" s="1"/>
    </row>
    <row r="983">
      <c r="V983" s="1"/>
    </row>
    <row r="984">
      <c r="V984" s="1"/>
    </row>
    <row r="985">
      <c r="V985" s="1"/>
    </row>
    <row r="986">
      <c r="V986" s="1"/>
    </row>
    <row r="987">
      <c r="V987" s="1"/>
    </row>
    <row r="988">
      <c r="V988" s="1"/>
    </row>
    <row r="989">
      <c r="V989" s="1"/>
    </row>
    <row r="990">
      <c r="V990" s="1"/>
    </row>
    <row r="991">
      <c r="V991" s="1"/>
    </row>
    <row r="992">
      <c r="V992" s="1"/>
    </row>
    <row r="993">
      <c r="V993" s="1"/>
    </row>
    <row r="994">
      <c r="V994" s="1"/>
    </row>
    <row r="995">
      <c r="V995" s="1"/>
    </row>
    <row r="996">
      <c r="V996" s="1"/>
    </row>
    <row r="997">
      <c r="V997" s="1"/>
    </row>
    <row r="998">
      <c r="V998" s="1"/>
    </row>
    <row r="999">
      <c r="V999" s="1"/>
    </row>
    <row r="1000">
      <c r="V1000" s="1"/>
    </row>
    <row r="1001">
      <c r="V1001" s="1"/>
    </row>
    <row r="1002">
      <c r="V1002" s="1"/>
    </row>
  </sheetData>
  <mergeCells count="90">
    <mergeCell ref="S24:U24"/>
    <mergeCell ref="S25:U25"/>
    <mergeCell ref="B26:C26"/>
    <mergeCell ref="S26:U26"/>
    <mergeCell ref="B27:C27"/>
    <mergeCell ref="S27:U27"/>
    <mergeCell ref="S28:U28"/>
    <mergeCell ref="B28:C28"/>
    <mergeCell ref="B29:C29"/>
    <mergeCell ref="B30:C30"/>
    <mergeCell ref="B31:C31"/>
    <mergeCell ref="B33:D33"/>
    <mergeCell ref="I34:J34"/>
    <mergeCell ref="M34:N34"/>
    <mergeCell ref="I36:J36"/>
    <mergeCell ref="I37:J37"/>
    <mergeCell ref="I38:J38"/>
    <mergeCell ref="M38:N38"/>
    <mergeCell ref="I39:J39"/>
    <mergeCell ref="M39:N39"/>
    <mergeCell ref="I40:J40"/>
    <mergeCell ref="M40:N40"/>
    <mergeCell ref="S36:U36"/>
    <mergeCell ref="S37:U37"/>
    <mergeCell ref="S38:U38"/>
    <mergeCell ref="S39:U39"/>
    <mergeCell ref="S40:U40"/>
    <mergeCell ref="S29:U29"/>
    <mergeCell ref="S30:U30"/>
    <mergeCell ref="S31:U31"/>
    <mergeCell ref="S32:U32"/>
    <mergeCell ref="S33:U33"/>
    <mergeCell ref="S34:U34"/>
    <mergeCell ref="S35:U35"/>
    <mergeCell ref="B37:D37"/>
    <mergeCell ref="B38:D38"/>
    <mergeCell ref="B39:D39"/>
    <mergeCell ref="B40:D40"/>
    <mergeCell ref="B34:D34"/>
    <mergeCell ref="B35:D35"/>
    <mergeCell ref="I35:J35"/>
    <mergeCell ref="M35:N35"/>
    <mergeCell ref="B36:D36"/>
    <mergeCell ref="M36:N36"/>
    <mergeCell ref="M37:N37"/>
    <mergeCell ref="C2:D2"/>
    <mergeCell ref="C5:D5"/>
    <mergeCell ref="E5:G5"/>
    <mergeCell ref="C6:G6"/>
    <mergeCell ref="C7:G7"/>
    <mergeCell ref="C8:G8"/>
    <mergeCell ref="F2:G2"/>
    <mergeCell ref="M2:N2"/>
    <mergeCell ref="T2:U2"/>
    <mergeCell ref="M3:N3"/>
    <mergeCell ref="T3:U3"/>
    <mergeCell ref="M4:N4"/>
    <mergeCell ref="M5:N5"/>
    <mergeCell ref="M13:N13"/>
    <mergeCell ref="M14:N14"/>
    <mergeCell ref="M15:N15"/>
    <mergeCell ref="M16:N16"/>
    <mergeCell ref="M17:N17"/>
    <mergeCell ref="M19:N19"/>
    <mergeCell ref="M20:N20"/>
    <mergeCell ref="M22:N22"/>
    <mergeCell ref="M6:N6"/>
    <mergeCell ref="M7:N7"/>
    <mergeCell ref="M8:N8"/>
    <mergeCell ref="M9:N9"/>
    <mergeCell ref="M10:N10"/>
    <mergeCell ref="M11:N11"/>
    <mergeCell ref="M12:N12"/>
    <mergeCell ref="S16:T16"/>
    <mergeCell ref="S17:T17"/>
    <mergeCell ref="E18:F18"/>
    <mergeCell ref="M18:N18"/>
    <mergeCell ref="S18:T18"/>
    <mergeCell ref="S19:T19"/>
    <mergeCell ref="S20:T20"/>
    <mergeCell ref="B21:C21"/>
    <mergeCell ref="M21:N21"/>
    <mergeCell ref="S21:T21"/>
    <mergeCell ref="S4:U4"/>
    <mergeCell ref="S5:U5"/>
    <mergeCell ref="S7:U7"/>
    <mergeCell ref="S8:U8"/>
    <mergeCell ref="T9:U9"/>
    <mergeCell ref="T10:U10"/>
    <mergeCell ref="S15:T15"/>
  </mergeCells>
  <dataValidations>
    <dataValidation type="list" allowBlank="1" sqref="B34">
      <formula1>Tables!$I$8:$I$38</formula1>
    </dataValidation>
    <dataValidation type="list" allowBlank="1" sqref="S25:S40">
      <formula1>'Psychic Powers'!$D$2:$D$75</formula1>
    </dataValidation>
    <dataValidation type="list" allowBlank="1" sqref="F2">
      <formula1>Tables!$D$19:$D$23</formula1>
    </dataValidation>
    <dataValidation type="list" allowBlank="1" sqref="M3:M22">
      <formula1>Equipment!$B$4:$B$66</formula1>
    </dataValidation>
    <dataValidation type="list" allowBlank="1" sqref="B31">
      <formula1>Armour!$D$3:$D$6</formula1>
    </dataValidation>
    <dataValidation type="list" allowBlank="1" sqref="B27:B29">
      <formula1>Armour!$D$8:$D$36</formula1>
    </dataValidation>
    <dataValidation type="list" allowBlank="1" sqref="I25:I32">
      <formula1>Weapons!$C$3:$C$68</formula1>
    </dataValidation>
    <dataValidation type="list" allowBlank="1" sqref="B35:B40">
      <formula1>Foci</formula1>
    </dataValidation>
    <dataValidation type="list" allowBlank="1" sqref="C6">
      <formula1>Tables!$F$23:$F$42</formula1>
    </dataValidation>
    <dataValidation type="list" allowBlank="1" sqref="M35:M40">
      <formula1>Equipment!$H$31:$H$37</formula1>
    </dataValidation>
    <dataValidation type="list" allowBlank="1" sqref="C5 E5">
      <formula1>Tables!$K$8:$K$20</formula1>
    </dataValidation>
    <dataValidation type="list" allowBlank="1" sqref="I35:I40">
      <formula1>Equipment!$H$4:$H$27</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57"/>
    <col customWidth="1" min="4" max="4" width="19.29"/>
    <col customWidth="1" min="10" max="10" width="25.14"/>
  </cols>
  <sheetData>
    <row r="3">
      <c r="B3" s="49" t="s">
        <v>95</v>
      </c>
      <c r="C3" s="49" t="s">
        <v>96</v>
      </c>
      <c r="D3" s="49" t="s">
        <v>97</v>
      </c>
      <c r="F3" s="49" t="s">
        <v>98</v>
      </c>
      <c r="G3" s="49" t="s">
        <v>99</v>
      </c>
      <c r="H3" s="49"/>
      <c r="J3" s="49"/>
    </row>
    <row r="4">
      <c r="C4" s="49" t="s">
        <v>9</v>
      </c>
      <c r="G4" s="48">
        <v>0.0</v>
      </c>
      <c r="H4" s="49"/>
      <c r="J4" s="49"/>
    </row>
    <row r="5">
      <c r="C5" s="49"/>
      <c r="D5" s="49"/>
      <c r="G5" s="48">
        <v>3.0</v>
      </c>
      <c r="H5" s="49"/>
      <c r="J5" s="49"/>
      <c r="K5" s="49"/>
      <c r="L5" s="49"/>
      <c r="N5" s="49"/>
      <c r="O5" s="49"/>
    </row>
    <row r="6">
      <c r="B6" s="49" t="s">
        <v>100</v>
      </c>
      <c r="C6" s="49"/>
      <c r="G6" s="48">
        <v>6.0</v>
      </c>
      <c r="H6" s="49"/>
      <c r="J6" s="49"/>
      <c r="K6" s="49"/>
      <c r="L6" s="49"/>
      <c r="O6" s="48"/>
    </row>
    <row r="7">
      <c r="C7" s="49"/>
      <c r="D7" s="49"/>
      <c r="G7" s="48">
        <v>12.0</v>
      </c>
      <c r="J7" s="49"/>
      <c r="K7" s="49"/>
      <c r="L7" s="49"/>
      <c r="O7" s="48"/>
    </row>
    <row r="8">
      <c r="C8" s="49"/>
      <c r="D8" s="49"/>
      <c r="G8" s="48">
        <v>18.0</v>
      </c>
      <c r="J8" s="49"/>
      <c r="K8" s="49"/>
      <c r="L8" s="49"/>
      <c r="O8" s="48"/>
    </row>
    <row r="9">
      <c r="C9" s="49"/>
      <c r="D9" s="49"/>
      <c r="G9" s="48">
        <v>27.0</v>
      </c>
      <c r="J9" s="49"/>
      <c r="K9" s="49"/>
      <c r="L9" s="49"/>
      <c r="O9" s="48"/>
    </row>
    <row r="10">
      <c r="C10" s="49"/>
      <c r="D10" s="49"/>
      <c r="G10" s="48">
        <v>39.0</v>
      </c>
      <c r="J10" s="49"/>
      <c r="K10" s="49"/>
      <c r="L10" s="49"/>
      <c r="O10" s="48"/>
    </row>
    <row r="11">
      <c r="C11" s="49"/>
      <c r="D11" s="49"/>
      <c r="G11" s="48">
        <v>54.0</v>
      </c>
      <c r="O11" s="48"/>
    </row>
    <row r="12">
      <c r="C12" s="49"/>
      <c r="D12" s="49"/>
      <c r="G12" s="48">
        <v>72.0</v>
      </c>
      <c r="O12" s="48"/>
    </row>
    <row r="13">
      <c r="C13" s="49"/>
      <c r="D13" s="49"/>
      <c r="G13" s="48">
        <v>93.0</v>
      </c>
      <c r="O13" s="48"/>
    </row>
    <row r="14">
      <c r="C14" s="49"/>
      <c r="D14" s="49"/>
      <c r="G14" s="1" t="str">
        <f>"+24 per level"</f>
        <v>+24 per level</v>
      </c>
      <c r="O14" s="48"/>
    </row>
    <row r="15">
      <c r="C15" s="49"/>
      <c r="D15" s="49"/>
      <c r="O15" s="48"/>
    </row>
    <row r="16">
      <c r="C16" s="49"/>
      <c r="H16" s="49"/>
      <c r="O16" s="1"/>
    </row>
    <row r="17">
      <c r="C17" s="4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9"/>
    <col customWidth="1" min="4" max="4" width="16.0"/>
    <col customWidth="1" min="6" max="6" width="16.29"/>
    <col customWidth="1" min="7" max="7" width="15.86"/>
    <col customWidth="1" min="9" max="9" width="28.71"/>
    <col customWidth="1" min="11" max="11" width="41.29"/>
  </cols>
  <sheetData>
    <row r="1" ht="8.25" customHeight="1"/>
    <row r="2">
      <c r="B2" s="50" t="s">
        <v>3</v>
      </c>
      <c r="C2" s="50" t="s">
        <v>101</v>
      </c>
      <c r="D2" s="50" t="s">
        <v>102</v>
      </c>
      <c r="F2" s="51" t="s">
        <v>103</v>
      </c>
      <c r="G2" s="6"/>
      <c r="I2" s="52" t="s">
        <v>104</v>
      </c>
      <c r="K2" s="52" t="s">
        <v>86</v>
      </c>
    </row>
    <row r="3">
      <c r="B3" s="12">
        <v>-1.0</v>
      </c>
      <c r="C3" s="12">
        <v>0.0</v>
      </c>
      <c r="D3" s="12">
        <v>0.0</v>
      </c>
      <c r="F3" s="53" t="s">
        <v>105</v>
      </c>
      <c r="G3" s="54" t="s">
        <v>106</v>
      </c>
      <c r="I3" s="12" t="s">
        <v>107</v>
      </c>
      <c r="K3" s="44" t="s">
        <v>108</v>
      </c>
    </row>
    <row r="4">
      <c r="B4" s="12">
        <v>0.0</v>
      </c>
      <c r="C4" s="12">
        <v>1.0</v>
      </c>
      <c r="D4" s="12">
        <v>1.0</v>
      </c>
      <c r="F4" s="55">
        <v>0.0</v>
      </c>
      <c r="G4" s="56" t="s">
        <v>109</v>
      </c>
    </row>
    <row r="5">
      <c r="B5" s="12">
        <v>1.0</v>
      </c>
      <c r="C5" s="12">
        <v>2.0</v>
      </c>
      <c r="D5" s="12">
        <v>1.0</v>
      </c>
      <c r="F5" s="55">
        <v>4.0</v>
      </c>
      <c r="G5" s="56" t="s">
        <v>110</v>
      </c>
      <c r="I5" s="52" t="s">
        <v>111</v>
      </c>
    </row>
    <row r="6">
      <c r="B6" s="12">
        <v>2.0</v>
      </c>
      <c r="C6" s="12">
        <v>3.0</v>
      </c>
      <c r="D6" s="12">
        <v>3.0</v>
      </c>
      <c r="F6" s="55">
        <v>8.0</v>
      </c>
      <c r="G6" s="56" t="s">
        <v>112</v>
      </c>
      <c r="I6" s="12" t="s">
        <v>12</v>
      </c>
    </row>
    <row r="7">
      <c r="B7" s="12">
        <v>3.0</v>
      </c>
      <c r="C7" s="12">
        <v>4.0</v>
      </c>
      <c r="D7" s="12">
        <v>6.0</v>
      </c>
      <c r="F7" s="55">
        <v>14.0</v>
      </c>
      <c r="G7" s="56" t="s">
        <v>113</v>
      </c>
    </row>
    <row r="8">
      <c r="B8" s="12">
        <v>4.0</v>
      </c>
      <c r="C8" s="12">
        <v>5.0</v>
      </c>
      <c r="D8" s="12">
        <v>9.0</v>
      </c>
      <c r="F8" s="55">
        <v>18.0</v>
      </c>
      <c r="G8" s="56" t="s">
        <v>114</v>
      </c>
      <c r="I8" s="50" t="s">
        <v>115</v>
      </c>
      <c r="K8" s="57" t="s">
        <v>20</v>
      </c>
    </row>
    <row r="9">
      <c r="I9" s="58" t="s">
        <v>116</v>
      </c>
      <c r="K9" s="59" t="s">
        <v>117</v>
      </c>
    </row>
    <row r="10">
      <c r="B10" s="52" t="s">
        <v>118</v>
      </c>
      <c r="D10" s="52" t="s">
        <v>119</v>
      </c>
      <c r="F10" s="60" t="s">
        <v>120</v>
      </c>
      <c r="G10" s="61" t="s">
        <v>98</v>
      </c>
      <c r="I10" s="58" t="s">
        <v>121</v>
      </c>
      <c r="K10" s="59" t="s">
        <v>122</v>
      </c>
    </row>
    <row r="11">
      <c r="B11" s="62" t="s">
        <v>14</v>
      </c>
      <c r="D11" s="62" t="s">
        <v>58</v>
      </c>
      <c r="F11" s="12">
        <v>0.0</v>
      </c>
      <c r="G11" s="12">
        <v>1.0</v>
      </c>
      <c r="I11" s="58" t="s">
        <v>123</v>
      </c>
      <c r="K11" s="59" t="s">
        <v>22</v>
      </c>
    </row>
    <row r="12">
      <c r="B12" s="62" t="s">
        <v>18</v>
      </c>
      <c r="D12" s="62" t="s">
        <v>60</v>
      </c>
      <c r="F12" s="12">
        <v>3.0</v>
      </c>
      <c r="G12" s="12">
        <v>2.0</v>
      </c>
      <c r="I12" s="58" t="s">
        <v>124</v>
      </c>
      <c r="K12" s="59" t="s">
        <v>21</v>
      </c>
    </row>
    <row r="13">
      <c r="B13" s="62" t="s">
        <v>23</v>
      </c>
      <c r="D13" s="62" t="s">
        <v>64</v>
      </c>
      <c r="F13" s="12">
        <v>6.0</v>
      </c>
      <c r="G13" s="12">
        <v>3.0</v>
      </c>
      <c r="I13" s="58" t="s">
        <v>125</v>
      </c>
      <c r="K13" s="59" t="s">
        <v>126</v>
      </c>
    </row>
    <row r="14">
      <c r="B14" s="62" t="s">
        <v>26</v>
      </c>
      <c r="D14" s="62" t="s">
        <v>67</v>
      </c>
      <c r="F14" s="12">
        <v>12.0</v>
      </c>
      <c r="G14" s="12">
        <v>4.0</v>
      </c>
      <c r="I14" s="58" t="s">
        <v>127</v>
      </c>
      <c r="K14" s="59" t="s">
        <v>128</v>
      </c>
    </row>
    <row r="15">
      <c r="B15" s="62" t="s">
        <v>28</v>
      </c>
      <c r="D15" s="62" t="s">
        <v>69</v>
      </c>
      <c r="F15" s="12">
        <v>18.0</v>
      </c>
      <c r="G15" s="12">
        <v>5.0</v>
      </c>
      <c r="I15" s="58" t="s">
        <v>129</v>
      </c>
      <c r="K15" s="59" t="s">
        <v>130</v>
      </c>
    </row>
    <row r="16">
      <c r="B16" s="62" t="s">
        <v>32</v>
      </c>
      <c r="D16" s="62" t="s">
        <v>72</v>
      </c>
      <c r="F16" s="12">
        <v>27.0</v>
      </c>
      <c r="G16" s="12">
        <v>6.0</v>
      </c>
      <c r="I16" s="58" t="s">
        <v>131</v>
      </c>
      <c r="K16" s="59" t="s">
        <v>132</v>
      </c>
    </row>
    <row r="17">
      <c r="B17" s="62" t="s">
        <v>33</v>
      </c>
      <c r="F17" s="12">
        <v>39.0</v>
      </c>
      <c r="G17" s="12">
        <v>7.0</v>
      </c>
      <c r="I17" s="58" t="s">
        <v>133</v>
      </c>
      <c r="K17" s="57" t="s">
        <v>134</v>
      </c>
    </row>
    <row r="18">
      <c r="B18" s="62" t="s">
        <v>40</v>
      </c>
      <c r="D18" s="57" t="s">
        <v>135</v>
      </c>
      <c r="F18" s="12">
        <v>54.0</v>
      </c>
      <c r="G18" s="12">
        <v>8.0</v>
      </c>
      <c r="I18" s="58" t="s">
        <v>136</v>
      </c>
      <c r="K18" s="59" t="s">
        <v>137</v>
      </c>
    </row>
    <row r="19">
      <c r="B19" s="62" t="s">
        <v>42</v>
      </c>
      <c r="D19" s="59" t="s">
        <v>138</v>
      </c>
      <c r="F19" s="12">
        <v>72.0</v>
      </c>
      <c r="G19" s="12">
        <v>9.0</v>
      </c>
      <c r="I19" s="58" t="s">
        <v>139</v>
      </c>
      <c r="K19" s="59" t="s">
        <v>140</v>
      </c>
    </row>
    <row r="20">
      <c r="B20" s="62" t="s">
        <v>44</v>
      </c>
      <c r="D20" s="59" t="s">
        <v>141</v>
      </c>
      <c r="F20" s="12">
        <v>93.0</v>
      </c>
      <c r="G20" s="12">
        <v>10.0</v>
      </c>
      <c r="I20" s="58" t="s">
        <v>142</v>
      </c>
      <c r="K20" s="59" t="s">
        <v>143</v>
      </c>
    </row>
    <row r="21">
      <c r="B21" s="62" t="s">
        <v>49</v>
      </c>
      <c r="D21" s="59" t="s">
        <v>144</v>
      </c>
      <c r="I21" s="58" t="s">
        <v>145</v>
      </c>
    </row>
    <row r="22">
      <c r="B22" s="62" t="s">
        <v>51</v>
      </c>
      <c r="D22" s="59" t="s">
        <v>146</v>
      </c>
      <c r="F22" s="63" t="s">
        <v>147</v>
      </c>
      <c r="I22" s="58" t="s">
        <v>148</v>
      </c>
    </row>
    <row r="23">
      <c r="B23" s="62" t="s">
        <v>53</v>
      </c>
      <c r="D23" s="64"/>
      <c r="F23" s="65" t="s">
        <v>149</v>
      </c>
      <c r="I23" s="58" t="s">
        <v>150</v>
      </c>
    </row>
    <row r="24">
      <c r="B24" s="62" t="s">
        <v>57</v>
      </c>
      <c r="F24" s="65" t="s">
        <v>151</v>
      </c>
      <c r="I24" s="58" t="s">
        <v>152</v>
      </c>
    </row>
    <row r="25">
      <c r="B25" s="62" t="s">
        <v>59</v>
      </c>
      <c r="F25" s="65" t="s">
        <v>25</v>
      </c>
      <c r="I25" s="58" t="s">
        <v>153</v>
      </c>
    </row>
    <row r="26">
      <c r="B26" s="62" t="s">
        <v>63</v>
      </c>
      <c r="F26" s="65" t="s">
        <v>154</v>
      </c>
      <c r="I26" s="58" t="s">
        <v>155</v>
      </c>
    </row>
    <row r="27">
      <c r="B27" s="62" t="s">
        <v>66</v>
      </c>
      <c r="F27" s="65" t="s">
        <v>156</v>
      </c>
      <c r="I27" s="58" t="s">
        <v>157</v>
      </c>
    </row>
    <row r="28">
      <c r="B28" s="62" t="s">
        <v>68</v>
      </c>
      <c r="F28" s="65" t="s">
        <v>158</v>
      </c>
      <c r="I28" s="58" t="s">
        <v>159</v>
      </c>
    </row>
    <row r="29">
      <c r="B29" s="62" t="s">
        <v>71</v>
      </c>
      <c r="F29" s="65" t="s">
        <v>160</v>
      </c>
      <c r="I29" s="58" t="s">
        <v>161</v>
      </c>
    </row>
    <row r="30">
      <c r="F30" s="65" t="s">
        <v>162</v>
      </c>
      <c r="I30" s="58" t="s">
        <v>163</v>
      </c>
    </row>
    <row r="31">
      <c r="F31" s="65" t="s">
        <v>164</v>
      </c>
      <c r="I31" s="59" t="s">
        <v>117</v>
      </c>
    </row>
    <row r="32">
      <c r="F32" s="65" t="s">
        <v>165</v>
      </c>
      <c r="I32" s="59" t="s">
        <v>122</v>
      </c>
    </row>
    <row r="33">
      <c r="F33" s="65" t="s">
        <v>166</v>
      </c>
      <c r="I33" s="59" t="s">
        <v>22</v>
      </c>
    </row>
    <row r="34">
      <c r="F34" s="65" t="s">
        <v>44</v>
      </c>
      <c r="I34" s="59" t="s">
        <v>21</v>
      </c>
    </row>
    <row r="35">
      <c r="F35" s="65" t="s">
        <v>167</v>
      </c>
      <c r="I35" s="59" t="s">
        <v>126</v>
      </c>
    </row>
    <row r="36">
      <c r="F36" s="65" t="s">
        <v>168</v>
      </c>
      <c r="I36" s="59" t="s">
        <v>128</v>
      </c>
    </row>
    <row r="37">
      <c r="F37" s="65" t="s">
        <v>169</v>
      </c>
      <c r="I37" s="59" t="s">
        <v>130</v>
      </c>
    </row>
    <row r="38">
      <c r="F38" s="65" t="s">
        <v>170</v>
      </c>
      <c r="I38" s="59" t="s">
        <v>132</v>
      </c>
    </row>
    <row r="39">
      <c r="F39" s="65" t="s">
        <v>171</v>
      </c>
    </row>
    <row r="40">
      <c r="F40" s="65" t="s">
        <v>172</v>
      </c>
    </row>
    <row r="41">
      <c r="F41" s="65" t="s">
        <v>173</v>
      </c>
    </row>
    <row r="42">
      <c r="F42" s="65" t="s">
        <v>174</v>
      </c>
    </row>
  </sheetData>
  <mergeCells count="1">
    <mergeCell ref="F2:G2"/>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
    <col customWidth="1" min="4" max="4" width="29.86"/>
    <col customWidth="1" min="5" max="5" width="15.0"/>
  </cols>
  <sheetData>
    <row r="1">
      <c r="A1" s="66"/>
      <c r="B1" s="67" t="s">
        <v>175</v>
      </c>
      <c r="C1" s="68" t="s">
        <v>12</v>
      </c>
      <c r="D1" s="68" t="s">
        <v>176</v>
      </c>
      <c r="E1" s="69" t="s">
        <v>177</v>
      </c>
      <c r="F1" s="68" t="s">
        <v>178</v>
      </c>
      <c r="G1" s="68" t="s">
        <v>179</v>
      </c>
      <c r="H1" s="68" t="s">
        <v>180</v>
      </c>
    </row>
    <row r="2">
      <c r="A2" s="70"/>
      <c r="B2" s="71"/>
      <c r="C2" s="72"/>
      <c r="D2" s="73" t="s">
        <v>181</v>
      </c>
      <c r="E2" s="73"/>
      <c r="F2" s="72"/>
      <c r="G2" s="72"/>
      <c r="H2" s="72"/>
    </row>
    <row r="3">
      <c r="A3" s="74"/>
      <c r="B3" s="75" t="s">
        <v>58</v>
      </c>
      <c r="C3" s="75" t="s">
        <v>182</v>
      </c>
      <c r="D3" s="76" t="s">
        <v>183</v>
      </c>
      <c r="E3" s="77" t="s">
        <v>184</v>
      </c>
      <c r="F3" s="75" t="s">
        <v>182</v>
      </c>
      <c r="G3" s="78">
        <v>34.0</v>
      </c>
      <c r="H3" s="75" t="s">
        <v>58</v>
      </c>
    </row>
    <row r="4">
      <c r="A4" s="74"/>
      <c r="B4" s="75" t="s">
        <v>58</v>
      </c>
      <c r="C4" s="75">
        <v>1.0</v>
      </c>
      <c r="D4" s="76" t="s">
        <v>87</v>
      </c>
      <c r="E4" s="77">
        <v>0.0</v>
      </c>
      <c r="F4" s="75" t="s">
        <v>182</v>
      </c>
      <c r="G4" s="78">
        <v>34.0</v>
      </c>
      <c r="H4" s="75" t="s">
        <v>58</v>
      </c>
    </row>
    <row r="5">
      <c r="A5" s="74"/>
      <c r="B5" s="75" t="s">
        <v>58</v>
      </c>
      <c r="C5" s="75">
        <v>1.0</v>
      </c>
      <c r="D5" s="76" t="s">
        <v>185</v>
      </c>
      <c r="E5" s="77">
        <v>0.0</v>
      </c>
      <c r="F5" s="75" t="s">
        <v>182</v>
      </c>
      <c r="G5" s="78">
        <v>34.0</v>
      </c>
      <c r="H5" s="75" t="s">
        <v>58</v>
      </c>
    </row>
    <row r="6">
      <c r="A6" s="74"/>
      <c r="B6" s="75" t="s">
        <v>58</v>
      </c>
      <c r="C6" s="75">
        <v>1.0</v>
      </c>
      <c r="D6" s="76" t="s">
        <v>186</v>
      </c>
      <c r="E6" s="77" t="s">
        <v>187</v>
      </c>
      <c r="F6" s="75" t="s">
        <v>182</v>
      </c>
      <c r="G6" s="78">
        <v>34.0</v>
      </c>
      <c r="H6" s="75" t="s">
        <v>58</v>
      </c>
    </row>
    <row r="7">
      <c r="A7" s="74"/>
      <c r="B7" s="75" t="s">
        <v>58</v>
      </c>
      <c r="C7" s="75">
        <v>2.0</v>
      </c>
      <c r="D7" s="76" t="s">
        <v>188</v>
      </c>
      <c r="E7" s="77" t="s">
        <v>187</v>
      </c>
      <c r="F7" s="75" t="s">
        <v>182</v>
      </c>
      <c r="G7" s="78">
        <v>34.0</v>
      </c>
      <c r="H7" s="75" t="s">
        <v>58</v>
      </c>
    </row>
    <row r="8">
      <c r="A8" s="74"/>
      <c r="B8" s="75" t="s">
        <v>58</v>
      </c>
      <c r="C8" s="75">
        <v>2.0</v>
      </c>
      <c r="D8" s="76" t="s">
        <v>189</v>
      </c>
      <c r="E8" s="77">
        <v>0.0</v>
      </c>
      <c r="F8" s="75" t="s">
        <v>182</v>
      </c>
      <c r="G8" s="78">
        <v>34.0</v>
      </c>
      <c r="H8" s="75" t="s">
        <v>58</v>
      </c>
    </row>
    <row r="9">
      <c r="A9" s="74"/>
      <c r="B9" s="75" t="s">
        <v>58</v>
      </c>
      <c r="C9" s="75">
        <v>2.0</v>
      </c>
      <c r="D9" s="76" t="s">
        <v>190</v>
      </c>
      <c r="E9" s="77" t="s">
        <v>184</v>
      </c>
      <c r="F9" s="75" t="s">
        <v>182</v>
      </c>
      <c r="G9" s="78">
        <v>35.0</v>
      </c>
      <c r="H9" s="75" t="s">
        <v>58</v>
      </c>
    </row>
    <row r="10">
      <c r="A10" s="74"/>
      <c r="B10" s="75" t="s">
        <v>58</v>
      </c>
      <c r="C10" s="75">
        <v>3.0</v>
      </c>
      <c r="D10" s="76" t="s">
        <v>191</v>
      </c>
      <c r="E10" s="77" t="s">
        <v>192</v>
      </c>
      <c r="F10" s="75" t="s">
        <v>182</v>
      </c>
      <c r="G10" s="78">
        <v>35.0</v>
      </c>
      <c r="H10" s="75" t="s">
        <v>58</v>
      </c>
    </row>
    <row r="11">
      <c r="A11" s="74"/>
      <c r="B11" s="75" t="s">
        <v>58</v>
      </c>
      <c r="C11" s="75">
        <v>3.0</v>
      </c>
      <c r="D11" s="76" t="s">
        <v>193</v>
      </c>
      <c r="E11" s="77" t="s">
        <v>187</v>
      </c>
      <c r="F11" s="75" t="s">
        <v>182</v>
      </c>
      <c r="G11" s="78">
        <v>35.0</v>
      </c>
      <c r="H11" s="75" t="s">
        <v>58</v>
      </c>
    </row>
    <row r="12">
      <c r="A12" s="74"/>
      <c r="B12" s="75" t="s">
        <v>58</v>
      </c>
      <c r="C12" s="75">
        <v>3.0</v>
      </c>
      <c r="D12" s="76" t="s">
        <v>194</v>
      </c>
      <c r="E12" s="77" t="s">
        <v>184</v>
      </c>
      <c r="F12" s="75" t="s">
        <v>182</v>
      </c>
      <c r="G12" s="78">
        <v>35.0</v>
      </c>
      <c r="H12" s="75" t="s">
        <v>58</v>
      </c>
    </row>
    <row r="13">
      <c r="A13" s="74"/>
      <c r="B13" s="75" t="s">
        <v>58</v>
      </c>
      <c r="C13" s="75">
        <v>4.0</v>
      </c>
      <c r="D13" s="76" t="s">
        <v>195</v>
      </c>
      <c r="E13" s="77" t="s">
        <v>184</v>
      </c>
      <c r="F13" s="75" t="s">
        <v>182</v>
      </c>
      <c r="G13" s="78">
        <v>35.0</v>
      </c>
      <c r="H13" s="75" t="s">
        <v>58</v>
      </c>
    </row>
    <row r="14">
      <c r="A14" s="74"/>
      <c r="B14" s="75" t="s">
        <v>58</v>
      </c>
      <c r="C14" s="75">
        <v>4.0</v>
      </c>
      <c r="D14" s="76" t="s">
        <v>196</v>
      </c>
      <c r="E14" s="77" t="s">
        <v>197</v>
      </c>
      <c r="F14" s="75" t="s">
        <v>182</v>
      </c>
      <c r="G14" s="78">
        <v>35.0</v>
      </c>
      <c r="H14" s="75" t="s">
        <v>58</v>
      </c>
    </row>
    <row r="15">
      <c r="A15" s="74"/>
      <c r="B15" s="74"/>
      <c r="C15" s="74"/>
      <c r="D15" s="77" t="s">
        <v>198</v>
      </c>
      <c r="E15" s="77"/>
      <c r="F15" s="75"/>
      <c r="G15" s="78"/>
      <c r="H15" s="74"/>
    </row>
    <row r="16">
      <c r="A16" s="74"/>
      <c r="B16" s="75" t="s">
        <v>60</v>
      </c>
      <c r="C16" s="75" t="s">
        <v>182</v>
      </c>
      <c r="D16" s="76" t="s">
        <v>199</v>
      </c>
      <c r="E16" s="77">
        <v>0.0</v>
      </c>
      <c r="F16" s="75" t="s">
        <v>182</v>
      </c>
      <c r="G16" s="78">
        <v>36.0</v>
      </c>
      <c r="H16" s="75" t="s">
        <v>60</v>
      </c>
    </row>
    <row r="17">
      <c r="A17" s="74"/>
      <c r="B17" s="75" t="s">
        <v>60</v>
      </c>
      <c r="C17" s="75">
        <v>1.0</v>
      </c>
      <c r="D17" s="76" t="s">
        <v>200</v>
      </c>
      <c r="E17" s="77" t="s">
        <v>192</v>
      </c>
      <c r="F17" s="75" t="s">
        <v>182</v>
      </c>
      <c r="G17" s="78">
        <v>36.0</v>
      </c>
      <c r="H17" s="75" t="s">
        <v>60</v>
      </c>
    </row>
    <row r="18">
      <c r="A18" s="74"/>
      <c r="B18" s="75" t="s">
        <v>60</v>
      </c>
      <c r="C18" s="75">
        <v>1.0</v>
      </c>
      <c r="D18" s="76" t="s">
        <v>201</v>
      </c>
      <c r="E18" s="77" t="s">
        <v>187</v>
      </c>
      <c r="F18" s="75" t="s">
        <v>182</v>
      </c>
      <c r="G18" s="78">
        <v>36.0</v>
      </c>
      <c r="H18" s="75" t="s">
        <v>60</v>
      </c>
    </row>
    <row r="19">
      <c r="A19" s="74"/>
      <c r="B19" s="75" t="s">
        <v>60</v>
      </c>
      <c r="C19" s="75">
        <v>1.0</v>
      </c>
      <c r="D19" s="76" t="s">
        <v>202</v>
      </c>
      <c r="E19" s="77">
        <v>0.0</v>
      </c>
      <c r="F19" s="75" t="s">
        <v>182</v>
      </c>
      <c r="G19" s="78">
        <v>36.0</v>
      </c>
      <c r="H19" s="75" t="s">
        <v>60</v>
      </c>
    </row>
    <row r="20">
      <c r="A20" s="74"/>
      <c r="B20" s="75" t="s">
        <v>60</v>
      </c>
      <c r="C20" s="75">
        <v>2.0</v>
      </c>
      <c r="D20" s="76" t="s">
        <v>203</v>
      </c>
      <c r="E20" s="77" t="s">
        <v>192</v>
      </c>
      <c r="F20" s="75" t="s">
        <v>182</v>
      </c>
      <c r="G20" s="78">
        <v>36.0</v>
      </c>
      <c r="H20" s="75" t="s">
        <v>60</v>
      </c>
    </row>
    <row r="21">
      <c r="A21" s="74"/>
      <c r="B21" s="75" t="s">
        <v>60</v>
      </c>
      <c r="C21" s="75">
        <v>2.0</v>
      </c>
      <c r="D21" s="76" t="s">
        <v>204</v>
      </c>
      <c r="E21" s="77" t="s">
        <v>184</v>
      </c>
      <c r="F21" s="75" t="s">
        <v>182</v>
      </c>
      <c r="G21" s="78">
        <v>37.0</v>
      </c>
      <c r="H21" s="75" t="s">
        <v>60</v>
      </c>
    </row>
    <row r="22">
      <c r="A22" s="74"/>
      <c r="B22" s="75" t="s">
        <v>60</v>
      </c>
      <c r="C22" s="75">
        <v>2.0</v>
      </c>
      <c r="D22" s="76" t="s">
        <v>205</v>
      </c>
      <c r="E22" s="77" t="s">
        <v>184</v>
      </c>
      <c r="F22" s="75" t="s">
        <v>182</v>
      </c>
      <c r="G22" s="78">
        <v>37.0</v>
      </c>
      <c r="H22" s="75" t="s">
        <v>60</v>
      </c>
    </row>
    <row r="23">
      <c r="A23" s="74"/>
      <c r="B23" s="75" t="s">
        <v>60</v>
      </c>
      <c r="C23" s="75">
        <v>3.0</v>
      </c>
      <c r="D23" s="76" t="s">
        <v>206</v>
      </c>
      <c r="E23" s="77" t="s">
        <v>187</v>
      </c>
      <c r="F23" s="75" t="s">
        <v>182</v>
      </c>
      <c r="G23" s="78">
        <v>37.0</v>
      </c>
      <c r="H23" s="75" t="s">
        <v>60</v>
      </c>
    </row>
    <row r="24">
      <c r="A24" s="74"/>
      <c r="B24" s="75" t="s">
        <v>60</v>
      </c>
      <c r="C24" s="75">
        <v>3.0</v>
      </c>
      <c r="D24" s="76" t="s">
        <v>207</v>
      </c>
      <c r="E24" s="77" t="s">
        <v>192</v>
      </c>
      <c r="F24" s="75" t="s">
        <v>182</v>
      </c>
      <c r="G24" s="78">
        <v>37.0</v>
      </c>
      <c r="H24" s="75" t="s">
        <v>60</v>
      </c>
    </row>
    <row r="25">
      <c r="A25" s="74"/>
      <c r="B25" s="75" t="s">
        <v>60</v>
      </c>
      <c r="C25" s="75">
        <v>3.0</v>
      </c>
      <c r="D25" s="76" t="s">
        <v>208</v>
      </c>
      <c r="E25" s="77">
        <v>0.0</v>
      </c>
      <c r="F25" s="75" t="s">
        <v>182</v>
      </c>
      <c r="G25" s="78">
        <v>37.0</v>
      </c>
      <c r="H25" s="75" t="s">
        <v>60</v>
      </c>
    </row>
    <row r="26">
      <c r="A26" s="74"/>
      <c r="B26" s="75" t="s">
        <v>60</v>
      </c>
      <c r="C26" s="75">
        <v>3.0</v>
      </c>
      <c r="D26" s="76" t="s">
        <v>209</v>
      </c>
      <c r="E26" s="77" t="s">
        <v>184</v>
      </c>
      <c r="F26" s="75" t="s">
        <v>182</v>
      </c>
      <c r="G26" s="78">
        <v>37.0</v>
      </c>
      <c r="H26" s="75" t="s">
        <v>60</v>
      </c>
    </row>
    <row r="27">
      <c r="A27" s="74"/>
      <c r="B27" s="75" t="s">
        <v>60</v>
      </c>
      <c r="C27" s="75">
        <v>4.0</v>
      </c>
      <c r="D27" s="76" t="s">
        <v>210</v>
      </c>
      <c r="E27" s="77" t="s">
        <v>184</v>
      </c>
      <c r="F27" s="75" t="s">
        <v>182</v>
      </c>
      <c r="G27" s="78">
        <v>37.0</v>
      </c>
      <c r="H27" s="75" t="s">
        <v>60</v>
      </c>
    </row>
    <row r="28">
      <c r="A28" s="74"/>
      <c r="B28" s="75" t="s">
        <v>60</v>
      </c>
      <c r="C28" s="75">
        <v>4.0</v>
      </c>
      <c r="D28" s="76" t="s">
        <v>211</v>
      </c>
      <c r="E28" s="77">
        <v>0.0</v>
      </c>
      <c r="F28" s="75" t="s">
        <v>182</v>
      </c>
      <c r="G28" s="78">
        <v>37.0</v>
      </c>
      <c r="H28" s="75" t="s">
        <v>60</v>
      </c>
    </row>
    <row r="29">
      <c r="A29" s="74"/>
      <c r="B29" s="74"/>
      <c r="C29" s="74"/>
      <c r="D29" s="77" t="s">
        <v>212</v>
      </c>
      <c r="E29" s="77"/>
      <c r="F29" s="75"/>
      <c r="G29" s="78"/>
      <c r="H29" s="74"/>
    </row>
    <row r="30">
      <c r="A30" s="74"/>
      <c r="B30" s="75" t="s">
        <v>64</v>
      </c>
      <c r="C30" s="75" t="s">
        <v>182</v>
      </c>
      <c r="D30" s="76" t="s">
        <v>213</v>
      </c>
      <c r="E30" s="77" t="s">
        <v>184</v>
      </c>
      <c r="F30" s="75" t="s">
        <v>182</v>
      </c>
      <c r="G30" s="78">
        <v>38.0</v>
      </c>
      <c r="H30" s="75" t="s">
        <v>64</v>
      </c>
    </row>
    <row r="31">
      <c r="A31" s="74"/>
      <c r="B31" s="75" t="s">
        <v>64</v>
      </c>
      <c r="C31" s="75">
        <v>1.0</v>
      </c>
      <c r="D31" s="76" t="s">
        <v>214</v>
      </c>
      <c r="E31" s="77" t="s">
        <v>187</v>
      </c>
      <c r="F31" s="75" t="s">
        <v>182</v>
      </c>
      <c r="G31" s="78">
        <v>38.0</v>
      </c>
      <c r="H31" s="75" t="s">
        <v>64</v>
      </c>
    </row>
    <row r="32">
      <c r="A32" s="74"/>
      <c r="B32" s="75" t="s">
        <v>64</v>
      </c>
      <c r="C32" s="75">
        <v>1.0</v>
      </c>
      <c r="D32" s="76" t="s">
        <v>215</v>
      </c>
      <c r="E32" s="77" t="s">
        <v>184</v>
      </c>
      <c r="F32" s="75" t="s">
        <v>182</v>
      </c>
      <c r="G32" s="78">
        <v>39.0</v>
      </c>
      <c r="H32" s="75" t="s">
        <v>64</v>
      </c>
    </row>
    <row r="33">
      <c r="A33" s="74"/>
      <c r="B33" s="75" t="s">
        <v>64</v>
      </c>
      <c r="C33" s="75">
        <v>2.0</v>
      </c>
      <c r="D33" s="76" t="s">
        <v>216</v>
      </c>
      <c r="E33" s="77" t="s">
        <v>184</v>
      </c>
      <c r="F33" s="75" t="s">
        <v>182</v>
      </c>
      <c r="G33" s="78">
        <v>39.0</v>
      </c>
      <c r="H33" s="75" t="s">
        <v>64</v>
      </c>
    </row>
    <row r="34">
      <c r="A34" s="74"/>
      <c r="B34" s="75" t="s">
        <v>64</v>
      </c>
      <c r="C34" s="75">
        <v>2.0</v>
      </c>
      <c r="D34" s="76" t="s">
        <v>217</v>
      </c>
      <c r="E34" s="77" t="s">
        <v>184</v>
      </c>
      <c r="F34" s="75" t="s">
        <v>182</v>
      </c>
      <c r="G34" s="78">
        <v>39.0</v>
      </c>
      <c r="H34" s="75" t="s">
        <v>64</v>
      </c>
    </row>
    <row r="35">
      <c r="A35" s="74"/>
      <c r="B35" s="75" t="s">
        <v>64</v>
      </c>
      <c r="C35" s="75">
        <v>3.0</v>
      </c>
      <c r="D35" s="76" t="s">
        <v>218</v>
      </c>
      <c r="E35" s="77" t="s">
        <v>184</v>
      </c>
      <c r="F35" s="75" t="s">
        <v>182</v>
      </c>
      <c r="G35" s="78">
        <v>39.0</v>
      </c>
      <c r="H35" s="75" t="s">
        <v>64</v>
      </c>
    </row>
    <row r="36">
      <c r="A36" s="74"/>
      <c r="B36" s="75" t="s">
        <v>64</v>
      </c>
      <c r="C36" s="75">
        <v>3.0</v>
      </c>
      <c r="D36" s="76" t="s">
        <v>219</v>
      </c>
      <c r="E36" s="77" t="s">
        <v>187</v>
      </c>
      <c r="F36" s="75" t="s">
        <v>182</v>
      </c>
      <c r="G36" s="78">
        <v>39.0</v>
      </c>
      <c r="H36" s="75" t="s">
        <v>64</v>
      </c>
    </row>
    <row r="37">
      <c r="A37" s="74"/>
      <c r="B37" s="75" t="s">
        <v>64</v>
      </c>
      <c r="C37" s="75">
        <v>3.0</v>
      </c>
      <c r="D37" s="76" t="s">
        <v>220</v>
      </c>
      <c r="E37" s="77" t="s">
        <v>187</v>
      </c>
      <c r="F37" s="75" t="s">
        <v>182</v>
      </c>
      <c r="G37" s="78">
        <v>39.0</v>
      </c>
      <c r="H37" s="75" t="s">
        <v>64</v>
      </c>
    </row>
    <row r="38">
      <c r="A38" s="74"/>
      <c r="B38" s="75" t="s">
        <v>64</v>
      </c>
      <c r="C38" s="75">
        <v>4.0</v>
      </c>
      <c r="D38" s="76" t="s">
        <v>221</v>
      </c>
      <c r="E38" s="77" t="s">
        <v>184</v>
      </c>
      <c r="F38" s="75" t="s">
        <v>182</v>
      </c>
      <c r="G38" s="78">
        <v>39.0</v>
      </c>
      <c r="H38" s="75" t="s">
        <v>64</v>
      </c>
    </row>
    <row r="39">
      <c r="A39" s="74"/>
      <c r="B39" s="75" t="s">
        <v>64</v>
      </c>
      <c r="C39" s="75">
        <v>4.0</v>
      </c>
      <c r="D39" s="76" t="s">
        <v>222</v>
      </c>
      <c r="E39" s="77" t="s">
        <v>192</v>
      </c>
      <c r="F39" s="75" t="s">
        <v>182</v>
      </c>
      <c r="G39" s="78">
        <v>39.0</v>
      </c>
      <c r="H39" s="75" t="s">
        <v>64</v>
      </c>
    </row>
    <row r="40">
      <c r="A40" s="74"/>
      <c r="B40" s="74"/>
      <c r="C40" s="74"/>
      <c r="D40" s="77" t="s">
        <v>223</v>
      </c>
      <c r="E40" s="77"/>
      <c r="F40" s="75"/>
      <c r="G40" s="78"/>
      <c r="H40" s="74"/>
    </row>
    <row r="41">
      <c r="A41" s="74"/>
      <c r="B41" s="75" t="s">
        <v>67</v>
      </c>
      <c r="C41" s="75" t="s">
        <v>182</v>
      </c>
      <c r="D41" s="76" t="s">
        <v>224</v>
      </c>
      <c r="E41" s="77" t="s">
        <v>187</v>
      </c>
      <c r="F41" s="75" t="s">
        <v>182</v>
      </c>
      <c r="G41" s="78">
        <v>40.0</v>
      </c>
      <c r="H41" s="75" t="s">
        <v>67</v>
      </c>
    </row>
    <row r="42">
      <c r="A42" s="74"/>
      <c r="B42" s="75" t="s">
        <v>67</v>
      </c>
      <c r="C42" s="75">
        <v>1.0</v>
      </c>
      <c r="D42" s="76" t="s">
        <v>225</v>
      </c>
      <c r="E42" s="77" t="s">
        <v>192</v>
      </c>
      <c r="F42" s="75" t="s">
        <v>182</v>
      </c>
      <c r="G42" s="78">
        <v>40.0</v>
      </c>
      <c r="H42" s="75" t="s">
        <v>67</v>
      </c>
    </row>
    <row r="43">
      <c r="A43" s="74"/>
      <c r="B43" s="75" t="s">
        <v>67</v>
      </c>
      <c r="C43" s="75">
        <v>1.0</v>
      </c>
      <c r="D43" s="76" t="s">
        <v>226</v>
      </c>
      <c r="E43" s="77" t="s">
        <v>192</v>
      </c>
      <c r="F43" s="75" t="s">
        <v>182</v>
      </c>
      <c r="G43" s="78">
        <v>40.0</v>
      </c>
      <c r="H43" s="75" t="s">
        <v>67</v>
      </c>
    </row>
    <row r="44">
      <c r="A44" s="74"/>
      <c r="B44" s="75" t="s">
        <v>67</v>
      </c>
      <c r="C44" s="75">
        <v>1.0</v>
      </c>
      <c r="D44" s="76" t="s">
        <v>227</v>
      </c>
      <c r="E44" s="77" t="s">
        <v>187</v>
      </c>
      <c r="F44" s="75" t="s">
        <v>182</v>
      </c>
      <c r="G44" s="78">
        <v>40.0</v>
      </c>
      <c r="H44" s="75" t="s">
        <v>67</v>
      </c>
    </row>
    <row r="45">
      <c r="A45" s="74"/>
      <c r="B45" s="75" t="s">
        <v>67</v>
      </c>
      <c r="C45" s="75">
        <v>2.0</v>
      </c>
      <c r="D45" s="76" t="s">
        <v>228</v>
      </c>
      <c r="E45" s="77" t="s">
        <v>184</v>
      </c>
      <c r="F45" s="75" t="s">
        <v>182</v>
      </c>
      <c r="G45" s="78">
        <v>40.0</v>
      </c>
      <c r="H45" s="75" t="s">
        <v>67</v>
      </c>
    </row>
    <row r="46">
      <c r="A46" s="74"/>
      <c r="B46" s="75" t="s">
        <v>67</v>
      </c>
      <c r="C46" s="75">
        <v>2.0</v>
      </c>
      <c r="D46" s="76" t="s">
        <v>229</v>
      </c>
      <c r="E46" s="77" t="s">
        <v>187</v>
      </c>
      <c r="F46" s="75" t="s">
        <v>182</v>
      </c>
      <c r="G46" s="78">
        <v>40.0</v>
      </c>
      <c r="H46" s="75" t="s">
        <v>67</v>
      </c>
    </row>
    <row r="47">
      <c r="A47" s="74"/>
      <c r="B47" s="75" t="s">
        <v>67</v>
      </c>
      <c r="C47" s="75">
        <v>2.0</v>
      </c>
      <c r="D47" s="76" t="s">
        <v>230</v>
      </c>
      <c r="E47" s="77">
        <v>0.0</v>
      </c>
      <c r="F47" s="75" t="s">
        <v>182</v>
      </c>
      <c r="G47" s="78">
        <v>41.0</v>
      </c>
      <c r="H47" s="75" t="s">
        <v>67</v>
      </c>
    </row>
    <row r="48">
      <c r="A48" s="74"/>
      <c r="B48" s="75" t="s">
        <v>67</v>
      </c>
      <c r="C48" s="75">
        <v>2.0</v>
      </c>
      <c r="D48" s="76" t="s">
        <v>231</v>
      </c>
      <c r="E48" s="77" t="s">
        <v>187</v>
      </c>
      <c r="F48" s="75" t="s">
        <v>182</v>
      </c>
      <c r="G48" s="78">
        <v>41.0</v>
      </c>
      <c r="H48" s="75" t="s">
        <v>67</v>
      </c>
    </row>
    <row r="49">
      <c r="A49" s="74"/>
      <c r="B49" s="75" t="s">
        <v>67</v>
      </c>
      <c r="C49" s="75">
        <v>3.0</v>
      </c>
      <c r="D49" s="76" t="s">
        <v>232</v>
      </c>
      <c r="E49" s="77" t="s">
        <v>187</v>
      </c>
      <c r="F49" s="75" t="s">
        <v>182</v>
      </c>
      <c r="G49" s="78">
        <v>41.0</v>
      </c>
      <c r="H49" s="75" t="s">
        <v>67</v>
      </c>
    </row>
    <row r="50">
      <c r="A50" s="74"/>
      <c r="B50" s="75" t="s">
        <v>67</v>
      </c>
      <c r="C50" s="75">
        <v>3.0</v>
      </c>
      <c r="D50" s="76" t="s">
        <v>233</v>
      </c>
      <c r="E50" s="77" t="s">
        <v>187</v>
      </c>
      <c r="F50" s="75" t="s">
        <v>182</v>
      </c>
      <c r="G50" s="78">
        <v>41.0</v>
      </c>
      <c r="H50" s="75" t="s">
        <v>67</v>
      </c>
    </row>
    <row r="51">
      <c r="A51" s="74"/>
      <c r="B51" s="75" t="s">
        <v>67</v>
      </c>
      <c r="C51" s="75">
        <v>3.0</v>
      </c>
      <c r="D51" s="76" t="s">
        <v>234</v>
      </c>
      <c r="E51" s="77" t="s">
        <v>187</v>
      </c>
      <c r="F51" s="75" t="s">
        <v>182</v>
      </c>
      <c r="G51" s="78">
        <v>41.0</v>
      </c>
      <c r="H51" s="75" t="s">
        <v>67</v>
      </c>
    </row>
    <row r="52">
      <c r="A52" s="74"/>
      <c r="B52" s="75" t="s">
        <v>67</v>
      </c>
      <c r="C52" s="75">
        <v>4.0</v>
      </c>
      <c r="D52" s="76" t="s">
        <v>235</v>
      </c>
      <c r="E52" s="77" t="s">
        <v>184</v>
      </c>
      <c r="F52" s="75" t="s">
        <v>182</v>
      </c>
      <c r="G52" s="78">
        <v>41.0</v>
      </c>
      <c r="H52" s="75" t="s">
        <v>67</v>
      </c>
    </row>
    <row r="53">
      <c r="A53" s="74"/>
      <c r="B53" s="75" t="s">
        <v>67</v>
      </c>
      <c r="C53" s="75">
        <v>4.0</v>
      </c>
      <c r="D53" s="76" t="s">
        <v>236</v>
      </c>
      <c r="E53" s="77" t="s">
        <v>192</v>
      </c>
      <c r="F53" s="75" t="s">
        <v>182</v>
      </c>
      <c r="G53" s="78">
        <v>41.0</v>
      </c>
      <c r="H53" s="75" t="s">
        <v>67</v>
      </c>
    </row>
    <row r="54">
      <c r="A54" s="74"/>
      <c r="B54" s="74"/>
      <c r="C54" s="74"/>
      <c r="D54" s="77" t="s">
        <v>237</v>
      </c>
      <c r="E54" s="77"/>
      <c r="F54" s="75"/>
      <c r="G54" s="78"/>
      <c r="H54" s="74"/>
    </row>
    <row r="55">
      <c r="A55" s="74"/>
      <c r="B55" s="75" t="s">
        <v>69</v>
      </c>
      <c r="C55" s="75" t="s">
        <v>182</v>
      </c>
      <c r="D55" s="76" t="s">
        <v>238</v>
      </c>
      <c r="E55" s="77" t="s">
        <v>184</v>
      </c>
      <c r="F55" s="75" t="s">
        <v>182</v>
      </c>
      <c r="G55" s="78">
        <v>42.0</v>
      </c>
      <c r="H55" s="75" t="s">
        <v>69</v>
      </c>
    </row>
    <row r="56">
      <c r="A56" s="74"/>
      <c r="B56" s="75" t="s">
        <v>69</v>
      </c>
      <c r="C56" s="75">
        <v>1.0</v>
      </c>
      <c r="D56" s="76" t="s">
        <v>239</v>
      </c>
      <c r="E56" s="77" t="s">
        <v>187</v>
      </c>
      <c r="F56" s="75" t="s">
        <v>182</v>
      </c>
      <c r="G56" s="78">
        <v>42.0</v>
      </c>
      <c r="H56" s="75" t="s">
        <v>69</v>
      </c>
    </row>
    <row r="57">
      <c r="A57" s="74"/>
      <c r="B57" s="75" t="s">
        <v>69</v>
      </c>
      <c r="C57" s="75">
        <v>1.0</v>
      </c>
      <c r="D57" s="76" t="s">
        <v>240</v>
      </c>
      <c r="E57" s="77">
        <v>0.0</v>
      </c>
      <c r="F57" s="75" t="s">
        <v>182</v>
      </c>
      <c r="G57" s="78">
        <v>43.0</v>
      </c>
      <c r="H57" s="75" t="s">
        <v>69</v>
      </c>
    </row>
    <row r="58">
      <c r="A58" s="74"/>
      <c r="B58" s="75" t="s">
        <v>69</v>
      </c>
      <c r="C58" s="75">
        <v>2.0</v>
      </c>
      <c r="D58" s="76" t="s">
        <v>241</v>
      </c>
      <c r="E58" s="77" t="s">
        <v>187</v>
      </c>
      <c r="F58" s="75" t="s">
        <v>182</v>
      </c>
      <c r="G58" s="78">
        <v>43.0</v>
      </c>
      <c r="H58" s="75" t="s">
        <v>69</v>
      </c>
    </row>
    <row r="59">
      <c r="A59" s="74"/>
      <c r="B59" s="75" t="s">
        <v>69</v>
      </c>
      <c r="C59" s="75">
        <v>2.0</v>
      </c>
      <c r="D59" s="76" t="s">
        <v>242</v>
      </c>
      <c r="E59" s="77">
        <v>0.0</v>
      </c>
      <c r="F59" s="75" t="s">
        <v>182</v>
      </c>
      <c r="G59" s="78">
        <v>43.0</v>
      </c>
      <c r="H59" s="75" t="s">
        <v>69</v>
      </c>
    </row>
    <row r="60">
      <c r="A60" s="74"/>
      <c r="B60" s="75" t="s">
        <v>69</v>
      </c>
      <c r="C60" s="75">
        <v>3.0</v>
      </c>
      <c r="D60" s="76" t="s">
        <v>243</v>
      </c>
      <c r="E60" s="77" t="s">
        <v>184</v>
      </c>
      <c r="F60" s="75" t="s">
        <v>182</v>
      </c>
      <c r="G60" s="78">
        <v>43.0</v>
      </c>
      <c r="H60" s="75" t="s">
        <v>69</v>
      </c>
    </row>
    <row r="61">
      <c r="A61" s="74"/>
      <c r="B61" s="75" t="s">
        <v>69</v>
      </c>
      <c r="C61" s="75">
        <v>3.0</v>
      </c>
      <c r="D61" s="76" t="s">
        <v>244</v>
      </c>
      <c r="E61" s="77" t="s">
        <v>184</v>
      </c>
      <c r="F61" s="75" t="s">
        <v>182</v>
      </c>
      <c r="G61" s="78">
        <v>43.0</v>
      </c>
      <c r="H61" s="75" t="s">
        <v>69</v>
      </c>
    </row>
    <row r="62">
      <c r="A62" s="74"/>
      <c r="B62" s="75" t="s">
        <v>69</v>
      </c>
      <c r="C62" s="75">
        <v>4.0</v>
      </c>
      <c r="D62" s="76" t="s">
        <v>245</v>
      </c>
      <c r="E62" s="77" t="s">
        <v>184</v>
      </c>
      <c r="F62" s="75" t="s">
        <v>182</v>
      </c>
      <c r="G62" s="78">
        <v>43.0</v>
      </c>
      <c r="H62" s="75" t="s">
        <v>69</v>
      </c>
    </row>
    <row r="63">
      <c r="A63" s="74"/>
      <c r="B63" s="75" t="s">
        <v>69</v>
      </c>
      <c r="C63" s="75">
        <v>4.0</v>
      </c>
      <c r="D63" s="76" t="s">
        <v>246</v>
      </c>
      <c r="E63" s="77">
        <v>0.0</v>
      </c>
      <c r="F63" s="75" t="s">
        <v>182</v>
      </c>
      <c r="G63" s="78">
        <v>43.0</v>
      </c>
      <c r="H63" s="75" t="s">
        <v>69</v>
      </c>
    </row>
    <row r="64">
      <c r="A64" s="74"/>
      <c r="B64" s="74"/>
      <c r="C64" s="74"/>
      <c r="D64" s="77" t="s">
        <v>247</v>
      </c>
      <c r="E64" s="77"/>
      <c r="F64" s="75"/>
      <c r="G64" s="78"/>
      <c r="H64" s="74"/>
    </row>
    <row r="65">
      <c r="A65" s="74"/>
      <c r="B65" s="75" t="s">
        <v>72</v>
      </c>
      <c r="C65" s="75" t="s">
        <v>182</v>
      </c>
      <c r="D65" s="76" t="s">
        <v>248</v>
      </c>
      <c r="E65" s="77" t="s">
        <v>187</v>
      </c>
      <c r="F65" s="75" t="s">
        <v>182</v>
      </c>
      <c r="G65" s="78">
        <v>44.0</v>
      </c>
      <c r="H65" s="75" t="s">
        <v>72</v>
      </c>
    </row>
    <row r="66">
      <c r="A66" s="74"/>
      <c r="B66" s="75" t="s">
        <v>72</v>
      </c>
      <c r="C66" s="75">
        <v>1.0</v>
      </c>
      <c r="D66" s="76" t="s">
        <v>249</v>
      </c>
      <c r="E66" s="77">
        <v>0.0</v>
      </c>
      <c r="F66" s="75" t="s">
        <v>182</v>
      </c>
      <c r="G66" s="78">
        <v>44.0</v>
      </c>
      <c r="H66" s="75" t="s">
        <v>72</v>
      </c>
    </row>
    <row r="67">
      <c r="A67" s="74"/>
      <c r="B67" s="75" t="s">
        <v>72</v>
      </c>
      <c r="C67" s="75">
        <v>1.0</v>
      </c>
      <c r="D67" s="76" t="s">
        <v>250</v>
      </c>
      <c r="E67" s="77" t="s">
        <v>192</v>
      </c>
      <c r="F67" s="75" t="s">
        <v>182</v>
      </c>
      <c r="G67" s="78">
        <v>44.0</v>
      </c>
      <c r="H67" s="75" t="s">
        <v>72</v>
      </c>
    </row>
    <row r="68">
      <c r="A68" s="74"/>
      <c r="B68" s="75" t="s">
        <v>72</v>
      </c>
      <c r="C68" s="75">
        <v>2.0</v>
      </c>
      <c r="D68" s="76" t="s">
        <v>251</v>
      </c>
      <c r="E68" s="77" t="s">
        <v>184</v>
      </c>
      <c r="F68" s="75" t="s">
        <v>182</v>
      </c>
      <c r="G68" s="78">
        <v>45.0</v>
      </c>
      <c r="H68" s="75" t="s">
        <v>72</v>
      </c>
    </row>
    <row r="69">
      <c r="A69" s="74"/>
      <c r="B69" s="75" t="s">
        <v>72</v>
      </c>
      <c r="C69" s="75">
        <v>2.0</v>
      </c>
      <c r="D69" s="76" t="s">
        <v>252</v>
      </c>
      <c r="E69" s="77" t="s">
        <v>184</v>
      </c>
      <c r="F69" s="75" t="s">
        <v>182</v>
      </c>
      <c r="G69" s="78">
        <v>45.0</v>
      </c>
      <c r="H69" s="75" t="s">
        <v>72</v>
      </c>
    </row>
    <row r="70">
      <c r="A70" s="74"/>
      <c r="B70" s="75" t="s">
        <v>72</v>
      </c>
      <c r="C70" s="75">
        <v>2.0</v>
      </c>
      <c r="D70" s="76" t="s">
        <v>253</v>
      </c>
      <c r="E70" s="77">
        <v>0.0</v>
      </c>
      <c r="F70" s="75" t="s">
        <v>182</v>
      </c>
      <c r="G70" s="78">
        <v>45.0</v>
      </c>
      <c r="H70" s="75" t="s">
        <v>72</v>
      </c>
    </row>
    <row r="71">
      <c r="A71" s="74"/>
      <c r="B71" s="75" t="s">
        <v>72</v>
      </c>
      <c r="C71" s="75">
        <v>3.0</v>
      </c>
      <c r="D71" s="76" t="s">
        <v>254</v>
      </c>
      <c r="E71" s="77">
        <v>0.0</v>
      </c>
      <c r="F71" s="75" t="s">
        <v>182</v>
      </c>
      <c r="G71" s="78">
        <v>45.0</v>
      </c>
      <c r="H71" s="75" t="s">
        <v>72</v>
      </c>
    </row>
    <row r="72">
      <c r="A72" s="74"/>
      <c r="B72" s="75" t="s">
        <v>72</v>
      </c>
      <c r="C72" s="75">
        <v>3.0</v>
      </c>
      <c r="D72" s="76" t="s">
        <v>255</v>
      </c>
      <c r="E72" s="77" t="s">
        <v>192</v>
      </c>
      <c r="F72" s="75" t="s">
        <v>182</v>
      </c>
      <c r="G72" s="78">
        <v>45.0</v>
      </c>
      <c r="H72" s="75" t="s">
        <v>72</v>
      </c>
    </row>
    <row r="73">
      <c r="A73" s="74"/>
      <c r="B73" s="75" t="s">
        <v>72</v>
      </c>
      <c r="C73" s="75">
        <v>3.0</v>
      </c>
      <c r="D73" s="76" t="s">
        <v>256</v>
      </c>
      <c r="E73" s="77" t="s">
        <v>184</v>
      </c>
      <c r="F73" s="75" t="s">
        <v>182</v>
      </c>
      <c r="G73" s="78">
        <v>45.0</v>
      </c>
      <c r="H73" s="75" t="s">
        <v>72</v>
      </c>
    </row>
    <row r="74">
      <c r="A74" s="74"/>
      <c r="B74" s="75" t="s">
        <v>72</v>
      </c>
      <c r="C74" s="75">
        <v>4.0</v>
      </c>
      <c r="D74" s="76" t="s">
        <v>257</v>
      </c>
      <c r="E74" s="77" t="s">
        <v>184</v>
      </c>
      <c r="F74" s="75" t="s">
        <v>182</v>
      </c>
      <c r="G74" s="78">
        <v>45.0</v>
      </c>
      <c r="H74" s="75" t="s">
        <v>72</v>
      </c>
    </row>
    <row r="75">
      <c r="A75" s="74"/>
      <c r="B75" s="75" t="s">
        <v>72</v>
      </c>
      <c r="C75" s="75">
        <v>4.0</v>
      </c>
      <c r="D75" s="76" t="s">
        <v>258</v>
      </c>
      <c r="E75" s="77" t="s">
        <v>184</v>
      </c>
      <c r="F75" s="75" t="s">
        <v>182</v>
      </c>
      <c r="G75" s="78">
        <v>45.0</v>
      </c>
      <c r="H75" s="75" t="s">
        <v>72</v>
      </c>
    </row>
    <row r="76">
      <c r="E76" s="1"/>
    </row>
    <row r="77">
      <c r="E77" s="1"/>
    </row>
    <row r="78">
      <c r="E78" s="1"/>
    </row>
    <row r="79">
      <c r="E79" s="1"/>
    </row>
    <row r="80">
      <c r="E80" s="1"/>
    </row>
    <row r="81">
      <c r="E81" s="1"/>
    </row>
    <row r="82">
      <c r="E82" s="1"/>
    </row>
    <row r="83">
      <c r="E83" s="1"/>
    </row>
    <row r="84">
      <c r="E84" s="1"/>
    </row>
    <row r="85">
      <c r="E85" s="1"/>
    </row>
    <row r="86">
      <c r="E86" s="1"/>
    </row>
    <row r="87">
      <c r="E87" s="1"/>
    </row>
    <row r="88">
      <c r="E88" s="1"/>
    </row>
    <row r="89">
      <c r="E89" s="1"/>
    </row>
    <row r="90">
      <c r="E90" s="1"/>
    </row>
    <row r="91">
      <c r="E91" s="1"/>
    </row>
    <row r="92">
      <c r="E92" s="1"/>
    </row>
    <row r="93">
      <c r="E93" s="1"/>
    </row>
    <row r="94">
      <c r="E94" s="1"/>
    </row>
    <row r="95">
      <c r="E95" s="1"/>
    </row>
    <row r="96">
      <c r="E96" s="1"/>
    </row>
    <row r="97">
      <c r="E97" s="1"/>
    </row>
    <row r="98">
      <c r="E98" s="1"/>
    </row>
    <row r="99">
      <c r="E99" s="1"/>
    </row>
    <row r="100">
      <c r="E100" s="1"/>
    </row>
    <row r="101">
      <c r="E101" s="1"/>
    </row>
    <row r="102">
      <c r="E102" s="1"/>
    </row>
    <row r="103">
      <c r="E103" s="1"/>
    </row>
    <row r="104">
      <c r="E104" s="1"/>
    </row>
    <row r="105">
      <c r="E105" s="1"/>
    </row>
    <row r="106">
      <c r="E106" s="1"/>
    </row>
    <row r="107">
      <c r="E107" s="1"/>
    </row>
    <row r="108">
      <c r="E108" s="1"/>
    </row>
    <row r="109">
      <c r="E109" s="1"/>
    </row>
    <row r="110">
      <c r="E110" s="1"/>
    </row>
    <row r="111">
      <c r="E111" s="1"/>
    </row>
    <row r="112">
      <c r="E112" s="1"/>
    </row>
    <row r="113">
      <c r="E113" s="1"/>
    </row>
    <row r="114">
      <c r="E114" s="1"/>
    </row>
    <row r="115">
      <c r="E115" s="1"/>
    </row>
    <row r="116">
      <c r="E116" s="1"/>
    </row>
    <row r="117">
      <c r="E117" s="1"/>
    </row>
    <row r="118">
      <c r="E118" s="1"/>
    </row>
    <row r="119">
      <c r="E119" s="1"/>
    </row>
    <row r="120">
      <c r="E120" s="1"/>
    </row>
    <row r="121">
      <c r="E121" s="1"/>
    </row>
    <row r="122">
      <c r="E122" s="1"/>
    </row>
    <row r="123">
      <c r="E123" s="1"/>
    </row>
    <row r="124">
      <c r="E124" s="1"/>
    </row>
    <row r="125">
      <c r="E125" s="1"/>
    </row>
    <row r="126">
      <c r="E126" s="1"/>
    </row>
    <row r="127">
      <c r="E127" s="1"/>
    </row>
    <row r="128">
      <c r="E128" s="1"/>
    </row>
    <row r="129">
      <c r="E129" s="1"/>
    </row>
    <row r="130">
      <c r="E130" s="1"/>
    </row>
    <row r="131">
      <c r="E131" s="1"/>
    </row>
    <row r="132">
      <c r="E132" s="1"/>
    </row>
    <row r="133">
      <c r="E133" s="1"/>
    </row>
    <row r="134">
      <c r="E134" s="1"/>
    </row>
    <row r="135">
      <c r="E135" s="1"/>
    </row>
    <row r="136">
      <c r="E136" s="1"/>
    </row>
    <row r="137">
      <c r="E137" s="1"/>
    </row>
    <row r="138">
      <c r="E138" s="1"/>
    </row>
    <row r="139">
      <c r="E139" s="1"/>
    </row>
    <row r="140">
      <c r="E140" s="1"/>
    </row>
    <row r="141">
      <c r="E141" s="1"/>
    </row>
    <row r="142">
      <c r="E142" s="1"/>
    </row>
    <row r="143">
      <c r="E143" s="1"/>
    </row>
    <row r="144">
      <c r="E144" s="1"/>
    </row>
    <row r="145">
      <c r="E145" s="1"/>
    </row>
    <row r="146">
      <c r="E146" s="1"/>
    </row>
    <row r="147">
      <c r="E147" s="1"/>
    </row>
    <row r="148">
      <c r="E148" s="1"/>
    </row>
    <row r="149">
      <c r="E149" s="1"/>
    </row>
    <row r="150">
      <c r="E150" s="1"/>
    </row>
    <row r="151">
      <c r="E151" s="1"/>
    </row>
    <row r="152">
      <c r="E152" s="1"/>
    </row>
    <row r="153">
      <c r="E153" s="1"/>
    </row>
    <row r="154">
      <c r="E154" s="1"/>
    </row>
    <row r="155">
      <c r="E155" s="1"/>
    </row>
    <row r="156">
      <c r="E156" s="1"/>
    </row>
    <row r="157">
      <c r="E157" s="1"/>
    </row>
    <row r="158">
      <c r="E158" s="1"/>
    </row>
    <row r="159">
      <c r="E159" s="1"/>
    </row>
    <row r="160">
      <c r="E160" s="1"/>
    </row>
    <row r="161">
      <c r="E161" s="1"/>
    </row>
    <row r="162">
      <c r="E162" s="1"/>
    </row>
    <row r="163">
      <c r="E163" s="1"/>
    </row>
    <row r="164">
      <c r="E164" s="1"/>
    </row>
    <row r="165">
      <c r="E165" s="1"/>
    </row>
    <row r="166">
      <c r="E166" s="1"/>
    </row>
    <row r="167">
      <c r="E167" s="1"/>
    </row>
    <row r="168">
      <c r="E168" s="1"/>
    </row>
    <row r="169">
      <c r="E169" s="1"/>
    </row>
    <row r="170">
      <c r="E170" s="1"/>
    </row>
    <row r="171">
      <c r="E171" s="1"/>
    </row>
    <row r="172">
      <c r="E172" s="1"/>
    </row>
    <row r="173">
      <c r="E173" s="1"/>
    </row>
    <row r="174">
      <c r="E174" s="1"/>
    </row>
    <row r="175">
      <c r="E175" s="1"/>
    </row>
    <row r="176">
      <c r="E176" s="1"/>
    </row>
    <row r="177">
      <c r="E177" s="1"/>
    </row>
    <row r="178">
      <c r="E178" s="1"/>
    </row>
    <row r="179">
      <c r="E179" s="1"/>
    </row>
    <row r="180">
      <c r="E180" s="1"/>
    </row>
    <row r="181">
      <c r="E181" s="1"/>
    </row>
    <row r="182">
      <c r="E182" s="1"/>
    </row>
    <row r="183">
      <c r="E183" s="1"/>
    </row>
    <row r="184">
      <c r="E184" s="1"/>
    </row>
    <row r="185">
      <c r="E185" s="1"/>
    </row>
    <row r="186">
      <c r="E186" s="1"/>
    </row>
    <row r="187">
      <c r="E187" s="1"/>
    </row>
    <row r="188">
      <c r="E188" s="1"/>
    </row>
    <row r="189">
      <c r="E189" s="1"/>
    </row>
    <row r="190">
      <c r="E190" s="1"/>
    </row>
    <row r="191">
      <c r="E191" s="1"/>
    </row>
    <row r="192">
      <c r="E192" s="1"/>
    </row>
    <row r="193">
      <c r="E193" s="1"/>
    </row>
    <row r="194">
      <c r="E194" s="1"/>
    </row>
    <row r="195">
      <c r="E195" s="1"/>
    </row>
    <row r="196">
      <c r="E196" s="1"/>
    </row>
    <row r="197">
      <c r="E197" s="1"/>
    </row>
    <row r="198">
      <c r="E198" s="1"/>
    </row>
    <row r="199">
      <c r="E199" s="1"/>
    </row>
    <row r="200">
      <c r="E200" s="1"/>
    </row>
    <row r="201">
      <c r="E201" s="1"/>
    </row>
    <row r="202">
      <c r="E202" s="1"/>
    </row>
    <row r="203">
      <c r="E203" s="1"/>
    </row>
    <row r="204">
      <c r="E204" s="1"/>
    </row>
    <row r="205">
      <c r="E205" s="1"/>
    </row>
    <row r="206">
      <c r="E206" s="1"/>
    </row>
    <row r="207">
      <c r="E207" s="1"/>
    </row>
    <row r="208">
      <c r="E208" s="1"/>
    </row>
    <row r="209">
      <c r="E209" s="1"/>
    </row>
    <row r="210">
      <c r="E210" s="1"/>
    </row>
    <row r="211">
      <c r="E211" s="1"/>
    </row>
    <row r="212">
      <c r="E212" s="1"/>
    </row>
    <row r="213">
      <c r="E213" s="1"/>
    </row>
    <row r="214">
      <c r="E214" s="1"/>
    </row>
    <row r="215">
      <c r="E215" s="1"/>
    </row>
    <row r="216">
      <c r="E216" s="1"/>
    </row>
    <row r="217">
      <c r="E217" s="1"/>
    </row>
    <row r="218">
      <c r="E218" s="1"/>
    </row>
    <row r="219">
      <c r="E219" s="1"/>
    </row>
    <row r="220">
      <c r="E220" s="1"/>
    </row>
    <row r="221">
      <c r="E221" s="1"/>
    </row>
    <row r="222">
      <c r="E222" s="1"/>
    </row>
    <row r="223">
      <c r="E223" s="1"/>
    </row>
    <row r="224">
      <c r="E224" s="1"/>
    </row>
    <row r="225">
      <c r="E225" s="1"/>
    </row>
    <row r="226">
      <c r="E226" s="1"/>
    </row>
    <row r="227">
      <c r="E227" s="1"/>
    </row>
    <row r="228">
      <c r="E228" s="1"/>
    </row>
    <row r="229">
      <c r="E229" s="1"/>
    </row>
    <row r="230">
      <c r="E230" s="1"/>
    </row>
    <row r="231">
      <c r="E231" s="1"/>
    </row>
    <row r="232">
      <c r="E232" s="1"/>
    </row>
    <row r="233">
      <c r="E233" s="1"/>
    </row>
    <row r="234">
      <c r="E234" s="1"/>
    </row>
    <row r="235">
      <c r="E235" s="1"/>
    </row>
    <row r="236">
      <c r="E236" s="1"/>
    </row>
    <row r="237">
      <c r="E237" s="1"/>
    </row>
    <row r="238">
      <c r="E238" s="1"/>
    </row>
    <row r="239">
      <c r="E239" s="1"/>
    </row>
    <row r="240">
      <c r="E240" s="1"/>
    </row>
    <row r="241">
      <c r="E241" s="1"/>
    </row>
    <row r="242">
      <c r="E242" s="1"/>
    </row>
    <row r="243">
      <c r="E243" s="1"/>
    </row>
    <row r="244">
      <c r="E244" s="1"/>
    </row>
    <row r="245">
      <c r="E245" s="1"/>
    </row>
    <row r="246">
      <c r="E246" s="1"/>
    </row>
    <row r="247">
      <c r="E247" s="1"/>
    </row>
    <row r="248">
      <c r="E248" s="1"/>
    </row>
    <row r="249">
      <c r="E249" s="1"/>
    </row>
    <row r="250">
      <c r="E250" s="1"/>
    </row>
    <row r="251">
      <c r="E251" s="1"/>
    </row>
    <row r="252">
      <c r="E252" s="1"/>
    </row>
    <row r="253">
      <c r="E253" s="1"/>
    </row>
    <row r="254">
      <c r="E254" s="1"/>
    </row>
    <row r="255">
      <c r="E255" s="1"/>
    </row>
    <row r="256">
      <c r="E256" s="1"/>
    </row>
    <row r="257">
      <c r="E257" s="1"/>
    </row>
    <row r="258">
      <c r="E258" s="1"/>
    </row>
    <row r="259">
      <c r="E259" s="1"/>
    </row>
    <row r="260">
      <c r="E260" s="1"/>
    </row>
    <row r="261">
      <c r="E261" s="1"/>
    </row>
    <row r="262">
      <c r="E262" s="1"/>
    </row>
    <row r="263">
      <c r="E263" s="1"/>
    </row>
    <row r="264">
      <c r="E264" s="1"/>
    </row>
    <row r="265">
      <c r="E265" s="1"/>
    </row>
    <row r="266">
      <c r="E266" s="1"/>
    </row>
    <row r="267">
      <c r="E267" s="1"/>
    </row>
    <row r="268">
      <c r="E268" s="1"/>
    </row>
    <row r="269">
      <c r="E269" s="1"/>
    </row>
    <row r="270">
      <c r="E270" s="1"/>
    </row>
    <row r="271">
      <c r="E271" s="1"/>
    </row>
    <row r="272">
      <c r="E272" s="1"/>
    </row>
    <row r="273">
      <c r="E273" s="1"/>
    </row>
    <row r="274">
      <c r="E274" s="1"/>
    </row>
    <row r="275">
      <c r="E275" s="1"/>
    </row>
    <row r="276">
      <c r="E276" s="1"/>
    </row>
    <row r="277">
      <c r="E277" s="1"/>
    </row>
    <row r="278">
      <c r="E278" s="1"/>
    </row>
    <row r="279">
      <c r="E279" s="1"/>
    </row>
    <row r="280">
      <c r="E280" s="1"/>
    </row>
    <row r="281">
      <c r="E281" s="1"/>
    </row>
    <row r="282">
      <c r="E282" s="1"/>
    </row>
    <row r="283">
      <c r="E283" s="1"/>
    </row>
    <row r="284">
      <c r="E284" s="1"/>
    </row>
    <row r="285">
      <c r="E285" s="1"/>
    </row>
    <row r="286">
      <c r="E286" s="1"/>
    </row>
    <row r="287">
      <c r="E287" s="1"/>
    </row>
    <row r="288">
      <c r="E288" s="1"/>
    </row>
    <row r="289">
      <c r="E289" s="1"/>
    </row>
    <row r="290">
      <c r="E290" s="1"/>
    </row>
    <row r="291">
      <c r="E291" s="1"/>
    </row>
    <row r="292">
      <c r="E292" s="1"/>
    </row>
    <row r="293">
      <c r="E293" s="1"/>
    </row>
    <row r="294">
      <c r="E294" s="1"/>
    </row>
    <row r="295">
      <c r="E295" s="1"/>
    </row>
    <row r="296">
      <c r="E296" s="1"/>
    </row>
    <row r="297">
      <c r="E297" s="1"/>
    </row>
    <row r="298">
      <c r="E298" s="1"/>
    </row>
    <row r="299">
      <c r="E299" s="1"/>
    </row>
    <row r="300">
      <c r="E300" s="1"/>
    </row>
    <row r="301">
      <c r="E301" s="1"/>
    </row>
    <row r="302">
      <c r="E302" s="1"/>
    </row>
    <row r="303">
      <c r="E303" s="1"/>
    </row>
    <row r="304">
      <c r="E304" s="1"/>
    </row>
    <row r="305">
      <c r="E305" s="1"/>
    </row>
    <row r="306">
      <c r="E306" s="1"/>
    </row>
    <row r="307">
      <c r="E307" s="1"/>
    </row>
    <row r="308">
      <c r="E308" s="1"/>
    </row>
    <row r="309">
      <c r="E309" s="1"/>
    </row>
    <row r="310">
      <c r="E310" s="1"/>
    </row>
    <row r="311">
      <c r="E311" s="1"/>
    </row>
    <row r="312">
      <c r="E312" s="1"/>
    </row>
    <row r="313">
      <c r="E313" s="1"/>
    </row>
    <row r="314">
      <c r="E314" s="1"/>
    </row>
    <row r="315">
      <c r="E315" s="1"/>
    </row>
    <row r="316">
      <c r="E316" s="1"/>
    </row>
    <row r="317">
      <c r="E317" s="1"/>
    </row>
    <row r="318">
      <c r="E318" s="1"/>
    </row>
    <row r="319">
      <c r="E319" s="1"/>
    </row>
    <row r="320">
      <c r="E320" s="1"/>
    </row>
    <row r="321">
      <c r="E321" s="1"/>
    </row>
    <row r="322">
      <c r="E322" s="1"/>
    </row>
    <row r="323">
      <c r="E323" s="1"/>
    </row>
    <row r="324">
      <c r="E324" s="1"/>
    </row>
    <row r="325">
      <c r="E325" s="1"/>
    </row>
    <row r="326">
      <c r="E326" s="1"/>
    </row>
    <row r="327">
      <c r="E327" s="1"/>
    </row>
    <row r="328">
      <c r="E328" s="1"/>
    </row>
    <row r="329">
      <c r="E329" s="1"/>
    </row>
    <row r="330">
      <c r="E330" s="1"/>
    </row>
    <row r="331">
      <c r="E331" s="1"/>
    </row>
    <row r="332">
      <c r="E332" s="1"/>
    </row>
    <row r="333">
      <c r="E333" s="1"/>
    </row>
    <row r="334">
      <c r="E334" s="1"/>
    </row>
    <row r="335">
      <c r="E335" s="1"/>
    </row>
    <row r="336">
      <c r="E336" s="1"/>
    </row>
    <row r="337">
      <c r="E337" s="1"/>
    </row>
    <row r="338">
      <c r="E338" s="1"/>
    </row>
    <row r="339">
      <c r="E339" s="1"/>
    </row>
    <row r="340">
      <c r="E340" s="1"/>
    </row>
    <row r="341">
      <c r="E341" s="1"/>
    </row>
    <row r="342">
      <c r="E342" s="1"/>
    </row>
    <row r="343">
      <c r="E343" s="1"/>
    </row>
    <row r="344">
      <c r="E344" s="1"/>
    </row>
    <row r="345">
      <c r="E345" s="1"/>
    </row>
    <row r="346">
      <c r="E346" s="1"/>
    </row>
    <row r="347">
      <c r="E347" s="1"/>
    </row>
    <row r="348">
      <c r="E348" s="1"/>
    </row>
    <row r="349">
      <c r="E349" s="1"/>
    </row>
    <row r="350">
      <c r="E350" s="1"/>
    </row>
    <row r="351">
      <c r="E351" s="1"/>
    </row>
    <row r="352">
      <c r="E352" s="1"/>
    </row>
    <row r="353">
      <c r="E353" s="1"/>
    </row>
    <row r="354">
      <c r="E354" s="1"/>
    </row>
    <row r="355">
      <c r="E355" s="1"/>
    </row>
    <row r="356">
      <c r="E356" s="1"/>
    </row>
    <row r="357">
      <c r="E357" s="1"/>
    </row>
    <row r="358">
      <c r="E358" s="1"/>
    </row>
    <row r="359">
      <c r="E359" s="1"/>
    </row>
    <row r="360">
      <c r="E360" s="1"/>
    </row>
    <row r="361">
      <c r="E361" s="1"/>
    </row>
    <row r="362">
      <c r="E362" s="1"/>
    </row>
    <row r="363">
      <c r="E363" s="1"/>
    </row>
    <row r="364">
      <c r="E364" s="1"/>
    </row>
    <row r="365">
      <c r="E365" s="1"/>
    </row>
    <row r="366">
      <c r="E366" s="1"/>
    </row>
    <row r="367">
      <c r="E367" s="1"/>
    </row>
    <row r="368">
      <c r="E368" s="1"/>
    </row>
    <row r="369">
      <c r="E369" s="1"/>
    </row>
    <row r="370">
      <c r="E370" s="1"/>
    </row>
    <row r="371">
      <c r="E371" s="1"/>
    </row>
    <row r="372">
      <c r="E372" s="1"/>
    </row>
    <row r="373">
      <c r="E373" s="1"/>
    </row>
    <row r="374">
      <c r="E374" s="1"/>
    </row>
    <row r="375">
      <c r="E375" s="1"/>
    </row>
    <row r="376">
      <c r="E376" s="1"/>
    </row>
    <row r="377">
      <c r="E377" s="1"/>
    </row>
    <row r="378">
      <c r="E378" s="1"/>
    </row>
    <row r="379">
      <c r="E379" s="1"/>
    </row>
    <row r="380">
      <c r="E380" s="1"/>
    </row>
    <row r="381">
      <c r="E381" s="1"/>
    </row>
    <row r="382">
      <c r="E382" s="1"/>
    </row>
    <row r="383">
      <c r="E383" s="1"/>
    </row>
    <row r="384">
      <c r="E384" s="1"/>
    </row>
    <row r="385">
      <c r="E385" s="1"/>
    </row>
    <row r="386">
      <c r="E386" s="1"/>
    </row>
    <row r="387">
      <c r="E387" s="1"/>
    </row>
    <row r="388">
      <c r="E388" s="1"/>
    </row>
    <row r="389">
      <c r="E389" s="1"/>
    </row>
    <row r="390">
      <c r="E390" s="1"/>
    </row>
    <row r="391">
      <c r="E391" s="1"/>
    </row>
    <row r="392">
      <c r="E392" s="1"/>
    </row>
    <row r="393">
      <c r="E393" s="1"/>
    </row>
    <row r="394">
      <c r="E394" s="1"/>
    </row>
    <row r="395">
      <c r="E395" s="1"/>
    </row>
    <row r="396">
      <c r="E396" s="1"/>
    </row>
    <row r="397">
      <c r="E397" s="1"/>
    </row>
    <row r="398">
      <c r="E398" s="1"/>
    </row>
    <row r="399">
      <c r="E399" s="1"/>
    </row>
    <row r="400">
      <c r="E400" s="1"/>
    </row>
    <row r="401">
      <c r="E401" s="1"/>
    </row>
    <row r="402">
      <c r="E402" s="1"/>
    </row>
    <row r="403">
      <c r="E403" s="1"/>
    </row>
    <row r="404">
      <c r="E404" s="1"/>
    </row>
    <row r="405">
      <c r="E405" s="1"/>
    </row>
    <row r="406">
      <c r="E406" s="1"/>
    </row>
    <row r="407">
      <c r="E407" s="1"/>
    </row>
    <row r="408">
      <c r="E408" s="1"/>
    </row>
    <row r="409">
      <c r="E409" s="1"/>
    </row>
    <row r="410">
      <c r="E410" s="1"/>
    </row>
    <row r="411">
      <c r="E411" s="1"/>
    </row>
    <row r="412">
      <c r="E412" s="1"/>
    </row>
    <row r="413">
      <c r="E413" s="1"/>
    </row>
    <row r="414">
      <c r="E414" s="1"/>
    </row>
    <row r="415">
      <c r="E415" s="1"/>
    </row>
    <row r="416">
      <c r="E416" s="1"/>
    </row>
    <row r="417">
      <c r="E417" s="1"/>
    </row>
    <row r="418">
      <c r="E418" s="1"/>
    </row>
    <row r="419">
      <c r="E419" s="1"/>
    </row>
    <row r="420">
      <c r="E420" s="1"/>
    </row>
    <row r="421">
      <c r="E421" s="1"/>
    </row>
    <row r="422">
      <c r="E422" s="1"/>
    </row>
    <row r="423">
      <c r="E423" s="1"/>
    </row>
    <row r="424">
      <c r="E424" s="1"/>
    </row>
    <row r="425">
      <c r="E425" s="1"/>
    </row>
    <row r="426">
      <c r="E426" s="1"/>
    </row>
    <row r="427">
      <c r="E427" s="1"/>
    </row>
    <row r="428">
      <c r="E428" s="1"/>
    </row>
    <row r="429">
      <c r="E429" s="1"/>
    </row>
    <row r="430">
      <c r="E430" s="1"/>
    </row>
    <row r="431">
      <c r="E431" s="1"/>
    </row>
    <row r="432">
      <c r="E432" s="1"/>
    </row>
    <row r="433">
      <c r="E433" s="1"/>
    </row>
    <row r="434">
      <c r="E434" s="1"/>
    </row>
    <row r="435">
      <c r="E435" s="1"/>
    </row>
    <row r="436">
      <c r="E436" s="1"/>
    </row>
    <row r="437">
      <c r="E437" s="1"/>
    </row>
    <row r="438">
      <c r="E438" s="1"/>
    </row>
    <row r="439">
      <c r="E439" s="1"/>
    </row>
    <row r="440">
      <c r="E440" s="1"/>
    </row>
    <row r="441">
      <c r="E441" s="1"/>
    </row>
    <row r="442">
      <c r="E442" s="1"/>
    </row>
    <row r="443">
      <c r="E443" s="1"/>
    </row>
    <row r="444">
      <c r="E444" s="1"/>
    </row>
    <row r="445">
      <c r="E445" s="1"/>
    </row>
    <row r="446">
      <c r="E446" s="1"/>
    </row>
    <row r="447">
      <c r="E447" s="1"/>
    </row>
    <row r="448">
      <c r="E448" s="1"/>
    </row>
    <row r="449">
      <c r="E449" s="1"/>
    </row>
    <row r="450">
      <c r="E450" s="1"/>
    </row>
    <row r="451">
      <c r="E451" s="1"/>
    </row>
    <row r="452">
      <c r="E452" s="1"/>
    </row>
    <row r="453">
      <c r="E453" s="1"/>
    </row>
    <row r="454">
      <c r="E454" s="1"/>
    </row>
    <row r="455">
      <c r="E455" s="1"/>
    </row>
    <row r="456">
      <c r="E456" s="1"/>
    </row>
    <row r="457">
      <c r="E457" s="1"/>
    </row>
    <row r="458">
      <c r="E458" s="1"/>
    </row>
    <row r="459">
      <c r="E459" s="1"/>
    </row>
    <row r="460">
      <c r="E460" s="1"/>
    </row>
    <row r="461">
      <c r="E461" s="1"/>
    </row>
    <row r="462">
      <c r="E462" s="1"/>
    </row>
    <row r="463">
      <c r="E463" s="1"/>
    </row>
    <row r="464">
      <c r="E464" s="1"/>
    </row>
    <row r="465">
      <c r="E465" s="1"/>
    </row>
    <row r="466">
      <c r="E466" s="1"/>
    </row>
    <row r="467">
      <c r="E467" s="1"/>
    </row>
    <row r="468">
      <c r="E468" s="1"/>
    </row>
    <row r="469">
      <c r="E469" s="1"/>
    </row>
    <row r="470">
      <c r="E470" s="1"/>
    </row>
    <row r="471">
      <c r="E471" s="1"/>
    </row>
    <row r="472">
      <c r="E472" s="1"/>
    </row>
    <row r="473">
      <c r="E473" s="1"/>
    </row>
    <row r="474">
      <c r="E474" s="1"/>
    </row>
    <row r="475">
      <c r="E475" s="1"/>
    </row>
    <row r="476">
      <c r="E476" s="1"/>
    </row>
    <row r="477">
      <c r="E477" s="1"/>
    </row>
    <row r="478">
      <c r="E478" s="1"/>
    </row>
    <row r="479">
      <c r="E479" s="1"/>
    </row>
    <row r="480">
      <c r="E480" s="1"/>
    </row>
    <row r="481">
      <c r="E481" s="1"/>
    </row>
    <row r="482">
      <c r="E482" s="1"/>
    </row>
    <row r="483">
      <c r="E483" s="1"/>
    </row>
    <row r="484">
      <c r="E484" s="1"/>
    </row>
    <row r="485">
      <c r="E485" s="1"/>
    </row>
    <row r="486">
      <c r="E486" s="1"/>
    </row>
    <row r="487">
      <c r="E487" s="1"/>
    </row>
    <row r="488">
      <c r="E488" s="1"/>
    </row>
    <row r="489">
      <c r="E489" s="1"/>
    </row>
    <row r="490">
      <c r="E490" s="1"/>
    </row>
    <row r="491">
      <c r="E491" s="1"/>
    </row>
    <row r="492">
      <c r="E492" s="1"/>
    </row>
    <row r="493">
      <c r="E493" s="1"/>
    </row>
    <row r="494">
      <c r="E494" s="1"/>
    </row>
    <row r="495">
      <c r="E495" s="1"/>
    </row>
    <row r="496">
      <c r="E496" s="1"/>
    </row>
    <row r="497">
      <c r="E497" s="1"/>
    </row>
    <row r="498">
      <c r="E498" s="1"/>
    </row>
    <row r="499">
      <c r="E499" s="1"/>
    </row>
    <row r="500">
      <c r="E500" s="1"/>
    </row>
    <row r="501">
      <c r="E501" s="1"/>
    </row>
    <row r="502">
      <c r="E502" s="1"/>
    </row>
    <row r="503">
      <c r="E503" s="1"/>
    </row>
    <row r="504">
      <c r="E504" s="1"/>
    </row>
    <row r="505">
      <c r="E505" s="1"/>
    </row>
    <row r="506">
      <c r="E506" s="1"/>
    </row>
    <row r="507">
      <c r="E507" s="1"/>
    </row>
    <row r="508">
      <c r="E508" s="1"/>
    </row>
    <row r="509">
      <c r="E509" s="1"/>
    </row>
    <row r="510">
      <c r="E510" s="1"/>
    </row>
    <row r="511">
      <c r="E511" s="1"/>
    </row>
    <row r="512">
      <c r="E512" s="1"/>
    </row>
    <row r="513">
      <c r="E513" s="1"/>
    </row>
    <row r="514">
      <c r="E514" s="1"/>
    </row>
    <row r="515">
      <c r="E515" s="1"/>
    </row>
    <row r="516">
      <c r="E516" s="1"/>
    </row>
    <row r="517">
      <c r="E517" s="1"/>
    </row>
    <row r="518">
      <c r="E518" s="1"/>
    </row>
    <row r="519">
      <c r="E519" s="1"/>
    </row>
    <row r="520">
      <c r="E520" s="1"/>
    </row>
    <row r="521">
      <c r="E521" s="1"/>
    </row>
    <row r="522">
      <c r="E522" s="1"/>
    </row>
    <row r="523">
      <c r="E523" s="1"/>
    </row>
    <row r="524">
      <c r="E524" s="1"/>
    </row>
    <row r="525">
      <c r="E525" s="1"/>
    </row>
    <row r="526">
      <c r="E526" s="1"/>
    </row>
    <row r="527">
      <c r="E527" s="1"/>
    </row>
    <row r="528">
      <c r="E528" s="1"/>
    </row>
    <row r="529">
      <c r="E529" s="1"/>
    </row>
    <row r="530">
      <c r="E530" s="1"/>
    </row>
    <row r="531">
      <c r="E531" s="1"/>
    </row>
    <row r="532">
      <c r="E532" s="1"/>
    </row>
    <row r="533">
      <c r="E533" s="1"/>
    </row>
    <row r="534">
      <c r="E534" s="1"/>
    </row>
    <row r="535">
      <c r="E535" s="1"/>
    </row>
    <row r="536">
      <c r="E536" s="1"/>
    </row>
    <row r="537">
      <c r="E537" s="1"/>
    </row>
    <row r="538">
      <c r="E538" s="1"/>
    </row>
    <row r="539">
      <c r="E539" s="1"/>
    </row>
    <row r="540">
      <c r="E540" s="1"/>
    </row>
    <row r="541">
      <c r="E541" s="1"/>
    </row>
    <row r="542">
      <c r="E542" s="1"/>
    </row>
    <row r="543">
      <c r="E543" s="1"/>
    </row>
    <row r="544">
      <c r="E544" s="1"/>
    </row>
    <row r="545">
      <c r="E545" s="1"/>
    </row>
    <row r="546">
      <c r="E546" s="1"/>
    </row>
    <row r="547">
      <c r="E547" s="1"/>
    </row>
    <row r="548">
      <c r="E548" s="1"/>
    </row>
    <row r="549">
      <c r="E549" s="1"/>
    </row>
    <row r="550">
      <c r="E550" s="1"/>
    </row>
    <row r="551">
      <c r="E551" s="1"/>
    </row>
    <row r="552">
      <c r="E552" s="1"/>
    </row>
    <row r="553">
      <c r="E553" s="1"/>
    </row>
    <row r="554">
      <c r="E554" s="1"/>
    </row>
    <row r="555">
      <c r="E555" s="1"/>
    </row>
    <row r="556">
      <c r="E556" s="1"/>
    </row>
    <row r="557">
      <c r="E557" s="1"/>
    </row>
    <row r="558">
      <c r="E558" s="1"/>
    </row>
    <row r="559">
      <c r="E559" s="1"/>
    </row>
    <row r="560">
      <c r="E560" s="1"/>
    </row>
    <row r="561">
      <c r="E561" s="1"/>
    </row>
    <row r="562">
      <c r="E562" s="1"/>
    </row>
    <row r="563">
      <c r="E563" s="1"/>
    </row>
    <row r="564">
      <c r="E564" s="1"/>
    </row>
    <row r="565">
      <c r="E565" s="1"/>
    </row>
    <row r="566">
      <c r="E566" s="1"/>
    </row>
    <row r="567">
      <c r="E567" s="1"/>
    </row>
    <row r="568">
      <c r="E568" s="1"/>
    </row>
    <row r="569">
      <c r="E569" s="1"/>
    </row>
    <row r="570">
      <c r="E570" s="1"/>
    </row>
    <row r="571">
      <c r="E571" s="1"/>
    </row>
    <row r="572">
      <c r="E572" s="1"/>
    </row>
    <row r="573">
      <c r="E573" s="1"/>
    </row>
    <row r="574">
      <c r="E574" s="1"/>
    </row>
    <row r="575">
      <c r="E575" s="1"/>
    </row>
    <row r="576">
      <c r="E576" s="1"/>
    </row>
    <row r="577">
      <c r="E577" s="1"/>
    </row>
    <row r="578">
      <c r="E578" s="1"/>
    </row>
    <row r="579">
      <c r="E579" s="1"/>
    </row>
    <row r="580">
      <c r="E580" s="1"/>
    </row>
    <row r="581">
      <c r="E581" s="1"/>
    </row>
    <row r="582">
      <c r="E582" s="1"/>
    </row>
    <row r="583">
      <c r="E583" s="1"/>
    </row>
    <row r="584">
      <c r="E584" s="1"/>
    </row>
    <row r="585">
      <c r="E585" s="1"/>
    </row>
    <row r="586">
      <c r="E586" s="1"/>
    </row>
    <row r="587">
      <c r="E587" s="1"/>
    </row>
    <row r="588">
      <c r="E588" s="1"/>
    </row>
    <row r="589">
      <c r="E589" s="1"/>
    </row>
    <row r="590">
      <c r="E590" s="1"/>
    </row>
    <row r="591">
      <c r="E591" s="1"/>
    </row>
    <row r="592">
      <c r="E592" s="1"/>
    </row>
    <row r="593">
      <c r="E593" s="1"/>
    </row>
    <row r="594">
      <c r="E594" s="1"/>
    </row>
    <row r="595">
      <c r="E595" s="1"/>
    </row>
    <row r="596">
      <c r="E596" s="1"/>
    </row>
    <row r="597">
      <c r="E597" s="1"/>
    </row>
    <row r="598">
      <c r="E598" s="1"/>
    </row>
    <row r="599">
      <c r="E599" s="1"/>
    </row>
    <row r="600">
      <c r="E600" s="1"/>
    </row>
    <row r="601">
      <c r="E601" s="1"/>
    </row>
    <row r="602">
      <c r="E602" s="1"/>
    </row>
    <row r="603">
      <c r="E603" s="1"/>
    </row>
    <row r="604">
      <c r="E604" s="1"/>
    </row>
    <row r="605">
      <c r="E605" s="1"/>
    </row>
    <row r="606">
      <c r="E606" s="1"/>
    </row>
    <row r="607">
      <c r="E607" s="1"/>
    </row>
    <row r="608">
      <c r="E608" s="1"/>
    </row>
    <row r="609">
      <c r="E609" s="1"/>
    </row>
    <row r="610">
      <c r="E610" s="1"/>
    </row>
    <row r="611">
      <c r="E611" s="1"/>
    </row>
    <row r="612">
      <c r="E612" s="1"/>
    </row>
    <row r="613">
      <c r="E613" s="1"/>
    </row>
    <row r="614">
      <c r="E614" s="1"/>
    </row>
    <row r="615">
      <c r="E615" s="1"/>
    </row>
    <row r="616">
      <c r="E616" s="1"/>
    </row>
    <row r="617">
      <c r="E617" s="1"/>
    </row>
    <row r="618">
      <c r="E618" s="1"/>
    </row>
    <row r="619">
      <c r="E619" s="1"/>
    </row>
    <row r="620">
      <c r="E620" s="1"/>
    </row>
    <row r="621">
      <c r="E621" s="1"/>
    </row>
    <row r="622">
      <c r="E622" s="1"/>
    </row>
    <row r="623">
      <c r="E623" s="1"/>
    </row>
    <row r="624">
      <c r="E624" s="1"/>
    </row>
    <row r="625">
      <c r="E625" s="1"/>
    </row>
    <row r="626">
      <c r="E626" s="1"/>
    </row>
    <row r="627">
      <c r="E627" s="1"/>
    </row>
    <row r="628">
      <c r="E628" s="1"/>
    </row>
    <row r="629">
      <c r="E629" s="1"/>
    </row>
    <row r="630">
      <c r="E630" s="1"/>
    </row>
    <row r="631">
      <c r="E631" s="1"/>
    </row>
    <row r="632">
      <c r="E632" s="1"/>
    </row>
    <row r="633">
      <c r="E633" s="1"/>
    </row>
    <row r="634">
      <c r="E634" s="1"/>
    </row>
    <row r="635">
      <c r="E635" s="1"/>
    </row>
    <row r="636">
      <c r="E636" s="1"/>
    </row>
    <row r="637">
      <c r="E637" s="1"/>
    </row>
    <row r="638">
      <c r="E638" s="1"/>
    </row>
    <row r="639">
      <c r="E639" s="1"/>
    </row>
    <row r="640">
      <c r="E640" s="1"/>
    </row>
    <row r="641">
      <c r="E641" s="1"/>
    </row>
    <row r="642">
      <c r="E642" s="1"/>
    </row>
    <row r="643">
      <c r="E643" s="1"/>
    </row>
    <row r="644">
      <c r="E644" s="1"/>
    </row>
    <row r="645">
      <c r="E645" s="1"/>
    </row>
    <row r="646">
      <c r="E646" s="1"/>
    </row>
    <row r="647">
      <c r="E647" s="1"/>
    </row>
    <row r="648">
      <c r="E648" s="1"/>
    </row>
    <row r="649">
      <c r="E649" s="1"/>
    </row>
    <row r="650">
      <c r="E650" s="1"/>
    </row>
    <row r="651">
      <c r="E651" s="1"/>
    </row>
    <row r="652">
      <c r="E652" s="1"/>
    </row>
    <row r="653">
      <c r="E653" s="1"/>
    </row>
    <row r="654">
      <c r="E654" s="1"/>
    </row>
    <row r="655">
      <c r="E655" s="1"/>
    </row>
    <row r="656">
      <c r="E656" s="1"/>
    </row>
    <row r="657">
      <c r="E657" s="1"/>
    </row>
    <row r="658">
      <c r="E658" s="1"/>
    </row>
    <row r="659">
      <c r="E659" s="1"/>
    </row>
    <row r="660">
      <c r="E660" s="1"/>
    </row>
    <row r="661">
      <c r="E661" s="1"/>
    </row>
    <row r="662">
      <c r="E662" s="1"/>
    </row>
    <row r="663">
      <c r="E663" s="1"/>
    </row>
    <row r="664">
      <c r="E664" s="1"/>
    </row>
    <row r="665">
      <c r="E665" s="1"/>
    </row>
    <row r="666">
      <c r="E666" s="1"/>
    </row>
    <row r="667">
      <c r="E667" s="1"/>
    </row>
    <row r="668">
      <c r="E668" s="1"/>
    </row>
    <row r="669">
      <c r="E669" s="1"/>
    </row>
    <row r="670">
      <c r="E670" s="1"/>
    </row>
    <row r="671">
      <c r="E671" s="1"/>
    </row>
    <row r="672">
      <c r="E672" s="1"/>
    </row>
    <row r="673">
      <c r="E673" s="1"/>
    </row>
    <row r="674">
      <c r="E674" s="1"/>
    </row>
    <row r="675">
      <c r="E675" s="1"/>
    </row>
    <row r="676">
      <c r="E676" s="1"/>
    </row>
    <row r="677">
      <c r="E677" s="1"/>
    </row>
    <row r="678">
      <c r="E678" s="1"/>
    </row>
    <row r="679">
      <c r="E679" s="1"/>
    </row>
    <row r="680">
      <c r="E680" s="1"/>
    </row>
    <row r="681">
      <c r="E681" s="1"/>
    </row>
    <row r="682">
      <c r="E682" s="1"/>
    </row>
    <row r="683">
      <c r="E683" s="1"/>
    </row>
    <row r="684">
      <c r="E684" s="1"/>
    </row>
    <row r="685">
      <c r="E685" s="1"/>
    </row>
    <row r="686">
      <c r="E686" s="1"/>
    </row>
    <row r="687">
      <c r="E687" s="1"/>
    </row>
    <row r="688">
      <c r="E688" s="1"/>
    </row>
    <row r="689">
      <c r="E689" s="1"/>
    </row>
    <row r="690">
      <c r="E690" s="1"/>
    </row>
    <row r="691">
      <c r="E691" s="1"/>
    </row>
    <row r="692">
      <c r="E692" s="1"/>
    </row>
    <row r="693">
      <c r="E693" s="1"/>
    </row>
    <row r="694">
      <c r="E694" s="1"/>
    </row>
    <row r="695">
      <c r="E695" s="1"/>
    </row>
    <row r="696">
      <c r="E696" s="1"/>
    </row>
    <row r="697">
      <c r="E697" s="1"/>
    </row>
    <row r="698">
      <c r="E698" s="1"/>
    </row>
    <row r="699">
      <c r="E699" s="1"/>
    </row>
    <row r="700">
      <c r="E700" s="1"/>
    </row>
    <row r="701">
      <c r="E701" s="1"/>
    </row>
    <row r="702">
      <c r="E702" s="1"/>
    </row>
    <row r="703">
      <c r="E703" s="1"/>
    </row>
    <row r="704">
      <c r="E704" s="1"/>
    </row>
    <row r="705">
      <c r="E705" s="1"/>
    </row>
    <row r="706">
      <c r="E706" s="1"/>
    </row>
    <row r="707">
      <c r="E707" s="1"/>
    </row>
    <row r="708">
      <c r="E708" s="1"/>
    </row>
    <row r="709">
      <c r="E709" s="1"/>
    </row>
    <row r="710">
      <c r="E710" s="1"/>
    </row>
    <row r="711">
      <c r="E711" s="1"/>
    </row>
    <row r="712">
      <c r="E712" s="1"/>
    </row>
    <row r="713">
      <c r="E713" s="1"/>
    </row>
    <row r="714">
      <c r="E714" s="1"/>
    </row>
    <row r="715">
      <c r="E715" s="1"/>
    </row>
    <row r="716">
      <c r="E716" s="1"/>
    </row>
    <row r="717">
      <c r="E717" s="1"/>
    </row>
    <row r="718">
      <c r="E718" s="1"/>
    </row>
    <row r="719">
      <c r="E719" s="1"/>
    </row>
    <row r="720">
      <c r="E720" s="1"/>
    </row>
    <row r="721">
      <c r="E721" s="1"/>
    </row>
    <row r="722">
      <c r="E722" s="1"/>
    </row>
    <row r="723">
      <c r="E723" s="1"/>
    </row>
    <row r="724">
      <c r="E724" s="1"/>
    </row>
    <row r="725">
      <c r="E725" s="1"/>
    </row>
    <row r="726">
      <c r="E726" s="1"/>
    </row>
    <row r="727">
      <c r="E727" s="1"/>
    </row>
    <row r="728">
      <c r="E728" s="1"/>
    </row>
    <row r="729">
      <c r="E729" s="1"/>
    </row>
    <row r="730">
      <c r="E730" s="1"/>
    </row>
    <row r="731">
      <c r="E731" s="1"/>
    </row>
    <row r="732">
      <c r="E732" s="1"/>
    </row>
    <row r="733">
      <c r="E733" s="1"/>
    </row>
    <row r="734">
      <c r="E734" s="1"/>
    </row>
    <row r="735">
      <c r="E735" s="1"/>
    </row>
    <row r="736">
      <c r="E736" s="1"/>
    </row>
    <row r="737">
      <c r="E737" s="1"/>
    </row>
    <row r="738">
      <c r="E738" s="1"/>
    </row>
    <row r="739">
      <c r="E739" s="1"/>
    </row>
    <row r="740">
      <c r="E740" s="1"/>
    </row>
    <row r="741">
      <c r="E741" s="1"/>
    </row>
    <row r="742">
      <c r="E742" s="1"/>
    </row>
    <row r="743">
      <c r="E743" s="1"/>
    </row>
    <row r="744">
      <c r="E744" s="1"/>
    </row>
    <row r="745">
      <c r="E745" s="1"/>
    </row>
    <row r="746">
      <c r="E746" s="1"/>
    </row>
    <row r="747">
      <c r="E747" s="1"/>
    </row>
    <row r="748">
      <c r="E748" s="1"/>
    </row>
    <row r="749">
      <c r="E749" s="1"/>
    </row>
    <row r="750">
      <c r="E750" s="1"/>
    </row>
    <row r="751">
      <c r="E751" s="1"/>
    </row>
    <row r="752">
      <c r="E752" s="1"/>
    </row>
    <row r="753">
      <c r="E753" s="1"/>
    </row>
    <row r="754">
      <c r="E754" s="1"/>
    </row>
    <row r="755">
      <c r="E755" s="1"/>
    </row>
    <row r="756">
      <c r="E756" s="1"/>
    </row>
    <row r="757">
      <c r="E757" s="1"/>
    </row>
    <row r="758">
      <c r="E758" s="1"/>
    </row>
    <row r="759">
      <c r="E759" s="1"/>
    </row>
    <row r="760">
      <c r="E760" s="1"/>
    </row>
    <row r="761">
      <c r="E761" s="1"/>
    </row>
    <row r="762">
      <c r="E762" s="1"/>
    </row>
    <row r="763">
      <c r="E763" s="1"/>
    </row>
    <row r="764">
      <c r="E764" s="1"/>
    </row>
    <row r="765">
      <c r="E765" s="1"/>
    </row>
    <row r="766">
      <c r="E766" s="1"/>
    </row>
    <row r="767">
      <c r="E767" s="1"/>
    </row>
    <row r="768">
      <c r="E768" s="1"/>
    </row>
    <row r="769">
      <c r="E769" s="1"/>
    </row>
    <row r="770">
      <c r="E770" s="1"/>
    </row>
    <row r="771">
      <c r="E771" s="1"/>
    </row>
    <row r="772">
      <c r="E772" s="1"/>
    </row>
    <row r="773">
      <c r="E773" s="1"/>
    </row>
    <row r="774">
      <c r="E774" s="1"/>
    </row>
    <row r="775">
      <c r="E775" s="1"/>
    </row>
    <row r="776">
      <c r="E776" s="1"/>
    </row>
    <row r="777">
      <c r="E777" s="1"/>
    </row>
    <row r="778">
      <c r="E778" s="1"/>
    </row>
    <row r="779">
      <c r="E779" s="1"/>
    </row>
    <row r="780">
      <c r="E780" s="1"/>
    </row>
    <row r="781">
      <c r="E781" s="1"/>
    </row>
    <row r="782">
      <c r="E782" s="1"/>
    </row>
    <row r="783">
      <c r="E783" s="1"/>
    </row>
    <row r="784">
      <c r="E784" s="1"/>
    </row>
    <row r="785">
      <c r="E785" s="1"/>
    </row>
    <row r="786">
      <c r="E786" s="1"/>
    </row>
    <row r="787">
      <c r="E787" s="1"/>
    </row>
    <row r="788">
      <c r="E788" s="1"/>
    </row>
    <row r="789">
      <c r="E789" s="1"/>
    </row>
    <row r="790">
      <c r="E790" s="1"/>
    </row>
    <row r="791">
      <c r="E791" s="1"/>
    </row>
    <row r="792">
      <c r="E792" s="1"/>
    </row>
    <row r="793">
      <c r="E793" s="1"/>
    </row>
    <row r="794">
      <c r="E794" s="1"/>
    </row>
    <row r="795">
      <c r="E795" s="1"/>
    </row>
    <row r="796">
      <c r="E796" s="1"/>
    </row>
    <row r="797">
      <c r="E797" s="1"/>
    </row>
    <row r="798">
      <c r="E798" s="1"/>
    </row>
    <row r="799">
      <c r="E799" s="1"/>
    </row>
    <row r="800">
      <c r="E800" s="1"/>
    </row>
    <row r="801">
      <c r="E801" s="1"/>
    </row>
    <row r="802">
      <c r="E802" s="1"/>
    </row>
    <row r="803">
      <c r="E803" s="1"/>
    </row>
    <row r="804">
      <c r="E804" s="1"/>
    </row>
    <row r="805">
      <c r="E805" s="1"/>
    </row>
    <row r="806">
      <c r="E806" s="1"/>
    </row>
    <row r="807">
      <c r="E807" s="1"/>
    </row>
    <row r="808">
      <c r="E808" s="1"/>
    </row>
    <row r="809">
      <c r="E809" s="1"/>
    </row>
    <row r="810">
      <c r="E810" s="1"/>
    </row>
    <row r="811">
      <c r="E811" s="1"/>
    </row>
    <row r="812">
      <c r="E812" s="1"/>
    </row>
    <row r="813">
      <c r="E813" s="1"/>
    </row>
    <row r="814">
      <c r="E814" s="1"/>
    </row>
    <row r="815">
      <c r="E815" s="1"/>
    </row>
    <row r="816">
      <c r="E816" s="1"/>
    </row>
    <row r="817">
      <c r="E817" s="1"/>
    </row>
    <row r="818">
      <c r="E818" s="1"/>
    </row>
    <row r="819">
      <c r="E819" s="1"/>
    </row>
    <row r="820">
      <c r="E820" s="1"/>
    </row>
    <row r="821">
      <c r="E821" s="1"/>
    </row>
    <row r="822">
      <c r="E822" s="1"/>
    </row>
    <row r="823">
      <c r="E823" s="1"/>
    </row>
    <row r="824">
      <c r="E824" s="1"/>
    </row>
    <row r="825">
      <c r="E825" s="1"/>
    </row>
    <row r="826">
      <c r="E826" s="1"/>
    </row>
    <row r="827">
      <c r="E827" s="1"/>
    </row>
    <row r="828">
      <c r="E828" s="1"/>
    </row>
    <row r="829">
      <c r="E829" s="1"/>
    </row>
    <row r="830">
      <c r="E830" s="1"/>
    </row>
    <row r="831">
      <c r="E831" s="1"/>
    </row>
    <row r="832">
      <c r="E832" s="1"/>
    </row>
    <row r="833">
      <c r="E833" s="1"/>
    </row>
    <row r="834">
      <c r="E834" s="1"/>
    </row>
    <row r="835">
      <c r="E835" s="1"/>
    </row>
    <row r="836">
      <c r="E836" s="1"/>
    </row>
    <row r="837">
      <c r="E837" s="1"/>
    </row>
    <row r="838">
      <c r="E838" s="1"/>
    </row>
    <row r="839">
      <c r="E839" s="1"/>
    </row>
    <row r="840">
      <c r="E840" s="1"/>
    </row>
    <row r="841">
      <c r="E841" s="1"/>
    </row>
    <row r="842">
      <c r="E842" s="1"/>
    </row>
    <row r="843">
      <c r="E843" s="1"/>
    </row>
    <row r="844">
      <c r="E844" s="1"/>
    </row>
    <row r="845">
      <c r="E845" s="1"/>
    </row>
    <row r="846">
      <c r="E846" s="1"/>
    </row>
    <row r="847">
      <c r="E847" s="1"/>
    </row>
    <row r="848">
      <c r="E848" s="1"/>
    </row>
    <row r="849">
      <c r="E849" s="1"/>
    </row>
    <row r="850">
      <c r="E850" s="1"/>
    </row>
    <row r="851">
      <c r="E851" s="1"/>
    </row>
    <row r="852">
      <c r="E852" s="1"/>
    </row>
    <row r="853">
      <c r="E853" s="1"/>
    </row>
    <row r="854">
      <c r="E854" s="1"/>
    </row>
    <row r="855">
      <c r="E855" s="1"/>
    </row>
    <row r="856">
      <c r="E856" s="1"/>
    </row>
    <row r="857">
      <c r="E857" s="1"/>
    </row>
    <row r="858">
      <c r="E858" s="1"/>
    </row>
    <row r="859">
      <c r="E859" s="1"/>
    </row>
    <row r="860">
      <c r="E860" s="1"/>
    </row>
    <row r="861">
      <c r="E861" s="1"/>
    </row>
    <row r="862">
      <c r="E862" s="1"/>
    </row>
    <row r="863">
      <c r="E863" s="1"/>
    </row>
    <row r="864">
      <c r="E864" s="1"/>
    </row>
    <row r="865">
      <c r="E865" s="1"/>
    </row>
    <row r="866">
      <c r="E866" s="1"/>
    </row>
    <row r="867">
      <c r="E867" s="1"/>
    </row>
    <row r="868">
      <c r="E868" s="1"/>
    </row>
    <row r="869">
      <c r="E869" s="1"/>
    </row>
    <row r="870">
      <c r="E870" s="1"/>
    </row>
    <row r="871">
      <c r="E871" s="1"/>
    </row>
    <row r="872">
      <c r="E872" s="1"/>
    </row>
    <row r="873">
      <c r="E873" s="1"/>
    </row>
    <row r="874">
      <c r="E874" s="1"/>
    </row>
    <row r="875">
      <c r="E875" s="1"/>
    </row>
    <row r="876">
      <c r="E876" s="1"/>
    </row>
    <row r="877">
      <c r="E877" s="1"/>
    </row>
    <row r="878">
      <c r="E878" s="1"/>
    </row>
    <row r="879">
      <c r="E879" s="1"/>
    </row>
    <row r="880">
      <c r="E880" s="1"/>
    </row>
    <row r="881">
      <c r="E881" s="1"/>
    </row>
    <row r="882">
      <c r="E882" s="1"/>
    </row>
    <row r="883">
      <c r="E883" s="1"/>
    </row>
    <row r="884">
      <c r="E884" s="1"/>
    </row>
    <row r="885">
      <c r="E885" s="1"/>
    </row>
    <row r="886">
      <c r="E886" s="1"/>
    </row>
    <row r="887">
      <c r="E887" s="1"/>
    </row>
    <row r="888">
      <c r="E888" s="1"/>
    </row>
    <row r="889">
      <c r="E889" s="1"/>
    </row>
    <row r="890">
      <c r="E890" s="1"/>
    </row>
    <row r="891">
      <c r="E891" s="1"/>
    </row>
    <row r="892">
      <c r="E892" s="1"/>
    </row>
    <row r="893">
      <c r="E893" s="1"/>
    </row>
    <row r="894">
      <c r="E894" s="1"/>
    </row>
    <row r="895">
      <c r="E895" s="1"/>
    </row>
    <row r="896">
      <c r="E896" s="1"/>
    </row>
    <row r="897">
      <c r="E897" s="1"/>
    </row>
    <row r="898">
      <c r="E898" s="1"/>
    </row>
    <row r="899">
      <c r="E899" s="1"/>
    </row>
    <row r="900">
      <c r="E900" s="1"/>
    </row>
    <row r="901">
      <c r="E901" s="1"/>
    </row>
    <row r="902">
      <c r="E902" s="1"/>
    </row>
    <row r="903">
      <c r="E903" s="1"/>
    </row>
    <row r="904">
      <c r="E904" s="1"/>
    </row>
    <row r="905">
      <c r="E905" s="1"/>
    </row>
    <row r="906">
      <c r="E906" s="1"/>
    </row>
    <row r="907">
      <c r="E907" s="1"/>
    </row>
    <row r="908">
      <c r="E908" s="1"/>
    </row>
    <row r="909">
      <c r="E909" s="1"/>
    </row>
    <row r="910">
      <c r="E910" s="1"/>
    </row>
    <row r="911">
      <c r="E911" s="1"/>
    </row>
    <row r="912">
      <c r="E912" s="1"/>
    </row>
    <row r="913">
      <c r="E913" s="1"/>
    </row>
    <row r="914">
      <c r="E914" s="1"/>
    </row>
    <row r="915">
      <c r="E915" s="1"/>
    </row>
    <row r="916">
      <c r="E916" s="1"/>
    </row>
    <row r="917">
      <c r="E917" s="1"/>
    </row>
    <row r="918">
      <c r="E918" s="1"/>
    </row>
    <row r="919">
      <c r="E919" s="1"/>
    </row>
    <row r="920">
      <c r="E920" s="1"/>
    </row>
    <row r="921">
      <c r="E921" s="1"/>
    </row>
    <row r="922">
      <c r="E922" s="1"/>
    </row>
    <row r="923">
      <c r="E923" s="1"/>
    </row>
    <row r="924">
      <c r="E924" s="1"/>
    </row>
    <row r="925">
      <c r="E925" s="1"/>
    </row>
    <row r="926">
      <c r="E926" s="1"/>
    </row>
    <row r="927">
      <c r="E927" s="1"/>
    </row>
    <row r="928">
      <c r="E928" s="1"/>
    </row>
    <row r="929">
      <c r="E929" s="1"/>
    </row>
    <row r="930">
      <c r="E930" s="1"/>
    </row>
    <row r="931">
      <c r="E931" s="1"/>
    </row>
    <row r="932">
      <c r="E932" s="1"/>
    </row>
    <row r="933">
      <c r="E933" s="1"/>
    </row>
    <row r="934">
      <c r="E934" s="1"/>
    </row>
    <row r="935">
      <c r="E935" s="1"/>
    </row>
    <row r="936">
      <c r="E936" s="1"/>
    </row>
    <row r="937">
      <c r="E937" s="1"/>
    </row>
    <row r="938">
      <c r="E938" s="1"/>
    </row>
    <row r="939">
      <c r="E939" s="1"/>
    </row>
    <row r="940">
      <c r="E940" s="1"/>
    </row>
    <row r="941">
      <c r="E941" s="1"/>
    </row>
    <row r="942">
      <c r="E942" s="1"/>
    </row>
    <row r="943">
      <c r="E943" s="1"/>
    </row>
    <row r="944">
      <c r="E944" s="1"/>
    </row>
    <row r="945">
      <c r="E945" s="1"/>
    </row>
    <row r="946">
      <c r="E946" s="1"/>
    </row>
    <row r="947">
      <c r="E947" s="1"/>
    </row>
    <row r="948">
      <c r="E948" s="1"/>
    </row>
    <row r="949">
      <c r="E949" s="1"/>
    </row>
    <row r="950">
      <c r="E950" s="1"/>
    </row>
    <row r="951">
      <c r="E951" s="1"/>
    </row>
    <row r="952">
      <c r="E952" s="1"/>
    </row>
    <row r="953">
      <c r="E953" s="1"/>
    </row>
    <row r="954">
      <c r="E954" s="1"/>
    </row>
    <row r="955">
      <c r="E955" s="1"/>
    </row>
    <row r="956">
      <c r="E956" s="1"/>
    </row>
    <row r="957">
      <c r="E957" s="1"/>
    </row>
    <row r="958">
      <c r="E958" s="1"/>
    </row>
    <row r="959">
      <c r="E959" s="1"/>
    </row>
    <row r="960">
      <c r="E960" s="1"/>
    </row>
    <row r="961">
      <c r="E961" s="1"/>
    </row>
    <row r="962">
      <c r="E962" s="1"/>
    </row>
    <row r="963">
      <c r="E963" s="1"/>
    </row>
    <row r="964">
      <c r="E964" s="1"/>
    </row>
    <row r="965">
      <c r="E965" s="1"/>
    </row>
    <row r="966">
      <c r="E966" s="1"/>
    </row>
    <row r="967">
      <c r="E967" s="1"/>
    </row>
    <row r="968">
      <c r="E968" s="1"/>
    </row>
    <row r="969">
      <c r="E969" s="1"/>
    </row>
    <row r="970">
      <c r="E970" s="1"/>
    </row>
    <row r="971">
      <c r="E971" s="1"/>
    </row>
    <row r="972">
      <c r="E972" s="1"/>
    </row>
    <row r="973">
      <c r="E973" s="1"/>
    </row>
    <row r="974">
      <c r="E974" s="1"/>
    </row>
    <row r="975">
      <c r="E975" s="1"/>
    </row>
    <row r="976">
      <c r="E976" s="1"/>
    </row>
    <row r="977">
      <c r="E977" s="1"/>
    </row>
    <row r="978">
      <c r="E978" s="1"/>
    </row>
    <row r="979">
      <c r="E979" s="1"/>
    </row>
    <row r="980">
      <c r="E980" s="1"/>
    </row>
    <row r="981">
      <c r="E981" s="1"/>
    </row>
    <row r="982">
      <c r="E982" s="1"/>
    </row>
    <row r="983">
      <c r="E983" s="1"/>
    </row>
    <row r="984">
      <c r="E984" s="1"/>
    </row>
    <row r="985">
      <c r="E985" s="1"/>
    </row>
    <row r="986">
      <c r="E986" s="1"/>
    </row>
    <row r="987">
      <c r="E987" s="1"/>
    </row>
    <row r="988">
      <c r="E988" s="1"/>
    </row>
    <row r="989">
      <c r="E989" s="1"/>
    </row>
    <row r="990">
      <c r="E990" s="1"/>
    </row>
    <row r="991">
      <c r="E991" s="1"/>
    </row>
    <row r="992">
      <c r="E992" s="1"/>
    </row>
    <row r="993">
      <c r="E993" s="1"/>
    </row>
    <row r="994">
      <c r="E994" s="1"/>
    </row>
    <row r="995">
      <c r="E995" s="1"/>
    </row>
    <row r="996">
      <c r="E996" s="1"/>
    </row>
    <row r="997">
      <c r="E997" s="1"/>
    </row>
    <row r="998">
      <c r="E998" s="1"/>
    </row>
    <row r="999">
      <c r="E999" s="1"/>
    </row>
    <row r="1000">
      <c r="E1000" s="1"/>
    </row>
    <row r="1001">
      <c r="E1001" s="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0"/>
    <col customWidth="1" min="3" max="3" width="18.57"/>
    <col customWidth="1" min="4" max="4" width="17.14"/>
    <col customWidth="1" min="5" max="5" width="18.29"/>
    <col customWidth="1" min="6" max="6" width="18.14"/>
  </cols>
  <sheetData>
    <row r="1">
      <c r="A1" s="79" t="s">
        <v>259</v>
      </c>
    </row>
    <row r="3">
      <c r="A3" s="80"/>
      <c r="B3" s="81" t="s">
        <v>91</v>
      </c>
      <c r="C3" s="82" t="s">
        <v>260</v>
      </c>
      <c r="E3" s="83" t="s">
        <v>261</v>
      </c>
      <c r="F3" s="84"/>
      <c r="G3" s="80"/>
    </row>
    <row r="4">
      <c r="A4" s="85"/>
      <c r="B4" s="86" t="s">
        <v>116</v>
      </c>
      <c r="C4" s="87" t="s">
        <v>262</v>
      </c>
      <c r="E4" s="87" t="s">
        <v>263</v>
      </c>
      <c r="G4" s="87"/>
    </row>
    <row r="5">
      <c r="A5" s="85"/>
      <c r="B5" s="85"/>
      <c r="G5" s="87"/>
    </row>
    <row r="6">
      <c r="A6" s="85"/>
      <c r="B6" s="85"/>
      <c r="G6" s="87"/>
    </row>
    <row r="7">
      <c r="A7" s="85"/>
      <c r="B7" s="85"/>
      <c r="E7" s="85"/>
      <c r="F7" s="85"/>
      <c r="G7" s="85"/>
    </row>
    <row r="8">
      <c r="A8" s="88"/>
      <c r="B8" s="88"/>
      <c r="C8" s="88"/>
      <c r="D8" s="88"/>
      <c r="E8" s="88"/>
      <c r="F8" s="88"/>
      <c r="G8" s="88"/>
    </row>
    <row r="9">
      <c r="A9" s="88"/>
      <c r="B9" s="88"/>
      <c r="C9" s="88"/>
      <c r="D9" s="88"/>
      <c r="E9" s="88"/>
      <c r="F9" s="88"/>
      <c r="G9" s="88"/>
    </row>
    <row r="10">
      <c r="A10" s="85"/>
      <c r="B10" s="86" t="s">
        <v>121</v>
      </c>
      <c r="C10" s="87" t="s">
        <v>264</v>
      </c>
      <c r="E10" s="87" t="s">
        <v>265</v>
      </c>
      <c r="G10" s="85"/>
    </row>
    <row r="11">
      <c r="A11" s="85"/>
      <c r="B11" s="86"/>
      <c r="G11" s="85"/>
    </row>
    <row r="12">
      <c r="A12" s="85"/>
      <c r="B12" s="86"/>
      <c r="G12" s="85"/>
    </row>
    <row r="13">
      <c r="A13" s="85"/>
      <c r="B13" s="86"/>
      <c r="G13" s="85"/>
    </row>
    <row r="14">
      <c r="A14" s="85"/>
      <c r="B14" s="86"/>
      <c r="G14" s="85"/>
    </row>
    <row r="15">
      <c r="A15" s="88"/>
      <c r="B15" s="88"/>
      <c r="C15" s="88"/>
      <c r="D15" s="88"/>
      <c r="E15" s="88"/>
      <c r="F15" s="88"/>
      <c r="G15" s="88"/>
    </row>
    <row r="16">
      <c r="A16" s="88"/>
      <c r="B16" s="88"/>
      <c r="C16" s="88"/>
      <c r="D16" s="88"/>
      <c r="E16" s="88"/>
      <c r="F16" s="88"/>
      <c r="G16" s="88"/>
    </row>
    <row r="17">
      <c r="A17" s="85"/>
      <c r="B17" s="86" t="s">
        <v>123</v>
      </c>
      <c r="C17" s="87" t="s">
        <v>266</v>
      </c>
      <c r="E17" s="87" t="s">
        <v>267</v>
      </c>
      <c r="G17" s="87"/>
    </row>
    <row r="18">
      <c r="A18" s="85"/>
      <c r="B18" s="85"/>
      <c r="G18" s="87"/>
    </row>
    <row r="19">
      <c r="A19" s="85"/>
      <c r="B19" s="86"/>
      <c r="G19" s="87"/>
    </row>
    <row r="20">
      <c r="A20" s="85"/>
      <c r="B20" s="86"/>
      <c r="G20" s="87"/>
    </row>
    <row r="21">
      <c r="A21" s="85"/>
      <c r="B21" s="86"/>
      <c r="G21" s="87"/>
    </row>
    <row r="22">
      <c r="A22" s="85"/>
      <c r="B22" s="86"/>
      <c r="G22" s="87"/>
    </row>
    <row r="23">
      <c r="A23" s="85"/>
      <c r="B23" s="86"/>
      <c r="G23" s="87"/>
    </row>
    <row r="24">
      <c r="A24" s="88"/>
      <c r="B24" s="88"/>
      <c r="C24" s="88"/>
      <c r="D24" s="88"/>
      <c r="E24" s="88"/>
      <c r="F24" s="88"/>
      <c r="G24" s="88"/>
    </row>
    <row r="25">
      <c r="A25" s="88"/>
      <c r="B25" s="88"/>
      <c r="C25" s="88"/>
      <c r="D25" s="88"/>
      <c r="E25" s="88"/>
      <c r="F25" s="88"/>
      <c r="G25" s="88"/>
    </row>
    <row r="26">
      <c r="A26" s="85"/>
      <c r="B26" s="86" t="s">
        <v>124</v>
      </c>
      <c r="C26" s="87" t="s">
        <v>268</v>
      </c>
      <c r="E26" s="87" t="s">
        <v>269</v>
      </c>
      <c r="G26" s="87"/>
    </row>
    <row r="27">
      <c r="A27" s="85"/>
      <c r="B27" s="85"/>
      <c r="G27" s="87"/>
    </row>
    <row r="28">
      <c r="A28" s="85"/>
      <c r="B28" s="86"/>
      <c r="G28" s="87"/>
    </row>
    <row r="29">
      <c r="A29" s="85"/>
      <c r="B29" s="86"/>
      <c r="G29" s="87"/>
    </row>
    <row r="30">
      <c r="A30" s="85"/>
      <c r="B30" s="86"/>
      <c r="G30" s="87"/>
    </row>
    <row r="31">
      <c r="A31" s="85"/>
      <c r="B31" s="85"/>
      <c r="G31" s="87"/>
    </row>
    <row r="32">
      <c r="A32" s="88"/>
      <c r="B32" s="88"/>
      <c r="C32" s="88"/>
      <c r="D32" s="88"/>
      <c r="E32" s="88"/>
      <c r="F32" s="88"/>
      <c r="G32" s="88"/>
    </row>
    <row r="33">
      <c r="A33" s="88"/>
      <c r="B33" s="88"/>
      <c r="C33" s="88"/>
      <c r="D33" s="88"/>
      <c r="E33" s="88"/>
      <c r="F33" s="88"/>
      <c r="G33" s="88"/>
    </row>
    <row r="34">
      <c r="A34" s="85"/>
      <c r="B34" s="86" t="s">
        <v>125</v>
      </c>
      <c r="C34" s="87" t="s">
        <v>270</v>
      </c>
      <c r="E34" s="87" t="s">
        <v>271</v>
      </c>
      <c r="G34" s="87"/>
    </row>
    <row r="35">
      <c r="A35" s="85"/>
      <c r="B35" s="86"/>
      <c r="G35" s="87"/>
    </row>
    <row r="36">
      <c r="A36" s="85"/>
      <c r="B36" s="86"/>
      <c r="G36" s="87"/>
    </row>
    <row r="37">
      <c r="A37" s="85"/>
      <c r="B37" s="85"/>
      <c r="G37" s="87"/>
    </row>
    <row r="38">
      <c r="A38" s="85"/>
      <c r="B38" s="86"/>
      <c r="G38" s="87"/>
    </row>
    <row r="39">
      <c r="A39" s="88"/>
      <c r="B39" s="88"/>
      <c r="C39" s="88"/>
      <c r="D39" s="88"/>
      <c r="E39" s="88"/>
      <c r="F39" s="88"/>
      <c r="G39" s="88"/>
    </row>
    <row r="40">
      <c r="A40" s="88"/>
      <c r="B40" s="88"/>
      <c r="C40" s="88"/>
      <c r="D40" s="88"/>
      <c r="E40" s="88"/>
      <c r="F40" s="88"/>
      <c r="G40" s="88"/>
    </row>
    <row r="41">
      <c r="A41" s="85"/>
      <c r="B41" s="86" t="s">
        <v>127</v>
      </c>
      <c r="C41" s="87" t="s">
        <v>272</v>
      </c>
      <c r="E41" s="87" t="s">
        <v>273</v>
      </c>
      <c r="G41" s="87"/>
    </row>
    <row r="42">
      <c r="A42" s="85"/>
      <c r="B42" s="86"/>
      <c r="G42" s="87"/>
    </row>
    <row r="43">
      <c r="A43" s="85"/>
      <c r="B43" s="86"/>
      <c r="G43" s="87"/>
    </row>
    <row r="44">
      <c r="A44" s="85"/>
      <c r="B44" s="86"/>
      <c r="G44" s="87"/>
    </row>
    <row r="45">
      <c r="A45" s="85"/>
      <c r="B45" s="86"/>
      <c r="G45" s="87"/>
    </row>
    <row r="46">
      <c r="A46" s="85"/>
      <c r="B46" s="86"/>
      <c r="G46" s="87"/>
    </row>
    <row r="47">
      <c r="A47" s="85"/>
      <c r="B47" s="86"/>
      <c r="G47" s="87"/>
    </row>
    <row r="48">
      <c r="A48" s="88"/>
      <c r="B48" s="88"/>
      <c r="C48" s="88"/>
      <c r="D48" s="88"/>
      <c r="E48" s="88"/>
      <c r="F48" s="88"/>
      <c r="G48" s="88"/>
    </row>
    <row r="49">
      <c r="A49" s="88"/>
      <c r="B49" s="88"/>
      <c r="C49" s="88"/>
      <c r="D49" s="88"/>
      <c r="E49" s="88"/>
      <c r="F49" s="88"/>
      <c r="G49" s="88"/>
    </row>
    <row r="50">
      <c r="A50" s="85"/>
      <c r="B50" s="86" t="s">
        <v>129</v>
      </c>
      <c r="C50" s="87" t="s">
        <v>274</v>
      </c>
      <c r="E50" s="87" t="s">
        <v>275</v>
      </c>
      <c r="G50" s="87"/>
    </row>
    <row r="51">
      <c r="A51" s="85"/>
      <c r="B51" s="86"/>
      <c r="G51" s="87"/>
    </row>
    <row r="52">
      <c r="A52" s="85"/>
      <c r="B52" s="86"/>
      <c r="G52" s="87"/>
    </row>
    <row r="53">
      <c r="A53" s="85"/>
      <c r="B53" s="86"/>
      <c r="G53" s="87"/>
    </row>
    <row r="54">
      <c r="A54" s="85"/>
      <c r="B54" s="85"/>
      <c r="E54" s="85"/>
      <c r="F54" s="85"/>
      <c r="G54" s="85"/>
    </row>
    <row r="55">
      <c r="A55" s="88"/>
      <c r="B55" s="88"/>
      <c r="C55" s="88"/>
      <c r="D55" s="88"/>
      <c r="E55" s="88"/>
      <c r="F55" s="88"/>
      <c r="G55" s="88"/>
    </row>
    <row r="56">
      <c r="A56" s="88"/>
      <c r="B56" s="88"/>
      <c r="C56" s="88"/>
      <c r="D56" s="88"/>
      <c r="E56" s="88"/>
      <c r="F56" s="88"/>
      <c r="G56" s="88"/>
    </row>
    <row r="57">
      <c r="A57" s="85"/>
      <c r="B57" s="86" t="s">
        <v>131</v>
      </c>
      <c r="C57" s="87" t="s">
        <v>276</v>
      </c>
      <c r="E57" s="87" t="s">
        <v>277</v>
      </c>
      <c r="G57" s="87"/>
    </row>
    <row r="58">
      <c r="A58" s="85"/>
      <c r="B58" s="85"/>
      <c r="G58" s="87"/>
    </row>
    <row r="59">
      <c r="A59" s="85"/>
      <c r="B59" s="85"/>
      <c r="G59" s="87"/>
    </row>
    <row r="60">
      <c r="A60" s="85"/>
      <c r="B60" s="85"/>
      <c r="G60" s="87"/>
    </row>
    <row r="61">
      <c r="A61" s="88"/>
      <c r="B61" s="88"/>
      <c r="C61" s="88"/>
      <c r="D61" s="88"/>
      <c r="E61" s="88"/>
      <c r="F61" s="88"/>
      <c r="G61" s="88"/>
    </row>
    <row r="62">
      <c r="A62" s="88"/>
      <c r="B62" s="88"/>
      <c r="C62" s="88"/>
      <c r="D62" s="88"/>
      <c r="E62" s="88"/>
      <c r="F62" s="88"/>
      <c r="G62" s="88"/>
    </row>
    <row r="63">
      <c r="A63" s="85"/>
      <c r="B63" s="86" t="s">
        <v>133</v>
      </c>
      <c r="C63" s="87" t="s">
        <v>278</v>
      </c>
      <c r="E63" s="87" t="s">
        <v>279</v>
      </c>
      <c r="G63" s="87"/>
    </row>
    <row r="64">
      <c r="A64" s="85"/>
      <c r="B64" s="85"/>
      <c r="G64" s="87"/>
    </row>
    <row r="65">
      <c r="A65" s="85"/>
      <c r="B65" s="85"/>
      <c r="G65" s="87"/>
    </row>
    <row r="66">
      <c r="A66" s="85"/>
      <c r="B66" s="85"/>
      <c r="G66" s="87"/>
    </row>
    <row r="67">
      <c r="A67" s="88"/>
      <c r="B67" s="88"/>
      <c r="C67" s="88"/>
      <c r="D67" s="88"/>
      <c r="E67" s="88"/>
      <c r="F67" s="88"/>
      <c r="G67" s="88"/>
    </row>
    <row r="68">
      <c r="A68" s="88"/>
      <c r="B68" s="88"/>
      <c r="C68" s="88"/>
      <c r="D68" s="88"/>
      <c r="E68" s="88"/>
      <c r="F68" s="88"/>
      <c r="G68" s="88"/>
    </row>
    <row r="69">
      <c r="A69" s="85"/>
      <c r="B69" s="86" t="s">
        <v>136</v>
      </c>
      <c r="C69" s="87" t="s">
        <v>280</v>
      </c>
      <c r="E69" s="87" t="s">
        <v>281</v>
      </c>
      <c r="G69" s="87"/>
    </row>
    <row r="70">
      <c r="A70" s="85"/>
      <c r="B70" s="85"/>
      <c r="G70" s="87"/>
    </row>
    <row r="71">
      <c r="A71" s="85"/>
      <c r="B71" s="85"/>
      <c r="G71" s="87"/>
    </row>
    <row r="72">
      <c r="A72" s="85"/>
      <c r="B72" s="85"/>
      <c r="G72" s="87"/>
    </row>
    <row r="73">
      <c r="A73" s="85"/>
      <c r="B73" s="85"/>
      <c r="C73" s="85"/>
      <c r="D73" s="85"/>
      <c r="G73" s="87"/>
    </row>
    <row r="74">
      <c r="A74" s="85"/>
      <c r="B74" s="85"/>
      <c r="C74" s="85"/>
      <c r="D74" s="85"/>
      <c r="G74" s="87"/>
    </row>
    <row r="75">
      <c r="A75" s="88"/>
      <c r="B75" s="88"/>
      <c r="C75" s="88"/>
      <c r="D75" s="88"/>
      <c r="E75" s="88"/>
      <c r="F75" s="88"/>
      <c r="G75" s="88"/>
    </row>
    <row r="76">
      <c r="A76" s="88"/>
      <c r="B76" s="88"/>
      <c r="C76" s="88"/>
      <c r="D76" s="88"/>
      <c r="E76" s="88"/>
      <c r="F76" s="88"/>
      <c r="G76" s="88"/>
    </row>
    <row r="77">
      <c r="A77" s="85"/>
      <c r="B77" s="86" t="s">
        <v>139</v>
      </c>
      <c r="C77" s="87" t="s">
        <v>282</v>
      </c>
      <c r="E77" s="87" t="s">
        <v>283</v>
      </c>
      <c r="G77" s="87"/>
    </row>
    <row r="78">
      <c r="A78" s="85"/>
      <c r="B78" s="85"/>
      <c r="G78" s="87"/>
    </row>
    <row r="79">
      <c r="A79" s="85"/>
      <c r="B79" s="85"/>
      <c r="G79" s="87"/>
    </row>
    <row r="80">
      <c r="A80" s="85"/>
      <c r="B80" s="85"/>
      <c r="G80" s="87"/>
    </row>
    <row r="81">
      <c r="A81" s="85"/>
      <c r="B81" s="85"/>
      <c r="C81" s="85"/>
      <c r="D81" s="85"/>
      <c r="G81" s="87"/>
    </row>
    <row r="82">
      <c r="A82" s="85"/>
      <c r="B82" s="85"/>
      <c r="C82" s="85"/>
      <c r="D82" s="85"/>
      <c r="G82" s="87"/>
    </row>
    <row r="83">
      <c r="A83" s="85"/>
      <c r="B83" s="85"/>
      <c r="C83" s="85"/>
      <c r="D83" s="85"/>
      <c r="G83" s="87"/>
    </row>
    <row r="84">
      <c r="A84" s="88"/>
      <c r="B84" s="88"/>
      <c r="C84" s="88"/>
      <c r="D84" s="88"/>
      <c r="E84" s="88"/>
      <c r="F84" s="88"/>
      <c r="G84" s="88"/>
    </row>
    <row r="85">
      <c r="A85" s="88"/>
      <c r="B85" s="88"/>
      <c r="C85" s="88"/>
      <c r="D85" s="88"/>
      <c r="E85" s="88"/>
      <c r="F85" s="88"/>
      <c r="G85" s="88"/>
    </row>
    <row r="86">
      <c r="A86" s="85"/>
      <c r="B86" s="86" t="s">
        <v>142</v>
      </c>
      <c r="C86" s="87" t="s">
        <v>284</v>
      </c>
      <c r="E86" s="87" t="s">
        <v>285</v>
      </c>
      <c r="G86" s="87"/>
    </row>
    <row r="87">
      <c r="A87" s="85"/>
      <c r="B87" s="85"/>
      <c r="G87" s="87"/>
    </row>
    <row r="88">
      <c r="A88" s="85"/>
      <c r="B88" s="85"/>
      <c r="G88" s="87"/>
    </row>
    <row r="89">
      <c r="A89" s="85"/>
      <c r="B89" s="85"/>
      <c r="G89" s="87"/>
    </row>
    <row r="90">
      <c r="A90" s="85"/>
      <c r="B90" s="85"/>
      <c r="G90" s="87"/>
    </row>
    <row r="91">
      <c r="A91" s="85"/>
      <c r="B91" s="85"/>
      <c r="G91" s="87"/>
    </row>
    <row r="92">
      <c r="A92" s="85"/>
      <c r="B92" s="85"/>
      <c r="E92" s="85"/>
      <c r="F92" s="85"/>
      <c r="G92" s="85"/>
    </row>
    <row r="93">
      <c r="A93" s="85"/>
      <c r="B93" s="85"/>
      <c r="E93" s="85"/>
      <c r="F93" s="85"/>
      <c r="G93" s="85"/>
    </row>
    <row r="94">
      <c r="A94" s="85"/>
      <c r="B94" s="85"/>
      <c r="E94" s="85"/>
      <c r="F94" s="85"/>
      <c r="G94" s="85"/>
    </row>
    <row r="95">
      <c r="A95" s="85"/>
      <c r="B95" s="85"/>
      <c r="E95" s="85"/>
      <c r="F95" s="85"/>
      <c r="G95" s="85"/>
    </row>
    <row r="96">
      <c r="A96" s="85"/>
      <c r="B96" s="85"/>
      <c r="E96" s="85"/>
      <c r="F96" s="85"/>
      <c r="G96" s="85"/>
    </row>
    <row r="97">
      <c r="A97" s="85"/>
      <c r="B97" s="85"/>
      <c r="E97" s="85"/>
      <c r="F97" s="85"/>
      <c r="G97" s="85"/>
    </row>
    <row r="98">
      <c r="A98" s="88"/>
      <c r="B98" s="88"/>
      <c r="C98" s="88"/>
      <c r="D98" s="88"/>
      <c r="E98" s="88"/>
      <c r="F98" s="88"/>
      <c r="G98" s="88"/>
    </row>
    <row r="99">
      <c r="A99" s="88"/>
      <c r="B99" s="88"/>
      <c r="C99" s="88"/>
      <c r="D99" s="88"/>
      <c r="E99" s="88"/>
      <c r="F99" s="88"/>
      <c r="G99" s="88"/>
    </row>
    <row r="100">
      <c r="A100" s="85"/>
      <c r="B100" s="86" t="s">
        <v>145</v>
      </c>
      <c r="C100" s="87" t="s">
        <v>286</v>
      </c>
      <c r="E100" s="87" t="s">
        <v>287</v>
      </c>
      <c r="G100" s="87"/>
    </row>
    <row r="101">
      <c r="A101" s="85"/>
      <c r="B101" s="85"/>
      <c r="G101" s="87"/>
    </row>
    <row r="102">
      <c r="A102" s="85"/>
      <c r="B102" s="85"/>
      <c r="C102" s="87"/>
      <c r="D102" s="87"/>
      <c r="G102" s="87"/>
    </row>
    <row r="103">
      <c r="A103" s="85"/>
      <c r="B103" s="85"/>
      <c r="C103" s="87"/>
      <c r="D103" s="87"/>
      <c r="G103" s="87"/>
    </row>
    <row r="104">
      <c r="A104" s="88"/>
      <c r="B104" s="88"/>
      <c r="C104" s="88"/>
      <c r="D104" s="88"/>
      <c r="E104" s="88"/>
      <c r="F104" s="88"/>
      <c r="G104" s="88"/>
    </row>
    <row r="105">
      <c r="A105" s="88"/>
      <c r="B105" s="88"/>
      <c r="C105" s="88"/>
      <c r="D105" s="88"/>
      <c r="E105" s="88"/>
      <c r="F105" s="88"/>
      <c r="G105" s="88"/>
    </row>
    <row r="106">
      <c r="A106" s="85"/>
      <c r="B106" s="86" t="s">
        <v>148</v>
      </c>
      <c r="C106" s="87" t="s">
        <v>288</v>
      </c>
      <c r="E106" s="87" t="s">
        <v>289</v>
      </c>
      <c r="G106" s="87"/>
    </row>
    <row r="107">
      <c r="A107" s="85"/>
      <c r="B107" s="85"/>
      <c r="G107" s="87"/>
    </row>
    <row r="108">
      <c r="A108" s="85"/>
      <c r="B108" s="85"/>
      <c r="G108" s="87"/>
    </row>
    <row r="109">
      <c r="A109" s="85"/>
      <c r="B109" s="85"/>
      <c r="G109" s="87"/>
    </row>
    <row r="110">
      <c r="A110" s="85"/>
      <c r="B110" s="85"/>
      <c r="G110" s="85"/>
    </row>
    <row r="111">
      <c r="A111" s="85"/>
      <c r="B111" s="85"/>
      <c r="C111" s="85"/>
      <c r="D111" s="85"/>
      <c r="G111" s="85"/>
    </row>
    <row r="112">
      <c r="A112" s="85"/>
      <c r="B112" s="85"/>
      <c r="C112" s="85"/>
      <c r="D112" s="85"/>
      <c r="G112" s="85"/>
    </row>
    <row r="113">
      <c r="A113" s="88"/>
      <c r="B113" s="88"/>
      <c r="C113" s="88"/>
      <c r="D113" s="88"/>
      <c r="E113" s="88"/>
      <c r="F113" s="88"/>
      <c r="G113" s="88"/>
    </row>
    <row r="114">
      <c r="A114" s="88"/>
      <c r="B114" s="88"/>
      <c r="C114" s="88"/>
      <c r="D114" s="88"/>
      <c r="E114" s="88"/>
      <c r="F114" s="88"/>
      <c r="G114" s="88"/>
    </row>
    <row r="115">
      <c r="A115" s="85"/>
      <c r="B115" s="86" t="s">
        <v>150</v>
      </c>
      <c r="C115" s="87" t="s">
        <v>290</v>
      </c>
      <c r="E115" s="87" t="s">
        <v>291</v>
      </c>
      <c r="G115" s="85"/>
    </row>
    <row r="116">
      <c r="A116" s="85"/>
      <c r="B116" s="85"/>
      <c r="G116" s="85"/>
    </row>
    <row r="117">
      <c r="A117" s="85"/>
      <c r="B117" s="85"/>
      <c r="G117" s="85"/>
    </row>
    <row r="118">
      <c r="A118" s="85"/>
      <c r="B118" s="85"/>
      <c r="G118" s="85"/>
    </row>
    <row r="119">
      <c r="A119" s="85"/>
      <c r="B119" s="85"/>
      <c r="G119" s="85"/>
    </row>
    <row r="120">
      <c r="A120" s="88"/>
      <c r="B120" s="88"/>
      <c r="C120" s="88"/>
      <c r="D120" s="88"/>
      <c r="E120" s="88"/>
      <c r="F120" s="88"/>
      <c r="G120" s="88"/>
    </row>
    <row r="121">
      <c r="A121" s="88"/>
      <c r="B121" s="88"/>
      <c r="C121" s="88"/>
      <c r="D121" s="88"/>
      <c r="E121" s="88"/>
      <c r="F121" s="88"/>
      <c r="G121" s="88"/>
    </row>
    <row r="122">
      <c r="A122" s="85"/>
      <c r="B122" s="86" t="s">
        <v>152</v>
      </c>
      <c r="C122" s="87" t="s">
        <v>292</v>
      </c>
      <c r="E122" s="87" t="s">
        <v>293</v>
      </c>
      <c r="G122" s="85"/>
    </row>
    <row r="123">
      <c r="A123" s="85"/>
      <c r="B123" s="85"/>
      <c r="G123" s="85"/>
    </row>
    <row r="124">
      <c r="A124" s="85"/>
      <c r="B124" s="85"/>
      <c r="G124" s="85"/>
    </row>
    <row r="125">
      <c r="A125" s="85"/>
      <c r="B125" s="85"/>
      <c r="G125" s="85"/>
    </row>
    <row r="126">
      <c r="A126" s="88"/>
      <c r="B126" s="88"/>
      <c r="C126" s="88"/>
      <c r="D126" s="88"/>
      <c r="E126" s="88"/>
      <c r="F126" s="88"/>
      <c r="G126" s="88"/>
    </row>
    <row r="127">
      <c r="A127" s="88"/>
      <c r="B127" s="88"/>
      <c r="C127" s="88"/>
      <c r="D127" s="88"/>
      <c r="E127" s="88"/>
      <c r="F127" s="88"/>
      <c r="G127" s="88"/>
    </row>
    <row r="128">
      <c r="A128" s="85"/>
      <c r="B128" s="86" t="s">
        <v>153</v>
      </c>
      <c r="C128" s="87" t="s">
        <v>294</v>
      </c>
      <c r="E128" s="87" t="s">
        <v>295</v>
      </c>
      <c r="G128" s="85"/>
    </row>
    <row r="129">
      <c r="A129" s="85"/>
      <c r="B129" s="85"/>
      <c r="G129" s="85"/>
    </row>
    <row r="130">
      <c r="A130" s="85"/>
      <c r="B130" s="85"/>
      <c r="G130" s="85"/>
    </row>
    <row r="131">
      <c r="A131" s="85"/>
      <c r="B131" s="85"/>
      <c r="G131" s="85"/>
    </row>
    <row r="132">
      <c r="A132" s="85"/>
      <c r="B132" s="85"/>
      <c r="C132" s="85"/>
      <c r="D132" s="85"/>
      <c r="G132" s="85"/>
    </row>
    <row r="133">
      <c r="A133" s="85"/>
      <c r="B133" s="85"/>
      <c r="C133" s="85"/>
      <c r="D133" s="85"/>
      <c r="G133" s="85"/>
    </row>
    <row r="134">
      <c r="A134" s="88"/>
      <c r="B134" s="88"/>
      <c r="C134" s="88"/>
      <c r="D134" s="88"/>
      <c r="E134" s="88"/>
      <c r="F134" s="88"/>
      <c r="G134" s="88"/>
    </row>
    <row r="135">
      <c r="A135" s="88"/>
      <c r="B135" s="88"/>
      <c r="C135" s="88"/>
      <c r="D135" s="88"/>
      <c r="E135" s="88"/>
      <c r="F135" s="88"/>
      <c r="G135" s="88"/>
    </row>
    <row r="136">
      <c r="A136" s="85"/>
      <c r="B136" s="86" t="s">
        <v>155</v>
      </c>
      <c r="C136" s="87" t="s">
        <v>296</v>
      </c>
      <c r="E136" s="87" t="s">
        <v>297</v>
      </c>
      <c r="G136" s="85"/>
    </row>
    <row r="137">
      <c r="A137" s="85"/>
      <c r="B137" s="85"/>
      <c r="G137" s="85"/>
    </row>
    <row r="138">
      <c r="A138" s="85"/>
      <c r="B138" s="85"/>
      <c r="E138" s="85"/>
      <c r="F138" s="85"/>
      <c r="G138" s="85"/>
    </row>
    <row r="139">
      <c r="A139" s="88"/>
      <c r="B139" s="88"/>
      <c r="C139" s="88"/>
      <c r="D139" s="88"/>
      <c r="E139" s="88"/>
      <c r="F139" s="88"/>
      <c r="G139" s="88"/>
    </row>
    <row r="140">
      <c r="A140" s="88"/>
      <c r="B140" s="88"/>
      <c r="C140" s="88"/>
      <c r="D140" s="88"/>
      <c r="E140" s="88"/>
      <c r="F140" s="88"/>
      <c r="G140" s="88"/>
    </row>
    <row r="141">
      <c r="A141" s="85"/>
      <c r="B141" s="86" t="s">
        <v>157</v>
      </c>
      <c r="C141" s="87" t="s">
        <v>298</v>
      </c>
      <c r="E141" s="87" t="s">
        <v>299</v>
      </c>
      <c r="G141" s="85"/>
    </row>
    <row r="142">
      <c r="A142" s="85"/>
      <c r="B142" s="85"/>
      <c r="G142" s="85"/>
    </row>
    <row r="143">
      <c r="A143" s="85"/>
      <c r="B143" s="85"/>
      <c r="G143" s="85"/>
    </row>
    <row r="144">
      <c r="A144" s="85"/>
      <c r="B144" s="85"/>
      <c r="G144" s="85"/>
    </row>
    <row r="145">
      <c r="A145" s="85"/>
      <c r="B145" s="85"/>
      <c r="C145" s="85"/>
      <c r="D145" s="85"/>
      <c r="G145" s="85"/>
    </row>
    <row r="146">
      <c r="A146" s="85"/>
      <c r="B146" s="85"/>
      <c r="C146" s="85"/>
      <c r="D146" s="85"/>
      <c r="G146" s="85"/>
    </row>
    <row r="147">
      <c r="A147" s="85"/>
      <c r="B147" s="85"/>
      <c r="C147" s="85"/>
      <c r="D147" s="85"/>
      <c r="G147" s="85"/>
    </row>
    <row r="148">
      <c r="A148" s="88"/>
      <c r="B148" s="88"/>
      <c r="C148" s="88"/>
      <c r="D148" s="88"/>
      <c r="E148" s="88"/>
      <c r="F148" s="88"/>
      <c r="G148" s="88"/>
    </row>
    <row r="149">
      <c r="A149" s="88"/>
      <c r="B149" s="88"/>
      <c r="C149" s="88"/>
      <c r="D149" s="88"/>
      <c r="E149" s="88"/>
      <c r="F149" s="88"/>
      <c r="G149" s="88"/>
    </row>
    <row r="150">
      <c r="A150" s="85"/>
      <c r="B150" s="86" t="s">
        <v>159</v>
      </c>
      <c r="C150" s="87" t="s">
        <v>300</v>
      </c>
      <c r="E150" s="87" t="s">
        <v>301</v>
      </c>
      <c r="G150" s="85"/>
    </row>
    <row r="151">
      <c r="A151" s="85"/>
      <c r="B151" s="85"/>
      <c r="G151" s="85"/>
    </row>
    <row r="152">
      <c r="A152" s="85"/>
      <c r="B152" s="85"/>
      <c r="G152" s="85"/>
    </row>
    <row r="153">
      <c r="A153" s="85"/>
      <c r="B153" s="85"/>
      <c r="G153" s="85"/>
    </row>
    <row r="154">
      <c r="A154" s="85"/>
      <c r="B154" s="85"/>
      <c r="G154" s="85"/>
    </row>
    <row r="155">
      <c r="A155" s="88"/>
      <c r="B155" s="88"/>
      <c r="C155" s="88"/>
      <c r="D155" s="88"/>
      <c r="E155" s="88"/>
      <c r="F155" s="88"/>
      <c r="G155" s="88"/>
    </row>
    <row r="156">
      <c r="A156" s="88"/>
      <c r="B156" s="88"/>
      <c r="C156" s="88"/>
      <c r="D156" s="88"/>
      <c r="E156" s="88"/>
      <c r="F156" s="88"/>
      <c r="G156" s="88"/>
    </row>
    <row r="157">
      <c r="A157" s="85"/>
      <c r="B157" s="86" t="s">
        <v>161</v>
      </c>
      <c r="C157" s="87" t="s">
        <v>302</v>
      </c>
      <c r="E157" s="87" t="s">
        <v>303</v>
      </c>
      <c r="G157" s="85"/>
    </row>
    <row r="158">
      <c r="A158" s="85"/>
      <c r="B158" s="85"/>
      <c r="G158" s="85"/>
    </row>
    <row r="159">
      <c r="A159" s="85"/>
      <c r="B159" s="85"/>
      <c r="G159" s="85"/>
    </row>
    <row r="160">
      <c r="A160" s="85"/>
      <c r="B160" s="85"/>
      <c r="G160" s="85"/>
    </row>
    <row r="161">
      <c r="A161" s="85"/>
      <c r="B161" s="85"/>
      <c r="G161" s="85"/>
    </row>
    <row r="162">
      <c r="A162" s="85"/>
      <c r="B162" s="85"/>
      <c r="G162" s="85"/>
    </row>
    <row r="163">
      <c r="A163" s="85"/>
      <c r="B163" s="85"/>
      <c r="E163" s="85"/>
      <c r="F163" s="85"/>
      <c r="G163" s="85"/>
    </row>
    <row r="164">
      <c r="A164" s="85"/>
      <c r="B164" s="85"/>
      <c r="E164" s="85"/>
      <c r="F164" s="85"/>
      <c r="G164" s="85"/>
    </row>
    <row r="165">
      <c r="A165" s="85"/>
      <c r="B165" s="85"/>
      <c r="E165" s="85"/>
      <c r="F165" s="85"/>
      <c r="G165" s="85"/>
    </row>
    <row r="166">
      <c r="A166" s="85"/>
      <c r="B166" s="85"/>
      <c r="E166" s="85"/>
      <c r="F166" s="85"/>
      <c r="G166" s="85"/>
    </row>
    <row r="167">
      <c r="A167" s="88"/>
      <c r="B167" s="88"/>
      <c r="C167" s="88"/>
      <c r="D167" s="88"/>
      <c r="E167" s="88"/>
      <c r="F167" s="88"/>
      <c r="G167" s="88"/>
    </row>
    <row r="168">
      <c r="A168" s="88"/>
      <c r="B168" s="88"/>
      <c r="C168" s="88"/>
      <c r="D168" s="88"/>
      <c r="E168" s="88"/>
      <c r="F168" s="88"/>
      <c r="G168" s="88"/>
    </row>
    <row r="169">
      <c r="A169" s="85"/>
      <c r="B169" s="86" t="s">
        <v>163</v>
      </c>
      <c r="C169" s="87" t="s">
        <v>304</v>
      </c>
      <c r="E169" s="87" t="s">
        <v>305</v>
      </c>
      <c r="G169" s="85"/>
    </row>
    <row r="170">
      <c r="A170" s="85"/>
      <c r="B170" s="85"/>
      <c r="G170" s="85"/>
    </row>
    <row r="171">
      <c r="A171" s="85"/>
      <c r="B171" s="85"/>
      <c r="G171" s="85"/>
    </row>
    <row r="172">
      <c r="A172" s="85"/>
      <c r="B172" s="85"/>
      <c r="G172" s="85"/>
    </row>
    <row r="173">
      <c r="A173" s="85"/>
      <c r="B173" s="85"/>
      <c r="G173" s="85"/>
    </row>
    <row r="174">
      <c r="A174" s="85"/>
      <c r="B174" s="85"/>
      <c r="G174" s="85"/>
    </row>
    <row r="175">
      <c r="A175" s="85"/>
      <c r="B175" s="85"/>
      <c r="G175" s="85"/>
    </row>
    <row r="176">
      <c r="A176" s="85"/>
      <c r="B176" s="85"/>
      <c r="G176" s="85"/>
    </row>
    <row r="177">
      <c r="A177" s="85"/>
      <c r="B177" s="85"/>
      <c r="C177" s="85"/>
      <c r="D177" s="85"/>
      <c r="G177" s="85"/>
    </row>
    <row r="178">
      <c r="A178" s="79" t="s">
        <v>306</v>
      </c>
    </row>
    <row r="180">
      <c r="A180" s="85"/>
      <c r="B180" s="86" t="s">
        <v>117</v>
      </c>
      <c r="C180" s="87" t="s">
        <v>307</v>
      </c>
      <c r="E180" s="85"/>
      <c r="F180" s="85"/>
      <c r="G180" s="85"/>
    </row>
    <row r="181">
      <c r="A181" s="85"/>
      <c r="B181" s="85"/>
      <c r="E181" s="85"/>
      <c r="F181" s="85"/>
      <c r="G181" s="85"/>
    </row>
    <row r="182">
      <c r="A182" s="85"/>
      <c r="B182" s="85"/>
      <c r="E182" s="85"/>
      <c r="F182" s="85"/>
      <c r="G182" s="85"/>
    </row>
    <row r="183">
      <c r="A183" s="85"/>
      <c r="B183" s="85"/>
      <c r="E183" s="85"/>
      <c r="F183" s="85"/>
      <c r="G183" s="85"/>
    </row>
    <row r="184">
      <c r="A184" s="85"/>
      <c r="B184" s="85"/>
      <c r="E184" s="85"/>
      <c r="F184" s="85"/>
      <c r="G184" s="85"/>
    </row>
    <row r="185">
      <c r="A185" s="88"/>
      <c r="B185" s="88"/>
      <c r="C185" s="88"/>
      <c r="D185" s="88"/>
      <c r="E185" s="88"/>
      <c r="F185" s="88"/>
      <c r="G185" s="88"/>
    </row>
    <row r="186">
      <c r="A186" s="88"/>
      <c r="B186" s="88"/>
      <c r="C186" s="88"/>
      <c r="D186" s="88"/>
      <c r="E186" s="88"/>
      <c r="F186" s="88"/>
      <c r="G186" s="88"/>
    </row>
    <row r="187">
      <c r="A187" s="85"/>
      <c r="B187" s="86" t="s">
        <v>122</v>
      </c>
      <c r="C187" s="87" t="s">
        <v>308</v>
      </c>
      <c r="E187" s="85"/>
      <c r="F187" s="85"/>
      <c r="G187" s="85"/>
    </row>
    <row r="188">
      <c r="A188" s="85"/>
      <c r="B188" s="85"/>
      <c r="E188" s="85"/>
      <c r="F188" s="85"/>
      <c r="G188" s="85"/>
    </row>
    <row r="189">
      <c r="A189" s="85"/>
      <c r="B189" s="85"/>
      <c r="E189" s="85"/>
      <c r="F189" s="85"/>
      <c r="G189" s="85"/>
    </row>
    <row r="190">
      <c r="A190" s="85"/>
      <c r="B190" s="85"/>
      <c r="E190" s="85"/>
      <c r="F190" s="85"/>
      <c r="G190" s="85"/>
    </row>
    <row r="191">
      <c r="A191" s="85"/>
      <c r="B191" s="85"/>
      <c r="E191" s="85"/>
      <c r="F191" s="85"/>
      <c r="G191" s="85"/>
    </row>
    <row r="192">
      <c r="A192" s="85"/>
      <c r="B192" s="85"/>
      <c r="E192" s="85"/>
      <c r="F192" s="85"/>
      <c r="G192" s="85"/>
    </row>
    <row r="193">
      <c r="A193" s="85"/>
      <c r="B193" s="85"/>
      <c r="E193" s="85"/>
      <c r="F193" s="85"/>
      <c r="G193" s="85"/>
    </row>
    <row r="194">
      <c r="A194" s="85"/>
      <c r="B194" s="85"/>
      <c r="E194" s="85"/>
      <c r="F194" s="85"/>
      <c r="G194" s="85"/>
    </row>
    <row r="195">
      <c r="A195" s="85"/>
      <c r="B195" s="85"/>
      <c r="E195" s="85"/>
      <c r="F195" s="85"/>
      <c r="G195" s="85"/>
    </row>
    <row r="196">
      <c r="A196" s="85"/>
      <c r="B196" s="85"/>
      <c r="E196" s="85"/>
      <c r="F196" s="85"/>
      <c r="G196" s="85"/>
    </row>
    <row r="197">
      <c r="A197" s="88"/>
      <c r="B197" s="88"/>
      <c r="C197" s="88"/>
      <c r="D197" s="88"/>
      <c r="E197" s="88"/>
      <c r="F197" s="88"/>
      <c r="G197" s="88"/>
    </row>
    <row r="198">
      <c r="A198" s="88"/>
      <c r="B198" s="88"/>
      <c r="C198" s="88"/>
      <c r="D198" s="88"/>
      <c r="E198" s="88"/>
      <c r="F198" s="88"/>
      <c r="G198" s="88"/>
    </row>
    <row r="199">
      <c r="A199" s="85"/>
      <c r="B199" s="86" t="s">
        <v>22</v>
      </c>
      <c r="C199" s="87" t="s">
        <v>309</v>
      </c>
      <c r="E199" s="85"/>
      <c r="F199" s="85"/>
      <c r="G199" s="85"/>
    </row>
    <row r="200">
      <c r="A200" s="85"/>
      <c r="B200" s="85"/>
      <c r="E200" s="85"/>
      <c r="F200" s="85"/>
      <c r="G200" s="85"/>
    </row>
    <row r="201">
      <c r="A201" s="85"/>
      <c r="B201" s="85"/>
      <c r="E201" s="85"/>
      <c r="F201" s="85"/>
      <c r="G201" s="85"/>
    </row>
    <row r="202">
      <c r="A202" s="85"/>
      <c r="B202" s="85"/>
      <c r="E202" s="85"/>
      <c r="F202" s="85"/>
      <c r="G202" s="85"/>
    </row>
    <row r="203">
      <c r="A203" s="85"/>
      <c r="B203" s="85"/>
      <c r="E203" s="85"/>
      <c r="F203" s="85"/>
      <c r="G203" s="85"/>
    </row>
    <row r="204">
      <c r="A204" s="85"/>
      <c r="B204" s="85"/>
      <c r="E204" s="85"/>
      <c r="F204" s="85"/>
      <c r="G204" s="85"/>
    </row>
    <row r="205">
      <c r="A205" s="85"/>
      <c r="B205" s="85"/>
      <c r="E205" s="85"/>
      <c r="F205" s="85"/>
      <c r="G205" s="85"/>
    </row>
    <row r="206">
      <c r="A206" s="85"/>
      <c r="B206" s="85"/>
      <c r="E206" s="85"/>
      <c r="F206" s="85"/>
      <c r="G206" s="85"/>
    </row>
    <row r="207">
      <c r="A207" s="85"/>
      <c r="B207" s="85"/>
      <c r="E207" s="85"/>
      <c r="F207" s="85"/>
      <c r="G207" s="85"/>
    </row>
    <row r="208">
      <c r="A208" s="88"/>
      <c r="B208" s="88"/>
      <c r="C208" s="88"/>
      <c r="D208" s="88"/>
      <c r="E208" s="88"/>
      <c r="F208" s="88"/>
      <c r="G208" s="88"/>
    </row>
    <row r="209">
      <c r="A209" s="88"/>
      <c r="B209" s="88"/>
      <c r="C209" s="88"/>
      <c r="D209" s="88"/>
      <c r="E209" s="88"/>
      <c r="F209" s="88"/>
      <c r="G209" s="88"/>
    </row>
    <row r="210">
      <c r="A210" s="85"/>
      <c r="B210" s="86" t="s">
        <v>21</v>
      </c>
      <c r="C210" s="87" t="s">
        <v>310</v>
      </c>
      <c r="E210" s="85"/>
      <c r="F210" s="85"/>
      <c r="G210" s="85"/>
    </row>
    <row r="211">
      <c r="A211" s="85"/>
      <c r="B211" s="85"/>
      <c r="E211" s="85"/>
      <c r="F211" s="85"/>
      <c r="G211" s="85"/>
    </row>
    <row r="212">
      <c r="A212" s="85"/>
      <c r="B212" s="85"/>
      <c r="E212" s="85"/>
      <c r="F212" s="85"/>
      <c r="G212" s="85"/>
    </row>
    <row r="213">
      <c r="A213" s="85"/>
      <c r="B213" s="85"/>
      <c r="E213" s="85"/>
      <c r="F213" s="85"/>
      <c r="G213" s="85"/>
    </row>
    <row r="214">
      <c r="A214" s="85"/>
      <c r="B214" s="85"/>
      <c r="E214" s="85"/>
      <c r="F214" s="85"/>
      <c r="G214" s="85"/>
    </row>
    <row r="215">
      <c r="A215" s="85"/>
      <c r="B215" s="85"/>
      <c r="E215" s="85"/>
      <c r="F215" s="85"/>
      <c r="G215" s="85"/>
    </row>
    <row r="216">
      <c r="A216" s="85"/>
      <c r="B216" s="85"/>
      <c r="E216" s="85"/>
      <c r="F216" s="85"/>
      <c r="G216" s="85"/>
    </row>
    <row r="217">
      <c r="A217" s="88"/>
      <c r="B217" s="88"/>
      <c r="C217" s="88"/>
      <c r="D217" s="88"/>
      <c r="E217" s="88"/>
      <c r="F217" s="88"/>
      <c r="G217" s="88"/>
    </row>
    <row r="218">
      <c r="A218" s="88"/>
      <c r="B218" s="88"/>
      <c r="C218" s="88"/>
      <c r="D218" s="88"/>
      <c r="E218" s="88"/>
      <c r="F218" s="88"/>
      <c r="G218" s="88"/>
    </row>
    <row r="219">
      <c r="A219" s="85"/>
      <c r="B219" s="86" t="s">
        <v>126</v>
      </c>
      <c r="C219" s="87" t="s">
        <v>311</v>
      </c>
      <c r="E219" s="85"/>
      <c r="F219" s="85"/>
      <c r="G219" s="85"/>
    </row>
    <row r="220">
      <c r="A220" s="85"/>
      <c r="B220" s="85"/>
      <c r="E220" s="85"/>
      <c r="F220" s="85"/>
      <c r="G220" s="85"/>
    </row>
    <row r="221">
      <c r="A221" s="85"/>
      <c r="B221" s="85"/>
      <c r="E221" s="85"/>
      <c r="F221" s="85"/>
      <c r="G221" s="85"/>
    </row>
    <row r="222">
      <c r="A222" s="85"/>
      <c r="B222" s="85"/>
      <c r="E222" s="85"/>
      <c r="F222" s="85"/>
      <c r="G222" s="85"/>
    </row>
    <row r="223">
      <c r="A223" s="88"/>
      <c r="B223" s="88"/>
      <c r="C223" s="88"/>
      <c r="D223" s="88"/>
      <c r="E223" s="88"/>
      <c r="F223" s="88"/>
      <c r="G223" s="88"/>
    </row>
    <row r="224">
      <c r="A224" s="88"/>
      <c r="B224" s="88"/>
      <c r="C224" s="88"/>
      <c r="D224" s="88"/>
      <c r="E224" s="88"/>
      <c r="F224" s="88"/>
      <c r="G224" s="88"/>
    </row>
    <row r="225">
      <c r="A225" s="85"/>
      <c r="B225" s="86" t="s">
        <v>128</v>
      </c>
      <c r="C225" s="87" t="s">
        <v>312</v>
      </c>
      <c r="E225" s="85"/>
      <c r="F225" s="85"/>
      <c r="G225" s="85"/>
    </row>
    <row r="226">
      <c r="A226" s="85"/>
      <c r="B226" s="85"/>
      <c r="E226" s="85"/>
      <c r="F226" s="85"/>
      <c r="G226" s="85"/>
    </row>
    <row r="227">
      <c r="A227" s="85"/>
      <c r="B227" s="85"/>
      <c r="E227" s="85"/>
      <c r="F227" s="85"/>
      <c r="G227" s="85"/>
    </row>
    <row r="228">
      <c r="A228" s="85"/>
      <c r="B228" s="85"/>
      <c r="E228" s="85"/>
      <c r="F228" s="85"/>
      <c r="G228" s="85"/>
    </row>
    <row r="229">
      <c r="A229" s="85"/>
      <c r="B229" s="85"/>
      <c r="E229" s="85"/>
      <c r="F229" s="85"/>
      <c r="G229" s="85"/>
    </row>
    <row r="230">
      <c r="A230" s="85"/>
      <c r="B230" s="85"/>
      <c r="E230" s="85"/>
      <c r="F230" s="85"/>
      <c r="G230" s="85"/>
    </row>
    <row r="231">
      <c r="A231" s="85"/>
      <c r="B231" s="85"/>
      <c r="E231" s="85"/>
      <c r="F231" s="85"/>
      <c r="G231" s="85"/>
    </row>
    <row r="232">
      <c r="A232" s="88"/>
      <c r="B232" s="88"/>
      <c r="C232" s="88"/>
      <c r="D232" s="88"/>
      <c r="E232" s="88"/>
      <c r="F232" s="88"/>
      <c r="G232" s="88"/>
    </row>
    <row r="233">
      <c r="A233" s="88"/>
      <c r="B233" s="88"/>
      <c r="C233" s="88"/>
      <c r="D233" s="88"/>
      <c r="E233" s="88"/>
      <c r="F233" s="88"/>
      <c r="G233" s="88"/>
    </row>
    <row r="234">
      <c r="A234" s="85"/>
      <c r="B234" s="86" t="s">
        <v>130</v>
      </c>
      <c r="C234" s="87" t="s">
        <v>313</v>
      </c>
      <c r="E234" s="85"/>
      <c r="F234" s="85"/>
      <c r="G234" s="85"/>
    </row>
    <row r="235">
      <c r="A235" s="85"/>
      <c r="B235" s="85"/>
      <c r="E235" s="85"/>
      <c r="F235" s="85"/>
      <c r="G235" s="85"/>
    </row>
    <row r="236">
      <c r="A236" s="85"/>
      <c r="B236" s="85"/>
      <c r="E236" s="85"/>
      <c r="F236" s="85"/>
      <c r="G236" s="85"/>
    </row>
    <row r="237">
      <c r="A237" s="85"/>
      <c r="B237" s="85"/>
      <c r="E237" s="85"/>
      <c r="F237" s="85"/>
      <c r="G237" s="85"/>
    </row>
    <row r="238">
      <c r="A238" s="85"/>
      <c r="B238" s="85"/>
      <c r="E238" s="85"/>
      <c r="F238" s="85"/>
      <c r="G238" s="85"/>
    </row>
    <row r="239">
      <c r="A239" s="85"/>
      <c r="B239" s="85"/>
      <c r="E239" s="85"/>
      <c r="F239" s="85"/>
      <c r="G239" s="85"/>
    </row>
    <row r="240">
      <c r="A240" s="85"/>
      <c r="B240" s="85"/>
      <c r="E240" s="85"/>
      <c r="F240" s="85"/>
      <c r="G240" s="85"/>
    </row>
    <row r="241">
      <c r="A241" s="85"/>
      <c r="B241" s="85"/>
      <c r="E241" s="85"/>
      <c r="F241" s="85"/>
      <c r="G241" s="85"/>
    </row>
    <row r="242">
      <c r="A242" s="88"/>
      <c r="B242" s="88"/>
      <c r="C242" s="88"/>
      <c r="D242" s="88"/>
      <c r="E242" s="88"/>
      <c r="F242" s="88"/>
      <c r="G242" s="88"/>
    </row>
    <row r="243">
      <c r="A243" s="88"/>
      <c r="B243" s="88"/>
      <c r="C243" s="88"/>
      <c r="D243" s="88"/>
      <c r="E243" s="88"/>
      <c r="F243" s="88"/>
      <c r="G243" s="88"/>
    </row>
    <row r="244">
      <c r="A244" s="85"/>
      <c r="B244" s="89" t="s">
        <v>132</v>
      </c>
      <c r="C244" s="87" t="s">
        <v>314</v>
      </c>
      <c r="E244" s="85"/>
      <c r="F244" s="85"/>
      <c r="G244" s="85"/>
    </row>
    <row r="245">
      <c r="A245" s="85"/>
      <c r="B245" s="89"/>
      <c r="E245" s="85"/>
      <c r="F245" s="85"/>
      <c r="G245" s="85"/>
    </row>
    <row r="246">
      <c r="A246" s="85"/>
      <c r="B246" s="85"/>
      <c r="E246" s="85"/>
      <c r="F246" s="85"/>
      <c r="G246" s="85"/>
    </row>
    <row r="247">
      <c r="A247" s="85"/>
      <c r="B247" s="85"/>
      <c r="E247" s="85"/>
      <c r="F247" s="85"/>
      <c r="G247" s="85"/>
    </row>
    <row r="248">
      <c r="A248" s="85"/>
      <c r="B248" s="85"/>
      <c r="E248" s="85"/>
      <c r="F248" s="85"/>
      <c r="G248" s="85"/>
    </row>
    <row r="249">
      <c r="A249" s="79" t="s">
        <v>315</v>
      </c>
    </row>
    <row r="251">
      <c r="A251" s="85"/>
      <c r="B251" s="86" t="s">
        <v>137</v>
      </c>
      <c r="C251" s="87" t="s">
        <v>316</v>
      </c>
      <c r="E251" s="87"/>
      <c r="F251" s="87"/>
      <c r="G251" s="87"/>
    </row>
    <row r="252">
      <c r="A252" s="85"/>
      <c r="B252" s="85"/>
      <c r="E252" s="87"/>
      <c r="F252" s="87"/>
      <c r="G252" s="87"/>
    </row>
    <row r="253">
      <c r="A253" s="85"/>
      <c r="B253" s="85"/>
      <c r="E253" s="87"/>
      <c r="F253" s="87"/>
      <c r="G253" s="87"/>
    </row>
    <row r="254">
      <c r="A254" s="88"/>
      <c r="B254" s="88"/>
      <c r="C254" s="88"/>
      <c r="D254" s="88"/>
      <c r="E254" s="88"/>
      <c r="F254" s="88"/>
      <c r="G254" s="88"/>
    </row>
    <row r="255">
      <c r="A255" s="88"/>
      <c r="B255" s="88"/>
      <c r="C255" s="88"/>
      <c r="D255" s="88"/>
      <c r="E255" s="88"/>
      <c r="F255" s="88"/>
      <c r="G255" s="88"/>
    </row>
    <row r="256">
      <c r="A256" s="85"/>
      <c r="B256" s="86" t="s">
        <v>140</v>
      </c>
      <c r="C256" s="87" t="s">
        <v>317</v>
      </c>
      <c r="E256" s="87"/>
      <c r="F256" s="87"/>
      <c r="G256" s="87"/>
    </row>
    <row r="257">
      <c r="A257" s="85"/>
      <c r="B257" s="85"/>
      <c r="E257" s="87"/>
      <c r="F257" s="87"/>
      <c r="G257" s="87"/>
    </row>
    <row r="258">
      <c r="A258" s="85"/>
      <c r="B258" s="85"/>
      <c r="E258" s="87"/>
      <c r="F258" s="87"/>
      <c r="G258" s="87"/>
    </row>
    <row r="259">
      <c r="A259" s="85"/>
      <c r="B259" s="85"/>
      <c r="E259" s="87"/>
      <c r="F259" s="87"/>
      <c r="G259" s="87"/>
    </row>
    <row r="260">
      <c r="A260" s="85"/>
      <c r="B260" s="85"/>
      <c r="E260" s="85"/>
      <c r="F260" s="85"/>
      <c r="G260" s="85"/>
    </row>
    <row r="261">
      <c r="A261" s="88"/>
      <c r="B261" s="88"/>
      <c r="C261" s="88"/>
      <c r="D261" s="88"/>
      <c r="E261" s="88"/>
      <c r="F261" s="88"/>
      <c r="G261" s="88"/>
    </row>
    <row r="262">
      <c r="A262" s="88"/>
      <c r="B262" s="88"/>
      <c r="C262" s="88"/>
      <c r="D262" s="88"/>
      <c r="E262" s="88"/>
      <c r="F262" s="88"/>
      <c r="G262" s="88"/>
    </row>
    <row r="263">
      <c r="A263" s="85"/>
      <c r="B263" s="86" t="s">
        <v>143</v>
      </c>
      <c r="C263" s="87" t="s">
        <v>318</v>
      </c>
      <c r="E263" s="85"/>
      <c r="F263" s="85"/>
      <c r="G263" s="85"/>
    </row>
    <row r="264">
      <c r="A264" s="85"/>
      <c r="B264" s="85"/>
      <c r="E264" s="85"/>
      <c r="F264" s="85"/>
      <c r="G264" s="85"/>
    </row>
    <row r="265">
      <c r="A265" s="85"/>
      <c r="B265" s="85"/>
      <c r="E265" s="85"/>
      <c r="F265" s="85"/>
      <c r="G265" s="85"/>
    </row>
    <row r="266">
      <c r="A266" s="85"/>
      <c r="B266" s="85"/>
      <c r="E266" s="85"/>
      <c r="F266" s="85"/>
      <c r="G266" s="85"/>
    </row>
    <row r="267">
      <c r="A267" s="85"/>
      <c r="B267" s="85"/>
      <c r="E267" s="85"/>
      <c r="F267" s="85"/>
      <c r="G267" s="85"/>
    </row>
    <row r="268">
      <c r="A268" s="85"/>
      <c r="B268" s="85"/>
      <c r="E268" s="85"/>
      <c r="F268" s="85"/>
      <c r="G268" s="85"/>
    </row>
    <row r="269">
      <c r="A269" s="85"/>
      <c r="B269" s="85"/>
      <c r="E269" s="85"/>
      <c r="F269" s="85"/>
      <c r="G269" s="85"/>
    </row>
    <row r="270">
      <c r="A270" s="85"/>
      <c r="B270" s="85"/>
      <c r="E270" s="85"/>
      <c r="F270" s="85"/>
      <c r="G270" s="85"/>
    </row>
    <row r="271">
      <c r="A271" s="85"/>
      <c r="B271" s="85"/>
      <c r="E271" s="85"/>
      <c r="F271" s="85"/>
      <c r="G271" s="85"/>
    </row>
    <row r="272">
      <c r="A272" s="85"/>
      <c r="B272" s="85"/>
      <c r="E272" s="85"/>
      <c r="F272" s="85"/>
      <c r="G272" s="85"/>
    </row>
    <row r="273">
      <c r="A273" s="85"/>
      <c r="B273" s="85"/>
      <c r="E273" s="85"/>
      <c r="F273" s="85"/>
      <c r="G273" s="85"/>
    </row>
    <row r="274">
      <c r="A274" s="85"/>
      <c r="B274" s="85"/>
      <c r="E274" s="85"/>
      <c r="F274" s="85"/>
      <c r="G274" s="85"/>
    </row>
    <row r="275">
      <c r="A275" s="85"/>
      <c r="B275" s="85"/>
      <c r="E275" s="85"/>
      <c r="F275" s="85"/>
      <c r="G275" s="85"/>
    </row>
    <row r="276">
      <c r="A276" s="85"/>
      <c r="B276" s="85"/>
      <c r="E276" s="85"/>
      <c r="F276" s="85"/>
      <c r="G276" s="85"/>
    </row>
    <row r="277">
      <c r="A277" s="85"/>
      <c r="B277" s="85"/>
      <c r="E277" s="85"/>
      <c r="F277" s="85"/>
      <c r="G277" s="85"/>
    </row>
    <row r="278">
      <c r="A278" s="85"/>
      <c r="B278" s="85"/>
      <c r="E278" s="85"/>
      <c r="F278" s="85"/>
      <c r="G278" s="85"/>
    </row>
  </sheetData>
  <mergeCells count="60">
    <mergeCell ref="C219:D222"/>
    <mergeCell ref="C225:D231"/>
    <mergeCell ref="C234:D241"/>
    <mergeCell ref="C244:D248"/>
    <mergeCell ref="C251:D253"/>
    <mergeCell ref="C256:D260"/>
    <mergeCell ref="C263:D278"/>
    <mergeCell ref="C150:D154"/>
    <mergeCell ref="C157:D166"/>
    <mergeCell ref="C169:D176"/>
    <mergeCell ref="C180:D184"/>
    <mergeCell ref="C187:D196"/>
    <mergeCell ref="C199:D207"/>
    <mergeCell ref="C210:D216"/>
    <mergeCell ref="A1:G2"/>
    <mergeCell ref="C3:D3"/>
    <mergeCell ref="E3:F3"/>
    <mergeCell ref="C4:D7"/>
    <mergeCell ref="E4:F6"/>
    <mergeCell ref="C10:D14"/>
    <mergeCell ref="E10:F14"/>
    <mergeCell ref="C17:D23"/>
    <mergeCell ref="E17:F23"/>
    <mergeCell ref="C26:D31"/>
    <mergeCell ref="E26:F31"/>
    <mergeCell ref="C34:D38"/>
    <mergeCell ref="E34:F38"/>
    <mergeCell ref="E41:F47"/>
    <mergeCell ref="C41:D47"/>
    <mergeCell ref="C50:D54"/>
    <mergeCell ref="C57:D60"/>
    <mergeCell ref="C63:D66"/>
    <mergeCell ref="C69:D72"/>
    <mergeCell ref="C77:D80"/>
    <mergeCell ref="C86:D97"/>
    <mergeCell ref="E50:F53"/>
    <mergeCell ref="E57:F60"/>
    <mergeCell ref="E63:F66"/>
    <mergeCell ref="E69:F74"/>
    <mergeCell ref="E77:F83"/>
    <mergeCell ref="E86:F91"/>
    <mergeCell ref="E100:F103"/>
    <mergeCell ref="C100:D101"/>
    <mergeCell ref="C106:D110"/>
    <mergeCell ref="C115:D119"/>
    <mergeCell ref="C122:D125"/>
    <mergeCell ref="C128:D131"/>
    <mergeCell ref="C136:D138"/>
    <mergeCell ref="C141:D144"/>
    <mergeCell ref="E157:F162"/>
    <mergeCell ref="E169:F177"/>
    <mergeCell ref="A178:G179"/>
    <mergeCell ref="A249:G250"/>
    <mergeCell ref="E106:F112"/>
    <mergeCell ref="E115:F119"/>
    <mergeCell ref="E122:F125"/>
    <mergeCell ref="E128:F133"/>
    <mergeCell ref="E136:F137"/>
    <mergeCell ref="E141:F147"/>
    <mergeCell ref="E150:F154"/>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14"/>
    <col customWidth="1" min="2" max="2" width="15.43"/>
    <col customWidth="1" min="3" max="3" width="32.86"/>
    <col customWidth="1" min="4" max="4" width="9.86"/>
    <col customWidth="1" min="5" max="6" width="9.14"/>
    <col customWidth="1" min="7" max="7" width="10.86"/>
    <col customWidth="1" min="8" max="8" width="10.14"/>
    <col customWidth="1" min="9" max="9" width="13.86"/>
    <col customWidth="1" min="10" max="10" width="9.86"/>
    <col customWidth="1" min="11" max="11" width="12.0"/>
  </cols>
  <sheetData>
    <row r="1" ht="7.5" customHeight="1">
      <c r="E1" s="1"/>
      <c r="F1" s="1"/>
    </row>
    <row r="2">
      <c r="B2" s="90" t="s">
        <v>180</v>
      </c>
      <c r="C2" s="90" t="s">
        <v>0</v>
      </c>
      <c r="D2" s="90" t="s">
        <v>84</v>
      </c>
      <c r="E2" s="90" t="s">
        <v>78</v>
      </c>
      <c r="F2" s="90" t="s">
        <v>79</v>
      </c>
      <c r="G2" s="90" t="s">
        <v>82</v>
      </c>
      <c r="H2" s="90" t="s">
        <v>319</v>
      </c>
      <c r="I2" s="90" t="s">
        <v>29</v>
      </c>
      <c r="J2" s="90" t="s">
        <v>320</v>
      </c>
      <c r="K2" s="90" t="s">
        <v>321</v>
      </c>
    </row>
    <row r="3">
      <c r="B3" s="48" t="s">
        <v>322</v>
      </c>
      <c r="C3" s="91" t="s">
        <v>323</v>
      </c>
      <c r="D3" s="48" t="s">
        <v>324</v>
      </c>
      <c r="E3" s="48" t="s">
        <v>325</v>
      </c>
      <c r="F3" s="48" t="s">
        <v>326</v>
      </c>
      <c r="G3" s="48" t="s">
        <v>326</v>
      </c>
      <c r="H3" s="48">
        <v>1.0</v>
      </c>
      <c r="I3" s="48">
        <v>1.0</v>
      </c>
      <c r="J3" s="48">
        <v>5.0</v>
      </c>
      <c r="K3" s="48">
        <v>5000.0</v>
      </c>
    </row>
    <row r="4">
      <c r="B4" s="48" t="s">
        <v>322</v>
      </c>
      <c r="C4" s="91" t="s">
        <v>327</v>
      </c>
      <c r="D4" s="48" t="s">
        <v>328</v>
      </c>
      <c r="E4" s="48" t="s">
        <v>329</v>
      </c>
      <c r="F4" s="48" t="s">
        <v>330</v>
      </c>
      <c r="G4" s="48">
        <v>3.0</v>
      </c>
      <c r="H4" s="48" t="s">
        <v>326</v>
      </c>
      <c r="I4" s="48">
        <v>1.0</v>
      </c>
      <c r="J4" s="48">
        <v>1.0</v>
      </c>
      <c r="K4" s="48">
        <v>8.0</v>
      </c>
    </row>
    <row r="5">
      <c r="B5" s="48" t="s">
        <v>322</v>
      </c>
      <c r="C5" s="91" t="s">
        <v>331</v>
      </c>
      <c r="D5" s="48" t="s">
        <v>332</v>
      </c>
      <c r="E5" s="48" t="s">
        <v>333</v>
      </c>
      <c r="F5" s="48" t="s">
        <v>334</v>
      </c>
      <c r="G5" s="48" t="s">
        <v>326</v>
      </c>
      <c r="H5" s="48" t="s">
        <v>326</v>
      </c>
      <c r="I5" s="48">
        <v>1.0</v>
      </c>
      <c r="J5" s="48">
        <v>0.0</v>
      </c>
      <c r="K5" s="48">
        <v>0.0</v>
      </c>
    </row>
    <row r="6">
      <c r="B6" s="48" t="s">
        <v>322</v>
      </c>
      <c r="C6" s="92" t="s">
        <v>335</v>
      </c>
      <c r="D6" s="48" t="s">
        <v>324</v>
      </c>
      <c r="E6" s="48" t="s">
        <v>336</v>
      </c>
      <c r="F6" s="48" t="s">
        <v>337</v>
      </c>
      <c r="G6" s="48">
        <v>30.0</v>
      </c>
      <c r="H6" s="48" t="s">
        <v>326</v>
      </c>
      <c r="I6" s="48">
        <v>1.0</v>
      </c>
      <c r="J6" s="48">
        <v>5.0</v>
      </c>
      <c r="K6" s="48" t="s">
        <v>326</v>
      </c>
    </row>
    <row r="7">
      <c r="B7" s="48" t="s">
        <v>322</v>
      </c>
      <c r="C7" s="91" t="s">
        <v>338</v>
      </c>
      <c r="D7" s="48" t="s">
        <v>332</v>
      </c>
      <c r="E7" s="48" t="s">
        <v>339</v>
      </c>
      <c r="F7" s="48" t="s">
        <v>337</v>
      </c>
      <c r="G7" s="48" t="s">
        <v>326</v>
      </c>
      <c r="H7" s="48" t="s">
        <v>326</v>
      </c>
      <c r="I7" s="48">
        <v>2.0</v>
      </c>
      <c r="J7" s="48">
        <v>1.0</v>
      </c>
      <c r="K7" s="48">
        <v>30.0</v>
      </c>
    </row>
    <row r="8">
      <c r="B8" s="48" t="s">
        <v>322</v>
      </c>
      <c r="C8" s="91" t="s">
        <v>340</v>
      </c>
      <c r="D8" s="48" t="s">
        <v>324</v>
      </c>
      <c r="E8" s="48" t="s">
        <v>333</v>
      </c>
      <c r="F8" s="48" t="s">
        <v>334</v>
      </c>
      <c r="G8" s="93">
        <v>42889.0</v>
      </c>
      <c r="H8" s="48" t="s">
        <v>326</v>
      </c>
      <c r="I8" s="48">
        <v>1.0</v>
      </c>
      <c r="J8" s="48">
        <v>0.0</v>
      </c>
      <c r="K8" s="48">
        <v>0.0</v>
      </c>
    </row>
    <row r="9">
      <c r="B9" s="48" t="s">
        <v>322</v>
      </c>
      <c r="C9" s="91" t="s">
        <v>341</v>
      </c>
      <c r="D9" s="48" t="s">
        <v>324</v>
      </c>
      <c r="E9" s="48" t="str">
        <f>"1d2+2"</f>
        <v>1d2+2</v>
      </c>
      <c r="F9" s="48" t="s">
        <v>334</v>
      </c>
      <c r="G9" s="48" t="s">
        <v>326</v>
      </c>
      <c r="H9" s="48" t="s">
        <v>326</v>
      </c>
      <c r="I9" s="48">
        <v>1.0</v>
      </c>
      <c r="J9" s="48">
        <v>4.0</v>
      </c>
      <c r="K9" s="48">
        <v>100.0</v>
      </c>
    </row>
    <row r="10">
      <c r="B10" s="48" t="s">
        <v>322</v>
      </c>
      <c r="C10" s="91" t="s">
        <v>342</v>
      </c>
      <c r="D10" s="48" t="s">
        <v>324</v>
      </c>
      <c r="E10" s="48" t="s">
        <v>333</v>
      </c>
      <c r="F10" s="48" t="s">
        <v>334</v>
      </c>
      <c r="G10" s="93">
        <v>42984.0</v>
      </c>
      <c r="H10" s="48" t="s">
        <v>326</v>
      </c>
      <c r="I10" s="48">
        <v>1.0</v>
      </c>
      <c r="J10" s="48">
        <v>0.0</v>
      </c>
      <c r="K10" s="48">
        <v>5.0</v>
      </c>
    </row>
    <row r="11">
      <c r="B11" s="48" t="s">
        <v>322</v>
      </c>
      <c r="C11" s="91" t="s">
        <v>343</v>
      </c>
      <c r="D11" s="48" t="s">
        <v>332</v>
      </c>
      <c r="E11" s="48" t="s">
        <v>344</v>
      </c>
      <c r="F11" s="48" t="s">
        <v>337</v>
      </c>
      <c r="G11" s="48" t="s">
        <v>326</v>
      </c>
      <c r="H11" s="48" t="s">
        <v>326</v>
      </c>
      <c r="I11" s="48">
        <v>1.0</v>
      </c>
      <c r="J11" s="48">
        <v>1.0</v>
      </c>
      <c r="K11" s="48">
        <v>5.0</v>
      </c>
    </row>
    <row r="12">
      <c r="B12" s="48" t="s">
        <v>322</v>
      </c>
      <c r="C12" s="94" t="s">
        <v>345</v>
      </c>
      <c r="D12" s="48" t="s">
        <v>346</v>
      </c>
      <c r="E12" s="48" t="s">
        <v>325</v>
      </c>
      <c r="F12" s="48" t="s">
        <v>326</v>
      </c>
      <c r="G12" s="48" t="s">
        <v>326</v>
      </c>
      <c r="H12" s="48" t="s">
        <v>326</v>
      </c>
      <c r="I12" s="48">
        <v>0.0</v>
      </c>
      <c r="J12" s="48">
        <v>5.0</v>
      </c>
      <c r="K12" s="48">
        <v>8000.0</v>
      </c>
    </row>
    <row r="13">
      <c r="B13" s="48" t="s">
        <v>322</v>
      </c>
      <c r="C13" s="91" t="s">
        <v>347</v>
      </c>
      <c r="D13" s="48" t="s">
        <v>324</v>
      </c>
      <c r="E13" s="48" t="s">
        <v>348</v>
      </c>
      <c r="F13" s="48" t="s">
        <v>330</v>
      </c>
      <c r="G13" s="93">
        <v>42984.0</v>
      </c>
      <c r="H13" s="48" t="s">
        <v>326</v>
      </c>
      <c r="I13" s="48">
        <v>1.0</v>
      </c>
      <c r="J13" s="48">
        <v>4.0</v>
      </c>
      <c r="K13" s="48">
        <v>50.0</v>
      </c>
    </row>
    <row r="14">
      <c r="B14" s="48" t="s">
        <v>322</v>
      </c>
      <c r="C14" s="92" t="s">
        <v>349</v>
      </c>
      <c r="D14" s="48" t="s">
        <v>324</v>
      </c>
      <c r="E14" s="48" t="s">
        <v>350</v>
      </c>
      <c r="F14" s="48" t="s">
        <v>337</v>
      </c>
      <c r="G14" s="93">
        <v>42984.0</v>
      </c>
      <c r="H14" s="48" t="s">
        <v>351</v>
      </c>
      <c r="I14" s="48">
        <v>1.0</v>
      </c>
      <c r="J14" s="48">
        <v>6.0</v>
      </c>
      <c r="K14" s="48" t="s">
        <v>326</v>
      </c>
    </row>
    <row r="15">
      <c r="B15" s="48" t="s">
        <v>322</v>
      </c>
      <c r="C15" s="91" t="s">
        <v>352</v>
      </c>
      <c r="D15" s="48" t="s">
        <v>324</v>
      </c>
      <c r="E15" s="48" t="s">
        <v>339</v>
      </c>
      <c r="F15" s="48" t="s">
        <v>337</v>
      </c>
      <c r="G15" s="48">
        <v>3.0</v>
      </c>
      <c r="H15" s="48" t="s">
        <v>326</v>
      </c>
      <c r="I15" s="48">
        <v>1.0</v>
      </c>
      <c r="J15" s="48">
        <v>5.0</v>
      </c>
      <c r="K15" s="48" t="s">
        <v>326</v>
      </c>
    </row>
    <row r="16">
      <c r="B16" s="48" t="s">
        <v>322</v>
      </c>
      <c r="C16" s="91" t="s">
        <v>353</v>
      </c>
      <c r="D16" s="48" t="s">
        <v>324</v>
      </c>
      <c r="E16" s="48" t="s">
        <v>354</v>
      </c>
      <c r="F16" s="48" t="s">
        <v>337</v>
      </c>
      <c r="G16" s="48">
        <v>10.0</v>
      </c>
      <c r="H16" s="48" t="s">
        <v>326</v>
      </c>
      <c r="I16" s="48">
        <v>1.0</v>
      </c>
      <c r="J16" s="48">
        <v>5.0</v>
      </c>
      <c r="K16" s="48" t="s">
        <v>326</v>
      </c>
    </row>
    <row r="17">
      <c r="B17" s="48" t="s">
        <v>322</v>
      </c>
      <c r="C17" s="91" t="s">
        <v>355</v>
      </c>
      <c r="D17" s="48" t="s">
        <v>324</v>
      </c>
      <c r="E17" s="48" t="s">
        <v>354</v>
      </c>
      <c r="F17" s="48" t="s">
        <v>337</v>
      </c>
      <c r="G17" s="48" t="s">
        <v>326</v>
      </c>
      <c r="H17" s="48" t="s">
        <v>326</v>
      </c>
      <c r="I17" s="48">
        <v>1.0</v>
      </c>
      <c r="J17" s="48">
        <v>3.0</v>
      </c>
      <c r="K17" s="48" t="s">
        <v>326</v>
      </c>
    </row>
    <row r="18">
      <c r="B18" s="48" t="s">
        <v>322</v>
      </c>
      <c r="C18" s="91" t="s">
        <v>356</v>
      </c>
      <c r="D18" s="48" t="s">
        <v>328</v>
      </c>
      <c r="E18" s="48" t="s">
        <v>357</v>
      </c>
      <c r="F18" s="48" t="s">
        <v>334</v>
      </c>
      <c r="G18" s="93">
        <v>42984.0</v>
      </c>
      <c r="H18" s="48" t="s">
        <v>326</v>
      </c>
      <c r="I18" s="48">
        <v>0.0</v>
      </c>
      <c r="J18" s="48">
        <v>1.0</v>
      </c>
      <c r="K18" s="48">
        <v>2.0</v>
      </c>
    </row>
    <row r="19">
      <c r="B19" s="48" t="s">
        <v>322</v>
      </c>
      <c r="C19" s="95" t="s">
        <v>358</v>
      </c>
      <c r="D19" s="48" t="s">
        <v>332</v>
      </c>
      <c r="E19" s="48" t="s">
        <v>329</v>
      </c>
      <c r="F19" s="48" t="s">
        <v>330</v>
      </c>
      <c r="G19" s="48" t="s">
        <v>359</v>
      </c>
      <c r="H19" s="48" t="s">
        <v>326</v>
      </c>
      <c r="I19" s="48">
        <v>1.0</v>
      </c>
      <c r="J19" s="48">
        <v>0.0</v>
      </c>
      <c r="K19" s="48">
        <v>8.0</v>
      </c>
    </row>
    <row r="20">
      <c r="B20" s="48" t="s">
        <v>322</v>
      </c>
      <c r="C20" s="91" t="s">
        <v>360</v>
      </c>
      <c r="D20" s="48" t="s">
        <v>324</v>
      </c>
      <c r="E20" s="48" t="s">
        <v>325</v>
      </c>
      <c r="F20" s="48" t="s">
        <v>326</v>
      </c>
      <c r="G20" s="48" t="s">
        <v>326</v>
      </c>
      <c r="H20" s="48">
        <v>1.0</v>
      </c>
      <c r="I20" s="48">
        <v>1.0</v>
      </c>
      <c r="J20" s="48">
        <v>4.0</v>
      </c>
      <c r="K20" s="48">
        <v>100.0</v>
      </c>
    </row>
    <row r="21">
      <c r="B21" s="48" t="s">
        <v>322</v>
      </c>
      <c r="C21" s="91" t="s">
        <v>361</v>
      </c>
      <c r="D21" s="48" t="s">
        <v>332</v>
      </c>
      <c r="E21" s="48" t="s">
        <v>344</v>
      </c>
      <c r="F21" s="48" t="s">
        <v>334</v>
      </c>
      <c r="G21" s="48" t="s">
        <v>326</v>
      </c>
      <c r="H21" s="48" t="s">
        <v>326</v>
      </c>
      <c r="I21" s="48">
        <v>1.0</v>
      </c>
      <c r="J21" s="48">
        <v>3.0</v>
      </c>
      <c r="K21" s="48">
        <v>50.0</v>
      </c>
    </row>
    <row r="22">
      <c r="B22" s="48" t="s">
        <v>322</v>
      </c>
      <c r="C22" s="91" t="s">
        <v>362</v>
      </c>
      <c r="D22" s="48" t="s">
        <v>332</v>
      </c>
      <c r="E22" s="48" t="s">
        <v>329</v>
      </c>
      <c r="F22" s="48" t="s">
        <v>326</v>
      </c>
      <c r="G22" s="48" t="s">
        <v>326</v>
      </c>
      <c r="H22" s="48" t="s">
        <v>326</v>
      </c>
      <c r="I22" s="48">
        <v>1.0</v>
      </c>
      <c r="J22" s="48">
        <v>4.0</v>
      </c>
      <c r="K22" s="48">
        <v>75.0</v>
      </c>
    </row>
    <row r="23">
      <c r="B23" s="48" t="s">
        <v>322</v>
      </c>
      <c r="C23" s="91" t="s">
        <v>363</v>
      </c>
      <c r="D23" s="48" t="s">
        <v>324</v>
      </c>
      <c r="E23" s="48" t="s">
        <v>344</v>
      </c>
      <c r="F23" s="48" t="s">
        <v>330</v>
      </c>
      <c r="G23" s="48" t="s">
        <v>326</v>
      </c>
      <c r="H23" s="48" t="s">
        <v>326</v>
      </c>
      <c r="I23" s="48">
        <v>1.0</v>
      </c>
      <c r="J23" s="48">
        <v>1.0</v>
      </c>
      <c r="K23" s="48">
        <v>20.0</v>
      </c>
    </row>
    <row r="24">
      <c r="B24" s="48" t="s">
        <v>322</v>
      </c>
      <c r="C24" s="91" t="s">
        <v>364</v>
      </c>
      <c r="D24" s="48" t="s">
        <v>324</v>
      </c>
      <c r="E24" s="48" t="s">
        <v>365</v>
      </c>
      <c r="F24" s="48" t="s">
        <v>337</v>
      </c>
      <c r="G24" s="48" t="s">
        <v>326</v>
      </c>
      <c r="H24" s="48" t="s">
        <v>326</v>
      </c>
      <c r="I24" s="48">
        <v>2.0</v>
      </c>
      <c r="J24" s="48">
        <v>5.0</v>
      </c>
      <c r="K24" s="48" t="s">
        <v>326</v>
      </c>
    </row>
    <row r="25">
      <c r="B25" s="48" t="s">
        <v>322</v>
      </c>
      <c r="C25" s="91" t="s">
        <v>366</v>
      </c>
      <c r="D25" s="48" t="s">
        <v>324</v>
      </c>
      <c r="E25" s="48" t="s">
        <v>324</v>
      </c>
      <c r="F25" s="48" t="s">
        <v>326</v>
      </c>
      <c r="G25" s="48" t="s">
        <v>326</v>
      </c>
      <c r="H25" s="48" t="s">
        <v>326</v>
      </c>
      <c r="I25" s="48">
        <v>0.0</v>
      </c>
      <c r="J25" s="48">
        <v>0.0</v>
      </c>
      <c r="K25" s="48">
        <v>0.0</v>
      </c>
    </row>
    <row r="26">
      <c r="B26" s="48" t="s">
        <v>322</v>
      </c>
      <c r="C26" s="91" t="s">
        <v>367</v>
      </c>
      <c r="D26" s="48" t="s">
        <v>332</v>
      </c>
      <c r="E26" s="48" t="s">
        <v>329</v>
      </c>
      <c r="F26" s="48" t="s">
        <v>334</v>
      </c>
      <c r="G26" s="48" t="s">
        <v>326</v>
      </c>
      <c r="H26" s="48" t="s">
        <v>326</v>
      </c>
      <c r="I26" s="48">
        <v>1.0</v>
      </c>
      <c r="J26" s="48">
        <v>0.0</v>
      </c>
      <c r="K26" s="48">
        <v>0.0</v>
      </c>
    </row>
    <row r="27">
      <c r="E27" s="1"/>
      <c r="F27" s="1"/>
    </row>
    <row r="28">
      <c r="B28" s="49" t="s">
        <v>368</v>
      </c>
      <c r="C28" s="91" t="s">
        <v>369</v>
      </c>
      <c r="D28" s="75" t="s">
        <v>328</v>
      </c>
      <c r="E28" s="75" t="s">
        <v>329</v>
      </c>
      <c r="F28" s="96" t="s">
        <v>326</v>
      </c>
      <c r="G28" s="97" t="s">
        <v>370</v>
      </c>
      <c r="H28" s="75" t="s">
        <v>326</v>
      </c>
      <c r="I28" s="98">
        <v>1.0</v>
      </c>
      <c r="J28" s="99">
        <v>1.0</v>
      </c>
      <c r="K28" s="48">
        <v>15.0</v>
      </c>
    </row>
    <row r="29">
      <c r="B29" s="49" t="s">
        <v>368</v>
      </c>
      <c r="C29" s="91" t="s">
        <v>371</v>
      </c>
      <c r="D29" s="75" t="s">
        <v>328</v>
      </c>
      <c r="E29" s="75" t="s">
        <v>329</v>
      </c>
      <c r="F29" s="96" t="s">
        <v>326</v>
      </c>
      <c r="G29" s="97" t="s">
        <v>372</v>
      </c>
      <c r="H29" s="75" t="s">
        <v>326</v>
      </c>
      <c r="I29" s="98">
        <v>1.0</v>
      </c>
      <c r="J29" s="99">
        <v>3.0</v>
      </c>
      <c r="K29" s="48">
        <v>50.0</v>
      </c>
    </row>
    <row r="30">
      <c r="B30" s="49" t="s">
        <v>368</v>
      </c>
      <c r="C30" s="91" t="s">
        <v>373</v>
      </c>
      <c r="D30" s="75" t="s">
        <v>328</v>
      </c>
      <c r="E30" s="75" t="s">
        <v>344</v>
      </c>
      <c r="F30" s="96" t="s">
        <v>326</v>
      </c>
      <c r="G30" s="100" t="s">
        <v>374</v>
      </c>
      <c r="H30" s="75" t="s">
        <v>326</v>
      </c>
      <c r="I30" s="98">
        <v>2.0</v>
      </c>
      <c r="J30" s="99">
        <v>4.0</v>
      </c>
      <c r="K30" s="48">
        <v>500.0</v>
      </c>
    </row>
    <row r="31">
      <c r="B31" s="49" t="s">
        <v>368</v>
      </c>
      <c r="C31" s="91" t="s">
        <v>375</v>
      </c>
      <c r="D31" s="75" t="s">
        <v>328</v>
      </c>
      <c r="E31" s="75" t="s">
        <v>339</v>
      </c>
      <c r="F31" s="96" t="s">
        <v>326</v>
      </c>
      <c r="G31" s="97" t="s">
        <v>376</v>
      </c>
      <c r="H31" s="75" t="s">
        <v>326</v>
      </c>
      <c r="I31" s="98">
        <v>1.0</v>
      </c>
      <c r="J31" s="99">
        <v>3.0</v>
      </c>
      <c r="K31" s="48">
        <v>25.0</v>
      </c>
    </row>
    <row r="32">
      <c r="B32" s="49" t="s">
        <v>368</v>
      </c>
      <c r="C32" s="91" t="s">
        <v>377</v>
      </c>
      <c r="D32" s="75" t="s">
        <v>328</v>
      </c>
      <c r="E32" s="75" t="s">
        <v>329</v>
      </c>
      <c r="F32" s="96" t="s">
        <v>326</v>
      </c>
      <c r="G32" s="97" t="s">
        <v>378</v>
      </c>
      <c r="H32" s="75">
        <v>1.0</v>
      </c>
      <c r="I32" s="101">
        <v>2.0</v>
      </c>
      <c r="J32" s="99">
        <v>2.0</v>
      </c>
      <c r="K32" s="48">
        <v>20.0</v>
      </c>
    </row>
    <row r="33">
      <c r="B33" s="49" t="s">
        <v>368</v>
      </c>
      <c r="C33" s="91" t="s">
        <v>379</v>
      </c>
      <c r="D33" s="75" t="s">
        <v>328</v>
      </c>
      <c r="E33" s="75" t="s">
        <v>354</v>
      </c>
      <c r="F33" s="96" t="s">
        <v>326</v>
      </c>
      <c r="G33" s="97" t="s">
        <v>380</v>
      </c>
      <c r="H33" s="75">
        <v>1.0</v>
      </c>
      <c r="I33" s="101">
        <v>2.0</v>
      </c>
      <c r="J33" s="99">
        <v>2.0</v>
      </c>
      <c r="K33" s="48">
        <v>30.0</v>
      </c>
    </row>
    <row r="34">
      <c r="B34" s="49" t="s">
        <v>368</v>
      </c>
      <c r="C34" s="91" t="s">
        <v>381</v>
      </c>
      <c r="D34" s="75" t="s">
        <v>328</v>
      </c>
      <c r="E34" s="75" t="s">
        <v>344</v>
      </c>
      <c r="F34" s="96" t="s">
        <v>326</v>
      </c>
      <c r="G34" s="97" t="s">
        <v>382</v>
      </c>
      <c r="H34" s="75">
        <v>6.0</v>
      </c>
      <c r="I34" s="101">
        <v>1.0</v>
      </c>
      <c r="J34" s="99">
        <v>2.0</v>
      </c>
      <c r="K34" s="48">
        <v>50.0</v>
      </c>
    </row>
    <row r="35">
      <c r="B35" s="49" t="s">
        <v>368</v>
      </c>
      <c r="C35" s="91" t="s">
        <v>383</v>
      </c>
      <c r="D35" s="75" t="s">
        <v>328</v>
      </c>
      <c r="E35" s="75" t="s">
        <v>384</v>
      </c>
      <c r="F35" s="96" t="s">
        <v>326</v>
      </c>
      <c r="G35" s="97" t="s">
        <v>385</v>
      </c>
      <c r="H35" s="75">
        <v>6.0</v>
      </c>
      <c r="I35" s="101">
        <v>2.0</v>
      </c>
      <c r="J35" s="99">
        <v>2.0</v>
      </c>
      <c r="K35" s="48">
        <v>75.0</v>
      </c>
    </row>
    <row r="36">
      <c r="B36" s="49" t="s">
        <v>368</v>
      </c>
      <c r="C36" s="91" t="s">
        <v>386</v>
      </c>
      <c r="D36" s="75" t="s">
        <v>328</v>
      </c>
      <c r="E36" s="75" t="s">
        <v>387</v>
      </c>
      <c r="F36" s="96" t="s">
        <v>326</v>
      </c>
      <c r="G36" s="97" t="s">
        <v>376</v>
      </c>
      <c r="H36" s="75">
        <v>2.0</v>
      </c>
      <c r="I36" s="101">
        <v>2.0</v>
      </c>
      <c r="J36" s="99">
        <v>2.0</v>
      </c>
      <c r="K36" s="48">
        <v>50.0</v>
      </c>
    </row>
    <row r="37">
      <c r="B37" s="49" t="s">
        <v>368</v>
      </c>
      <c r="C37" s="91" t="s">
        <v>388</v>
      </c>
      <c r="D37" s="75" t="s">
        <v>328</v>
      </c>
      <c r="E37" s="75" t="s">
        <v>389</v>
      </c>
      <c r="F37" s="96" t="s">
        <v>326</v>
      </c>
      <c r="G37" s="97" t="s">
        <v>382</v>
      </c>
      <c r="H37" s="75">
        <v>12.0</v>
      </c>
      <c r="I37" s="101">
        <v>1.0</v>
      </c>
      <c r="J37" s="99">
        <v>3.0</v>
      </c>
      <c r="K37" s="48">
        <v>75.0</v>
      </c>
    </row>
    <row r="38">
      <c r="B38" s="49" t="s">
        <v>368</v>
      </c>
      <c r="C38" s="91" t="s">
        <v>390</v>
      </c>
      <c r="D38" s="75" t="s">
        <v>328</v>
      </c>
      <c r="E38" s="75" t="s">
        <v>344</v>
      </c>
      <c r="F38" s="96" t="s">
        <v>326</v>
      </c>
      <c r="G38" s="97" t="s">
        <v>382</v>
      </c>
      <c r="H38" s="75">
        <v>20.0</v>
      </c>
      <c r="I38" s="101">
        <v>1.0</v>
      </c>
      <c r="J38" s="99">
        <v>3.0</v>
      </c>
      <c r="K38" s="48">
        <v>200.0</v>
      </c>
    </row>
    <row r="39">
      <c r="B39" s="49" t="s">
        <v>368</v>
      </c>
      <c r="C39" s="91" t="s">
        <v>391</v>
      </c>
      <c r="D39" s="75" t="s">
        <v>328</v>
      </c>
      <c r="E39" s="75" t="s">
        <v>354</v>
      </c>
      <c r="F39" s="96" t="s">
        <v>326</v>
      </c>
      <c r="G39" s="97" t="s">
        <v>392</v>
      </c>
      <c r="H39" s="75">
        <v>30.0</v>
      </c>
      <c r="I39" s="101">
        <v>2.0</v>
      </c>
      <c r="J39" s="99">
        <v>3.0</v>
      </c>
      <c r="K39" s="48">
        <v>300.0</v>
      </c>
    </row>
    <row r="40">
      <c r="B40" s="49" t="s">
        <v>368</v>
      </c>
      <c r="C40" s="91" t="s">
        <v>393</v>
      </c>
      <c r="D40" s="75" t="s">
        <v>328</v>
      </c>
      <c r="E40" s="75" t="s">
        <v>387</v>
      </c>
      <c r="F40" s="96" t="s">
        <v>326</v>
      </c>
      <c r="G40" s="97" t="s">
        <v>376</v>
      </c>
      <c r="H40" s="75">
        <v>12.0</v>
      </c>
      <c r="I40" s="101">
        <v>2.0</v>
      </c>
      <c r="J40" s="99">
        <v>3.0</v>
      </c>
      <c r="K40" s="48">
        <v>300.0</v>
      </c>
    </row>
    <row r="41">
      <c r="B41" s="49" t="s">
        <v>368</v>
      </c>
      <c r="C41" s="91" t="s">
        <v>394</v>
      </c>
      <c r="D41" s="75" t="s">
        <v>328</v>
      </c>
      <c r="E41" s="75" t="s">
        <v>365</v>
      </c>
      <c r="F41" s="96" t="s">
        <v>326</v>
      </c>
      <c r="G41" s="97" t="s">
        <v>395</v>
      </c>
      <c r="H41" s="75">
        <v>1.0</v>
      </c>
      <c r="I41" s="101">
        <v>2.0</v>
      </c>
      <c r="J41" s="99">
        <v>3.0</v>
      </c>
      <c r="K41" s="48">
        <v>400.0</v>
      </c>
    </row>
    <row r="42">
      <c r="B42" s="49" t="s">
        <v>368</v>
      </c>
      <c r="C42" s="91" t="s">
        <v>396</v>
      </c>
      <c r="D42" s="75" t="s">
        <v>328</v>
      </c>
      <c r="E42" s="75" t="s">
        <v>339</v>
      </c>
      <c r="F42" s="96" t="s">
        <v>326</v>
      </c>
      <c r="G42" s="97" t="s">
        <v>392</v>
      </c>
      <c r="H42" s="75">
        <v>10.0</v>
      </c>
      <c r="I42" s="101">
        <v>2.0</v>
      </c>
      <c r="J42" s="99">
        <v>4.0</v>
      </c>
      <c r="K42" s="48">
        <v>400.0</v>
      </c>
    </row>
    <row r="43">
      <c r="B43" s="49" t="s">
        <v>368</v>
      </c>
      <c r="C43" s="91" t="s">
        <v>397</v>
      </c>
      <c r="D43" s="75" t="s">
        <v>328</v>
      </c>
      <c r="E43" s="75" t="s">
        <v>336</v>
      </c>
      <c r="F43" s="96" t="s">
        <v>326</v>
      </c>
      <c r="G43" s="97" t="s">
        <v>392</v>
      </c>
      <c r="H43" s="75">
        <v>6.0</v>
      </c>
      <c r="I43" s="101">
        <v>1.0</v>
      </c>
      <c r="J43" s="99">
        <v>4.0</v>
      </c>
      <c r="K43" s="48">
        <v>400.0</v>
      </c>
    </row>
    <row r="44">
      <c r="B44" s="49" t="s">
        <v>368</v>
      </c>
      <c r="C44" s="91" t="s">
        <v>398</v>
      </c>
      <c r="D44" s="75" t="s">
        <v>328</v>
      </c>
      <c r="E44" s="75" t="s">
        <v>399</v>
      </c>
      <c r="F44" s="96" t="s">
        <v>326</v>
      </c>
      <c r="G44" s="97" t="s">
        <v>400</v>
      </c>
      <c r="H44" s="75">
        <v>10.0</v>
      </c>
      <c r="I44" s="101">
        <v>2.0</v>
      </c>
      <c r="J44" s="99">
        <v>4.0</v>
      </c>
      <c r="K44" s="48">
        <v>500.0</v>
      </c>
    </row>
    <row r="45">
      <c r="B45" s="49" t="s">
        <v>368</v>
      </c>
      <c r="C45" s="91" t="s">
        <v>401</v>
      </c>
      <c r="D45" s="75" t="s">
        <v>328</v>
      </c>
      <c r="E45" s="75" t="s">
        <v>402</v>
      </c>
      <c r="F45" s="96" t="s">
        <v>326</v>
      </c>
      <c r="G45" s="97" t="s">
        <v>403</v>
      </c>
      <c r="H45" s="75">
        <v>15.0</v>
      </c>
      <c r="I45" s="101">
        <v>1.0</v>
      </c>
      <c r="J45" s="99">
        <v>4.0</v>
      </c>
      <c r="K45" s="48">
        <v>600.0</v>
      </c>
    </row>
    <row r="46">
      <c r="C46" s="91"/>
      <c r="D46" s="102"/>
      <c r="E46" s="97"/>
      <c r="F46" s="100"/>
      <c r="G46" s="97"/>
      <c r="H46" s="102"/>
      <c r="I46" s="98"/>
      <c r="J46" s="99"/>
      <c r="K46" s="1"/>
    </row>
    <row r="47">
      <c r="B47" s="49" t="s">
        <v>368</v>
      </c>
      <c r="C47" s="103" t="s">
        <v>404</v>
      </c>
      <c r="D47" s="75" t="s">
        <v>328</v>
      </c>
      <c r="E47" s="75" t="s">
        <v>329</v>
      </c>
      <c r="F47" s="96" t="s">
        <v>326</v>
      </c>
      <c r="G47" s="97" t="s">
        <v>392</v>
      </c>
      <c r="H47" s="75">
        <v>10.0</v>
      </c>
      <c r="I47" s="98">
        <v>1.0</v>
      </c>
      <c r="J47" s="99">
        <v>4.0</v>
      </c>
      <c r="K47" s="48">
        <v>200.0</v>
      </c>
    </row>
    <row r="48">
      <c r="B48" s="49" t="s">
        <v>368</v>
      </c>
      <c r="C48" s="103" t="s">
        <v>405</v>
      </c>
      <c r="D48" s="75" t="s">
        <v>328</v>
      </c>
      <c r="E48" s="75" t="s">
        <v>406</v>
      </c>
      <c r="F48" s="96" t="s">
        <v>326</v>
      </c>
      <c r="G48" s="97" t="s">
        <v>407</v>
      </c>
      <c r="H48" s="75">
        <v>20.0</v>
      </c>
      <c r="I48" s="98">
        <v>2.0</v>
      </c>
      <c r="J48" s="99">
        <v>4.0</v>
      </c>
      <c r="K48" s="48">
        <v>300.0</v>
      </c>
    </row>
    <row r="49">
      <c r="B49" s="49" t="s">
        <v>368</v>
      </c>
      <c r="C49" s="103" t="s">
        <v>408</v>
      </c>
      <c r="D49" s="75" t="s">
        <v>328</v>
      </c>
      <c r="E49" s="75" t="s">
        <v>339</v>
      </c>
      <c r="F49" s="96" t="s">
        <v>326</v>
      </c>
      <c r="G49" s="97" t="s">
        <v>380</v>
      </c>
      <c r="H49" s="75">
        <v>5.0</v>
      </c>
      <c r="I49" s="98">
        <v>1.0</v>
      </c>
      <c r="J49" s="99">
        <v>4.0</v>
      </c>
      <c r="K49" s="48">
        <v>300.0</v>
      </c>
    </row>
    <row r="50">
      <c r="B50" s="49" t="s">
        <v>368</v>
      </c>
      <c r="C50" s="103" t="s">
        <v>409</v>
      </c>
      <c r="D50" s="75" t="s">
        <v>328</v>
      </c>
      <c r="E50" s="75" t="s">
        <v>365</v>
      </c>
      <c r="F50" s="96" t="s">
        <v>326</v>
      </c>
      <c r="G50" s="97" t="s">
        <v>410</v>
      </c>
      <c r="H50" s="75">
        <v>6.0</v>
      </c>
      <c r="I50" s="98">
        <v>2.0</v>
      </c>
      <c r="J50" s="99">
        <v>4.0</v>
      </c>
      <c r="K50" s="48">
        <v>400.0</v>
      </c>
    </row>
    <row r="51">
      <c r="B51" s="49" t="s">
        <v>368</v>
      </c>
      <c r="C51" s="103" t="s">
        <v>411</v>
      </c>
      <c r="D51" s="75" t="s">
        <v>328</v>
      </c>
      <c r="E51" s="75" t="s">
        <v>365</v>
      </c>
      <c r="F51" s="96" t="s">
        <v>326</v>
      </c>
      <c r="G51" s="97" t="s">
        <v>392</v>
      </c>
      <c r="H51" s="75">
        <v>10.0</v>
      </c>
      <c r="I51" s="98">
        <v>2.0</v>
      </c>
      <c r="J51" s="99">
        <v>5.0</v>
      </c>
      <c r="K51" s="48">
        <v>600.0</v>
      </c>
    </row>
    <row r="52">
      <c r="B52" s="49" t="s">
        <v>368</v>
      </c>
      <c r="C52" s="103" t="s">
        <v>412</v>
      </c>
      <c r="D52" s="75" t="s">
        <v>328</v>
      </c>
      <c r="E52" s="75" t="s">
        <v>413</v>
      </c>
      <c r="F52" s="96" t="s">
        <v>326</v>
      </c>
      <c r="G52" s="97" t="s">
        <v>392</v>
      </c>
      <c r="H52" s="75">
        <v>6.0</v>
      </c>
      <c r="I52" s="98">
        <v>2.0</v>
      </c>
      <c r="J52" s="99">
        <v>5.0</v>
      </c>
      <c r="K52" s="48">
        <v>1000.0</v>
      </c>
    </row>
    <row r="53">
      <c r="B53" s="49" t="s">
        <v>368</v>
      </c>
      <c r="C53" s="103" t="s">
        <v>414</v>
      </c>
      <c r="D53" s="75" t="s">
        <v>328</v>
      </c>
      <c r="E53" s="75" t="s">
        <v>415</v>
      </c>
      <c r="F53" s="96" t="s">
        <v>326</v>
      </c>
      <c r="G53" s="97" t="s">
        <v>392</v>
      </c>
      <c r="H53" s="75">
        <v>6.0</v>
      </c>
      <c r="I53" s="98">
        <v>2.0</v>
      </c>
      <c r="J53" s="99">
        <v>5.0</v>
      </c>
      <c r="K53" s="48">
        <v>1250.0</v>
      </c>
    </row>
    <row r="54">
      <c r="B54" s="49" t="s">
        <v>368</v>
      </c>
      <c r="C54" s="91" t="s">
        <v>416</v>
      </c>
      <c r="D54" s="75" t="s">
        <v>328</v>
      </c>
      <c r="E54" s="75" t="s">
        <v>389</v>
      </c>
      <c r="F54" s="96" t="s">
        <v>326</v>
      </c>
      <c r="G54" s="97" t="s">
        <v>392</v>
      </c>
      <c r="H54" s="75">
        <v>6.0</v>
      </c>
      <c r="I54" s="98">
        <v>1.0</v>
      </c>
      <c r="J54" s="99">
        <v>5.0</v>
      </c>
      <c r="K54" s="48">
        <v>100000.0</v>
      </c>
    </row>
    <row r="55">
      <c r="C55" s="91"/>
      <c r="D55" s="102"/>
      <c r="E55" s="97"/>
      <c r="F55" s="100"/>
      <c r="G55" s="97"/>
      <c r="H55" s="102"/>
      <c r="I55" s="98"/>
      <c r="J55" s="99"/>
      <c r="K55" s="1"/>
    </row>
    <row r="56">
      <c r="B56" s="49" t="s">
        <v>417</v>
      </c>
      <c r="C56" s="103" t="s">
        <v>345</v>
      </c>
      <c r="D56" s="75" t="s">
        <v>346</v>
      </c>
      <c r="E56" s="75" t="s">
        <v>325</v>
      </c>
      <c r="F56" s="96" t="s">
        <v>326</v>
      </c>
      <c r="G56" s="97" t="s">
        <v>326</v>
      </c>
      <c r="H56" s="75" t="s">
        <v>326</v>
      </c>
      <c r="I56" s="98">
        <v>0.0</v>
      </c>
      <c r="J56" s="99">
        <v>5.0</v>
      </c>
      <c r="K56" s="48">
        <v>8000.0</v>
      </c>
    </row>
    <row r="57">
      <c r="B57" s="49" t="s">
        <v>417</v>
      </c>
      <c r="C57" s="103" t="s">
        <v>418</v>
      </c>
      <c r="D57" s="75" t="s">
        <v>346</v>
      </c>
      <c r="E57" s="75" t="s">
        <v>339</v>
      </c>
      <c r="F57" s="96" t="s">
        <v>326</v>
      </c>
      <c r="G57" s="97" t="s">
        <v>376</v>
      </c>
      <c r="H57" s="75" t="s">
        <v>326</v>
      </c>
      <c r="I57" s="98">
        <f>1/3</f>
        <v>0.3333333333</v>
      </c>
      <c r="J57" s="99">
        <v>5.0</v>
      </c>
      <c r="K57" s="48">
        <v>100.0</v>
      </c>
    </row>
    <row r="58">
      <c r="B58" s="49" t="s">
        <v>417</v>
      </c>
      <c r="C58" s="103" t="s">
        <v>419</v>
      </c>
      <c r="D58" s="75" t="s">
        <v>346</v>
      </c>
      <c r="E58" s="75" t="s">
        <v>339</v>
      </c>
      <c r="F58" s="96" t="s">
        <v>326</v>
      </c>
      <c r="G58" s="97" t="s">
        <v>380</v>
      </c>
      <c r="H58" s="75" t="s">
        <v>326</v>
      </c>
      <c r="I58" s="98">
        <v>1.0</v>
      </c>
      <c r="J58" s="99">
        <v>5.0</v>
      </c>
      <c r="K58" s="48">
        <v>8000.0</v>
      </c>
    </row>
    <row r="59">
      <c r="B59" s="49" t="s">
        <v>417</v>
      </c>
      <c r="C59" s="103" t="s">
        <v>420</v>
      </c>
      <c r="D59" s="75" t="s">
        <v>346</v>
      </c>
      <c r="E59" s="75" t="s">
        <v>406</v>
      </c>
      <c r="F59" s="96" t="s">
        <v>326</v>
      </c>
      <c r="G59" s="97" t="s">
        <v>392</v>
      </c>
      <c r="H59" s="75" t="s">
        <v>326</v>
      </c>
      <c r="I59" s="98">
        <v>1.0</v>
      </c>
      <c r="J59" s="99">
        <v>5.0</v>
      </c>
      <c r="K59" s="48">
        <v>3500.0</v>
      </c>
    </row>
    <row r="60">
      <c r="C60" s="91"/>
      <c r="D60" s="102"/>
      <c r="E60" s="97"/>
      <c r="F60" s="100"/>
      <c r="G60" s="97"/>
      <c r="H60" s="102"/>
      <c r="I60" s="98"/>
      <c r="J60" s="99"/>
      <c r="K60" s="1"/>
    </row>
    <row r="61">
      <c r="B61" s="49" t="s">
        <v>368</v>
      </c>
      <c r="C61" s="103" t="s">
        <v>421</v>
      </c>
      <c r="D61" s="75" t="s">
        <v>328</v>
      </c>
      <c r="E61" s="100" t="s">
        <v>422</v>
      </c>
      <c r="F61" s="100" t="s">
        <v>326</v>
      </c>
      <c r="G61" s="97" t="s">
        <v>423</v>
      </c>
      <c r="H61" s="75">
        <v>10.0</v>
      </c>
      <c r="I61" s="98">
        <v>3.0</v>
      </c>
      <c r="J61" s="99">
        <v>3.0</v>
      </c>
      <c r="K61" s="48">
        <v>5000.0</v>
      </c>
    </row>
    <row r="62">
      <c r="B62" s="49" t="s">
        <v>368</v>
      </c>
      <c r="C62" s="103" t="s">
        <v>424</v>
      </c>
      <c r="D62" s="75" t="s">
        <v>328</v>
      </c>
      <c r="E62" s="75" t="s">
        <v>425</v>
      </c>
      <c r="F62" s="96" t="s">
        <v>326</v>
      </c>
      <c r="G62" s="97" t="s">
        <v>426</v>
      </c>
      <c r="H62" s="75">
        <v>1.0</v>
      </c>
      <c r="I62" s="98">
        <v>2.0</v>
      </c>
      <c r="J62" s="99">
        <v>3.0</v>
      </c>
      <c r="K62" s="48">
        <v>4000.0</v>
      </c>
    </row>
    <row r="63">
      <c r="B63" s="49" t="s">
        <v>368</v>
      </c>
      <c r="C63" s="104" t="s">
        <v>427</v>
      </c>
      <c r="D63" s="105" t="s">
        <v>326</v>
      </c>
      <c r="E63" s="105" t="s">
        <v>425</v>
      </c>
      <c r="F63" s="105" t="s">
        <v>326</v>
      </c>
      <c r="G63" s="106" t="s">
        <v>403</v>
      </c>
      <c r="H63" s="105" t="s">
        <v>326</v>
      </c>
      <c r="I63" s="107">
        <v>1.0</v>
      </c>
      <c r="J63" s="108">
        <v>3.0</v>
      </c>
      <c r="K63" s="48">
        <v>250.0</v>
      </c>
    </row>
    <row r="64">
      <c r="B64" s="49" t="s">
        <v>368</v>
      </c>
      <c r="C64" s="104" t="s">
        <v>428</v>
      </c>
      <c r="D64" s="109" t="s">
        <v>328</v>
      </c>
      <c r="E64" s="105" t="s">
        <v>429</v>
      </c>
      <c r="F64" s="105" t="s">
        <v>326</v>
      </c>
      <c r="G64" s="106" t="s">
        <v>430</v>
      </c>
      <c r="H64" s="105">
        <v>20.0</v>
      </c>
      <c r="I64" s="107" t="s">
        <v>431</v>
      </c>
      <c r="J64" s="110">
        <v>4.0</v>
      </c>
      <c r="K64" s="48">
        <v>8000.0</v>
      </c>
    </row>
    <row r="65">
      <c r="B65" s="49" t="s">
        <v>368</v>
      </c>
      <c r="C65" s="104" t="s">
        <v>432</v>
      </c>
      <c r="D65" s="109" t="s">
        <v>328</v>
      </c>
      <c r="E65" s="105" t="s">
        <v>425</v>
      </c>
      <c r="F65" s="105" t="s">
        <v>326</v>
      </c>
      <c r="G65" s="106" t="s">
        <v>426</v>
      </c>
      <c r="H65" s="105">
        <v>15.0</v>
      </c>
      <c r="I65" s="107" t="s">
        <v>431</v>
      </c>
      <c r="J65" s="108">
        <v>4.0</v>
      </c>
      <c r="K65" s="48">
        <v>10000.0</v>
      </c>
    </row>
    <row r="66">
      <c r="B66" s="49" t="s">
        <v>368</v>
      </c>
      <c r="C66" s="104" t="s">
        <v>433</v>
      </c>
      <c r="D66" s="109" t="s">
        <v>328</v>
      </c>
      <c r="E66" s="105" t="s">
        <v>422</v>
      </c>
      <c r="F66" s="105" t="s">
        <v>326</v>
      </c>
      <c r="G66" s="106" t="s">
        <v>430</v>
      </c>
      <c r="H66" s="105">
        <v>10.0</v>
      </c>
      <c r="I66" s="107" t="s">
        <v>431</v>
      </c>
      <c r="J66" s="108">
        <v>4.0</v>
      </c>
      <c r="K66" s="48">
        <v>20000.0</v>
      </c>
    </row>
    <row r="67">
      <c r="B67" s="49" t="s">
        <v>368</v>
      </c>
      <c r="C67" s="104" t="s">
        <v>434</v>
      </c>
      <c r="D67" s="109" t="s">
        <v>328</v>
      </c>
      <c r="E67" s="105" t="s">
        <v>415</v>
      </c>
      <c r="F67" s="105" t="s">
        <v>326</v>
      </c>
      <c r="G67" s="106" t="s">
        <v>435</v>
      </c>
      <c r="H67" s="105">
        <v>5.0</v>
      </c>
      <c r="I67" s="107" t="s">
        <v>431</v>
      </c>
      <c r="J67" s="110">
        <v>4.0</v>
      </c>
      <c r="K67" s="48">
        <v>10000.0</v>
      </c>
    </row>
    <row r="68">
      <c r="B68" s="49" t="s">
        <v>368</v>
      </c>
      <c r="C68" s="104" t="s">
        <v>436</v>
      </c>
      <c r="D68" s="109" t="s">
        <v>328</v>
      </c>
      <c r="E68" s="105" t="s">
        <v>437</v>
      </c>
      <c r="F68" s="105" t="s">
        <v>326</v>
      </c>
      <c r="G68" s="111" t="s">
        <v>395</v>
      </c>
      <c r="H68" s="105">
        <v>5.0</v>
      </c>
      <c r="I68" s="107" t="s">
        <v>431</v>
      </c>
      <c r="J68" s="110">
        <v>5.0</v>
      </c>
      <c r="K68" s="48">
        <v>75000.0</v>
      </c>
    </row>
    <row r="69">
      <c r="B69" s="49"/>
      <c r="C69" s="76"/>
      <c r="D69" s="75"/>
      <c r="E69" s="75"/>
      <c r="F69" s="96"/>
      <c r="G69" s="97"/>
      <c r="H69" s="75"/>
      <c r="I69" s="98"/>
      <c r="J69" s="99"/>
      <c r="K69" s="112"/>
    </row>
    <row r="70">
      <c r="C70" s="76"/>
      <c r="D70" s="75"/>
      <c r="E70" s="75"/>
      <c r="F70" s="96"/>
      <c r="G70" s="97"/>
      <c r="H70" s="75"/>
      <c r="I70" s="98"/>
      <c r="J70" s="99"/>
      <c r="K70" s="113"/>
    </row>
    <row r="71">
      <c r="C71" s="76"/>
      <c r="D71" s="75"/>
      <c r="E71" s="75"/>
      <c r="F71" s="96"/>
      <c r="G71" s="97"/>
      <c r="H71" s="75"/>
      <c r="I71" s="98"/>
      <c r="J71" s="99"/>
      <c r="K71" s="113"/>
    </row>
    <row r="72">
      <c r="C72" s="76"/>
      <c r="D72" s="75"/>
      <c r="E72" s="75"/>
      <c r="F72" s="96"/>
      <c r="G72" s="97"/>
      <c r="H72" s="75"/>
      <c r="I72" s="98"/>
      <c r="J72" s="99"/>
      <c r="K72" s="113"/>
    </row>
    <row r="73">
      <c r="E73" s="1"/>
      <c r="F73" s="48"/>
    </row>
    <row r="74">
      <c r="C74" s="76"/>
      <c r="D74" s="75"/>
      <c r="E74" s="75"/>
      <c r="F74" s="75"/>
      <c r="G74" s="97"/>
      <c r="H74" s="75"/>
      <c r="I74" s="98"/>
      <c r="J74" s="99"/>
      <c r="K74" s="113"/>
    </row>
    <row r="75">
      <c r="C75" s="76"/>
      <c r="D75" s="75"/>
      <c r="E75" s="75"/>
      <c r="F75" s="75"/>
      <c r="G75" s="97"/>
      <c r="H75" s="75"/>
      <c r="I75" s="98"/>
      <c r="J75" s="99"/>
      <c r="K75" s="112"/>
    </row>
    <row r="76">
      <c r="C76" s="76"/>
      <c r="D76" s="75"/>
      <c r="E76" s="75"/>
      <c r="F76" s="75"/>
      <c r="G76" s="97"/>
      <c r="H76" s="75"/>
      <c r="I76" s="98"/>
      <c r="J76" s="99"/>
      <c r="K76" s="113"/>
    </row>
    <row r="77">
      <c r="C77" s="76"/>
      <c r="D77" s="75"/>
      <c r="E77" s="75"/>
      <c r="F77" s="75"/>
      <c r="G77" s="97"/>
      <c r="H77" s="75"/>
      <c r="I77" s="98"/>
      <c r="J77" s="99"/>
      <c r="K77" s="113"/>
    </row>
    <row r="78">
      <c r="E78" s="1"/>
      <c r="F78" s="1"/>
    </row>
    <row r="79">
      <c r="E79" s="1"/>
      <c r="F79" s="1"/>
    </row>
    <row r="80">
      <c r="E80" s="1"/>
      <c r="F80" s="1"/>
    </row>
    <row r="81">
      <c r="E81" s="1"/>
      <c r="F81" s="1"/>
    </row>
    <row r="82">
      <c r="E82" s="1"/>
      <c r="F82" s="1"/>
    </row>
    <row r="83">
      <c r="E83" s="1"/>
      <c r="F83" s="1"/>
    </row>
    <row r="84">
      <c r="E84" s="1"/>
      <c r="F84" s="1"/>
    </row>
    <row r="85">
      <c r="E85" s="1"/>
      <c r="F85" s="1"/>
    </row>
    <row r="86">
      <c r="E86" s="1"/>
      <c r="F86" s="1"/>
    </row>
    <row r="87">
      <c r="E87" s="1"/>
      <c r="F87" s="1"/>
    </row>
    <row r="88">
      <c r="E88" s="1"/>
      <c r="F88" s="1"/>
    </row>
    <row r="89">
      <c r="E89" s="1"/>
      <c r="F89" s="1"/>
    </row>
    <row r="90">
      <c r="E90" s="1"/>
      <c r="F90" s="1"/>
    </row>
    <row r="91">
      <c r="E91" s="1"/>
      <c r="F91" s="1"/>
    </row>
    <row r="92">
      <c r="E92" s="1"/>
      <c r="F92" s="1"/>
    </row>
    <row r="93">
      <c r="E93" s="1"/>
      <c r="F93" s="1"/>
    </row>
    <row r="94">
      <c r="E94" s="1"/>
      <c r="F94" s="1"/>
    </row>
    <row r="95">
      <c r="E95" s="1"/>
      <c r="F95" s="1"/>
    </row>
    <row r="96">
      <c r="E96" s="1"/>
      <c r="F96" s="1"/>
    </row>
    <row r="97">
      <c r="E97" s="1"/>
      <c r="F97" s="1"/>
    </row>
    <row r="98">
      <c r="E98" s="1"/>
      <c r="F98" s="1"/>
    </row>
    <row r="99">
      <c r="E99" s="1"/>
      <c r="F99" s="1"/>
    </row>
    <row r="100">
      <c r="E100" s="1"/>
      <c r="F100" s="1"/>
    </row>
    <row r="101">
      <c r="E101" s="1"/>
      <c r="F101" s="1"/>
    </row>
    <row r="102">
      <c r="E102" s="1"/>
      <c r="F102" s="1"/>
    </row>
    <row r="103">
      <c r="E103" s="1"/>
      <c r="F103" s="1"/>
    </row>
    <row r="104">
      <c r="E104" s="1"/>
      <c r="F104" s="1"/>
    </row>
    <row r="105">
      <c r="E105" s="1"/>
      <c r="F105" s="1"/>
    </row>
    <row r="106">
      <c r="E106" s="1"/>
      <c r="F106" s="1"/>
    </row>
    <row r="107">
      <c r="E107" s="1"/>
      <c r="F107" s="1"/>
    </row>
    <row r="108">
      <c r="E108" s="1"/>
      <c r="F108" s="1"/>
    </row>
    <row r="109">
      <c r="E109" s="1"/>
      <c r="F109" s="1"/>
    </row>
    <row r="110">
      <c r="E110" s="1"/>
      <c r="F110" s="1"/>
    </row>
    <row r="111">
      <c r="E111" s="1"/>
      <c r="F111" s="1"/>
    </row>
    <row r="112">
      <c r="E112" s="1"/>
      <c r="F112" s="1"/>
    </row>
    <row r="113">
      <c r="E113" s="1"/>
      <c r="F113" s="1"/>
    </row>
    <row r="114">
      <c r="E114" s="1"/>
      <c r="F114" s="1"/>
    </row>
    <row r="115">
      <c r="E115" s="1"/>
      <c r="F115" s="1"/>
    </row>
    <row r="116">
      <c r="E116" s="1"/>
      <c r="F116" s="1"/>
    </row>
    <row r="117">
      <c r="E117" s="1"/>
      <c r="F117" s="1"/>
    </row>
    <row r="118">
      <c r="E118" s="1"/>
      <c r="F118" s="1"/>
    </row>
    <row r="119">
      <c r="E119" s="1"/>
      <c r="F119" s="1"/>
    </row>
    <row r="120">
      <c r="E120" s="1"/>
      <c r="F120" s="1"/>
    </row>
    <row r="121">
      <c r="E121" s="1"/>
      <c r="F121" s="1"/>
    </row>
    <row r="122">
      <c r="E122" s="1"/>
      <c r="F122" s="1"/>
    </row>
    <row r="123">
      <c r="E123" s="1"/>
      <c r="F123" s="1"/>
    </row>
    <row r="124">
      <c r="E124" s="1"/>
      <c r="F124" s="1"/>
    </row>
    <row r="125">
      <c r="E125" s="1"/>
      <c r="F125" s="1"/>
    </row>
    <row r="126">
      <c r="E126" s="1"/>
      <c r="F126" s="1"/>
    </row>
    <row r="127">
      <c r="E127" s="1"/>
      <c r="F127" s="1"/>
    </row>
    <row r="128">
      <c r="E128" s="1"/>
      <c r="F128" s="1"/>
    </row>
    <row r="129">
      <c r="E129" s="1"/>
      <c r="F129" s="1"/>
    </row>
    <row r="130">
      <c r="E130" s="1"/>
      <c r="F130" s="1"/>
    </row>
    <row r="131">
      <c r="E131" s="1"/>
      <c r="F131" s="1"/>
    </row>
    <row r="132">
      <c r="E132" s="1"/>
      <c r="F132" s="1"/>
    </row>
    <row r="133">
      <c r="E133" s="1"/>
      <c r="F133" s="1"/>
    </row>
    <row r="134">
      <c r="E134" s="1"/>
      <c r="F134" s="1"/>
    </row>
    <row r="135">
      <c r="E135" s="1"/>
      <c r="F135" s="1"/>
    </row>
    <row r="136">
      <c r="E136" s="1"/>
      <c r="F136" s="1"/>
    </row>
    <row r="137">
      <c r="E137" s="1"/>
      <c r="F137" s="1"/>
    </row>
    <row r="138">
      <c r="E138" s="1"/>
      <c r="F138" s="1"/>
    </row>
    <row r="139">
      <c r="E139" s="1"/>
      <c r="F139" s="1"/>
    </row>
    <row r="140">
      <c r="E140" s="1"/>
      <c r="F140" s="1"/>
    </row>
    <row r="141">
      <c r="E141" s="1"/>
      <c r="F141" s="1"/>
    </row>
    <row r="142">
      <c r="E142" s="1"/>
      <c r="F142" s="1"/>
    </row>
    <row r="143">
      <c r="E143" s="1"/>
      <c r="F143" s="1"/>
    </row>
    <row r="144">
      <c r="E144" s="1"/>
      <c r="F144" s="1"/>
    </row>
    <row r="145">
      <c r="E145" s="1"/>
      <c r="F145" s="1"/>
    </row>
    <row r="146">
      <c r="E146" s="1"/>
      <c r="F146" s="1"/>
    </row>
    <row r="147">
      <c r="E147" s="1"/>
      <c r="F147" s="1"/>
    </row>
    <row r="148">
      <c r="E148" s="1"/>
      <c r="F148" s="1"/>
    </row>
    <row r="149">
      <c r="E149" s="1"/>
      <c r="F149" s="1"/>
    </row>
    <row r="150">
      <c r="E150" s="1"/>
      <c r="F150" s="1"/>
    </row>
    <row r="151">
      <c r="E151" s="1"/>
      <c r="F151" s="1"/>
    </row>
    <row r="152">
      <c r="E152" s="1"/>
      <c r="F152" s="1"/>
    </row>
    <row r="153">
      <c r="E153" s="1"/>
      <c r="F153" s="1"/>
    </row>
    <row r="154">
      <c r="E154" s="1"/>
      <c r="F154" s="1"/>
    </row>
    <row r="155">
      <c r="E155" s="1"/>
      <c r="F155" s="1"/>
    </row>
    <row r="156">
      <c r="E156" s="1"/>
      <c r="F156" s="1"/>
    </row>
    <row r="157">
      <c r="E157" s="1"/>
      <c r="F157" s="1"/>
    </row>
    <row r="158">
      <c r="E158" s="1"/>
      <c r="F158" s="1"/>
    </row>
    <row r="159">
      <c r="E159" s="1"/>
      <c r="F159" s="1"/>
    </row>
    <row r="160">
      <c r="E160" s="1"/>
      <c r="F160" s="1"/>
    </row>
    <row r="161">
      <c r="E161" s="1"/>
      <c r="F161" s="1"/>
    </row>
    <row r="162">
      <c r="E162" s="1"/>
      <c r="F162" s="1"/>
    </row>
    <row r="163">
      <c r="E163" s="1"/>
      <c r="F163" s="1"/>
    </row>
    <row r="164">
      <c r="E164" s="1"/>
      <c r="F164" s="1"/>
    </row>
    <row r="165">
      <c r="E165" s="1"/>
      <c r="F165" s="1"/>
    </row>
    <row r="166">
      <c r="E166" s="1"/>
      <c r="F166" s="1"/>
    </row>
    <row r="167">
      <c r="E167" s="1"/>
      <c r="F167" s="1"/>
    </row>
    <row r="168">
      <c r="E168" s="1"/>
      <c r="F168" s="1"/>
    </row>
    <row r="169">
      <c r="E169" s="1"/>
      <c r="F169" s="1"/>
    </row>
    <row r="170">
      <c r="E170" s="1"/>
      <c r="F170" s="1"/>
    </row>
    <row r="171">
      <c r="E171" s="1"/>
      <c r="F171" s="1"/>
    </row>
    <row r="172">
      <c r="E172" s="1"/>
      <c r="F172" s="1"/>
    </row>
    <row r="173">
      <c r="E173" s="1"/>
      <c r="F173" s="1"/>
    </row>
    <row r="174">
      <c r="E174" s="1"/>
      <c r="F174" s="1"/>
    </row>
    <row r="175">
      <c r="E175" s="1"/>
      <c r="F175" s="1"/>
    </row>
    <row r="176">
      <c r="E176" s="1"/>
      <c r="F176" s="1"/>
    </row>
    <row r="177">
      <c r="E177" s="1"/>
      <c r="F177" s="1"/>
    </row>
    <row r="178">
      <c r="E178" s="1"/>
      <c r="F178" s="1"/>
    </row>
    <row r="179">
      <c r="E179" s="1"/>
      <c r="F179" s="1"/>
    </row>
    <row r="180">
      <c r="E180" s="1"/>
      <c r="F180" s="1"/>
    </row>
    <row r="181">
      <c r="E181" s="1"/>
      <c r="F181" s="1"/>
    </row>
    <row r="182">
      <c r="E182" s="1"/>
      <c r="F182" s="1"/>
    </row>
    <row r="183">
      <c r="E183" s="1"/>
      <c r="F183" s="1"/>
    </row>
    <row r="184">
      <c r="E184" s="1"/>
      <c r="F184" s="1"/>
    </row>
    <row r="185">
      <c r="E185" s="1"/>
      <c r="F185" s="1"/>
    </row>
    <row r="186">
      <c r="E186" s="1"/>
      <c r="F186" s="1"/>
    </row>
    <row r="187">
      <c r="E187" s="1"/>
      <c r="F187" s="1"/>
    </row>
    <row r="188">
      <c r="E188" s="1"/>
      <c r="F188" s="1"/>
    </row>
    <row r="189">
      <c r="E189" s="1"/>
      <c r="F189" s="1"/>
    </row>
    <row r="190">
      <c r="E190" s="1"/>
      <c r="F190" s="1"/>
    </row>
    <row r="191">
      <c r="E191" s="1"/>
      <c r="F191" s="1"/>
    </row>
    <row r="192">
      <c r="E192" s="1"/>
      <c r="F192" s="1"/>
    </row>
    <row r="193">
      <c r="E193" s="1"/>
      <c r="F193" s="1"/>
    </row>
    <row r="194">
      <c r="E194" s="1"/>
      <c r="F194" s="1"/>
    </row>
    <row r="195">
      <c r="E195" s="1"/>
      <c r="F195" s="1"/>
    </row>
    <row r="196">
      <c r="E196" s="1"/>
      <c r="F196" s="1"/>
    </row>
    <row r="197">
      <c r="E197" s="1"/>
      <c r="F197" s="1"/>
    </row>
    <row r="198">
      <c r="E198" s="1"/>
      <c r="F198" s="1"/>
    </row>
    <row r="199">
      <c r="E199" s="1"/>
      <c r="F199" s="1"/>
    </row>
    <row r="200">
      <c r="E200" s="1"/>
      <c r="F200" s="1"/>
    </row>
    <row r="201">
      <c r="E201" s="1"/>
      <c r="F201" s="1"/>
    </row>
    <row r="202">
      <c r="E202" s="1"/>
      <c r="F202" s="1"/>
    </row>
    <row r="203">
      <c r="E203" s="1"/>
      <c r="F203" s="1"/>
    </row>
    <row r="204">
      <c r="E204" s="1"/>
      <c r="F204" s="1"/>
    </row>
    <row r="205">
      <c r="E205" s="1"/>
      <c r="F205" s="1"/>
    </row>
    <row r="206">
      <c r="E206" s="1"/>
      <c r="F206" s="1"/>
    </row>
    <row r="207">
      <c r="E207" s="1"/>
      <c r="F207" s="1"/>
    </row>
    <row r="208">
      <c r="E208" s="1"/>
      <c r="F208" s="1"/>
    </row>
    <row r="209">
      <c r="E209" s="1"/>
      <c r="F209" s="1"/>
    </row>
    <row r="210">
      <c r="E210" s="1"/>
      <c r="F210" s="1"/>
    </row>
    <row r="211">
      <c r="E211" s="1"/>
      <c r="F211" s="1"/>
    </row>
    <row r="212">
      <c r="E212" s="1"/>
      <c r="F212" s="1"/>
    </row>
    <row r="213">
      <c r="E213" s="1"/>
      <c r="F213" s="1"/>
    </row>
    <row r="214">
      <c r="E214" s="1"/>
      <c r="F214" s="1"/>
    </row>
    <row r="215">
      <c r="E215" s="1"/>
      <c r="F215" s="1"/>
    </row>
    <row r="216">
      <c r="E216" s="1"/>
      <c r="F216" s="1"/>
    </row>
    <row r="217">
      <c r="E217" s="1"/>
      <c r="F217" s="1"/>
    </row>
    <row r="218">
      <c r="E218" s="1"/>
      <c r="F218" s="1"/>
    </row>
    <row r="219">
      <c r="E219" s="1"/>
      <c r="F219" s="1"/>
    </row>
    <row r="220">
      <c r="E220" s="1"/>
      <c r="F220" s="1"/>
    </row>
    <row r="221">
      <c r="E221" s="1"/>
      <c r="F221" s="1"/>
    </row>
    <row r="222">
      <c r="E222" s="1"/>
      <c r="F222" s="1"/>
    </row>
    <row r="223">
      <c r="E223" s="1"/>
      <c r="F223" s="1"/>
    </row>
    <row r="224">
      <c r="E224" s="1"/>
      <c r="F224" s="1"/>
    </row>
    <row r="225">
      <c r="E225" s="1"/>
      <c r="F225" s="1"/>
    </row>
    <row r="226">
      <c r="E226" s="1"/>
      <c r="F226" s="1"/>
    </row>
    <row r="227">
      <c r="E227" s="1"/>
      <c r="F227" s="1"/>
    </row>
    <row r="228">
      <c r="E228" s="1"/>
      <c r="F228" s="1"/>
    </row>
    <row r="229">
      <c r="E229" s="1"/>
      <c r="F229" s="1"/>
    </row>
    <row r="230">
      <c r="E230" s="1"/>
      <c r="F230" s="1"/>
    </row>
    <row r="231">
      <c r="E231" s="1"/>
      <c r="F231" s="1"/>
    </row>
    <row r="232">
      <c r="E232" s="1"/>
      <c r="F232" s="1"/>
    </row>
    <row r="233">
      <c r="E233" s="1"/>
      <c r="F233" s="1"/>
    </row>
    <row r="234">
      <c r="E234" s="1"/>
      <c r="F234" s="1"/>
    </row>
    <row r="235">
      <c r="E235" s="1"/>
      <c r="F235" s="1"/>
    </row>
    <row r="236">
      <c r="E236" s="1"/>
      <c r="F236" s="1"/>
    </row>
    <row r="237">
      <c r="E237" s="1"/>
      <c r="F237" s="1"/>
    </row>
    <row r="238">
      <c r="E238" s="1"/>
      <c r="F238" s="1"/>
    </row>
    <row r="239">
      <c r="E239" s="1"/>
      <c r="F239" s="1"/>
    </row>
    <row r="240">
      <c r="E240" s="1"/>
      <c r="F240" s="1"/>
    </row>
    <row r="241">
      <c r="E241" s="1"/>
      <c r="F241" s="1"/>
    </row>
    <row r="242">
      <c r="E242" s="1"/>
      <c r="F242" s="1"/>
    </row>
    <row r="243">
      <c r="E243" s="1"/>
      <c r="F243" s="1"/>
    </row>
    <row r="244">
      <c r="E244" s="1"/>
      <c r="F244" s="1"/>
    </row>
    <row r="245">
      <c r="E245" s="1"/>
      <c r="F245" s="1"/>
    </row>
    <row r="246">
      <c r="E246" s="1"/>
      <c r="F246" s="1"/>
    </row>
    <row r="247">
      <c r="E247" s="1"/>
      <c r="F247" s="1"/>
    </row>
    <row r="248">
      <c r="E248" s="1"/>
      <c r="F248" s="1"/>
    </row>
    <row r="249">
      <c r="E249" s="1"/>
      <c r="F249" s="1"/>
    </row>
    <row r="250">
      <c r="E250" s="1"/>
      <c r="F250" s="1"/>
    </row>
    <row r="251">
      <c r="E251" s="1"/>
      <c r="F251" s="1"/>
    </row>
    <row r="252">
      <c r="E252" s="1"/>
      <c r="F252" s="1"/>
    </row>
    <row r="253">
      <c r="E253" s="1"/>
      <c r="F253" s="1"/>
    </row>
    <row r="254">
      <c r="E254" s="1"/>
      <c r="F254" s="1"/>
    </row>
    <row r="255">
      <c r="E255" s="1"/>
      <c r="F255" s="1"/>
    </row>
    <row r="256">
      <c r="E256" s="1"/>
      <c r="F256" s="1"/>
    </row>
    <row r="257">
      <c r="E257" s="1"/>
      <c r="F257" s="1"/>
    </row>
    <row r="258">
      <c r="E258" s="1"/>
      <c r="F258" s="1"/>
    </row>
    <row r="259">
      <c r="E259" s="1"/>
      <c r="F259" s="1"/>
    </row>
    <row r="260">
      <c r="E260" s="1"/>
      <c r="F260" s="1"/>
    </row>
    <row r="261">
      <c r="E261" s="1"/>
      <c r="F261" s="1"/>
    </row>
    <row r="262">
      <c r="E262" s="1"/>
      <c r="F262" s="1"/>
    </row>
    <row r="263">
      <c r="E263" s="1"/>
      <c r="F263" s="1"/>
    </row>
    <row r="264">
      <c r="E264" s="1"/>
      <c r="F264" s="1"/>
    </row>
    <row r="265">
      <c r="E265" s="1"/>
      <c r="F265" s="1"/>
    </row>
    <row r="266">
      <c r="E266" s="1"/>
      <c r="F266" s="1"/>
    </row>
    <row r="267">
      <c r="E267" s="1"/>
      <c r="F267" s="1"/>
    </row>
    <row r="268">
      <c r="E268" s="1"/>
      <c r="F268" s="1"/>
    </row>
    <row r="269">
      <c r="E269" s="1"/>
      <c r="F269" s="1"/>
    </row>
    <row r="270">
      <c r="E270" s="1"/>
      <c r="F270" s="1"/>
    </row>
    <row r="271">
      <c r="E271" s="1"/>
      <c r="F271" s="1"/>
    </row>
    <row r="272">
      <c r="E272" s="1"/>
      <c r="F272" s="1"/>
    </row>
    <row r="273">
      <c r="E273" s="1"/>
      <c r="F273" s="1"/>
    </row>
    <row r="274">
      <c r="E274" s="1"/>
      <c r="F274" s="1"/>
    </row>
    <row r="275">
      <c r="E275" s="1"/>
      <c r="F275" s="1"/>
    </row>
    <row r="276">
      <c r="E276" s="1"/>
      <c r="F276" s="1"/>
    </row>
    <row r="277">
      <c r="E277" s="1"/>
      <c r="F277" s="1"/>
    </row>
    <row r="278">
      <c r="E278" s="1"/>
      <c r="F278" s="1"/>
    </row>
    <row r="279">
      <c r="E279" s="1"/>
      <c r="F279" s="1"/>
    </row>
    <row r="280">
      <c r="E280" s="1"/>
      <c r="F280" s="1"/>
    </row>
    <row r="281">
      <c r="E281" s="1"/>
      <c r="F281" s="1"/>
    </row>
    <row r="282">
      <c r="E282" s="1"/>
      <c r="F282" s="1"/>
    </row>
    <row r="283">
      <c r="E283" s="1"/>
      <c r="F283" s="1"/>
    </row>
    <row r="284">
      <c r="E284" s="1"/>
      <c r="F284" s="1"/>
    </row>
    <row r="285">
      <c r="E285" s="1"/>
      <c r="F285" s="1"/>
    </row>
    <row r="286">
      <c r="E286" s="1"/>
      <c r="F286" s="1"/>
    </row>
    <row r="287">
      <c r="E287" s="1"/>
      <c r="F287" s="1"/>
    </row>
    <row r="288">
      <c r="E288" s="1"/>
      <c r="F288" s="1"/>
    </row>
    <row r="289">
      <c r="E289" s="1"/>
      <c r="F289" s="1"/>
    </row>
    <row r="290">
      <c r="E290" s="1"/>
      <c r="F290" s="1"/>
    </row>
    <row r="291">
      <c r="E291" s="1"/>
      <c r="F291" s="1"/>
    </row>
    <row r="292">
      <c r="E292" s="1"/>
      <c r="F292" s="1"/>
    </row>
    <row r="293">
      <c r="E293" s="1"/>
      <c r="F293" s="1"/>
    </row>
    <row r="294">
      <c r="E294" s="1"/>
      <c r="F294" s="1"/>
    </row>
    <row r="295">
      <c r="E295" s="1"/>
      <c r="F295" s="1"/>
    </row>
    <row r="296">
      <c r="E296" s="1"/>
      <c r="F296" s="1"/>
    </row>
    <row r="297">
      <c r="E297" s="1"/>
      <c r="F297" s="1"/>
    </row>
    <row r="298">
      <c r="E298" s="1"/>
      <c r="F298" s="1"/>
    </row>
    <row r="299">
      <c r="E299" s="1"/>
      <c r="F299" s="1"/>
    </row>
    <row r="300">
      <c r="E300" s="1"/>
      <c r="F300" s="1"/>
    </row>
    <row r="301">
      <c r="E301" s="1"/>
      <c r="F301" s="1"/>
    </row>
    <row r="302">
      <c r="E302" s="1"/>
      <c r="F302" s="1"/>
    </row>
    <row r="303">
      <c r="E303" s="1"/>
      <c r="F303" s="1"/>
    </row>
    <row r="304">
      <c r="E304" s="1"/>
      <c r="F304" s="1"/>
    </row>
    <row r="305">
      <c r="E305" s="1"/>
      <c r="F305" s="1"/>
    </row>
    <row r="306">
      <c r="E306" s="1"/>
      <c r="F306" s="1"/>
    </row>
    <row r="307">
      <c r="E307" s="1"/>
      <c r="F307" s="1"/>
    </row>
    <row r="308">
      <c r="E308" s="1"/>
      <c r="F308" s="1"/>
    </row>
    <row r="309">
      <c r="E309" s="1"/>
      <c r="F309" s="1"/>
    </row>
    <row r="310">
      <c r="E310" s="1"/>
      <c r="F310" s="1"/>
    </row>
    <row r="311">
      <c r="E311" s="1"/>
      <c r="F311" s="1"/>
    </row>
    <row r="312">
      <c r="E312" s="1"/>
      <c r="F312" s="1"/>
    </row>
    <row r="313">
      <c r="E313" s="1"/>
      <c r="F313" s="1"/>
    </row>
    <row r="314">
      <c r="E314" s="1"/>
      <c r="F314" s="1"/>
    </row>
    <row r="315">
      <c r="E315" s="1"/>
      <c r="F315" s="1"/>
    </row>
    <row r="316">
      <c r="E316" s="1"/>
      <c r="F316" s="1"/>
    </row>
    <row r="317">
      <c r="E317" s="1"/>
      <c r="F317" s="1"/>
    </row>
    <row r="318">
      <c r="E318" s="1"/>
      <c r="F318" s="1"/>
    </row>
    <row r="319">
      <c r="E319" s="1"/>
      <c r="F319" s="1"/>
    </row>
    <row r="320">
      <c r="E320" s="1"/>
      <c r="F320" s="1"/>
    </row>
    <row r="321">
      <c r="E321" s="1"/>
      <c r="F321" s="1"/>
    </row>
    <row r="322">
      <c r="E322" s="1"/>
      <c r="F322" s="1"/>
    </row>
    <row r="323">
      <c r="E323" s="1"/>
      <c r="F323" s="1"/>
    </row>
    <row r="324">
      <c r="E324" s="1"/>
      <c r="F324" s="1"/>
    </row>
    <row r="325">
      <c r="E325" s="1"/>
      <c r="F325" s="1"/>
    </row>
    <row r="326">
      <c r="E326" s="1"/>
      <c r="F326" s="1"/>
    </row>
    <row r="327">
      <c r="E327" s="1"/>
      <c r="F327" s="1"/>
    </row>
    <row r="328">
      <c r="E328" s="1"/>
      <c r="F328" s="1"/>
    </row>
    <row r="329">
      <c r="E329" s="1"/>
      <c r="F329" s="1"/>
    </row>
    <row r="330">
      <c r="E330" s="1"/>
      <c r="F330" s="1"/>
    </row>
    <row r="331">
      <c r="E331" s="1"/>
      <c r="F331" s="1"/>
    </row>
    <row r="332">
      <c r="E332" s="1"/>
      <c r="F332" s="1"/>
    </row>
    <row r="333">
      <c r="E333" s="1"/>
      <c r="F333" s="1"/>
    </row>
    <row r="334">
      <c r="E334" s="1"/>
      <c r="F334" s="1"/>
    </row>
    <row r="335">
      <c r="E335" s="1"/>
      <c r="F335" s="1"/>
    </row>
    <row r="336">
      <c r="E336" s="1"/>
      <c r="F336" s="1"/>
    </row>
    <row r="337">
      <c r="E337" s="1"/>
      <c r="F337" s="1"/>
    </row>
    <row r="338">
      <c r="E338" s="1"/>
      <c r="F338" s="1"/>
    </row>
    <row r="339">
      <c r="E339" s="1"/>
      <c r="F339" s="1"/>
    </row>
    <row r="340">
      <c r="E340" s="1"/>
      <c r="F340" s="1"/>
    </row>
    <row r="341">
      <c r="E341" s="1"/>
      <c r="F341" s="1"/>
    </row>
    <row r="342">
      <c r="E342" s="1"/>
      <c r="F342" s="1"/>
    </row>
    <row r="343">
      <c r="E343" s="1"/>
      <c r="F343" s="1"/>
    </row>
    <row r="344">
      <c r="E344" s="1"/>
      <c r="F344" s="1"/>
    </row>
    <row r="345">
      <c r="E345" s="1"/>
      <c r="F345" s="1"/>
    </row>
    <row r="346">
      <c r="E346" s="1"/>
      <c r="F346" s="1"/>
    </row>
    <row r="347">
      <c r="E347" s="1"/>
      <c r="F347" s="1"/>
    </row>
    <row r="348">
      <c r="E348" s="1"/>
      <c r="F348" s="1"/>
    </row>
    <row r="349">
      <c r="E349" s="1"/>
      <c r="F349" s="1"/>
    </row>
    <row r="350">
      <c r="E350" s="1"/>
      <c r="F350" s="1"/>
    </row>
    <row r="351">
      <c r="E351" s="1"/>
      <c r="F351" s="1"/>
    </row>
    <row r="352">
      <c r="E352" s="1"/>
      <c r="F352" s="1"/>
    </row>
    <row r="353">
      <c r="E353" s="1"/>
      <c r="F353" s="1"/>
    </row>
    <row r="354">
      <c r="E354" s="1"/>
      <c r="F354" s="1"/>
    </row>
    <row r="355">
      <c r="E355" s="1"/>
      <c r="F355" s="1"/>
    </row>
    <row r="356">
      <c r="E356" s="1"/>
      <c r="F356" s="1"/>
    </row>
    <row r="357">
      <c r="E357" s="1"/>
      <c r="F357" s="1"/>
    </row>
    <row r="358">
      <c r="E358" s="1"/>
      <c r="F358" s="1"/>
    </row>
    <row r="359">
      <c r="E359" s="1"/>
      <c r="F359" s="1"/>
    </row>
    <row r="360">
      <c r="E360" s="1"/>
      <c r="F360" s="1"/>
    </row>
    <row r="361">
      <c r="E361" s="1"/>
      <c r="F361" s="1"/>
    </row>
    <row r="362">
      <c r="E362" s="1"/>
      <c r="F362" s="1"/>
    </row>
    <row r="363">
      <c r="E363" s="1"/>
      <c r="F363" s="1"/>
    </row>
    <row r="364">
      <c r="E364" s="1"/>
      <c r="F364" s="1"/>
    </row>
    <row r="365">
      <c r="E365" s="1"/>
      <c r="F365" s="1"/>
    </row>
    <row r="366">
      <c r="E366" s="1"/>
      <c r="F366" s="1"/>
    </row>
    <row r="367">
      <c r="E367" s="1"/>
      <c r="F367" s="1"/>
    </row>
    <row r="368">
      <c r="E368" s="1"/>
      <c r="F368" s="1"/>
    </row>
    <row r="369">
      <c r="E369" s="1"/>
      <c r="F369" s="1"/>
    </row>
    <row r="370">
      <c r="E370" s="1"/>
      <c r="F370" s="1"/>
    </row>
    <row r="371">
      <c r="E371" s="1"/>
      <c r="F371" s="1"/>
    </row>
    <row r="372">
      <c r="E372" s="1"/>
      <c r="F372" s="1"/>
    </row>
    <row r="373">
      <c r="E373" s="1"/>
      <c r="F373" s="1"/>
    </row>
    <row r="374">
      <c r="E374" s="1"/>
      <c r="F374" s="1"/>
    </row>
    <row r="375">
      <c r="E375" s="1"/>
      <c r="F375" s="1"/>
    </row>
    <row r="376">
      <c r="E376" s="1"/>
      <c r="F376" s="1"/>
    </row>
    <row r="377">
      <c r="E377" s="1"/>
      <c r="F377" s="1"/>
    </row>
    <row r="378">
      <c r="E378" s="1"/>
      <c r="F378" s="1"/>
    </row>
    <row r="379">
      <c r="E379" s="1"/>
      <c r="F379" s="1"/>
    </row>
    <row r="380">
      <c r="E380" s="1"/>
      <c r="F380" s="1"/>
    </row>
    <row r="381">
      <c r="E381" s="1"/>
      <c r="F381" s="1"/>
    </row>
    <row r="382">
      <c r="E382" s="1"/>
      <c r="F382" s="1"/>
    </row>
    <row r="383">
      <c r="E383" s="1"/>
      <c r="F383" s="1"/>
    </row>
    <row r="384">
      <c r="E384" s="1"/>
      <c r="F384" s="1"/>
    </row>
    <row r="385">
      <c r="E385" s="1"/>
      <c r="F385" s="1"/>
    </row>
    <row r="386">
      <c r="E386" s="1"/>
      <c r="F386" s="1"/>
    </row>
    <row r="387">
      <c r="E387" s="1"/>
      <c r="F387" s="1"/>
    </row>
    <row r="388">
      <c r="E388" s="1"/>
      <c r="F388" s="1"/>
    </row>
    <row r="389">
      <c r="E389" s="1"/>
      <c r="F389" s="1"/>
    </row>
    <row r="390">
      <c r="E390" s="1"/>
      <c r="F390" s="1"/>
    </row>
    <row r="391">
      <c r="E391" s="1"/>
      <c r="F391" s="1"/>
    </row>
    <row r="392">
      <c r="E392" s="1"/>
      <c r="F392" s="1"/>
    </row>
    <row r="393">
      <c r="E393" s="1"/>
      <c r="F393" s="1"/>
    </row>
    <row r="394">
      <c r="E394" s="1"/>
      <c r="F394" s="1"/>
    </row>
    <row r="395">
      <c r="E395" s="1"/>
      <c r="F395" s="1"/>
    </row>
    <row r="396">
      <c r="E396" s="1"/>
      <c r="F396" s="1"/>
    </row>
    <row r="397">
      <c r="E397" s="1"/>
      <c r="F397" s="1"/>
    </row>
    <row r="398">
      <c r="E398" s="1"/>
      <c r="F398" s="1"/>
    </row>
    <row r="399">
      <c r="E399" s="1"/>
      <c r="F399" s="1"/>
    </row>
    <row r="400">
      <c r="E400" s="1"/>
      <c r="F400" s="1"/>
    </row>
    <row r="401">
      <c r="E401" s="1"/>
      <c r="F401" s="1"/>
    </row>
    <row r="402">
      <c r="E402" s="1"/>
      <c r="F402" s="1"/>
    </row>
    <row r="403">
      <c r="E403" s="1"/>
      <c r="F403" s="1"/>
    </row>
    <row r="404">
      <c r="E404" s="1"/>
      <c r="F404" s="1"/>
    </row>
    <row r="405">
      <c r="E405" s="1"/>
      <c r="F405" s="1"/>
    </row>
    <row r="406">
      <c r="E406" s="1"/>
      <c r="F406" s="1"/>
    </row>
    <row r="407">
      <c r="E407" s="1"/>
      <c r="F407" s="1"/>
    </row>
    <row r="408">
      <c r="E408" s="1"/>
      <c r="F408" s="1"/>
    </row>
    <row r="409">
      <c r="E409" s="1"/>
      <c r="F409" s="1"/>
    </row>
    <row r="410">
      <c r="E410" s="1"/>
      <c r="F410" s="1"/>
    </row>
    <row r="411">
      <c r="E411" s="1"/>
      <c r="F411" s="1"/>
    </row>
    <row r="412">
      <c r="E412" s="1"/>
      <c r="F412" s="1"/>
    </row>
    <row r="413">
      <c r="E413" s="1"/>
      <c r="F413" s="1"/>
    </row>
    <row r="414">
      <c r="E414" s="1"/>
      <c r="F414" s="1"/>
    </row>
    <row r="415">
      <c r="E415" s="1"/>
      <c r="F415" s="1"/>
    </row>
    <row r="416">
      <c r="E416" s="1"/>
      <c r="F416" s="1"/>
    </row>
    <row r="417">
      <c r="E417" s="1"/>
      <c r="F417" s="1"/>
    </row>
    <row r="418">
      <c r="E418" s="1"/>
      <c r="F418" s="1"/>
    </row>
    <row r="419">
      <c r="E419" s="1"/>
      <c r="F419" s="1"/>
    </row>
    <row r="420">
      <c r="E420" s="1"/>
      <c r="F420" s="1"/>
    </row>
    <row r="421">
      <c r="E421" s="1"/>
      <c r="F421" s="1"/>
    </row>
    <row r="422">
      <c r="E422" s="1"/>
      <c r="F422" s="1"/>
    </row>
    <row r="423">
      <c r="E423" s="1"/>
      <c r="F423" s="1"/>
    </row>
    <row r="424">
      <c r="E424" s="1"/>
      <c r="F424" s="1"/>
    </row>
    <row r="425">
      <c r="E425" s="1"/>
      <c r="F425" s="1"/>
    </row>
    <row r="426">
      <c r="E426" s="1"/>
      <c r="F426" s="1"/>
    </row>
    <row r="427">
      <c r="E427" s="1"/>
      <c r="F427" s="1"/>
    </row>
    <row r="428">
      <c r="E428" s="1"/>
      <c r="F428" s="1"/>
    </row>
    <row r="429">
      <c r="E429" s="1"/>
      <c r="F429" s="1"/>
    </row>
    <row r="430">
      <c r="E430" s="1"/>
      <c r="F430" s="1"/>
    </row>
    <row r="431">
      <c r="E431" s="1"/>
      <c r="F431" s="1"/>
    </row>
    <row r="432">
      <c r="E432" s="1"/>
      <c r="F432" s="1"/>
    </row>
    <row r="433">
      <c r="E433" s="1"/>
      <c r="F433" s="1"/>
    </row>
    <row r="434">
      <c r="E434" s="1"/>
      <c r="F434" s="1"/>
    </row>
    <row r="435">
      <c r="E435" s="1"/>
      <c r="F435" s="1"/>
    </row>
    <row r="436">
      <c r="E436" s="1"/>
      <c r="F436" s="1"/>
    </row>
    <row r="437">
      <c r="E437" s="1"/>
      <c r="F437" s="1"/>
    </row>
    <row r="438">
      <c r="E438" s="1"/>
      <c r="F438" s="1"/>
    </row>
    <row r="439">
      <c r="E439" s="1"/>
      <c r="F439" s="1"/>
    </row>
    <row r="440">
      <c r="E440" s="1"/>
      <c r="F440" s="1"/>
    </row>
    <row r="441">
      <c r="E441" s="1"/>
      <c r="F441" s="1"/>
    </row>
    <row r="442">
      <c r="E442" s="1"/>
      <c r="F442" s="1"/>
    </row>
    <row r="443">
      <c r="E443" s="1"/>
      <c r="F443" s="1"/>
    </row>
    <row r="444">
      <c r="E444" s="1"/>
      <c r="F444" s="1"/>
    </row>
    <row r="445">
      <c r="E445" s="1"/>
      <c r="F445" s="1"/>
    </row>
    <row r="446">
      <c r="E446" s="1"/>
      <c r="F446" s="1"/>
    </row>
    <row r="447">
      <c r="E447" s="1"/>
      <c r="F447" s="1"/>
    </row>
    <row r="448">
      <c r="E448" s="1"/>
      <c r="F448" s="1"/>
    </row>
    <row r="449">
      <c r="E449" s="1"/>
      <c r="F449" s="1"/>
    </row>
    <row r="450">
      <c r="E450" s="1"/>
      <c r="F450" s="1"/>
    </row>
    <row r="451">
      <c r="E451" s="1"/>
      <c r="F451" s="1"/>
    </row>
    <row r="452">
      <c r="E452" s="1"/>
      <c r="F452" s="1"/>
    </row>
    <row r="453">
      <c r="E453" s="1"/>
      <c r="F453" s="1"/>
    </row>
    <row r="454">
      <c r="E454" s="1"/>
      <c r="F454" s="1"/>
    </row>
    <row r="455">
      <c r="E455" s="1"/>
      <c r="F455" s="1"/>
    </row>
    <row r="456">
      <c r="E456" s="1"/>
      <c r="F456" s="1"/>
    </row>
    <row r="457">
      <c r="E457" s="1"/>
      <c r="F457" s="1"/>
    </row>
    <row r="458">
      <c r="E458" s="1"/>
      <c r="F458" s="1"/>
    </row>
    <row r="459">
      <c r="E459" s="1"/>
      <c r="F459" s="1"/>
    </row>
    <row r="460">
      <c r="E460" s="1"/>
      <c r="F460" s="1"/>
    </row>
    <row r="461">
      <c r="E461" s="1"/>
      <c r="F461" s="1"/>
    </row>
    <row r="462">
      <c r="E462" s="1"/>
      <c r="F462" s="1"/>
    </row>
    <row r="463">
      <c r="E463" s="1"/>
      <c r="F463" s="1"/>
    </row>
    <row r="464">
      <c r="E464" s="1"/>
      <c r="F464" s="1"/>
    </row>
    <row r="465">
      <c r="E465" s="1"/>
      <c r="F465" s="1"/>
    </row>
    <row r="466">
      <c r="E466" s="1"/>
      <c r="F466" s="1"/>
    </row>
    <row r="467">
      <c r="E467" s="1"/>
      <c r="F467" s="1"/>
    </row>
    <row r="468">
      <c r="E468" s="1"/>
      <c r="F468" s="1"/>
    </row>
    <row r="469">
      <c r="E469" s="1"/>
      <c r="F469" s="1"/>
    </row>
    <row r="470">
      <c r="E470" s="1"/>
      <c r="F470" s="1"/>
    </row>
    <row r="471">
      <c r="E471" s="1"/>
      <c r="F471" s="1"/>
    </row>
    <row r="472">
      <c r="E472" s="1"/>
      <c r="F472" s="1"/>
    </row>
    <row r="473">
      <c r="E473" s="1"/>
      <c r="F473" s="1"/>
    </row>
    <row r="474">
      <c r="E474" s="1"/>
      <c r="F474" s="1"/>
    </row>
    <row r="475">
      <c r="E475" s="1"/>
      <c r="F475" s="1"/>
    </row>
    <row r="476">
      <c r="E476" s="1"/>
      <c r="F476" s="1"/>
    </row>
    <row r="477">
      <c r="E477" s="1"/>
      <c r="F477" s="1"/>
    </row>
    <row r="478">
      <c r="E478" s="1"/>
      <c r="F478" s="1"/>
    </row>
    <row r="479">
      <c r="E479" s="1"/>
      <c r="F479" s="1"/>
    </row>
    <row r="480">
      <c r="E480" s="1"/>
      <c r="F480" s="1"/>
    </row>
    <row r="481">
      <c r="E481" s="1"/>
      <c r="F481" s="1"/>
    </row>
    <row r="482">
      <c r="E482" s="1"/>
      <c r="F482" s="1"/>
    </row>
    <row r="483">
      <c r="E483" s="1"/>
      <c r="F483" s="1"/>
    </row>
    <row r="484">
      <c r="E484" s="1"/>
      <c r="F484" s="1"/>
    </row>
    <row r="485">
      <c r="E485" s="1"/>
      <c r="F485" s="1"/>
    </row>
    <row r="486">
      <c r="E486" s="1"/>
      <c r="F486" s="1"/>
    </row>
    <row r="487">
      <c r="E487" s="1"/>
      <c r="F487" s="1"/>
    </row>
    <row r="488">
      <c r="E488" s="1"/>
      <c r="F488" s="1"/>
    </row>
    <row r="489">
      <c r="E489" s="1"/>
      <c r="F489" s="1"/>
    </row>
    <row r="490">
      <c r="E490" s="1"/>
      <c r="F490" s="1"/>
    </row>
    <row r="491">
      <c r="E491" s="1"/>
      <c r="F491" s="1"/>
    </row>
    <row r="492">
      <c r="E492" s="1"/>
      <c r="F492" s="1"/>
    </row>
    <row r="493">
      <c r="E493" s="1"/>
      <c r="F493" s="1"/>
    </row>
    <row r="494">
      <c r="E494" s="1"/>
      <c r="F494" s="1"/>
    </row>
    <row r="495">
      <c r="E495" s="1"/>
      <c r="F495" s="1"/>
    </row>
    <row r="496">
      <c r="E496" s="1"/>
      <c r="F496" s="1"/>
    </row>
    <row r="497">
      <c r="E497" s="1"/>
      <c r="F497" s="1"/>
    </row>
    <row r="498">
      <c r="E498" s="1"/>
      <c r="F498" s="1"/>
    </row>
    <row r="499">
      <c r="E499" s="1"/>
      <c r="F499" s="1"/>
    </row>
    <row r="500">
      <c r="E500" s="1"/>
      <c r="F500" s="1"/>
    </row>
    <row r="501">
      <c r="E501" s="1"/>
      <c r="F501" s="1"/>
    </row>
    <row r="502">
      <c r="E502" s="1"/>
      <c r="F502" s="1"/>
    </row>
    <row r="503">
      <c r="E503" s="1"/>
      <c r="F503" s="1"/>
    </row>
    <row r="504">
      <c r="E504" s="1"/>
      <c r="F504" s="1"/>
    </row>
    <row r="505">
      <c r="E505" s="1"/>
      <c r="F505" s="1"/>
    </row>
    <row r="506">
      <c r="E506" s="1"/>
      <c r="F506" s="1"/>
    </row>
    <row r="507">
      <c r="E507" s="1"/>
      <c r="F507" s="1"/>
    </row>
    <row r="508">
      <c r="E508" s="1"/>
      <c r="F508" s="1"/>
    </row>
    <row r="509">
      <c r="E509" s="1"/>
      <c r="F509" s="1"/>
    </row>
    <row r="510">
      <c r="E510" s="1"/>
      <c r="F510" s="1"/>
    </row>
    <row r="511">
      <c r="E511" s="1"/>
      <c r="F511" s="1"/>
    </row>
    <row r="512">
      <c r="E512" s="1"/>
      <c r="F512" s="1"/>
    </row>
    <row r="513">
      <c r="E513" s="1"/>
      <c r="F513" s="1"/>
    </row>
    <row r="514">
      <c r="E514" s="1"/>
      <c r="F514" s="1"/>
    </row>
    <row r="515">
      <c r="E515" s="1"/>
      <c r="F515" s="1"/>
    </row>
    <row r="516">
      <c r="E516" s="1"/>
      <c r="F516" s="1"/>
    </row>
    <row r="517">
      <c r="E517" s="1"/>
      <c r="F517" s="1"/>
    </row>
    <row r="518">
      <c r="E518" s="1"/>
      <c r="F518" s="1"/>
    </row>
    <row r="519">
      <c r="E519" s="1"/>
      <c r="F519" s="1"/>
    </row>
    <row r="520">
      <c r="E520" s="1"/>
      <c r="F520" s="1"/>
    </row>
    <row r="521">
      <c r="E521" s="1"/>
      <c r="F521" s="1"/>
    </row>
    <row r="522">
      <c r="E522" s="1"/>
      <c r="F522" s="1"/>
    </row>
    <row r="523">
      <c r="E523" s="1"/>
      <c r="F523" s="1"/>
    </row>
    <row r="524">
      <c r="E524" s="1"/>
      <c r="F524" s="1"/>
    </row>
    <row r="525">
      <c r="E525" s="1"/>
      <c r="F525" s="1"/>
    </row>
    <row r="526">
      <c r="E526" s="1"/>
      <c r="F526" s="1"/>
    </row>
    <row r="527">
      <c r="E527" s="1"/>
      <c r="F527" s="1"/>
    </row>
    <row r="528">
      <c r="E528" s="1"/>
      <c r="F528" s="1"/>
    </row>
    <row r="529">
      <c r="E529" s="1"/>
      <c r="F529" s="1"/>
    </row>
    <row r="530">
      <c r="E530" s="1"/>
      <c r="F530" s="1"/>
    </row>
    <row r="531">
      <c r="E531" s="1"/>
      <c r="F531" s="1"/>
    </row>
    <row r="532">
      <c r="E532" s="1"/>
      <c r="F532" s="1"/>
    </row>
    <row r="533">
      <c r="E533" s="1"/>
      <c r="F533" s="1"/>
    </row>
    <row r="534">
      <c r="E534" s="1"/>
      <c r="F534" s="1"/>
    </row>
    <row r="535">
      <c r="E535" s="1"/>
      <c r="F535" s="1"/>
    </row>
    <row r="536">
      <c r="E536" s="1"/>
      <c r="F536" s="1"/>
    </row>
    <row r="537">
      <c r="E537" s="1"/>
      <c r="F537" s="1"/>
    </row>
    <row r="538">
      <c r="E538" s="1"/>
      <c r="F538" s="1"/>
    </row>
    <row r="539">
      <c r="E539" s="1"/>
      <c r="F539" s="1"/>
    </row>
    <row r="540">
      <c r="E540" s="1"/>
      <c r="F540" s="1"/>
    </row>
    <row r="541">
      <c r="E541" s="1"/>
      <c r="F541" s="1"/>
    </row>
    <row r="542">
      <c r="E542" s="1"/>
      <c r="F542" s="1"/>
    </row>
    <row r="543">
      <c r="E543" s="1"/>
      <c r="F543" s="1"/>
    </row>
    <row r="544">
      <c r="E544" s="1"/>
      <c r="F544" s="1"/>
    </row>
    <row r="545">
      <c r="E545" s="1"/>
      <c r="F545" s="1"/>
    </row>
    <row r="546">
      <c r="E546" s="1"/>
      <c r="F546" s="1"/>
    </row>
    <row r="547">
      <c r="E547" s="1"/>
      <c r="F547" s="1"/>
    </row>
    <row r="548">
      <c r="E548" s="1"/>
      <c r="F548" s="1"/>
    </row>
    <row r="549">
      <c r="E549" s="1"/>
      <c r="F549" s="1"/>
    </row>
    <row r="550">
      <c r="E550" s="1"/>
      <c r="F550" s="1"/>
    </row>
    <row r="551">
      <c r="E551" s="1"/>
      <c r="F551" s="1"/>
    </row>
    <row r="552">
      <c r="E552" s="1"/>
      <c r="F552" s="1"/>
    </row>
    <row r="553">
      <c r="E553" s="1"/>
      <c r="F553" s="1"/>
    </row>
    <row r="554">
      <c r="E554" s="1"/>
      <c r="F554" s="1"/>
    </row>
    <row r="555">
      <c r="E555" s="1"/>
      <c r="F555" s="1"/>
    </row>
    <row r="556">
      <c r="E556" s="1"/>
      <c r="F556" s="1"/>
    </row>
    <row r="557">
      <c r="E557" s="1"/>
      <c r="F557" s="1"/>
    </row>
    <row r="558">
      <c r="E558" s="1"/>
      <c r="F558" s="1"/>
    </row>
    <row r="559">
      <c r="E559" s="1"/>
      <c r="F559" s="1"/>
    </row>
    <row r="560">
      <c r="E560" s="1"/>
      <c r="F560" s="1"/>
    </row>
    <row r="561">
      <c r="E561" s="1"/>
      <c r="F561" s="1"/>
    </row>
    <row r="562">
      <c r="E562" s="1"/>
      <c r="F562" s="1"/>
    </row>
    <row r="563">
      <c r="E563" s="1"/>
      <c r="F563" s="1"/>
    </row>
    <row r="564">
      <c r="E564" s="1"/>
      <c r="F564" s="1"/>
    </row>
    <row r="565">
      <c r="E565" s="1"/>
      <c r="F565" s="1"/>
    </row>
    <row r="566">
      <c r="E566" s="1"/>
      <c r="F566" s="1"/>
    </row>
    <row r="567">
      <c r="E567" s="1"/>
      <c r="F567" s="1"/>
    </row>
    <row r="568">
      <c r="E568" s="1"/>
      <c r="F568" s="1"/>
    </row>
    <row r="569">
      <c r="E569" s="1"/>
      <c r="F569" s="1"/>
    </row>
    <row r="570">
      <c r="E570" s="1"/>
      <c r="F570" s="1"/>
    </row>
    <row r="571">
      <c r="E571" s="1"/>
      <c r="F571" s="1"/>
    </row>
    <row r="572">
      <c r="E572" s="1"/>
      <c r="F572" s="1"/>
    </row>
    <row r="573">
      <c r="E573" s="1"/>
      <c r="F573" s="1"/>
    </row>
    <row r="574">
      <c r="E574" s="1"/>
      <c r="F574" s="1"/>
    </row>
    <row r="575">
      <c r="E575" s="1"/>
      <c r="F575" s="1"/>
    </row>
    <row r="576">
      <c r="E576" s="1"/>
      <c r="F576" s="1"/>
    </row>
    <row r="577">
      <c r="E577" s="1"/>
      <c r="F577" s="1"/>
    </row>
    <row r="578">
      <c r="E578" s="1"/>
      <c r="F578" s="1"/>
    </row>
    <row r="579">
      <c r="E579" s="1"/>
      <c r="F579" s="1"/>
    </row>
    <row r="580">
      <c r="E580" s="1"/>
      <c r="F580" s="1"/>
    </row>
    <row r="581">
      <c r="E581" s="1"/>
      <c r="F581" s="1"/>
    </row>
    <row r="582">
      <c r="E582" s="1"/>
      <c r="F582" s="1"/>
    </row>
    <row r="583">
      <c r="E583" s="1"/>
      <c r="F583" s="1"/>
    </row>
    <row r="584">
      <c r="E584" s="1"/>
      <c r="F584" s="1"/>
    </row>
    <row r="585">
      <c r="E585" s="1"/>
      <c r="F585" s="1"/>
    </row>
    <row r="586">
      <c r="E586" s="1"/>
      <c r="F586" s="1"/>
    </row>
    <row r="587">
      <c r="E587" s="1"/>
      <c r="F587" s="1"/>
    </row>
    <row r="588">
      <c r="E588" s="1"/>
      <c r="F588" s="1"/>
    </row>
    <row r="589">
      <c r="E589" s="1"/>
      <c r="F589" s="1"/>
    </row>
    <row r="590">
      <c r="E590" s="1"/>
      <c r="F590" s="1"/>
    </row>
    <row r="591">
      <c r="E591" s="1"/>
      <c r="F591" s="1"/>
    </row>
    <row r="592">
      <c r="E592" s="1"/>
      <c r="F592" s="1"/>
    </row>
    <row r="593">
      <c r="E593" s="1"/>
      <c r="F593" s="1"/>
    </row>
    <row r="594">
      <c r="E594" s="1"/>
      <c r="F594" s="1"/>
    </row>
    <row r="595">
      <c r="E595" s="1"/>
      <c r="F595" s="1"/>
    </row>
    <row r="596">
      <c r="E596" s="1"/>
      <c r="F596" s="1"/>
    </row>
    <row r="597">
      <c r="E597" s="1"/>
      <c r="F597" s="1"/>
    </row>
    <row r="598">
      <c r="E598" s="1"/>
      <c r="F598" s="1"/>
    </row>
    <row r="599">
      <c r="E599" s="1"/>
      <c r="F599" s="1"/>
    </row>
    <row r="600">
      <c r="E600" s="1"/>
      <c r="F600" s="1"/>
    </row>
    <row r="601">
      <c r="E601" s="1"/>
      <c r="F601" s="1"/>
    </row>
    <row r="602">
      <c r="E602" s="1"/>
      <c r="F602" s="1"/>
    </row>
    <row r="603">
      <c r="E603" s="1"/>
      <c r="F603" s="1"/>
    </row>
    <row r="604">
      <c r="E604" s="1"/>
      <c r="F604" s="1"/>
    </row>
    <row r="605">
      <c r="E605" s="1"/>
      <c r="F605" s="1"/>
    </row>
    <row r="606">
      <c r="E606" s="1"/>
      <c r="F606" s="1"/>
    </row>
    <row r="607">
      <c r="E607" s="1"/>
      <c r="F607" s="1"/>
    </row>
    <row r="608">
      <c r="E608" s="1"/>
      <c r="F608" s="1"/>
    </row>
    <row r="609">
      <c r="E609" s="1"/>
      <c r="F609" s="1"/>
    </row>
    <row r="610">
      <c r="E610" s="1"/>
      <c r="F610" s="1"/>
    </row>
    <row r="611">
      <c r="E611" s="1"/>
      <c r="F611" s="1"/>
    </row>
    <row r="612">
      <c r="E612" s="1"/>
      <c r="F612" s="1"/>
    </row>
    <row r="613">
      <c r="E613" s="1"/>
      <c r="F613" s="1"/>
    </row>
    <row r="614">
      <c r="E614" s="1"/>
      <c r="F614" s="1"/>
    </row>
    <row r="615">
      <c r="E615" s="1"/>
      <c r="F615" s="1"/>
    </row>
    <row r="616">
      <c r="E616" s="1"/>
      <c r="F616" s="1"/>
    </row>
    <row r="617">
      <c r="E617" s="1"/>
      <c r="F617" s="1"/>
    </row>
    <row r="618">
      <c r="E618" s="1"/>
      <c r="F618" s="1"/>
    </row>
    <row r="619">
      <c r="E619" s="1"/>
      <c r="F619" s="1"/>
    </row>
    <row r="620">
      <c r="E620" s="1"/>
      <c r="F620" s="1"/>
    </row>
    <row r="621">
      <c r="E621" s="1"/>
      <c r="F621" s="1"/>
    </row>
    <row r="622">
      <c r="E622" s="1"/>
      <c r="F622" s="1"/>
    </row>
    <row r="623">
      <c r="E623" s="1"/>
      <c r="F623" s="1"/>
    </row>
    <row r="624">
      <c r="E624" s="1"/>
      <c r="F624" s="1"/>
    </row>
    <row r="625">
      <c r="E625" s="1"/>
      <c r="F625" s="1"/>
    </row>
    <row r="626">
      <c r="E626" s="1"/>
      <c r="F626" s="1"/>
    </row>
    <row r="627">
      <c r="E627" s="1"/>
      <c r="F627" s="1"/>
    </row>
    <row r="628">
      <c r="E628" s="1"/>
      <c r="F628" s="1"/>
    </row>
    <row r="629">
      <c r="E629" s="1"/>
      <c r="F629" s="1"/>
    </row>
    <row r="630">
      <c r="E630" s="1"/>
      <c r="F630" s="1"/>
    </row>
    <row r="631">
      <c r="E631" s="1"/>
      <c r="F631" s="1"/>
    </row>
    <row r="632">
      <c r="E632" s="1"/>
      <c r="F632" s="1"/>
    </row>
    <row r="633">
      <c r="E633" s="1"/>
      <c r="F633" s="1"/>
    </row>
    <row r="634">
      <c r="E634" s="1"/>
      <c r="F634" s="1"/>
    </row>
    <row r="635">
      <c r="E635" s="1"/>
      <c r="F635" s="1"/>
    </row>
    <row r="636">
      <c r="E636" s="1"/>
      <c r="F636" s="1"/>
    </row>
    <row r="637">
      <c r="E637" s="1"/>
      <c r="F637" s="1"/>
    </row>
    <row r="638">
      <c r="E638" s="1"/>
      <c r="F638" s="1"/>
    </row>
    <row r="639">
      <c r="E639" s="1"/>
      <c r="F639" s="1"/>
    </row>
    <row r="640">
      <c r="E640" s="1"/>
      <c r="F640" s="1"/>
    </row>
    <row r="641">
      <c r="E641" s="1"/>
      <c r="F641" s="1"/>
    </row>
    <row r="642">
      <c r="E642" s="1"/>
      <c r="F642" s="1"/>
    </row>
    <row r="643">
      <c r="E643" s="1"/>
      <c r="F643" s="1"/>
    </row>
    <row r="644">
      <c r="E644" s="1"/>
      <c r="F644" s="1"/>
    </row>
    <row r="645">
      <c r="E645" s="1"/>
      <c r="F645" s="1"/>
    </row>
    <row r="646">
      <c r="E646" s="1"/>
      <c r="F646" s="1"/>
    </row>
    <row r="647">
      <c r="E647" s="1"/>
      <c r="F647" s="1"/>
    </row>
    <row r="648">
      <c r="E648" s="1"/>
      <c r="F648" s="1"/>
    </row>
    <row r="649">
      <c r="E649" s="1"/>
      <c r="F649" s="1"/>
    </row>
    <row r="650">
      <c r="E650" s="1"/>
      <c r="F650" s="1"/>
    </row>
    <row r="651">
      <c r="E651" s="1"/>
      <c r="F651" s="1"/>
    </row>
    <row r="652">
      <c r="E652" s="1"/>
      <c r="F652" s="1"/>
    </row>
    <row r="653">
      <c r="E653" s="1"/>
      <c r="F653" s="1"/>
    </row>
    <row r="654">
      <c r="E654" s="1"/>
      <c r="F654" s="1"/>
    </row>
    <row r="655">
      <c r="E655" s="1"/>
      <c r="F655" s="1"/>
    </row>
    <row r="656">
      <c r="E656" s="1"/>
      <c r="F656" s="1"/>
    </row>
    <row r="657">
      <c r="E657" s="1"/>
      <c r="F657" s="1"/>
    </row>
    <row r="658">
      <c r="E658" s="1"/>
      <c r="F658" s="1"/>
    </row>
    <row r="659">
      <c r="E659" s="1"/>
      <c r="F659" s="1"/>
    </row>
    <row r="660">
      <c r="E660" s="1"/>
      <c r="F660" s="1"/>
    </row>
    <row r="661">
      <c r="E661" s="1"/>
      <c r="F661" s="1"/>
    </row>
    <row r="662">
      <c r="E662" s="1"/>
      <c r="F662" s="1"/>
    </row>
    <row r="663">
      <c r="E663" s="1"/>
      <c r="F663" s="1"/>
    </row>
    <row r="664">
      <c r="E664" s="1"/>
      <c r="F664" s="1"/>
    </row>
    <row r="665">
      <c r="E665" s="1"/>
      <c r="F665" s="1"/>
    </row>
    <row r="666">
      <c r="E666" s="1"/>
      <c r="F666" s="1"/>
    </row>
    <row r="667">
      <c r="E667" s="1"/>
      <c r="F667" s="1"/>
    </row>
    <row r="668">
      <c r="E668" s="1"/>
      <c r="F668" s="1"/>
    </row>
    <row r="669">
      <c r="E669" s="1"/>
      <c r="F669" s="1"/>
    </row>
    <row r="670">
      <c r="E670" s="1"/>
      <c r="F670" s="1"/>
    </row>
    <row r="671">
      <c r="E671" s="1"/>
      <c r="F671" s="1"/>
    </row>
    <row r="672">
      <c r="E672" s="1"/>
      <c r="F672" s="1"/>
    </row>
    <row r="673">
      <c r="E673" s="1"/>
      <c r="F673" s="1"/>
    </row>
    <row r="674">
      <c r="E674" s="1"/>
      <c r="F674" s="1"/>
    </row>
    <row r="675">
      <c r="E675" s="1"/>
      <c r="F675" s="1"/>
    </row>
    <row r="676">
      <c r="E676" s="1"/>
      <c r="F676" s="1"/>
    </row>
    <row r="677">
      <c r="E677" s="1"/>
      <c r="F677" s="1"/>
    </row>
    <row r="678">
      <c r="E678" s="1"/>
      <c r="F678" s="1"/>
    </row>
    <row r="679">
      <c r="E679" s="1"/>
      <c r="F679" s="1"/>
    </row>
    <row r="680">
      <c r="E680" s="1"/>
      <c r="F680" s="1"/>
    </row>
    <row r="681">
      <c r="E681" s="1"/>
      <c r="F681" s="1"/>
    </row>
    <row r="682">
      <c r="E682" s="1"/>
      <c r="F682" s="1"/>
    </row>
    <row r="683">
      <c r="E683" s="1"/>
      <c r="F683" s="1"/>
    </row>
    <row r="684">
      <c r="E684" s="1"/>
      <c r="F684" s="1"/>
    </row>
    <row r="685">
      <c r="E685" s="1"/>
      <c r="F685" s="1"/>
    </row>
    <row r="686">
      <c r="E686" s="1"/>
      <c r="F686" s="1"/>
    </row>
    <row r="687">
      <c r="E687" s="1"/>
      <c r="F687" s="1"/>
    </row>
    <row r="688">
      <c r="E688" s="1"/>
      <c r="F688" s="1"/>
    </row>
    <row r="689">
      <c r="E689" s="1"/>
      <c r="F689" s="1"/>
    </row>
    <row r="690">
      <c r="E690" s="1"/>
      <c r="F690" s="1"/>
    </row>
    <row r="691">
      <c r="E691" s="1"/>
      <c r="F691" s="1"/>
    </row>
    <row r="692">
      <c r="E692" s="1"/>
      <c r="F692" s="1"/>
    </row>
    <row r="693">
      <c r="E693" s="1"/>
      <c r="F693" s="1"/>
    </row>
    <row r="694">
      <c r="E694" s="1"/>
      <c r="F694" s="1"/>
    </row>
    <row r="695">
      <c r="E695" s="1"/>
      <c r="F695" s="1"/>
    </row>
    <row r="696">
      <c r="E696" s="1"/>
      <c r="F696" s="1"/>
    </row>
    <row r="697">
      <c r="E697" s="1"/>
      <c r="F697" s="1"/>
    </row>
    <row r="698">
      <c r="E698" s="1"/>
      <c r="F698" s="1"/>
    </row>
    <row r="699">
      <c r="E699" s="1"/>
      <c r="F699" s="1"/>
    </row>
    <row r="700">
      <c r="E700" s="1"/>
      <c r="F700" s="1"/>
    </row>
    <row r="701">
      <c r="E701" s="1"/>
      <c r="F701" s="1"/>
    </row>
    <row r="702">
      <c r="E702" s="1"/>
      <c r="F702" s="1"/>
    </row>
    <row r="703">
      <c r="E703" s="1"/>
      <c r="F703" s="1"/>
    </row>
    <row r="704">
      <c r="E704" s="1"/>
      <c r="F704" s="1"/>
    </row>
    <row r="705">
      <c r="E705" s="1"/>
      <c r="F705" s="1"/>
    </row>
    <row r="706">
      <c r="E706" s="1"/>
      <c r="F706" s="1"/>
    </row>
    <row r="707">
      <c r="E707" s="1"/>
      <c r="F707" s="1"/>
    </row>
    <row r="708">
      <c r="E708" s="1"/>
      <c r="F708" s="1"/>
    </row>
    <row r="709">
      <c r="E709" s="1"/>
      <c r="F709" s="1"/>
    </row>
    <row r="710">
      <c r="E710" s="1"/>
      <c r="F710" s="1"/>
    </row>
    <row r="711">
      <c r="E711" s="1"/>
      <c r="F711" s="1"/>
    </row>
    <row r="712">
      <c r="E712" s="1"/>
      <c r="F712" s="1"/>
    </row>
    <row r="713">
      <c r="E713" s="1"/>
      <c r="F713" s="1"/>
    </row>
    <row r="714">
      <c r="E714" s="1"/>
      <c r="F714" s="1"/>
    </row>
    <row r="715">
      <c r="E715" s="1"/>
      <c r="F715" s="1"/>
    </row>
    <row r="716">
      <c r="E716" s="1"/>
      <c r="F716" s="1"/>
    </row>
    <row r="717">
      <c r="E717" s="1"/>
      <c r="F717" s="1"/>
    </row>
    <row r="718">
      <c r="E718" s="1"/>
      <c r="F718" s="1"/>
    </row>
    <row r="719">
      <c r="E719" s="1"/>
      <c r="F719" s="1"/>
    </row>
    <row r="720">
      <c r="E720" s="1"/>
      <c r="F720" s="1"/>
    </row>
    <row r="721">
      <c r="E721" s="1"/>
      <c r="F721" s="1"/>
    </row>
    <row r="722">
      <c r="E722" s="1"/>
      <c r="F722" s="1"/>
    </row>
    <row r="723">
      <c r="E723" s="1"/>
      <c r="F723" s="1"/>
    </row>
    <row r="724">
      <c r="E724" s="1"/>
      <c r="F724" s="1"/>
    </row>
    <row r="725">
      <c r="E725" s="1"/>
      <c r="F725" s="1"/>
    </row>
    <row r="726">
      <c r="E726" s="1"/>
      <c r="F726" s="1"/>
    </row>
    <row r="727">
      <c r="E727" s="1"/>
      <c r="F727" s="1"/>
    </row>
    <row r="728">
      <c r="E728" s="1"/>
      <c r="F728" s="1"/>
    </row>
    <row r="729">
      <c r="E729" s="1"/>
      <c r="F729" s="1"/>
    </row>
    <row r="730">
      <c r="E730" s="1"/>
      <c r="F730" s="1"/>
    </row>
    <row r="731">
      <c r="E731" s="1"/>
      <c r="F731" s="1"/>
    </row>
    <row r="732">
      <c r="E732" s="1"/>
      <c r="F732" s="1"/>
    </row>
    <row r="733">
      <c r="E733" s="1"/>
      <c r="F733" s="1"/>
    </row>
    <row r="734">
      <c r="E734" s="1"/>
      <c r="F734" s="1"/>
    </row>
    <row r="735">
      <c r="E735" s="1"/>
      <c r="F735" s="1"/>
    </row>
    <row r="736">
      <c r="E736" s="1"/>
      <c r="F736" s="1"/>
    </row>
    <row r="737">
      <c r="E737" s="1"/>
      <c r="F737" s="1"/>
    </row>
    <row r="738">
      <c r="E738" s="1"/>
      <c r="F738" s="1"/>
    </row>
    <row r="739">
      <c r="E739" s="1"/>
      <c r="F739" s="1"/>
    </row>
    <row r="740">
      <c r="E740" s="1"/>
      <c r="F740" s="1"/>
    </row>
    <row r="741">
      <c r="E741" s="1"/>
      <c r="F741" s="1"/>
    </row>
    <row r="742">
      <c r="E742" s="1"/>
      <c r="F742" s="1"/>
    </row>
    <row r="743">
      <c r="E743" s="1"/>
      <c r="F743" s="1"/>
    </row>
    <row r="744">
      <c r="E744" s="1"/>
      <c r="F744" s="1"/>
    </row>
    <row r="745">
      <c r="E745" s="1"/>
      <c r="F745" s="1"/>
    </row>
    <row r="746">
      <c r="E746" s="1"/>
      <c r="F746" s="1"/>
    </row>
    <row r="747">
      <c r="E747" s="1"/>
      <c r="F747" s="1"/>
    </row>
    <row r="748">
      <c r="E748" s="1"/>
      <c r="F748" s="1"/>
    </row>
    <row r="749">
      <c r="E749" s="1"/>
      <c r="F749" s="1"/>
    </row>
    <row r="750">
      <c r="E750" s="1"/>
      <c r="F750" s="1"/>
    </row>
    <row r="751">
      <c r="E751" s="1"/>
      <c r="F751" s="1"/>
    </row>
    <row r="752">
      <c r="E752" s="1"/>
      <c r="F752" s="1"/>
    </row>
    <row r="753">
      <c r="E753" s="1"/>
      <c r="F753" s="1"/>
    </row>
    <row r="754">
      <c r="E754" s="1"/>
      <c r="F754" s="1"/>
    </row>
    <row r="755">
      <c r="E755" s="1"/>
      <c r="F755" s="1"/>
    </row>
    <row r="756">
      <c r="E756" s="1"/>
      <c r="F756" s="1"/>
    </row>
    <row r="757">
      <c r="E757" s="1"/>
      <c r="F757" s="1"/>
    </row>
    <row r="758">
      <c r="E758" s="1"/>
      <c r="F758" s="1"/>
    </row>
    <row r="759">
      <c r="E759" s="1"/>
      <c r="F759" s="1"/>
    </row>
    <row r="760">
      <c r="E760" s="1"/>
      <c r="F760" s="1"/>
    </row>
    <row r="761">
      <c r="E761" s="1"/>
      <c r="F761" s="1"/>
    </row>
    <row r="762">
      <c r="E762" s="1"/>
      <c r="F762" s="1"/>
    </row>
    <row r="763">
      <c r="E763" s="1"/>
      <c r="F763" s="1"/>
    </row>
    <row r="764">
      <c r="E764" s="1"/>
      <c r="F764" s="1"/>
    </row>
    <row r="765">
      <c r="E765" s="1"/>
      <c r="F765" s="1"/>
    </row>
    <row r="766">
      <c r="E766" s="1"/>
      <c r="F766" s="1"/>
    </row>
    <row r="767">
      <c r="E767" s="1"/>
      <c r="F767" s="1"/>
    </row>
    <row r="768">
      <c r="E768" s="1"/>
      <c r="F768" s="1"/>
    </row>
    <row r="769">
      <c r="E769" s="1"/>
      <c r="F769" s="1"/>
    </row>
    <row r="770">
      <c r="E770" s="1"/>
      <c r="F770" s="1"/>
    </row>
    <row r="771">
      <c r="E771" s="1"/>
      <c r="F771" s="1"/>
    </row>
    <row r="772">
      <c r="E772" s="1"/>
      <c r="F772" s="1"/>
    </row>
    <row r="773">
      <c r="E773" s="1"/>
      <c r="F773" s="1"/>
    </row>
    <row r="774">
      <c r="E774" s="1"/>
      <c r="F774" s="1"/>
    </row>
    <row r="775">
      <c r="E775" s="1"/>
      <c r="F775" s="1"/>
    </row>
    <row r="776">
      <c r="E776" s="1"/>
      <c r="F776" s="1"/>
    </row>
    <row r="777">
      <c r="E777" s="1"/>
      <c r="F777" s="1"/>
    </row>
    <row r="778">
      <c r="E778" s="1"/>
      <c r="F778" s="1"/>
    </row>
    <row r="779">
      <c r="E779" s="1"/>
      <c r="F779" s="1"/>
    </row>
    <row r="780">
      <c r="E780" s="1"/>
      <c r="F780" s="1"/>
    </row>
    <row r="781">
      <c r="E781" s="1"/>
      <c r="F781" s="1"/>
    </row>
    <row r="782">
      <c r="E782" s="1"/>
      <c r="F782" s="1"/>
    </row>
    <row r="783">
      <c r="E783" s="1"/>
      <c r="F783" s="1"/>
    </row>
    <row r="784">
      <c r="E784" s="1"/>
      <c r="F784" s="1"/>
    </row>
    <row r="785">
      <c r="E785" s="1"/>
      <c r="F785" s="1"/>
    </row>
    <row r="786">
      <c r="E786" s="1"/>
      <c r="F786" s="1"/>
    </row>
    <row r="787">
      <c r="E787" s="1"/>
      <c r="F787" s="1"/>
    </row>
    <row r="788">
      <c r="E788" s="1"/>
      <c r="F788" s="1"/>
    </row>
    <row r="789">
      <c r="E789" s="1"/>
      <c r="F789" s="1"/>
    </row>
    <row r="790">
      <c r="E790" s="1"/>
      <c r="F790" s="1"/>
    </row>
    <row r="791">
      <c r="E791" s="1"/>
      <c r="F791" s="1"/>
    </row>
    <row r="792">
      <c r="E792" s="1"/>
      <c r="F792" s="1"/>
    </row>
    <row r="793">
      <c r="E793" s="1"/>
      <c r="F793" s="1"/>
    </row>
    <row r="794">
      <c r="E794" s="1"/>
      <c r="F794" s="1"/>
    </row>
    <row r="795">
      <c r="E795" s="1"/>
      <c r="F795" s="1"/>
    </row>
    <row r="796">
      <c r="E796" s="1"/>
      <c r="F796" s="1"/>
    </row>
    <row r="797">
      <c r="E797" s="1"/>
      <c r="F797" s="1"/>
    </row>
    <row r="798">
      <c r="E798" s="1"/>
      <c r="F798" s="1"/>
    </row>
    <row r="799">
      <c r="E799" s="1"/>
      <c r="F799" s="1"/>
    </row>
    <row r="800">
      <c r="E800" s="1"/>
      <c r="F800" s="1"/>
    </row>
    <row r="801">
      <c r="E801" s="1"/>
      <c r="F801" s="1"/>
    </row>
    <row r="802">
      <c r="E802" s="1"/>
      <c r="F802" s="1"/>
    </row>
    <row r="803">
      <c r="E803" s="1"/>
      <c r="F803" s="1"/>
    </row>
    <row r="804">
      <c r="E804" s="1"/>
      <c r="F804" s="1"/>
    </row>
    <row r="805">
      <c r="E805" s="1"/>
      <c r="F805" s="1"/>
    </row>
    <row r="806">
      <c r="E806" s="1"/>
      <c r="F806" s="1"/>
    </row>
    <row r="807">
      <c r="E807" s="1"/>
      <c r="F807" s="1"/>
    </row>
    <row r="808">
      <c r="E808" s="1"/>
      <c r="F808" s="1"/>
    </row>
    <row r="809">
      <c r="E809" s="1"/>
      <c r="F809" s="1"/>
    </row>
    <row r="810">
      <c r="E810" s="1"/>
      <c r="F810" s="1"/>
    </row>
    <row r="811">
      <c r="E811" s="1"/>
      <c r="F811" s="1"/>
    </row>
    <row r="812">
      <c r="E812" s="1"/>
      <c r="F812" s="1"/>
    </row>
    <row r="813">
      <c r="E813" s="1"/>
      <c r="F813" s="1"/>
    </row>
    <row r="814">
      <c r="E814" s="1"/>
      <c r="F814" s="1"/>
    </row>
    <row r="815">
      <c r="E815" s="1"/>
      <c r="F815" s="1"/>
    </row>
    <row r="816">
      <c r="E816" s="1"/>
      <c r="F816" s="1"/>
    </row>
    <row r="817">
      <c r="E817" s="1"/>
      <c r="F817" s="1"/>
    </row>
    <row r="818">
      <c r="E818" s="1"/>
      <c r="F818" s="1"/>
    </row>
    <row r="819">
      <c r="E819" s="1"/>
      <c r="F819" s="1"/>
    </row>
    <row r="820">
      <c r="E820" s="1"/>
      <c r="F820" s="1"/>
    </row>
    <row r="821">
      <c r="E821" s="1"/>
      <c r="F821" s="1"/>
    </row>
    <row r="822">
      <c r="E822" s="1"/>
      <c r="F822" s="1"/>
    </row>
    <row r="823">
      <c r="E823" s="1"/>
      <c r="F823" s="1"/>
    </row>
    <row r="824">
      <c r="E824" s="1"/>
      <c r="F824" s="1"/>
    </row>
    <row r="825">
      <c r="E825" s="1"/>
      <c r="F825" s="1"/>
    </row>
    <row r="826">
      <c r="E826" s="1"/>
      <c r="F826" s="1"/>
    </row>
    <row r="827">
      <c r="E827" s="1"/>
      <c r="F827" s="1"/>
    </row>
    <row r="828">
      <c r="E828" s="1"/>
      <c r="F828" s="1"/>
    </row>
    <row r="829">
      <c r="E829" s="1"/>
      <c r="F829" s="1"/>
    </row>
    <row r="830">
      <c r="E830" s="1"/>
      <c r="F830" s="1"/>
    </row>
    <row r="831">
      <c r="E831" s="1"/>
      <c r="F831" s="1"/>
    </row>
    <row r="832">
      <c r="E832" s="1"/>
      <c r="F832" s="1"/>
    </row>
    <row r="833">
      <c r="E833" s="1"/>
      <c r="F833" s="1"/>
    </row>
    <row r="834">
      <c r="E834" s="1"/>
      <c r="F834" s="1"/>
    </row>
    <row r="835">
      <c r="E835" s="1"/>
      <c r="F835" s="1"/>
    </row>
    <row r="836">
      <c r="E836" s="1"/>
      <c r="F836" s="1"/>
    </row>
    <row r="837">
      <c r="E837" s="1"/>
      <c r="F837" s="1"/>
    </row>
    <row r="838">
      <c r="E838" s="1"/>
      <c r="F838" s="1"/>
    </row>
    <row r="839">
      <c r="E839" s="1"/>
      <c r="F839" s="1"/>
    </row>
    <row r="840">
      <c r="E840" s="1"/>
      <c r="F840" s="1"/>
    </row>
    <row r="841">
      <c r="E841" s="1"/>
      <c r="F841" s="1"/>
    </row>
    <row r="842">
      <c r="E842" s="1"/>
      <c r="F842" s="1"/>
    </row>
    <row r="843">
      <c r="E843" s="1"/>
      <c r="F843" s="1"/>
    </row>
    <row r="844">
      <c r="E844" s="1"/>
      <c r="F844" s="1"/>
    </row>
    <row r="845">
      <c r="E845" s="1"/>
      <c r="F845" s="1"/>
    </row>
    <row r="846">
      <c r="E846" s="1"/>
      <c r="F846" s="1"/>
    </row>
    <row r="847">
      <c r="E847" s="1"/>
      <c r="F847" s="1"/>
    </row>
    <row r="848">
      <c r="E848" s="1"/>
      <c r="F848" s="1"/>
    </row>
    <row r="849">
      <c r="E849" s="1"/>
      <c r="F849" s="1"/>
    </row>
    <row r="850">
      <c r="E850" s="1"/>
      <c r="F850" s="1"/>
    </row>
    <row r="851">
      <c r="E851" s="1"/>
      <c r="F851" s="1"/>
    </row>
    <row r="852">
      <c r="E852" s="1"/>
      <c r="F852" s="1"/>
    </row>
    <row r="853">
      <c r="E853" s="1"/>
      <c r="F853" s="1"/>
    </row>
    <row r="854">
      <c r="E854" s="1"/>
      <c r="F854" s="1"/>
    </row>
    <row r="855">
      <c r="E855" s="1"/>
      <c r="F855" s="1"/>
    </row>
    <row r="856">
      <c r="E856" s="1"/>
      <c r="F856" s="1"/>
    </row>
    <row r="857">
      <c r="E857" s="1"/>
      <c r="F857" s="1"/>
    </row>
    <row r="858">
      <c r="E858" s="1"/>
      <c r="F858" s="1"/>
    </row>
    <row r="859">
      <c r="E859" s="1"/>
      <c r="F859" s="1"/>
    </row>
    <row r="860">
      <c r="E860" s="1"/>
      <c r="F860" s="1"/>
    </row>
    <row r="861">
      <c r="E861" s="1"/>
      <c r="F861" s="1"/>
    </row>
    <row r="862">
      <c r="E862" s="1"/>
      <c r="F862" s="1"/>
    </row>
    <row r="863">
      <c r="E863" s="1"/>
      <c r="F863" s="1"/>
    </row>
    <row r="864">
      <c r="E864" s="1"/>
      <c r="F864" s="1"/>
    </row>
    <row r="865">
      <c r="E865" s="1"/>
      <c r="F865" s="1"/>
    </row>
    <row r="866">
      <c r="E866" s="1"/>
      <c r="F866" s="1"/>
    </row>
    <row r="867">
      <c r="E867" s="1"/>
      <c r="F867" s="1"/>
    </row>
    <row r="868">
      <c r="E868" s="1"/>
      <c r="F868" s="1"/>
    </row>
    <row r="869">
      <c r="E869" s="1"/>
      <c r="F869" s="1"/>
    </row>
    <row r="870">
      <c r="E870" s="1"/>
      <c r="F870" s="1"/>
    </row>
    <row r="871">
      <c r="E871" s="1"/>
      <c r="F871" s="1"/>
    </row>
    <row r="872">
      <c r="E872" s="1"/>
      <c r="F872" s="1"/>
    </row>
    <row r="873">
      <c r="E873" s="1"/>
      <c r="F873" s="1"/>
    </row>
    <row r="874">
      <c r="E874" s="1"/>
      <c r="F874" s="1"/>
    </row>
    <row r="875">
      <c r="E875" s="1"/>
      <c r="F875" s="1"/>
    </row>
    <row r="876">
      <c r="E876" s="1"/>
      <c r="F876" s="1"/>
    </row>
    <row r="877">
      <c r="E877" s="1"/>
      <c r="F877" s="1"/>
    </row>
    <row r="878">
      <c r="E878" s="1"/>
      <c r="F878" s="1"/>
    </row>
    <row r="879">
      <c r="E879" s="1"/>
      <c r="F879" s="1"/>
    </row>
    <row r="880">
      <c r="E880" s="1"/>
      <c r="F880" s="1"/>
    </row>
    <row r="881">
      <c r="E881" s="1"/>
      <c r="F881" s="1"/>
    </row>
    <row r="882">
      <c r="E882" s="1"/>
      <c r="F882" s="1"/>
    </row>
    <row r="883">
      <c r="E883" s="1"/>
      <c r="F883" s="1"/>
    </row>
    <row r="884">
      <c r="E884" s="1"/>
      <c r="F884" s="1"/>
    </row>
    <row r="885">
      <c r="E885" s="1"/>
      <c r="F885" s="1"/>
    </row>
    <row r="886">
      <c r="E886" s="1"/>
      <c r="F886" s="1"/>
    </row>
    <row r="887">
      <c r="E887" s="1"/>
      <c r="F887" s="1"/>
    </row>
    <row r="888">
      <c r="E888" s="1"/>
      <c r="F888" s="1"/>
    </row>
    <row r="889">
      <c r="E889" s="1"/>
      <c r="F889" s="1"/>
    </row>
    <row r="890">
      <c r="E890" s="1"/>
      <c r="F890" s="1"/>
    </row>
    <row r="891">
      <c r="E891" s="1"/>
      <c r="F891" s="1"/>
    </row>
    <row r="892">
      <c r="E892" s="1"/>
      <c r="F892" s="1"/>
    </row>
    <row r="893">
      <c r="E893" s="1"/>
      <c r="F893" s="1"/>
    </row>
    <row r="894">
      <c r="E894" s="1"/>
      <c r="F894" s="1"/>
    </row>
    <row r="895">
      <c r="E895" s="1"/>
      <c r="F895" s="1"/>
    </row>
    <row r="896">
      <c r="E896" s="1"/>
      <c r="F896" s="1"/>
    </row>
    <row r="897">
      <c r="E897" s="1"/>
      <c r="F897" s="1"/>
    </row>
    <row r="898">
      <c r="E898" s="1"/>
      <c r="F898" s="1"/>
    </row>
    <row r="899">
      <c r="E899" s="1"/>
      <c r="F899" s="1"/>
    </row>
    <row r="900">
      <c r="E900" s="1"/>
      <c r="F900" s="1"/>
    </row>
    <row r="901">
      <c r="E901" s="1"/>
      <c r="F901" s="1"/>
    </row>
    <row r="902">
      <c r="E902" s="1"/>
      <c r="F902" s="1"/>
    </row>
    <row r="903">
      <c r="E903" s="1"/>
      <c r="F903" s="1"/>
    </row>
    <row r="904">
      <c r="E904" s="1"/>
      <c r="F904" s="1"/>
    </row>
    <row r="905">
      <c r="E905" s="1"/>
      <c r="F905" s="1"/>
    </row>
    <row r="906">
      <c r="E906" s="1"/>
      <c r="F906" s="1"/>
    </row>
    <row r="907">
      <c r="E907" s="1"/>
      <c r="F907" s="1"/>
    </row>
    <row r="908">
      <c r="E908" s="1"/>
      <c r="F908" s="1"/>
    </row>
    <row r="909">
      <c r="E909" s="1"/>
      <c r="F909" s="1"/>
    </row>
    <row r="910">
      <c r="E910" s="1"/>
      <c r="F910" s="1"/>
    </row>
    <row r="911">
      <c r="E911" s="1"/>
      <c r="F911" s="1"/>
    </row>
    <row r="912">
      <c r="E912" s="1"/>
      <c r="F912" s="1"/>
    </row>
    <row r="913">
      <c r="E913" s="1"/>
      <c r="F913" s="1"/>
    </row>
    <row r="914">
      <c r="E914" s="1"/>
      <c r="F914" s="1"/>
    </row>
    <row r="915">
      <c r="E915" s="1"/>
      <c r="F915" s="1"/>
    </row>
    <row r="916">
      <c r="E916" s="1"/>
      <c r="F916" s="1"/>
    </row>
    <row r="917">
      <c r="E917" s="1"/>
      <c r="F917" s="1"/>
    </row>
    <row r="918">
      <c r="E918" s="1"/>
      <c r="F918" s="1"/>
    </row>
    <row r="919">
      <c r="E919" s="1"/>
      <c r="F919" s="1"/>
    </row>
    <row r="920">
      <c r="E920" s="1"/>
      <c r="F920" s="1"/>
    </row>
    <row r="921">
      <c r="E921" s="1"/>
      <c r="F921" s="1"/>
    </row>
    <row r="922">
      <c r="E922" s="1"/>
      <c r="F922" s="1"/>
    </row>
    <row r="923">
      <c r="E923" s="1"/>
      <c r="F923" s="1"/>
    </row>
    <row r="924">
      <c r="E924" s="1"/>
      <c r="F924" s="1"/>
    </row>
    <row r="925">
      <c r="E925" s="1"/>
      <c r="F925" s="1"/>
    </row>
    <row r="926">
      <c r="E926" s="1"/>
      <c r="F926" s="1"/>
    </row>
    <row r="927">
      <c r="E927" s="1"/>
      <c r="F927" s="1"/>
    </row>
    <row r="928">
      <c r="E928" s="1"/>
      <c r="F928" s="1"/>
    </row>
    <row r="929">
      <c r="E929" s="1"/>
      <c r="F929" s="1"/>
    </row>
    <row r="930">
      <c r="E930" s="1"/>
      <c r="F930" s="1"/>
    </row>
    <row r="931">
      <c r="E931" s="1"/>
      <c r="F931" s="1"/>
    </row>
    <row r="932">
      <c r="E932" s="1"/>
      <c r="F932" s="1"/>
    </row>
    <row r="933">
      <c r="E933" s="1"/>
      <c r="F933" s="1"/>
    </row>
    <row r="934">
      <c r="E934" s="1"/>
      <c r="F934" s="1"/>
    </row>
    <row r="935">
      <c r="E935" s="1"/>
      <c r="F935" s="1"/>
    </row>
    <row r="936">
      <c r="E936" s="1"/>
      <c r="F936" s="1"/>
    </row>
    <row r="937">
      <c r="E937" s="1"/>
      <c r="F937" s="1"/>
    </row>
    <row r="938">
      <c r="E938" s="1"/>
      <c r="F938" s="1"/>
    </row>
    <row r="939">
      <c r="E939" s="1"/>
      <c r="F939" s="1"/>
    </row>
    <row r="940">
      <c r="E940" s="1"/>
      <c r="F940" s="1"/>
    </row>
    <row r="941">
      <c r="E941" s="1"/>
      <c r="F941" s="1"/>
    </row>
    <row r="942">
      <c r="E942" s="1"/>
      <c r="F942" s="1"/>
    </row>
    <row r="943">
      <c r="E943" s="1"/>
      <c r="F943" s="1"/>
    </row>
    <row r="944">
      <c r="E944" s="1"/>
      <c r="F944" s="1"/>
    </row>
    <row r="945">
      <c r="E945" s="1"/>
      <c r="F945" s="1"/>
    </row>
    <row r="946">
      <c r="E946" s="1"/>
      <c r="F946" s="1"/>
    </row>
    <row r="947">
      <c r="E947" s="1"/>
      <c r="F947" s="1"/>
    </row>
    <row r="948">
      <c r="E948" s="1"/>
      <c r="F948" s="1"/>
    </row>
    <row r="949">
      <c r="E949" s="1"/>
      <c r="F949" s="1"/>
    </row>
    <row r="950">
      <c r="E950" s="1"/>
      <c r="F950" s="1"/>
    </row>
    <row r="951">
      <c r="E951" s="1"/>
      <c r="F951" s="1"/>
    </row>
    <row r="952">
      <c r="E952" s="1"/>
      <c r="F952" s="1"/>
    </row>
    <row r="953">
      <c r="E953" s="1"/>
      <c r="F953" s="1"/>
    </row>
    <row r="954">
      <c r="E954" s="1"/>
      <c r="F954" s="1"/>
    </row>
    <row r="955">
      <c r="E955" s="1"/>
      <c r="F955" s="1"/>
    </row>
    <row r="956">
      <c r="E956" s="1"/>
      <c r="F956" s="1"/>
    </row>
    <row r="957">
      <c r="E957" s="1"/>
      <c r="F957" s="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
    <col customWidth="1" min="4" max="4" width="21.86"/>
  </cols>
  <sheetData>
    <row r="1" ht="6.75" customHeight="1"/>
    <row r="2">
      <c r="B2" s="68" t="s">
        <v>180</v>
      </c>
      <c r="C2" s="68" t="s">
        <v>438</v>
      </c>
      <c r="D2" s="114" t="s">
        <v>0</v>
      </c>
      <c r="E2" s="115" t="s">
        <v>439</v>
      </c>
      <c r="F2" s="114" t="s">
        <v>440</v>
      </c>
      <c r="G2" s="114" t="s">
        <v>320</v>
      </c>
      <c r="H2" s="114" t="s">
        <v>29</v>
      </c>
      <c r="I2" s="116" t="s">
        <v>321</v>
      </c>
    </row>
    <row r="3">
      <c r="B3" s="96" t="s">
        <v>88</v>
      </c>
      <c r="C3" s="75" t="s">
        <v>90</v>
      </c>
      <c r="D3" s="91" t="s">
        <v>441</v>
      </c>
      <c r="E3" s="96">
        <v>1.0</v>
      </c>
      <c r="F3" s="75"/>
      <c r="G3" s="75">
        <v>0.0</v>
      </c>
      <c r="H3" s="98">
        <v>1.0</v>
      </c>
      <c r="I3" s="48">
        <v>10.0</v>
      </c>
      <c r="K3" s="49"/>
    </row>
    <row r="4">
      <c r="B4" s="96" t="s">
        <v>88</v>
      </c>
      <c r="C4" s="75" t="s">
        <v>90</v>
      </c>
      <c r="D4" s="91" t="s">
        <v>442</v>
      </c>
      <c r="E4" s="96">
        <v>1.0</v>
      </c>
      <c r="F4" s="75"/>
      <c r="G4" s="75">
        <v>4.0</v>
      </c>
      <c r="H4" s="98">
        <v>1.0</v>
      </c>
      <c r="I4" s="48">
        <v>100.0</v>
      </c>
      <c r="K4" s="49"/>
    </row>
    <row r="5">
      <c r="B5" s="96" t="s">
        <v>88</v>
      </c>
      <c r="C5" s="75" t="s">
        <v>90</v>
      </c>
      <c r="D5" s="91" t="s">
        <v>443</v>
      </c>
      <c r="E5" s="96">
        <v>1.0</v>
      </c>
      <c r="F5" s="75"/>
      <c r="G5" s="75">
        <v>5.0</v>
      </c>
      <c r="H5" s="98">
        <v>1.0</v>
      </c>
      <c r="I5" s="48">
        <v>100.0</v>
      </c>
      <c r="K5" s="49"/>
    </row>
    <row r="6">
      <c r="B6" s="75"/>
      <c r="C6" s="75"/>
      <c r="D6" s="91"/>
      <c r="E6" s="75"/>
      <c r="F6" s="75"/>
      <c r="G6" s="75"/>
      <c r="H6" s="98"/>
      <c r="I6" s="1"/>
    </row>
    <row r="7">
      <c r="B7" s="96" t="s">
        <v>88</v>
      </c>
      <c r="C7" s="75" t="s">
        <v>444</v>
      </c>
      <c r="D7" s="91" t="s">
        <v>445</v>
      </c>
      <c r="E7" s="75">
        <v>13.0</v>
      </c>
      <c r="F7" s="75"/>
      <c r="G7" s="75">
        <v>0.0</v>
      </c>
      <c r="H7" s="98">
        <v>1.0</v>
      </c>
      <c r="I7" s="48">
        <v>10.0</v>
      </c>
      <c r="K7" s="49"/>
    </row>
    <row r="8">
      <c r="B8" s="96" t="s">
        <v>88</v>
      </c>
      <c r="C8" s="75" t="s">
        <v>444</v>
      </c>
      <c r="D8" s="91" t="s">
        <v>446</v>
      </c>
      <c r="E8" s="75">
        <v>15.0</v>
      </c>
      <c r="F8" s="75"/>
      <c r="G8" s="75">
        <v>1.0</v>
      </c>
      <c r="H8" s="98">
        <v>2.0</v>
      </c>
      <c r="I8" s="48">
        <v>50.0</v>
      </c>
      <c r="K8" s="49"/>
    </row>
    <row r="9">
      <c r="B9" s="96" t="s">
        <v>88</v>
      </c>
      <c r="C9" s="75" t="s">
        <v>444</v>
      </c>
      <c r="D9" s="91" t="s">
        <v>447</v>
      </c>
      <c r="E9" s="75">
        <v>17.0</v>
      </c>
      <c r="F9" s="75"/>
      <c r="G9" s="75">
        <v>1.0</v>
      </c>
      <c r="H9" s="98">
        <v>2.0</v>
      </c>
      <c r="I9" s="48">
        <v>100.0</v>
      </c>
      <c r="K9" s="49"/>
    </row>
    <row r="10">
      <c r="B10" s="96" t="s">
        <v>88</v>
      </c>
      <c r="C10" s="75" t="s">
        <v>444</v>
      </c>
      <c r="D10" s="91" t="s">
        <v>448</v>
      </c>
      <c r="E10" s="75">
        <v>12.0</v>
      </c>
      <c r="F10" s="75"/>
      <c r="G10" s="75">
        <v>4.0</v>
      </c>
      <c r="H10" s="98">
        <v>0.0</v>
      </c>
      <c r="I10" s="48">
        <v>300.0</v>
      </c>
      <c r="K10" s="49"/>
    </row>
    <row r="11">
      <c r="B11" s="96" t="s">
        <v>88</v>
      </c>
      <c r="C11" s="75" t="s">
        <v>444</v>
      </c>
      <c r="D11" s="117" t="s">
        <v>89</v>
      </c>
      <c r="E11" s="96">
        <v>16.0</v>
      </c>
      <c r="F11" s="75"/>
      <c r="G11" s="96">
        <v>4.0</v>
      </c>
      <c r="H11" s="118">
        <v>0.0</v>
      </c>
      <c r="I11" s="48">
        <v>20000.0</v>
      </c>
      <c r="K11" s="49"/>
    </row>
    <row r="12">
      <c r="B12" s="96" t="s">
        <v>88</v>
      </c>
      <c r="C12" s="75" t="s">
        <v>444</v>
      </c>
      <c r="D12" s="91" t="s">
        <v>449</v>
      </c>
      <c r="E12" s="75">
        <v>15.0</v>
      </c>
      <c r="F12" s="75"/>
      <c r="G12" s="75">
        <v>3.0</v>
      </c>
      <c r="H12" s="98">
        <v>2.0</v>
      </c>
      <c r="I12" s="48">
        <v>400.0</v>
      </c>
      <c r="K12" s="49"/>
    </row>
    <row r="13">
      <c r="B13" s="96" t="s">
        <v>88</v>
      </c>
      <c r="C13" s="75" t="s">
        <v>444</v>
      </c>
      <c r="D13" s="91" t="s">
        <v>450</v>
      </c>
      <c r="E13" s="75">
        <v>11.0</v>
      </c>
      <c r="F13" s="75"/>
      <c r="G13" s="75">
        <v>4.0</v>
      </c>
      <c r="H13" s="98">
        <v>0.0</v>
      </c>
      <c r="I13" s="48">
        <v>75.0</v>
      </c>
      <c r="K13" s="49"/>
    </row>
    <row r="14">
      <c r="B14" s="96" t="s">
        <v>88</v>
      </c>
      <c r="C14" s="75" t="s">
        <v>444</v>
      </c>
      <c r="D14" s="91" t="s">
        <v>451</v>
      </c>
      <c r="E14" s="96">
        <v>13.0</v>
      </c>
      <c r="F14" s="75"/>
      <c r="G14" s="75">
        <v>4.0</v>
      </c>
      <c r="H14" s="98">
        <v>1.0</v>
      </c>
      <c r="I14" s="48">
        <v>100.0</v>
      </c>
      <c r="K14" s="49"/>
    </row>
    <row r="15">
      <c r="B15" s="96" t="s">
        <v>88</v>
      </c>
      <c r="C15" s="75" t="s">
        <v>444</v>
      </c>
      <c r="D15" s="91" t="s">
        <v>452</v>
      </c>
      <c r="E15" s="96">
        <v>13.0</v>
      </c>
      <c r="F15" s="75"/>
      <c r="G15" s="75">
        <v>4.0</v>
      </c>
      <c r="H15" s="98">
        <v>2.0</v>
      </c>
      <c r="I15" s="48">
        <v>400.0</v>
      </c>
      <c r="K15" s="49"/>
    </row>
    <row r="16">
      <c r="B16" s="96" t="s">
        <v>88</v>
      </c>
      <c r="C16" s="75" t="s">
        <v>444</v>
      </c>
      <c r="D16" s="91" t="s">
        <v>453</v>
      </c>
      <c r="E16" s="75">
        <v>13.0</v>
      </c>
      <c r="F16" s="75"/>
      <c r="G16" s="75">
        <v>4.0</v>
      </c>
      <c r="H16" s="98">
        <v>0.0</v>
      </c>
      <c r="I16" s="48">
        <v>600.0</v>
      </c>
      <c r="K16" s="49"/>
    </row>
    <row r="17">
      <c r="B17" s="96" t="s">
        <v>88</v>
      </c>
      <c r="C17" s="75" t="s">
        <v>444</v>
      </c>
      <c r="D17" s="91" t="s">
        <v>454</v>
      </c>
      <c r="E17" s="75">
        <v>13.0</v>
      </c>
      <c r="F17" s="75"/>
      <c r="G17" s="75">
        <v>4.0</v>
      </c>
      <c r="H17" s="98">
        <v>1.0</v>
      </c>
      <c r="I17" s="48">
        <v>300.0</v>
      </c>
      <c r="K17" s="49"/>
    </row>
    <row r="18">
      <c r="B18" s="96" t="s">
        <v>88</v>
      </c>
      <c r="C18" s="75" t="s">
        <v>444</v>
      </c>
      <c r="D18" s="91" t="s">
        <v>455</v>
      </c>
      <c r="E18" s="75">
        <v>14.0</v>
      </c>
      <c r="F18" s="119"/>
      <c r="G18" s="75">
        <v>4.0</v>
      </c>
      <c r="H18" s="98">
        <v>2.0</v>
      </c>
      <c r="I18" s="48">
        <v>6000.0</v>
      </c>
      <c r="K18" s="49"/>
    </row>
    <row r="19">
      <c r="B19" s="96" t="s">
        <v>88</v>
      </c>
      <c r="C19" s="75" t="s">
        <v>444</v>
      </c>
      <c r="D19" s="91" t="s">
        <v>443</v>
      </c>
      <c r="E19" s="75">
        <v>15.0</v>
      </c>
      <c r="F19" s="119"/>
      <c r="G19" s="75">
        <v>5.0</v>
      </c>
      <c r="H19" s="98">
        <v>1.0</v>
      </c>
      <c r="I19" s="48">
        <v>10000.0</v>
      </c>
      <c r="K19" s="49"/>
    </row>
    <row r="20">
      <c r="B20" s="96" t="s">
        <v>88</v>
      </c>
      <c r="C20" s="75" t="s">
        <v>444</v>
      </c>
      <c r="D20" s="91" t="s">
        <v>456</v>
      </c>
      <c r="E20" s="75">
        <v>14.0</v>
      </c>
      <c r="F20" s="119"/>
      <c r="G20" s="75">
        <v>5.0</v>
      </c>
      <c r="H20" s="98">
        <v>1.0</v>
      </c>
      <c r="I20" s="48">
        <v>700.0</v>
      </c>
      <c r="K20" s="49"/>
    </row>
    <row r="21">
      <c r="B21" s="96" t="s">
        <v>88</v>
      </c>
      <c r="C21" s="75" t="s">
        <v>444</v>
      </c>
      <c r="D21" s="91" t="s">
        <v>457</v>
      </c>
      <c r="E21" s="75">
        <v>16.0</v>
      </c>
      <c r="F21" s="119"/>
      <c r="G21" s="75">
        <v>4.0</v>
      </c>
      <c r="H21" s="98">
        <v>1.0</v>
      </c>
      <c r="I21" s="48">
        <v>8000.0</v>
      </c>
      <c r="K21" s="49"/>
    </row>
    <row r="22">
      <c r="B22" s="96" t="s">
        <v>88</v>
      </c>
      <c r="C22" s="75" t="s">
        <v>444</v>
      </c>
      <c r="D22" s="91" t="s">
        <v>458</v>
      </c>
      <c r="E22" s="75">
        <v>16.0</v>
      </c>
      <c r="F22" s="119"/>
      <c r="G22" s="75">
        <v>4.0</v>
      </c>
      <c r="H22" s="98">
        <v>1.0</v>
      </c>
      <c r="I22" s="48">
        <v>1000.0</v>
      </c>
      <c r="K22" s="49"/>
    </row>
    <row r="23">
      <c r="B23" s="96" t="s">
        <v>88</v>
      </c>
      <c r="C23" s="75" t="s">
        <v>444</v>
      </c>
      <c r="D23" s="91" t="s">
        <v>459</v>
      </c>
      <c r="E23" s="75">
        <v>18.0</v>
      </c>
      <c r="F23" s="119"/>
      <c r="G23" s="75">
        <v>5.0</v>
      </c>
      <c r="H23" s="98">
        <v>0.0</v>
      </c>
      <c r="I23" s="48">
        <v>15000.0</v>
      </c>
      <c r="K23" s="49"/>
    </row>
    <row r="24">
      <c r="B24" s="96" t="s">
        <v>88</v>
      </c>
      <c r="C24" s="75" t="s">
        <v>444</v>
      </c>
      <c r="D24" s="91" t="s">
        <v>460</v>
      </c>
      <c r="E24" s="75">
        <v>18.0</v>
      </c>
      <c r="F24" s="119"/>
      <c r="G24" s="75">
        <v>4.0</v>
      </c>
      <c r="H24" s="98">
        <v>2.0</v>
      </c>
      <c r="I24" s="48">
        <v>10000.0</v>
      </c>
      <c r="K24" s="49"/>
    </row>
    <row r="25">
      <c r="B25" s="96" t="s">
        <v>88</v>
      </c>
      <c r="C25" s="75" t="s">
        <v>444</v>
      </c>
      <c r="D25" s="91" t="s">
        <v>461</v>
      </c>
      <c r="E25" s="75">
        <v>19.0</v>
      </c>
      <c r="F25" s="119">
        <v>4.0</v>
      </c>
      <c r="G25" s="75">
        <v>5.0</v>
      </c>
      <c r="H25" s="98">
        <v>2.0</v>
      </c>
      <c r="I25" s="48">
        <v>20000.0</v>
      </c>
      <c r="K25" s="49"/>
    </row>
    <row r="26">
      <c r="B26" s="96" t="s">
        <v>88</v>
      </c>
      <c r="C26" s="75" t="s">
        <v>444</v>
      </c>
      <c r="D26" s="91" t="s">
        <v>462</v>
      </c>
      <c r="E26" s="75">
        <v>20.0</v>
      </c>
      <c r="F26" s="119"/>
      <c r="G26" s="75">
        <v>5.0</v>
      </c>
      <c r="H26" s="98">
        <v>1.0</v>
      </c>
      <c r="I26" s="48">
        <v>40000.0</v>
      </c>
      <c r="K26" s="49"/>
    </row>
    <row r="27">
      <c r="B27" s="96" t="s">
        <v>88</v>
      </c>
      <c r="C27" s="75" t="s">
        <v>444</v>
      </c>
      <c r="D27" s="91" t="s">
        <v>463</v>
      </c>
      <c r="E27" s="75">
        <v>18.0</v>
      </c>
      <c r="F27" s="119"/>
      <c r="G27" s="75">
        <v>5.0</v>
      </c>
      <c r="H27" s="98">
        <v>0.0</v>
      </c>
      <c r="I27" s="48">
        <v>30000.0</v>
      </c>
      <c r="K27" s="49"/>
    </row>
    <row r="28">
      <c r="B28" s="96" t="s">
        <v>88</v>
      </c>
      <c r="C28" s="75" t="s">
        <v>444</v>
      </c>
      <c r="D28" s="91" t="s">
        <v>464</v>
      </c>
      <c r="E28" s="75">
        <v>14.0</v>
      </c>
      <c r="F28" s="119"/>
      <c r="G28" s="75">
        <v>6.0</v>
      </c>
      <c r="H28" s="98">
        <v>0.0</v>
      </c>
      <c r="I28" s="120" t="s">
        <v>326</v>
      </c>
    </row>
    <row r="29">
      <c r="B29" s="96" t="s">
        <v>88</v>
      </c>
      <c r="C29" s="75" t="s">
        <v>444</v>
      </c>
      <c r="D29" s="91" t="s">
        <v>465</v>
      </c>
      <c r="E29" s="75">
        <v>14.0</v>
      </c>
      <c r="F29" s="119"/>
      <c r="G29" s="75">
        <v>6.0</v>
      </c>
      <c r="H29" s="98">
        <v>1.0</v>
      </c>
      <c r="I29" s="120" t="s">
        <v>326</v>
      </c>
    </row>
    <row r="30">
      <c r="B30" s="96" t="s">
        <v>88</v>
      </c>
      <c r="C30" s="75" t="s">
        <v>444</v>
      </c>
      <c r="D30" s="91" t="s">
        <v>466</v>
      </c>
      <c r="E30" s="75">
        <v>18.0</v>
      </c>
      <c r="F30" s="119"/>
      <c r="G30" s="75">
        <v>6.0</v>
      </c>
      <c r="H30" s="98">
        <v>1.0</v>
      </c>
      <c r="I30" s="120" t="s">
        <v>326</v>
      </c>
    </row>
    <row r="31">
      <c r="B31" s="96" t="s">
        <v>88</v>
      </c>
      <c r="C31" s="75" t="s">
        <v>444</v>
      </c>
      <c r="D31" s="91" t="s">
        <v>467</v>
      </c>
      <c r="E31" s="75">
        <v>16.0</v>
      </c>
      <c r="F31" s="119"/>
      <c r="G31" s="75">
        <v>6.0</v>
      </c>
      <c r="H31" s="98">
        <v>1.0</v>
      </c>
      <c r="I31" s="120" t="s">
        <v>326</v>
      </c>
    </row>
    <row r="32">
      <c r="B32" s="96" t="s">
        <v>88</v>
      </c>
      <c r="C32" s="75" t="s">
        <v>444</v>
      </c>
      <c r="D32" s="91" t="s">
        <v>468</v>
      </c>
      <c r="E32" s="75">
        <v>16.0</v>
      </c>
      <c r="F32" s="119"/>
      <c r="G32" s="75">
        <v>6.0</v>
      </c>
      <c r="H32" s="98">
        <v>0.0</v>
      </c>
      <c r="I32" s="120" t="s">
        <v>326</v>
      </c>
    </row>
    <row r="33">
      <c r="B33" s="96" t="s">
        <v>88</v>
      </c>
      <c r="C33" s="75" t="s">
        <v>444</v>
      </c>
      <c r="D33" s="91" t="s">
        <v>469</v>
      </c>
      <c r="E33" s="75">
        <v>21.0</v>
      </c>
      <c r="F33" s="119">
        <v>4.0</v>
      </c>
      <c r="G33" s="75">
        <v>6.0</v>
      </c>
      <c r="H33" s="98">
        <v>2.0</v>
      </c>
      <c r="I33" s="120" t="s">
        <v>326</v>
      </c>
    </row>
    <row r="34">
      <c r="B34" s="96" t="s">
        <v>88</v>
      </c>
      <c r="C34" s="75" t="s">
        <v>444</v>
      </c>
      <c r="D34" s="91" t="s">
        <v>470</v>
      </c>
      <c r="E34" s="75">
        <v>20.0</v>
      </c>
      <c r="F34" s="119"/>
      <c r="G34" s="75">
        <v>6.0</v>
      </c>
      <c r="H34" s="98">
        <v>1.0</v>
      </c>
      <c r="I34" s="120" t="s">
        <v>326</v>
      </c>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
    <col customWidth="1" min="2" max="2" width="26.14"/>
    <col customWidth="1" min="8" max="8" width="26.71"/>
    <col customWidth="1" min="9" max="9" width="11.57"/>
  </cols>
  <sheetData>
    <row r="1" ht="8.25" customHeight="1"/>
    <row r="2">
      <c r="B2" s="52" t="s">
        <v>471</v>
      </c>
      <c r="H2" s="52" t="s">
        <v>92</v>
      </c>
    </row>
    <row r="3">
      <c r="B3" s="121" t="s">
        <v>0</v>
      </c>
      <c r="C3" s="122" t="s">
        <v>320</v>
      </c>
      <c r="D3" s="122" t="s">
        <v>29</v>
      </c>
      <c r="E3" s="122" t="s">
        <v>321</v>
      </c>
      <c r="H3" s="121" t="s">
        <v>0</v>
      </c>
      <c r="I3" s="122" t="s">
        <v>472</v>
      </c>
      <c r="J3" s="122" t="s">
        <v>62</v>
      </c>
      <c r="K3" s="122" t="s">
        <v>321</v>
      </c>
    </row>
    <row r="4">
      <c r="B4" s="123" t="s">
        <v>473</v>
      </c>
      <c r="C4" s="100" t="s">
        <v>114</v>
      </c>
      <c r="D4" s="48">
        <v>1.0</v>
      </c>
      <c r="E4" s="48">
        <v>10.0</v>
      </c>
      <c r="H4" s="91" t="s">
        <v>474</v>
      </c>
      <c r="I4" s="75">
        <v>4.0</v>
      </c>
      <c r="J4" s="98">
        <v>1.0</v>
      </c>
      <c r="K4" s="48">
        <v>30000.0</v>
      </c>
    </row>
    <row r="5">
      <c r="B5" s="124" t="s">
        <v>475</v>
      </c>
      <c r="C5" s="48">
        <v>3.0</v>
      </c>
      <c r="D5" s="48">
        <f>1/6</f>
        <v>0.1666666667</v>
      </c>
      <c r="E5" s="48">
        <v>5.0</v>
      </c>
      <c r="H5" s="117" t="s">
        <v>476</v>
      </c>
      <c r="I5" s="96">
        <v>4.0</v>
      </c>
      <c r="J5" s="118">
        <v>1.0</v>
      </c>
      <c r="K5" s="48">
        <v>10000.0</v>
      </c>
    </row>
    <row r="6">
      <c r="B6" s="103" t="s">
        <v>477</v>
      </c>
      <c r="C6" s="97" t="s">
        <v>478</v>
      </c>
      <c r="D6" s="98">
        <v>1.0</v>
      </c>
      <c r="E6" s="48">
        <v>50.0</v>
      </c>
      <c r="H6" s="91" t="s">
        <v>479</v>
      </c>
      <c r="I6" s="75">
        <v>4.0</v>
      </c>
      <c r="J6" s="98">
        <v>1.0</v>
      </c>
      <c r="K6" s="48">
        <v>10000.0</v>
      </c>
    </row>
    <row r="7">
      <c r="B7" s="103" t="s">
        <v>480</v>
      </c>
      <c r="C7" s="97" t="s">
        <v>481</v>
      </c>
      <c r="D7" s="98">
        <v>1.0</v>
      </c>
      <c r="E7" s="48">
        <v>100.0</v>
      </c>
      <c r="H7" s="117" t="s">
        <v>482</v>
      </c>
      <c r="I7" s="96">
        <v>4.0</v>
      </c>
      <c r="J7" s="118">
        <v>1.0</v>
      </c>
      <c r="K7" s="48">
        <v>10000.0</v>
      </c>
    </row>
    <row r="8">
      <c r="B8" s="103" t="s">
        <v>483</v>
      </c>
      <c r="C8" s="97" t="s">
        <v>113</v>
      </c>
      <c r="D8" s="98">
        <v>1.0</v>
      </c>
      <c r="E8" s="48">
        <v>5.0</v>
      </c>
      <c r="H8" s="117" t="s">
        <v>89</v>
      </c>
      <c r="I8" s="96">
        <v>4.0</v>
      </c>
      <c r="J8" s="118">
        <v>2.0</v>
      </c>
      <c r="K8" s="48">
        <v>20000.0</v>
      </c>
    </row>
    <row r="9">
      <c r="B9" s="103" t="s">
        <v>484</v>
      </c>
      <c r="C9" s="97" t="s">
        <v>481</v>
      </c>
      <c r="D9" s="98">
        <v>0.0</v>
      </c>
      <c r="E9" s="48">
        <v>50.0</v>
      </c>
      <c r="H9" s="117" t="s">
        <v>485</v>
      </c>
      <c r="I9" s="96">
        <v>4.0</v>
      </c>
      <c r="J9" s="118">
        <v>1.0</v>
      </c>
      <c r="K9" s="48">
        <v>20000.0</v>
      </c>
    </row>
    <row r="10">
      <c r="B10" s="103" t="s">
        <v>486</v>
      </c>
      <c r="C10" s="97" t="s">
        <v>478</v>
      </c>
      <c r="D10" s="98">
        <v>1.0</v>
      </c>
      <c r="E10" s="48">
        <v>20.0</v>
      </c>
      <c r="H10" s="91" t="s">
        <v>487</v>
      </c>
      <c r="I10" s="75">
        <v>4.0</v>
      </c>
      <c r="J10" s="98">
        <v>1.0</v>
      </c>
      <c r="K10" s="48">
        <v>25000.0</v>
      </c>
    </row>
    <row r="11">
      <c r="B11" s="103" t="s">
        <v>488</v>
      </c>
      <c r="C11" s="97" t="s">
        <v>481</v>
      </c>
      <c r="D11" s="98">
        <v>1.0</v>
      </c>
      <c r="E11" s="48">
        <v>200.0</v>
      </c>
      <c r="H11" s="117" t="s">
        <v>489</v>
      </c>
      <c r="I11" s="96">
        <v>4.0</v>
      </c>
      <c r="J11" s="118">
        <v>1.0</v>
      </c>
      <c r="K11" s="48">
        <v>15000.0</v>
      </c>
    </row>
    <row r="12">
      <c r="B12" s="103" t="s">
        <v>490</v>
      </c>
      <c r="C12" s="97" t="s">
        <v>478</v>
      </c>
      <c r="D12" s="98">
        <v>1.0</v>
      </c>
      <c r="E12" s="48">
        <v>50.0</v>
      </c>
      <c r="H12" s="91" t="s">
        <v>491</v>
      </c>
      <c r="I12" s="75">
        <v>4.0</v>
      </c>
      <c r="J12" s="98">
        <v>1.0</v>
      </c>
      <c r="K12" s="48">
        <v>15000.0</v>
      </c>
    </row>
    <row r="13">
      <c r="B13" s="103" t="s">
        <v>492</v>
      </c>
      <c r="C13" s="97" t="s">
        <v>481</v>
      </c>
      <c r="D13" s="98">
        <v>3.0</v>
      </c>
      <c r="E13" s="48">
        <v>1000.0</v>
      </c>
      <c r="H13" s="91" t="s">
        <v>493</v>
      </c>
      <c r="I13" s="75">
        <v>4.0</v>
      </c>
      <c r="J13" s="98">
        <v>1.0</v>
      </c>
      <c r="K13" s="48">
        <v>10000.0</v>
      </c>
    </row>
    <row r="14">
      <c r="B14" s="103" t="s">
        <v>494</v>
      </c>
      <c r="C14" s="97" t="s">
        <v>478</v>
      </c>
      <c r="D14" s="48">
        <f>1/3</f>
        <v>0.3333333333</v>
      </c>
      <c r="E14" s="48">
        <v>5.0</v>
      </c>
      <c r="H14" s="117" t="s">
        <v>495</v>
      </c>
      <c r="I14" s="96">
        <v>4.0</v>
      </c>
      <c r="J14" s="118">
        <v>1.0</v>
      </c>
      <c r="K14" s="48">
        <v>15000.0</v>
      </c>
    </row>
    <row r="15">
      <c r="B15" s="103" t="s">
        <v>496</v>
      </c>
      <c r="C15" s="97" t="s">
        <v>478</v>
      </c>
      <c r="D15" s="98">
        <v>1.0</v>
      </c>
      <c r="E15" s="48">
        <v>200.0</v>
      </c>
      <c r="H15" s="117" t="s">
        <v>497</v>
      </c>
      <c r="I15" s="96">
        <v>4.0</v>
      </c>
      <c r="J15" s="118">
        <v>1.0</v>
      </c>
      <c r="K15" s="48">
        <v>25000.0</v>
      </c>
    </row>
    <row r="16">
      <c r="B16" s="103" t="s">
        <v>498</v>
      </c>
      <c r="C16" s="97" t="s">
        <v>481</v>
      </c>
      <c r="D16" s="98">
        <v>1.0</v>
      </c>
      <c r="E16" s="48">
        <v>300.0</v>
      </c>
      <c r="H16" s="117" t="s">
        <v>499</v>
      </c>
      <c r="I16" s="96">
        <v>4.0</v>
      </c>
      <c r="J16" s="118">
        <v>2.0</v>
      </c>
      <c r="K16" s="48">
        <v>25000.0</v>
      </c>
    </row>
    <row r="17">
      <c r="B17" s="123" t="s">
        <v>500</v>
      </c>
      <c r="C17" s="97" t="s">
        <v>501</v>
      </c>
      <c r="D17" s="118">
        <v>3.0</v>
      </c>
      <c r="E17" s="48">
        <v>5000.0</v>
      </c>
      <c r="H17" s="91" t="s">
        <v>502</v>
      </c>
      <c r="I17" s="75">
        <v>4.0</v>
      </c>
      <c r="J17" s="98">
        <v>1.0</v>
      </c>
      <c r="K17" s="48">
        <v>20000.0</v>
      </c>
    </row>
    <row r="18">
      <c r="B18" s="123" t="s">
        <v>503</v>
      </c>
      <c r="C18" s="100" t="s">
        <v>481</v>
      </c>
      <c r="D18" s="48">
        <f>1/3</f>
        <v>0.3333333333</v>
      </c>
      <c r="E18" s="48">
        <v>50.0</v>
      </c>
      <c r="H18" s="117" t="s">
        <v>504</v>
      </c>
      <c r="I18" s="96">
        <v>5.0</v>
      </c>
      <c r="J18" s="118">
        <v>1.0</v>
      </c>
      <c r="K18" s="48">
        <v>50000.0</v>
      </c>
      <c r="L18" s="38"/>
      <c r="M18" s="11"/>
    </row>
    <row r="19">
      <c r="B19" s="103" t="s">
        <v>505</v>
      </c>
      <c r="C19" s="97" t="s">
        <v>478</v>
      </c>
      <c r="D19" s="98">
        <v>1.0</v>
      </c>
      <c r="E19" s="48">
        <v>200.0</v>
      </c>
      <c r="H19" s="117" t="s">
        <v>506</v>
      </c>
      <c r="I19" s="96">
        <v>4.0</v>
      </c>
      <c r="J19" s="118">
        <v>1.0</v>
      </c>
      <c r="K19" s="48">
        <v>15000.0</v>
      </c>
      <c r="L19" s="38"/>
      <c r="M19" s="125"/>
    </row>
    <row r="20">
      <c r="B20" s="103" t="s">
        <v>507</v>
      </c>
      <c r="C20" s="97" t="s">
        <v>481</v>
      </c>
      <c r="D20" s="98">
        <v>1.0</v>
      </c>
      <c r="E20" s="48">
        <v>500.0</v>
      </c>
      <c r="H20" s="91" t="s">
        <v>508</v>
      </c>
      <c r="I20" s="75">
        <v>4.0</v>
      </c>
      <c r="J20" s="98">
        <v>1.0</v>
      </c>
      <c r="K20" s="48">
        <v>15000.0</v>
      </c>
      <c r="L20" s="126"/>
      <c r="M20" s="21"/>
    </row>
    <row r="21">
      <c r="B21" s="103" t="s">
        <v>509</v>
      </c>
      <c r="C21" s="97" t="s">
        <v>481</v>
      </c>
      <c r="D21" s="98">
        <v>1.0</v>
      </c>
      <c r="E21" s="48">
        <v>0.0</v>
      </c>
      <c r="H21" s="91" t="s">
        <v>510</v>
      </c>
      <c r="I21" s="75">
        <v>4.0</v>
      </c>
      <c r="J21" s="98">
        <v>1.0</v>
      </c>
      <c r="K21" s="48">
        <v>2500.0</v>
      </c>
      <c r="L21" s="126"/>
      <c r="M21" s="21"/>
    </row>
    <row r="22">
      <c r="B22" s="103" t="s">
        <v>511</v>
      </c>
      <c r="C22" s="97" t="s">
        <v>478</v>
      </c>
      <c r="D22" s="98">
        <v>4.0</v>
      </c>
      <c r="E22" s="48">
        <v>100.0</v>
      </c>
      <c r="H22" s="91" t="s">
        <v>512</v>
      </c>
      <c r="I22" s="75">
        <v>5.0</v>
      </c>
      <c r="J22" s="98">
        <v>3.0</v>
      </c>
      <c r="K22" s="48">
        <v>50000.0</v>
      </c>
      <c r="L22" s="126"/>
      <c r="M22" s="21"/>
    </row>
    <row r="23">
      <c r="B23" s="127" t="s">
        <v>513</v>
      </c>
      <c r="C23" s="97" t="s">
        <v>113</v>
      </c>
      <c r="D23" s="48">
        <f>1/3</f>
        <v>0.3333333333</v>
      </c>
      <c r="E23" s="48">
        <v>5.0</v>
      </c>
      <c r="H23" s="91" t="s">
        <v>514</v>
      </c>
      <c r="I23" s="75">
        <v>5.0</v>
      </c>
      <c r="J23" s="98">
        <v>2.0</v>
      </c>
      <c r="K23" s="48">
        <v>30000.0</v>
      </c>
    </row>
    <row r="24">
      <c r="B24" s="103" t="s">
        <v>515</v>
      </c>
      <c r="C24" s="97" t="s">
        <v>113</v>
      </c>
      <c r="D24" s="98">
        <v>2.0</v>
      </c>
      <c r="E24" s="48">
        <v>4.0</v>
      </c>
      <c r="H24" s="91" t="s">
        <v>516</v>
      </c>
      <c r="I24" s="75">
        <v>4.0</v>
      </c>
      <c r="J24" s="98">
        <v>2.0</v>
      </c>
      <c r="K24" s="48">
        <v>25000.0</v>
      </c>
    </row>
    <row r="25">
      <c r="B25" s="103" t="s">
        <v>517</v>
      </c>
      <c r="C25" s="97" t="s">
        <v>481</v>
      </c>
      <c r="D25" s="98">
        <v>1.0</v>
      </c>
      <c r="E25" s="48">
        <v>40.0</v>
      </c>
      <c r="H25" s="117" t="s">
        <v>518</v>
      </c>
      <c r="I25" s="96">
        <v>4.0</v>
      </c>
      <c r="J25" s="118">
        <v>1.0</v>
      </c>
      <c r="K25" s="48">
        <v>15000.0</v>
      </c>
    </row>
    <row r="26">
      <c r="B26" s="103" t="s">
        <v>519</v>
      </c>
      <c r="C26" s="97" t="s">
        <v>481</v>
      </c>
      <c r="D26" s="48">
        <f>1/3</f>
        <v>0.3333333333</v>
      </c>
      <c r="E26" s="48">
        <v>200.0</v>
      </c>
      <c r="H26" s="117" t="s">
        <v>520</v>
      </c>
      <c r="I26" s="96">
        <v>4.0</v>
      </c>
      <c r="J26" s="118">
        <v>2.0</v>
      </c>
      <c r="K26" s="48">
        <v>20000.0</v>
      </c>
    </row>
    <row r="27">
      <c r="B27" s="103" t="s">
        <v>521</v>
      </c>
      <c r="C27" s="97" t="s">
        <v>481</v>
      </c>
      <c r="D27" s="98">
        <v>3.0</v>
      </c>
      <c r="E27" s="48">
        <v>500.0</v>
      </c>
      <c r="H27" s="91" t="s">
        <v>522</v>
      </c>
      <c r="I27" s="75">
        <v>4.0</v>
      </c>
      <c r="J27" s="98">
        <v>2.0</v>
      </c>
      <c r="K27" s="48">
        <v>30000.0</v>
      </c>
    </row>
    <row r="28">
      <c r="B28" s="103" t="s">
        <v>523</v>
      </c>
      <c r="C28" s="97" t="s">
        <v>481</v>
      </c>
      <c r="D28" s="98">
        <v>1.0</v>
      </c>
      <c r="E28" s="48">
        <v>250.0</v>
      </c>
    </row>
    <row r="29">
      <c r="B29" s="103" t="s">
        <v>524</v>
      </c>
      <c r="C29" s="97" t="s">
        <v>481</v>
      </c>
      <c r="D29" s="48">
        <f t="shared" ref="D29:D31" si="1">1/3</f>
        <v>0.3333333333</v>
      </c>
      <c r="E29" s="48">
        <v>60.0</v>
      </c>
      <c r="H29" s="52" t="s">
        <v>525</v>
      </c>
    </row>
    <row r="30">
      <c r="B30" s="103" t="s">
        <v>526</v>
      </c>
      <c r="C30" s="97" t="s">
        <v>481</v>
      </c>
      <c r="D30" s="48">
        <f t="shared" si="1"/>
        <v>0.3333333333</v>
      </c>
      <c r="E30" s="48">
        <v>10.0</v>
      </c>
      <c r="H30" s="121" t="s">
        <v>0</v>
      </c>
      <c r="I30" s="122" t="s">
        <v>94</v>
      </c>
      <c r="J30" s="59" t="s">
        <v>62</v>
      </c>
    </row>
    <row r="31">
      <c r="B31" s="103" t="s">
        <v>527</v>
      </c>
      <c r="C31" s="97" t="s">
        <v>478</v>
      </c>
      <c r="D31" s="48">
        <f t="shared" si="1"/>
        <v>0.3333333333</v>
      </c>
      <c r="E31" s="48">
        <v>5.0</v>
      </c>
      <c r="H31" s="128" t="s">
        <v>528</v>
      </c>
      <c r="I31" s="48">
        <v>1.0</v>
      </c>
      <c r="J31" s="48">
        <v>1.0</v>
      </c>
    </row>
    <row r="32">
      <c r="B32" s="103" t="s">
        <v>529</v>
      </c>
      <c r="C32" s="97" t="s">
        <v>481</v>
      </c>
      <c r="D32" s="98">
        <v>1.0</v>
      </c>
      <c r="E32" s="48">
        <v>50.0</v>
      </c>
      <c r="H32" s="128" t="s">
        <v>530</v>
      </c>
      <c r="I32" s="48">
        <v>0.0</v>
      </c>
      <c r="J32" s="48">
        <v>0.0</v>
      </c>
    </row>
    <row r="33">
      <c r="B33" s="103" t="s">
        <v>531</v>
      </c>
      <c r="C33" s="97" t="s">
        <v>481</v>
      </c>
      <c r="D33" s="98">
        <v>1.0</v>
      </c>
      <c r="E33" s="48">
        <v>10.0</v>
      </c>
      <c r="H33" s="128" t="s">
        <v>532</v>
      </c>
      <c r="I33" s="48">
        <v>0.0</v>
      </c>
      <c r="J33" s="48">
        <v>1.0</v>
      </c>
    </row>
    <row r="34">
      <c r="B34" s="103" t="s">
        <v>533</v>
      </c>
      <c r="C34" s="97" t="s">
        <v>481</v>
      </c>
      <c r="D34" s="98">
        <v>1.0</v>
      </c>
      <c r="E34" s="48">
        <v>400.0</v>
      </c>
      <c r="H34" s="128" t="s">
        <v>534</v>
      </c>
      <c r="I34" s="48" t="s">
        <v>326</v>
      </c>
      <c r="J34" s="48">
        <v>1.0</v>
      </c>
    </row>
    <row r="35">
      <c r="B35" s="103" t="s">
        <v>535</v>
      </c>
      <c r="C35" s="97" t="s">
        <v>501</v>
      </c>
      <c r="D35" s="98">
        <v>1.0</v>
      </c>
      <c r="E35" s="48">
        <v>1000.0</v>
      </c>
      <c r="H35" s="128" t="s">
        <v>536</v>
      </c>
      <c r="I35" s="48">
        <v>1.0</v>
      </c>
      <c r="J35" s="48">
        <v>2.0</v>
      </c>
    </row>
    <row r="36">
      <c r="B36" s="129" t="s">
        <v>537</v>
      </c>
      <c r="C36" s="130"/>
      <c r="D36" s="130"/>
      <c r="E36" s="130"/>
      <c r="H36" s="128" t="s">
        <v>538</v>
      </c>
      <c r="I36" s="48">
        <v>1.0</v>
      </c>
      <c r="J36" s="48">
        <v>0.0</v>
      </c>
    </row>
    <row r="37">
      <c r="B37" s="103" t="s">
        <v>539</v>
      </c>
      <c r="C37" s="97" t="s">
        <v>481</v>
      </c>
      <c r="D37" s="98">
        <v>1.0</v>
      </c>
      <c r="E37" s="48">
        <v>200.0</v>
      </c>
      <c r="H37" s="128" t="s">
        <v>540</v>
      </c>
      <c r="I37" s="48">
        <v>1.0</v>
      </c>
      <c r="J37" s="48">
        <v>2.0</v>
      </c>
    </row>
    <row r="38">
      <c r="B38" s="103" t="s">
        <v>541</v>
      </c>
      <c r="C38" s="97" t="s">
        <v>481</v>
      </c>
      <c r="D38" s="98">
        <v>0.0</v>
      </c>
      <c r="E38" s="48">
        <v>100.0</v>
      </c>
    </row>
    <row r="39">
      <c r="B39" s="103" t="s">
        <v>542</v>
      </c>
      <c r="C39" s="97" t="s">
        <v>481</v>
      </c>
      <c r="D39" s="98">
        <v>1.0</v>
      </c>
      <c r="E39" s="48">
        <v>300.0</v>
      </c>
    </row>
    <row r="40">
      <c r="B40" s="103" t="s">
        <v>543</v>
      </c>
      <c r="C40" s="97" t="s">
        <v>481</v>
      </c>
      <c r="D40" s="98">
        <v>0.0</v>
      </c>
      <c r="E40" s="48">
        <v>100.0</v>
      </c>
    </row>
    <row r="41">
      <c r="B41" s="103" t="s">
        <v>544</v>
      </c>
      <c r="C41" s="97" t="s">
        <v>501</v>
      </c>
      <c r="D41" s="98">
        <v>3.0</v>
      </c>
      <c r="E41" s="48">
        <v>5000.0</v>
      </c>
    </row>
    <row r="42">
      <c r="B42" s="103" t="s">
        <v>545</v>
      </c>
      <c r="C42" s="97" t="s">
        <v>481</v>
      </c>
      <c r="D42" s="98">
        <v>1.0</v>
      </c>
      <c r="E42" s="48">
        <v>50.0</v>
      </c>
    </row>
    <row r="43">
      <c r="B43" s="103" t="s">
        <v>546</v>
      </c>
      <c r="C43" s="97" t="s">
        <v>481</v>
      </c>
      <c r="D43" s="98">
        <v>1.0</v>
      </c>
      <c r="E43" s="48">
        <v>50.0</v>
      </c>
    </row>
    <row r="44">
      <c r="B44" s="103" t="s">
        <v>547</v>
      </c>
      <c r="C44" s="97" t="s">
        <v>481</v>
      </c>
      <c r="D44" s="48">
        <f>1/3</f>
        <v>0.3333333333</v>
      </c>
      <c r="E44" s="48">
        <v>200.0</v>
      </c>
    </row>
    <row r="45">
      <c r="B45" s="131" t="s">
        <v>548</v>
      </c>
      <c r="C45" s="132"/>
      <c r="D45" s="132"/>
      <c r="E45" s="132"/>
    </row>
    <row r="46">
      <c r="B46" s="94" t="s">
        <v>549</v>
      </c>
      <c r="C46" s="97" t="s">
        <v>481</v>
      </c>
      <c r="D46" s="98">
        <v>1.0</v>
      </c>
      <c r="E46" s="48">
        <v>300.0</v>
      </c>
    </row>
    <row r="47">
      <c r="B47" s="128" t="s">
        <v>550</v>
      </c>
      <c r="C47" s="48">
        <v>4.0</v>
      </c>
      <c r="D47" s="48">
        <f>1/3</f>
        <v>0.3333333333</v>
      </c>
      <c r="E47" s="48">
        <v>30.0</v>
      </c>
    </row>
    <row r="48">
      <c r="B48" s="128" t="s">
        <v>551</v>
      </c>
      <c r="C48" s="48">
        <v>4.0</v>
      </c>
      <c r="D48" s="48">
        <v>2.0</v>
      </c>
      <c r="E48" s="48">
        <v>100.0</v>
      </c>
    </row>
    <row r="49">
      <c r="B49" s="133" t="s">
        <v>552</v>
      </c>
      <c r="C49" s="97" t="s">
        <v>481</v>
      </c>
      <c r="D49" s="48">
        <f>1/3</f>
        <v>0.3333333333</v>
      </c>
      <c r="E49" s="48">
        <v>50.0</v>
      </c>
    </row>
    <row r="50">
      <c r="B50" s="103" t="s">
        <v>553</v>
      </c>
      <c r="C50" s="97" t="s">
        <v>481</v>
      </c>
      <c r="D50" s="98">
        <v>1.0</v>
      </c>
      <c r="E50" s="48">
        <v>200.0</v>
      </c>
    </row>
    <row r="51">
      <c r="B51" s="103" t="s">
        <v>554</v>
      </c>
      <c r="C51" s="97" t="s">
        <v>481</v>
      </c>
      <c r="D51" s="48">
        <f>1/6</f>
        <v>0.1666666667</v>
      </c>
      <c r="E51" s="48">
        <v>10.0</v>
      </c>
    </row>
    <row r="52">
      <c r="B52" s="103" t="s">
        <v>555</v>
      </c>
      <c r="C52" s="97" t="s">
        <v>481</v>
      </c>
      <c r="D52" s="98">
        <v>1.0</v>
      </c>
      <c r="E52" s="48">
        <v>100.0</v>
      </c>
    </row>
    <row r="53">
      <c r="B53" s="103" t="s">
        <v>556</v>
      </c>
      <c r="C53" s="97" t="s">
        <v>481</v>
      </c>
      <c r="D53" s="98">
        <v>2.0</v>
      </c>
      <c r="E53" s="48">
        <v>500.0</v>
      </c>
    </row>
    <row r="54">
      <c r="B54" s="128" t="s">
        <v>557</v>
      </c>
      <c r="C54" s="48">
        <v>4.0</v>
      </c>
      <c r="D54" s="48">
        <f>1/3</f>
        <v>0.3333333333</v>
      </c>
      <c r="E54" s="48">
        <v>5.0</v>
      </c>
    </row>
    <row r="55">
      <c r="B55" s="103" t="s">
        <v>558</v>
      </c>
      <c r="C55" s="97" t="s">
        <v>481</v>
      </c>
      <c r="D55" s="98">
        <v>3.0</v>
      </c>
      <c r="E55" s="48">
        <v>300.0</v>
      </c>
    </row>
    <row r="56">
      <c r="B56" s="103" t="s">
        <v>559</v>
      </c>
      <c r="C56" s="97" t="s">
        <v>501</v>
      </c>
      <c r="D56" s="98">
        <v>1.0</v>
      </c>
      <c r="E56" s="48">
        <v>1000.0</v>
      </c>
    </row>
    <row r="57">
      <c r="B57" s="131" t="s">
        <v>560</v>
      </c>
      <c r="C57" s="132"/>
      <c r="D57" s="132"/>
      <c r="E57" s="132"/>
    </row>
    <row r="58">
      <c r="B58" s="128" t="s">
        <v>561</v>
      </c>
      <c r="C58" s="48">
        <v>4.0</v>
      </c>
      <c r="D58" s="48">
        <v>1.0</v>
      </c>
      <c r="E58" s="48">
        <v>10000.0</v>
      </c>
    </row>
    <row r="59">
      <c r="B59" s="128" t="s">
        <v>562</v>
      </c>
      <c r="C59" s="48">
        <v>4.0</v>
      </c>
      <c r="D59" s="48">
        <v>1.0</v>
      </c>
      <c r="E59" s="48">
        <v>5000.0</v>
      </c>
    </row>
    <row r="60">
      <c r="B60" s="128" t="s">
        <v>563</v>
      </c>
      <c r="C60" s="48">
        <v>4.0</v>
      </c>
      <c r="D60" s="48">
        <v>0.3333333333</v>
      </c>
      <c r="E60" s="48">
        <v>1000.0</v>
      </c>
    </row>
    <row r="61">
      <c r="B61" s="128" t="s">
        <v>542</v>
      </c>
      <c r="C61" s="48">
        <v>4.0</v>
      </c>
      <c r="D61" s="48">
        <v>1.0</v>
      </c>
      <c r="E61" s="48">
        <v>300.0</v>
      </c>
    </row>
    <row r="62">
      <c r="B62" s="128" t="s">
        <v>564</v>
      </c>
      <c r="C62" s="48">
        <v>4.0</v>
      </c>
      <c r="D62" s="48">
        <f>1/3</f>
        <v>0.3333333333</v>
      </c>
      <c r="E62" s="48">
        <v>100.0</v>
      </c>
    </row>
    <row r="63">
      <c r="B63" s="128" t="s">
        <v>565</v>
      </c>
      <c r="C63" s="48">
        <v>4.0</v>
      </c>
      <c r="D63" s="48">
        <v>1.0</v>
      </c>
      <c r="E63" s="48">
        <v>250.0</v>
      </c>
    </row>
    <row r="64">
      <c r="B64" s="128" t="s">
        <v>566</v>
      </c>
      <c r="C64" s="48">
        <v>5.0</v>
      </c>
      <c r="D64" s="48">
        <v>1.0</v>
      </c>
      <c r="E64" s="48" t="s">
        <v>431</v>
      </c>
    </row>
    <row r="65">
      <c r="B65" s="128" t="s">
        <v>567</v>
      </c>
      <c r="C65" s="48">
        <v>4.0</v>
      </c>
      <c r="D65" s="48">
        <v>3.0</v>
      </c>
      <c r="E65" s="48">
        <v>500.0</v>
      </c>
    </row>
    <row r="66">
      <c r="B66" s="128" t="s">
        <v>568</v>
      </c>
      <c r="C66" s="48">
        <v>4.0</v>
      </c>
      <c r="D66" s="48">
        <v>1.0</v>
      </c>
      <c r="E66" s="48">
        <v>1000.0</v>
      </c>
    </row>
  </sheetData>
  <mergeCells count="3">
    <mergeCell ref="B2:E2"/>
    <mergeCell ref="H2:K2"/>
    <mergeCell ref="H29:J29"/>
  </mergeCell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
    <col customWidth="1" min="3" max="3" width="16.29"/>
    <col customWidth="1" min="8" max="8" width="2.71"/>
    <col customWidth="1" min="10" max="10" width="16.14"/>
  </cols>
  <sheetData>
    <row r="1" ht="10.5" customHeight="1">
      <c r="A1" s="134" t="s">
        <v>569</v>
      </c>
      <c r="N1" s="134"/>
    </row>
    <row r="2">
      <c r="N2" s="134"/>
    </row>
    <row r="3">
      <c r="A3" s="66"/>
      <c r="B3" s="135" t="s">
        <v>0</v>
      </c>
      <c r="C3" s="68" t="s">
        <v>570</v>
      </c>
      <c r="D3" s="136" t="s">
        <v>571</v>
      </c>
      <c r="E3" s="68" t="s">
        <v>572</v>
      </c>
      <c r="F3" s="68" t="s">
        <v>573</v>
      </c>
      <c r="G3" s="68" t="s">
        <v>574</v>
      </c>
      <c r="H3" s="137"/>
      <c r="I3" s="138" t="s">
        <v>0</v>
      </c>
      <c r="J3" s="138" t="s">
        <v>570</v>
      </c>
      <c r="K3" s="138" t="s">
        <v>571</v>
      </c>
      <c r="L3" s="138" t="s">
        <v>572</v>
      </c>
      <c r="M3" s="138" t="s">
        <v>573</v>
      </c>
      <c r="N3" s="138" t="s">
        <v>574</v>
      </c>
    </row>
    <row r="4">
      <c r="A4" s="139"/>
      <c r="B4" s="140" t="s">
        <v>149</v>
      </c>
      <c r="C4" s="141" t="s">
        <v>575</v>
      </c>
      <c r="D4" s="142">
        <v>1.0</v>
      </c>
      <c r="E4" s="143" t="str">
        <f>"+1 Any Stat"</f>
        <v>+1 Any Stat</v>
      </c>
      <c r="F4" s="142">
        <v>1.0</v>
      </c>
      <c r="G4" s="141" t="s">
        <v>576</v>
      </c>
      <c r="H4" s="144"/>
      <c r="I4" s="145" t="s">
        <v>166</v>
      </c>
      <c r="J4" s="28" t="s">
        <v>577</v>
      </c>
      <c r="K4" s="146">
        <v>1.0</v>
      </c>
      <c r="L4" s="28" t="str">
        <f>"+1 Any Stat"</f>
        <v>+1 Any Stat</v>
      </c>
      <c r="M4" s="146">
        <v>1.0</v>
      </c>
      <c r="N4" s="28" t="s">
        <v>14</v>
      </c>
    </row>
    <row r="5">
      <c r="A5" s="74"/>
      <c r="B5" s="147"/>
      <c r="C5" s="148"/>
      <c r="D5" s="142">
        <v>2.0</v>
      </c>
      <c r="E5" s="143" t="str">
        <f t="shared" ref="E5:E6" si="1">"+2 Physical"</f>
        <v>+2 Physical</v>
      </c>
      <c r="F5" s="142">
        <v>2.0</v>
      </c>
      <c r="G5" s="141" t="s">
        <v>18</v>
      </c>
      <c r="H5" s="149"/>
      <c r="I5" s="147"/>
      <c r="J5" s="28"/>
      <c r="K5" s="146">
        <v>2.0</v>
      </c>
      <c r="L5" s="143" t="str">
        <f>"+2 Physical"</f>
        <v>+2 Physical</v>
      </c>
      <c r="M5" s="146">
        <v>2.0</v>
      </c>
      <c r="N5" s="28" t="s">
        <v>18</v>
      </c>
    </row>
    <row r="6">
      <c r="A6" s="74"/>
      <c r="B6" s="147"/>
      <c r="C6" s="28"/>
      <c r="D6" s="142">
        <v>3.0</v>
      </c>
      <c r="E6" s="143" t="str">
        <f t="shared" si="1"/>
        <v>+2 Physical</v>
      </c>
      <c r="F6" s="142">
        <v>3.0</v>
      </c>
      <c r="G6" s="141" t="s">
        <v>23</v>
      </c>
      <c r="H6" s="149"/>
      <c r="I6" s="148"/>
      <c r="J6" s="28" t="s">
        <v>577</v>
      </c>
      <c r="K6" s="146">
        <v>3.0</v>
      </c>
      <c r="L6" s="143" t="str">
        <f t="shared" ref="L6:L7" si="2">"+2 Mental"</f>
        <v>+2 Mental</v>
      </c>
      <c r="M6" s="146">
        <v>3.0</v>
      </c>
      <c r="N6" s="28" t="s">
        <v>26</v>
      </c>
    </row>
    <row r="7">
      <c r="A7" s="74"/>
      <c r="B7" s="148"/>
      <c r="C7" s="141" t="s">
        <v>575</v>
      </c>
      <c r="D7" s="142">
        <v>4.0</v>
      </c>
      <c r="E7" s="143" t="str">
        <f>"+2 Mental"</f>
        <v>+2 Mental</v>
      </c>
      <c r="F7" s="142">
        <v>4.0</v>
      </c>
      <c r="G7" s="141" t="s">
        <v>33</v>
      </c>
      <c r="H7" s="149"/>
      <c r="I7" s="148"/>
      <c r="J7" s="28" t="s">
        <v>578</v>
      </c>
      <c r="K7" s="146">
        <v>4.0</v>
      </c>
      <c r="L7" s="143" t="str">
        <f t="shared" si="2"/>
        <v>+2 Mental</v>
      </c>
      <c r="M7" s="146">
        <v>4.0</v>
      </c>
      <c r="N7" s="28" t="s">
        <v>28</v>
      </c>
    </row>
    <row r="8">
      <c r="A8" s="74"/>
      <c r="B8" s="148"/>
      <c r="C8" s="141" t="s">
        <v>579</v>
      </c>
      <c r="D8" s="142">
        <v>5.0</v>
      </c>
      <c r="E8" s="143" t="s">
        <v>23</v>
      </c>
      <c r="F8" s="142">
        <v>5.0</v>
      </c>
      <c r="G8" s="141" t="s">
        <v>40</v>
      </c>
      <c r="H8" s="149"/>
      <c r="I8" s="148"/>
      <c r="J8" s="28" t="s">
        <v>579</v>
      </c>
      <c r="K8" s="146">
        <v>5.0</v>
      </c>
      <c r="L8" s="28" t="s">
        <v>18</v>
      </c>
      <c r="M8" s="146">
        <v>5.0</v>
      </c>
      <c r="N8" s="28" t="s">
        <v>32</v>
      </c>
    </row>
    <row r="9">
      <c r="A9" s="74"/>
      <c r="B9" s="148"/>
      <c r="C9" s="141" t="s">
        <v>580</v>
      </c>
      <c r="D9" s="150">
        <v>6.0</v>
      </c>
      <c r="E9" s="143" t="s">
        <v>581</v>
      </c>
      <c r="F9" s="142">
        <v>6.0</v>
      </c>
      <c r="G9" s="141" t="s">
        <v>51</v>
      </c>
      <c r="H9" s="149"/>
      <c r="I9" s="147"/>
      <c r="J9" s="148"/>
      <c r="K9" s="151">
        <v>6.0</v>
      </c>
      <c r="L9" s="28" t="s">
        <v>581</v>
      </c>
      <c r="M9" s="146">
        <v>6.0</v>
      </c>
      <c r="N9" s="28" t="s">
        <v>40</v>
      </c>
    </row>
    <row r="10">
      <c r="A10" s="74"/>
      <c r="B10" s="148"/>
      <c r="C10" s="147"/>
      <c r="D10" s="147"/>
      <c r="E10" s="152"/>
      <c r="F10" s="142">
        <v>7.0</v>
      </c>
      <c r="G10" s="141" t="s">
        <v>57</v>
      </c>
      <c r="H10" s="149"/>
      <c r="I10" s="147"/>
      <c r="J10" s="147"/>
      <c r="K10" s="147"/>
      <c r="L10" s="148"/>
      <c r="M10" s="146">
        <v>7.0</v>
      </c>
      <c r="N10" s="28" t="s">
        <v>66</v>
      </c>
    </row>
    <row r="11">
      <c r="A11" s="74"/>
      <c r="B11" s="147"/>
      <c r="C11" s="147"/>
      <c r="D11" s="147"/>
      <c r="E11" s="152"/>
      <c r="F11" s="150">
        <v>8.0</v>
      </c>
      <c r="G11" s="141" t="s">
        <v>63</v>
      </c>
      <c r="H11" s="149"/>
      <c r="I11" s="147"/>
      <c r="J11" s="147"/>
      <c r="K11" s="147"/>
      <c r="L11" s="148"/>
      <c r="M11" s="151">
        <v>8.0</v>
      </c>
      <c r="N11" s="28" t="s">
        <v>68</v>
      </c>
    </row>
    <row r="12">
      <c r="A12" s="137"/>
      <c r="B12" s="153"/>
      <c r="C12" s="153"/>
      <c r="D12" s="153"/>
      <c r="E12" s="153"/>
      <c r="F12" s="153"/>
      <c r="G12" s="153"/>
      <c r="H12" s="149"/>
      <c r="I12" s="153"/>
      <c r="J12" s="153"/>
      <c r="K12" s="153"/>
      <c r="L12" s="153"/>
      <c r="M12" s="153"/>
      <c r="N12" s="153"/>
    </row>
    <row r="13">
      <c r="A13" s="139"/>
      <c r="B13" s="140" t="s">
        <v>151</v>
      </c>
      <c r="C13" s="141" t="s">
        <v>582</v>
      </c>
      <c r="D13" s="142">
        <v>1.0</v>
      </c>
      <c r="E13" s="143" t="str">
        <f>"+1 Any Stat"</f>
        <v>+1 Any Stat</v>
      </c>
      <c r="F13" s="142">
        <v>1.0</v>
      </c>
      <c r="G13" s="141" t="s">
        <v>14</v>
      </c>
      <c r="H13" s="144"/>
      <c r="I13" s="145" t="s">
        <v>44</v>
      </c>
      <c r="J13" s="28" t="s">
        <v>583</v>
      </c>
      <c r="K13" s="146">
        <v>1.0</v>
      </c>
      <c r="L13" s="28" t="str">
        <f>"+1 Any Stat"</f>
        <v>+1 Any Stat</v>
      </c>
      <c r="M13" s="146">
        <v>1.0</v>
      </c>
      <c r="N13" s="28" t="s">
        <v>18</v>
      </c>
    </row>
    <row r="14">
      <c r="A14" s="74"/>
      <c r="B14" s="147"/>
      <c r="C14" s="148"/>
      <c r="D14" s="142">
        <v>2.0</v>
      </c>
      <c r="E14" s="143" t="str">
        <f>"+2 Mental"</f>
        <v>+2 Mental</v>
      </c>
      <c r="F14" s="142">
        <v>2.0</v>
      </c>
      <c r="G14" s="141" t="s">
        <v>18</v>
      </c>
      <c r="H14" s="149"/>
      <c r="I14" s="147"/>
      <c r="J14" s="28"/>
      <c r="K14" s="146">
        <v>2.0</v>
      </c>
      <c r="L14" s="143" t="str">
        <f t="shared" ref="L14:L15" si="3">"+2 Physical"</f>
        <v>+2 Physical</v>
      </c>
      <c r="M14" s="146">
        <v>2.0</v>
      </c>
      <c r="N14" s="28" t="s">
        <v>23</v>
      </c>
    </row>
    <row r="15">
      <c r="A15" s="74"/>
      <c r="B15" s="147"/>
      <c r="C15" s="28"/>
      <c r="D15" s="142">
        <v>3.0</v>
      </c>
      <c r="E15" s="143" t="str">
        <f>"+2 Physical"</f>
        <v>+2 Physical</v>
      </c>
      <c r="F15" s="142">
        <v>3.0</v>
      </c>
      <c r="G15" s="141" t="s">
        <v>32</v>
      </c>
      <c r="H15" s="149"/>
      <c r="I15" s="148"/>
      <c r="J15" s="28" t="s">
        <v>583</v>
      </c>
      <c r="K15" s="146">
        <v>3.0</v>
      </c>
      <c r="L15" s="143" t="str">
        <f t="shared" si="3"/>
        <v>+2 Physical</v>
      </c>
      <c r="M15" s="146">
        <v>3.0</v>
      </c>
      <c r="N15" s="28" t="s">
        <v>26</v>
      </c>
    </row>
    <row r="16">
      <c r="A16" s="74"/>
      <c r="B16" s="148"/>
      <c r="C16" s="141" t="s">
        <v>582</v>
      </c>
      <c r="D16" s="142">
        <v>4.0</v>
      </c>
      <c r="E16" s="143" t="str">
        <f>"+2 Mental"</f>
        <v>+2 Mental</v>
      </c>
      <c r="F16" s="142">
        <v>4.0</v>
      </c>
      <c r="G16" s="141" t="s">
        <v>33</v>
      </c>
      <c r="H16" s="149"/>
      <c r="I16" s="148"/>
      <c r="J16" s="28" t="s">
        <v>584</v>
      </c>
      <c r="K16" s="146">
        <v>4.0</v>
      </c>
      <c r="L16" s="143" t="str">
        <f>"+2 Mental"</f>
        <v>+2 Mental</v>
      </c>
      <c r="M16" s="146">
        <v>4.0</v>
      </c>
      <c r="N16" s="28" t="s">
        <v>40</v>
      </c>
    </row>
    <row r="17">
      <c r="A17" s="74"/>
      <c r="B17" s="148"/>
      <c r="C17" s="141" t="s">
        <v>585</v>
      </c>
      <c r="D17" s="142">
        <v>5.0</v>
      </c>
      <c r="E17" s="143" t="s">
        <v>18</v>
      </c>
      <c r="F17" s="142">
        <v>5.0</v>
      </c>
      <c r="G17" s="141" t="s">
        <v>40</v>
      </c>
      <c r="H17" s="149"/>
      <c r="I17" s="148"/>
      <c r="J17" s="28" t="s">
        <v>586</v>
      </c>
      <c r="K17" s="146">
        <v>5.0</v>
      </c>
      <c r="L17" s="28" t="s">
        <v>18</v>
      </c>
      <c r="M17" s="146">
        <v>5.0</v>
      </c>
      <c r="N17" s="28" t="s">
        <v>44</v>
      </c>
    </row>
    <row r="18">
      <c r="A18" s="74"/>
      <c r="B18" s="148"/>
      <c r="C18" s="141" t="s">
        <v>578</v>
      </c>
      <c r="D18" s="150">
        <v>6.0</v>
      </c>
      <c r="E18" s="143" t="s">
        <v>581</v>
      </c>
      <c r="F18" s="142">
        <v>6.0</v>
      </c>
      <c r="G18" s="141" t="s">
        <v>42</v>
      </c>
      <c r="H18" s="149"/>
      <c r="I18" s="147"/>
      <c r="J18" s="148"/>
      <c r="K18" s="151">
        <v>6.0</v>
      </c>
      <c r="L18" s="28" t="s">
        <v>581</v>
      </c>
      <c r="M18" s="146">
        <v>6.0</v>
      </c>
      <c r="N18" s="28" t="s">
        <v>44</v>
      </c>
    </row>
    <row r="19">
      <c r="A19" s="74"/>
      <c r="B19" s="147"/>
      <c r="C19" s="147"/>
      <c r="D19" s="147"/>
      <c r="E19" s="152"/>
      <c r="F19" s="142">
        <v>7.0</v>
      </c>
      <c r="G19" s="141" t="s">
        <v>66</v>
      </c>
      <c r="H19" s="149"/>
      <c r="I19" s="147"/>
      <c r="J19" s="147"/>
      <c r="K19" s="147"/>
      <c r="L19" s="148"/>
      <c r="M19" s="146">
        <v>7.0</v>
      </c>
      <c r="N19" s="28" t="s">
        <v>53</v>
      </c>
    </row>
    <row r="20">
      <c r="A20" s="74"/>
      <c r="B20" s="147"/>
      <c r="C20" s="147"/>
      <c r="D20" s="147"/>
      <c r="E20" s="152"/>
      <c r="F20" s="150">
        <v>8.0</v>
      </c>
      <c r="G20" s="141" t="s">
        <v>66</v>
      </c>
      <c r="H20" s="149"/>
      <c r="I20" s="147"/>
      <c r="J20" s="147"/>
      <c r="K20" s="147"/>
      <c r="L20" s="148"/>
      <c r="M20" s="151">
        <v>8.0</v>
      </c>
      <c r="N20" s="28" t="s">
        <v>68</v>
      </c>
    </row>
    <row r="21">
      <c r="A21" s="137"/>
      <c r="B21" s="153"/>
      <c r="C21" s="153"/>
      <c r="D21" s="153"/>
      <c r="E21" s="153"/>
      <c r="F21" s="153"/>
      <c r="G21" s="153"/>
      <c r="H21" s="149"/>
      <c r="I21" s="153"/>
      <c r="J21" s="153"/>
      <c r="K21" s="153"/>
      <c r="L21" s="153"/>
      <c r="M21" s="153"/>
      <c r="N21" s="153"/>
    </row>
    <row r="22">
      <c r="A22" s="139"/>
      <c r="B22" s="145" t="s">
        <v>25</v>
      </c>
      <c r="C22" s="28" t="s">
        <v>585</v>
      </c>
      <c r="D22" s="146">
        <v>1.0</v>
      </c>
      <c r="E22" s="28" t="str">
        <f>"+1 Any Stat"</f>
        <v>+1 Any Stat</v>
      </c>
      <c r="F22" s="146">
        <v>1.0</v>
      </c>
      <c r="G22" s="28" t="s">
        <v>576</v>
      </c>
      <c r="H22" s="144"/>
      <c r="I22" s="145" t="s">
        <v>167</v>
      </c>
      <c r="J22" s="28" t="s">
        <v>582</v>
      </c>
      <c r="K22" s="146">
        <v>1.0</v>
      </c>
      <c r="L22" s="28" t="str">
        <f>"+1 Any Stat"</f>
        <v>+1 Any Stat</v>
      </c>
      <c r="M22" s="146">
        <v>1.0</v>
      </c>
      <c r="N22" s="28" t="s">
        <v>14</v>
      </c>
    </row>
    <row r="23">
      <c r="A23" s="74"/>
      <c r="B23" s="147"/>
      <c r="C23" s="28"/>
      <c r="D23" s="146">
        <v>2.0</v>
      </c>
      <c r="E23" s="143" t="str">
        <f t="shared" ref="E23:E24" si="4">"+2 Mental"</f>
        <v>+2 Mental</v>
      </c>
      <c r="F23" s="146">
        <v>2.0</v>
      </c>
      <c r="G23" s="28" t="s">
        <v>18</v>
      </c>
      <c r="H23" s="149"/>
      <c r="I23" s="147"/>
      <c r="J23" s="28"/>
      <c r="K23" s="146">
        <v>2.0</v>
      </c>
      <c r="L23" s="143" t="str">
        <f t="shared" ref="L23:L25" si="5">"+2 Mental"</f>
        <v>+2 Mental</v>
      </c>
      <c r="M23" s="146">
        <v>2.0</v>
      </c>
      <c r="N23" s="28" t="s">
        <v>18</v>
      </c>
    </row>
    <row r="24">
      <c r="A24" s="74"/>
      <c r="B24" s="148"/>
      <c r="C24" s="28" t="s">
        <v>582</v>
      </c>
      <c r="D24" s="146">
        <v>3.0</v>
      </c>
      <c r="E24" s="143" t="str">
        <f t="shared" si="4"/>
        <v>+2 Mental</v>
      </c>
      <c r="F24" s="146">
        <v>3.0</v>
      </c>
      <c r="G24" s="28" t="s">
        <v>23</v>
      </c>
      <c r="H24" s="149"/>
      <c r="I24" s="148"/>
      <c r="J24" s="28" t="s">
        <v>582</v>
      </c>
      <c r="K24" s="146">
        <v>3.0</v>
      </c>
      <c r="L24" s="143" t="str">
        <f t="shared" si="5"/>
        <v>+2 Mental</v>
      </c>
      <c r="M24" s="146">
        <v>3.0</v>
      </c>
      <c r="N24" s="28" t="s">
        <v>18</v>
      </c>
    </row>
    <row r="25">
      <c r="A25" s="74"/>
      <c r="B25" s="148"/>
      <c r="C25" s="28" t="s">
        <v>579</v>
      </c>
      <c r="D25" s="146">
        <v>4.0</v>
      </c>
      <c r="E25" s="143" t="str">
        <f>"+2 Physical"</f>
        <v>+2 Physical</v>
      </c>
      <c r="F25" s="146">
        <v>4.0</v>
      </c>
      <c r="G25" s="28" t="s">
        <v>40</v>
      </c>
      <c r="H25" s="149"/>
      <c r="I25" s="148"/>
      <c r="J25" s="28" t="s">
        <v>587</v>
      </c>
      <c r="K25" s="146">
        <v>4.0</v>
      </c>
      <c r="L25" s="143" t="str">
        <f t="shared" si="5"/>
        <v>+2 Mental</v>
      </c>
      <c r="M25" s="146">
        <v>4.0</v>
      </c>
      <c r="N25" s="28" t="s">
        <v>33</v>
      </c>
    </row>
    <row r="26">
      <c r="A26" s="74"/>
      <c r="B26" s="148"/>
      <c r="C26" s="28" t="s">
        <v>588</v>
      </c>
      <c r="D26" s="146">
        <v>5.0</v>
      </c>
      <c r="E26" s="28" t="s">
        <v>18</v>
      </c>
      <c r="F26" s="146">
        <v>5.0</v>
      </c>
      <c r="G26" s="28" t="s">
        <v>42</v>
      </c>
      <c r="H26" s="149"/>
      <c r="I26" s="148"/>
      <c r="J26" s="28" t="s">
        <v>588</v>
      </c>
      <c r="K26" s="146">
        <v>5.0</v>
      </c>
      <c r="L26" s="28" t="s">
        <v>18</v>
      </c>
      <c r="M26" s="146">
        <v>5.0</v>
      </c>
      <c r="N26" s="28" t="s">
        <v>40</v>
      </c>
    </row>
    <row r="27">
      <c r="A27" s="74"/>
      <c r="B27" s="147"/>
      <c r="C27" s="148"/>
      <c r="D27" s="151">
        <v>6.0</v>
      </c>
      <c r="E27" s="28" t="s">
        <v>581</v>
      </c>
      <c r="F27" s="146">
        <v>6.0</v>
      </c>
      <c r="G27" s="28" t="s">
        <v>63</v>
      </c>
      <c r="H27" s="149"/>
      <c r="I27" s="147"/>
      <c r="J27" s="148"/>
      <c r="K27" s="151">
        <v>6.0</v>
      </c>
      <c r="L27" s="28" t="s">
        <v>581</v>
      </c>
      <c r="M27" s="146">
        <v>6.0</v>
      </c>
      <c r="N27" s="28" t="s">
        <v>42</v>
      </c>
    </row>
    <row r="28">
      <c r="A28" s="74"/>
      <c r="B28" s="147"/>
      <c r="C28" s="147"/>
      <c r="D28" s="147"/>
      <c r="E28" s="148"/>
      <c r="F28" s="146">
        <v>7.0</v>
      </c>
      <c r="G28" s="28" t="s">
        <v>66</v>
      </c>
      <c r="H28" s="149"/>
      <c r="I28" s="147"/>
      <c r="J28" s="147"/>
      <c r="K28" s="147"/>
      <c r="L28" s="148"/>
      <c r="M28" s="146">
        <v>7.0</v>
      </c>
      <c r="N28" s="28" t="s">
        <v>66</v>
      </c>
    </row>
    <row r="29">
      <c r="A29" s="74"/>
      <c r="B29" s="147"/>
      <c r="C29" s="147"/>
      <c r="D29" s="147"/>
      <c r="E29" s="148"/>
      <c r="F29" s="151">
        <v>8.0</v>
      </c>
      <c r="G29" s="28" t="s">
        <v>68</v>
      </c>
      <c r="H29" s="149"/>
      <c r="I29" s="147"/>
      <c r="J29" s="147"/>
      <c r="K29" s="147"/>
      <c r="L29" s="148"/>
      <c r="M29" s="151">
        <v>8.0</v>
      </c>
      <c r="N29" s="28" t="s">
        <v>66</v>
      </c>
    </row>
    <row r="30">
      <c r="A30" s="137"/>
      <c r="B30" s="153"/>
      <c r="C30" s="153"/>
      <c r="D30" s="153"/>
      <c r="E30" s="153"/>
      <c r="F30" s="153"/>
      <c r="G30" s="153"/>
      <c r="H30" s="149"/>
      <c r="I30" s="153"/>
      <c r="J30" s="153"/>
      <c r="K30" s="153"/>
      <c r="L30" s="153"/>
      <c r="M30" s="153"/>
      <c r="N30" s="153"/>
    </row>
    <row r="31">
      <c r="A31" s="139"/>
      <c r="B31" s="145" t="s">
        <v>154</v>
      </c>
      <c r="C31" s="28" t="s">
        <v>589</v>
      </c>
      <c r="D31" s="146">
        <v>1.0</v>
      </c>
      <c r="E31" s="28" t="str">
        <f>"+1 Any Stat"</f>
        <v>+1 Any Stat</v>
      </c>
      <c r="F31" s="146">
        <v>1.0</v>
      </c>
      <c r="G31" s="28" t="s">
        <v>14</v>
      </c>
      <c r="H31" s="144"/>
      <c r="I31" s="145" t="s">
        <v>168</v>
      </c>
      <c r="J31" s="28" t="s">
        <v>578</v>
      </c>
      <c r="K31" s="146">
        <v>1.0</v>
      </c>
      <c r="L31" s="28" t="str">
        <f>"+1 Any Stat"</f>
        <v>+1 Any Stat</v>
      </c>
      <c r="M31" s="146">
        <v>1.0</v>
      </c>
      <c r="N31" s="28" t="s">
        <v>14</v>
      </c>
    </row>
    <row r="32">
      <c r="A32" s="74"/>
      <c r="B32" s="147"/>
      <c r="C32" s="28"/>
      <c r="D32" s="146">
        <v>2.0</v>
      </c>
      <c r="E32" s="143" t="str">
        <f>"+2 Mental"</f>
        <v>+2 Mental</v>
      </c>
      <c r="F32" s="146">
        <v>2.0</v>
      </c>
      <c r="G32" s="28" t="s">
        <v>576</v>
      </c>
      <c r="H32" s="149"/>
      <c r="I32" s="147"/>
      <c r="J32" s="28"/>
      <c r="K32" s="146">
        <v>2.0</v>
      </c>
      <c r="L32" s="143" t="str">
        <f t="shared" ref="L32:L34" si="6">"+2 Mental"</f>
        <v>+2 Mental</v>
      </c>
      <c r="M32" s="146">
        <v>2.0</v>
      </c>
      <c r="N32" s="28" t="s">
        <v>18</v>
      </c>
    </row>
    <row r="33">
      <c r="A33" s="74"/>
      <c r="B33" s="148"/>
      <c r="C33" s="28" t="s">
        <v>588</v>
      </c>
      <c r="D33" s="146">
        <v>3.0</v>
      </c>
      <c r="E33" s="143" t="str">
        <f>"+2 Physical"</f>
        <v>+2 Physical</v>
      </c>
      <c r="F33" s="146">
        <v>3.0</v>
      </c>
      <c r="G33" s="28" t="s">
        <v>18</v>
      </c>
      <c r="H33" s="149"/>
      <c r="I33" s="148"/>
      <c r="J33" s="28" t="s">
        <v>578</v>
      </c>
      <c r="K33" s="146">
        <v>3.0</v>
      </c>
      <c r="L33" s="143" t="str">
        <f t="shared" si="6"/>
        <v>+2 Mental</v>
      </c>
      <c r="M33" s="146">
        <v>3.0</v>
      </c>
      <c r="N33" s="28" t="s">
        <v>26</v>
      </c>
    </row>
    <row r="34">
      <c r="A34" s="74"/>
      <c r="B34" s="148"/>
      <c r="C34" s="28" t="s">
        <v>589</v>
      </c>
      <c r="D34" s="146">
        <v>4.0</v>
      </c>
      <c r="E34" s="143" t="str">
        <f>"+2 Mental"</f>
        <v>+2 Mental</v>
      </c>
      <c r="F34" s="146">
        <v>4.0</v>
      </c>
      <c r="G34" s="28" t="s">
        <v>40</v>
      </c>
      <c r="H34" s="149"/>
      <c r="I34" s="148"/>
      <c r="J34" s="28" t="s">
        <v>588</v>
      </c>
      <c r="K34" s="146">
        <v>4.0</v>
      </c>
      <c r="L34" s="143" t="str">
        <f t="shared" si="6"/>
        <v>+2 Mental</v>
      </c>
      <c r="M34" s="146">
        <v>4.0</v>
      </c>
      <c r="N34" s="28" t="s">
        <v>32</v>
      </c>
    </row>
    <row r="35">
      <c r="A35" s="74"/>
      <c r="B35" s="148"/>
      <c r="C35" s="28" t="s">
        <v>582</v>
      </c>
      <c r="D35" s="146">
        <v>5.0</v>
      </c>
      <c r="E35" s="28" t="s">
        <v>18</v>
      </c>
      <c r="F35" s="146">
        <v>5.0</v>
      </c>
      <c r="G35" s="28" t="s">
        <v>49</v>
      </c>
      <c r="H35" s="149"/>
      <c r="I35" s="148"/>
      <c r="J35" s="28" t="s">
        <v>590</v>
      </c>
      <c r="K35" s="146">
        <v>5.0</v>
      </c>
      <c r="L35" s="28" t="s">
        <v>18</v>
      </c>
      <c r="M35" s="146">
        <v>5.0</v>
      </c>
      <c r="N35" s="28" t="s">
        <v>40</v>
      </c>
    </row>
    <row r="36">
      <c r="A36" s="74"/>
      <c r="B36" s="147"/>
      <c r="C36" s="148"/>
      <c r="D36" s="151">
        <v>6.0</v>
      </c>
      <c r="E36" s="28" t="s">
        <v>581</v>
      </c>
      <c r="F36" s="146">
        <v>6.0</v>
      </c>
      <c r="G36" s="28" t="s">
        <v>57</v>
      </c>
      <c r="H36" s="149"/>
      <c r="I36" s="147"/>
      <c r="J36" s="148"/>
      <c r="K36" s="151">
        <v>6.0</v>
      </c>
      <c r="L36" s="28" t="s">
        <v>581</v>
      </c>
      <c r="M36" s="146">
        <v>6.0</v>
      </c>
      <c r="N36" s="28" t="s">
        <v>42</v>
      </c>
    </row>
    <row r="37">
      <c r="A37" s="74"/>
      <c r="B37" s="147"/>
      <c r="C37" s="147"/>
      <c r="D37" s="147"/>
      <c r="E37" s="148"/>
      <c r="F37" s="146">
        <v>7.0</v>
      </c>
      <c r="G37" s="28" t="s">
        <v>66</v>
      </c>
      <c r="H37" s="149"/>
      <c r="I37" s="147"/>
      <c r="J37" s="147"/>
      <c r="K37" s="147"/>
      <c r="L37" s="148"/>
      <c r="M37" s="146">
        <v>7.0</v>
      </c>
      <c r="N37" s="28" t="s">
        <v>49</v>
      </c>
    </row>
    <row r="38">
      <c r="A38" s="74"/>
      <c r="B38" s="147"/>
      <c r="C38" s="147"/>
      <c r="D38" s="147"/>
      <c r="E38" s="148"/>
      <c r="F38" s="151">
        <v>8.0</v>
      </c>
      <c r="G38" s="28" t="s">
        <v>68</v>
      </c>
      <c r="H38" s="149"/>
      <c r="I38" s="147"/>
      <c r="J38" s="147"/>
      <c r="K38" s="147"/>
      <c r="L38" s="148"/>
      <c r="M38" s="151">
        <v>8.0</v>
      </c>
      <c r="N38" s="28" t="s">
        <v>66</v>
      </c>
    </row>
    <row r="39">
      <c r="A39" s="137"/>
      <c r="B39" s="153"/>
      <c r="C39" s="153"/>
      <c r="D39" s="153"/>
      <c r="E39" s="153"/>
      <c r="F39" s="153"/>
      <c r="G39" s="153"/>
      <c r="H39" s="149"/>
      <c r="I39" s="153"/>
      <c r="J39" s="153"/>
      <c r="K39" s="153"/>
      <c r="L39" s="153"/>
      <c r="M39" s="153"/>
      <c r="N39" s="153"/>
    </row>
    <row r="40">
      <c r="A40" s="139"/>
      <c r="B40" s="145" t="s">
        <v>156</v>
      </c>
      <c r="C40" s="28" t="s">
        <v>588</v>
      </c>
      <c r="D40" s="146">
        <v>1.0</v>
      </c>
      <c r="E40" s="28" t="str">
        <f t="shared" ref="E40:E43" si="7">"+1 Any Stat"</f>
        <v>+1 Any Stat</v>
      </c>
      <c r="F40" s="146">
        <v>1.0</v>
      </c>
      <c r="G40" s="28" t="s">
        <v>581</v>
      </c>
      <c r="H40" s="144"/>
      <c r="I40" s="145" t="s">
        <v>169</v>
      </c>
      <c r="J40" s="28" t="s">
        <v>580</v>
      </c>
      <c r="K40" s="146">
        <v>1.0</v>
      </c>
      <c r="L40" s="28" t="str">
        <f>"+1 Any Stat"</f>
        <v>+1 Any Stat</v>
      </c>
      <c r="M40" s="146">
        <v>1.0</v>
      </c>
      <c r="N40" s="28" t="s">
        <v>14</v>
      </c>
    </row>
    <row r="41">
      <c r="A41" s="74"/>
      <c r="B41" s="147"/>
      <c r="C41" s="28"/>
      <c r="D41" s="146">
        <v>2.0</v>
      </c>
      <c r="E41" s="28" t="str">
        <f t="shared" si="7"/>
        <v>+1 Any Stat</v>
      </c>
      <c r="F41" s="146">
        <v>2.0</v>
      </c>
      <c r="G41" s="28" t="s">
        <v>581</v>
      </c>
      <c r="H41" s="149"/>
      <c r="I41" s="147"/>
      <c r="J41" s="28"/>
      <c r="K41" s="146">
        <v>2.0</v>
      </c>
      <c r="L41" s="143" t="str">
        <f t="shared" ref="L41:L43" si="8">"+2 Physical"</f>
        <v>+2 Physical</v>
      </c>
      <c r="M41" s="146">
        <v>2.0</v>
      </c>
      <c r="N41" s="28" t="s">
        <v>576</v>
      </c>
    </row>
    <row r="42">
      <c r="A42" s="74"/>
      <c r="B42" s="148"/>
      <c r="C42" s="28" t="s">
        <v>588</v>
      </c>
      <c r="D42" s="146">
        <v>3.0</v>
      </c>
      <c r="E42" s="28" t="str">
        <f t="shared" si="7"/>
        <v>+1 Any Stat</v>
      </c>
      <c r="F42" s="146">
        <v>3.0</v>
      </c>
      <c r="G42" s="28" t="s">
        <v>18</v>
      </c>
      <c r="H42" s="149"/>
      <c r="I42" s="148"/>
      <c r="J42" s="28" t="s">
        <v>580</v>
      </c>
      <c r="K42" s="146">
        <v>3.0</v>
      </c>
      <c r="L42" s="143" t="str">
        <f t="shared" si="8"/>
        <v>+2 Physical</v>
      </c>
      <c r="M42" s="146">
        <v>3.0</v>
      </c>
      <c r="N42" s="28" t="s">
        <v>23</v>
      </c>
    </row>
    <row r="43">
      <c r="A43" s="74"/>
      <c r="B43" s="148"/>
      <c r="C43" s="28" t="s">
        <v>578</v>
      </c>
      <c r="D43" s="146">
        <v>4.0</v>
      </c>
      <c r="E43" s="28" t="str">
        <f t="shared" si="7"/>
        <v>+1 Any Stat</v>
      </c>
      <c r="F43" s="146">
        <v>4.0</v>
      </c>
      <c r="G43" s="28" t="s">
        <v>32</v>
      </c>
      <c r="H43" s="149"/>
      <c r="I43" s="148"/>
      <c r="J43" s="28" t="s">
        <v>591</v>
      </c>
      <c r="K43" s="146">
        <v>4.0</v>
      </c>
      <c r="L43" s="143" t="str">
        <f t="shared" si="8"/>
        <v>+2 Physical</v>
      </c>
      <c r="M43" s="146">
        <v>4.0</v>
      </c>
      <c r="N43" s="28" t="s">
        <v>26</v>
      </c>
    </row>
    <row r="44">
      <c r="A44" s="74"/>
      <c r="B44" s="148"/>
      <c r="C44" s="28" t="s">
        <v>582</v>
      </c>
      <c r="D44" s="146">
        <v>5.0</v>
      </c>
      <c r="E44" s="28" t="s">
        <v>18</v>
      </c>
      <c r="F44" s="146">
        <v>5.0</v>
      </c>
      <c r="G44" s="28" t="s">
        <v>42</v>
      </c>
      <c r="H44" s="149"/>
      <c r="I44" s="148"/>
      <c r="J44" s="28" t="s">
        <v>575</v>
      </c>
      <c r="K44" s="146">
        <v>5.0</v>
      </c>
      <c r="L44" s="28" t="s">
        <v>23</v>
      </c>
      <c r="M44" s="146">
        <v>5.0</v>
      </c>
      <c r="N44" s="28" t="s">
        <v>33</v>
      </c>
    </row>
    <row r="45">
      <c r="A45" s="74"/>
      <c r="B45" s="147"/>
      <c r="C45" s="148"/>
      <c r="D45" s="151">
        <v>6.0</v>
      </c>
      <c r="E45" s="28" t="s">
        <v>581</v>
      </c>
      <c r="F45" s="146">
        <v>6.0</v>
      </c>
      <c r="G45" s="28" t="s">
        <v>44</v>
      </c>
      <c r="H45" s="149"/>
      <c r="I45" s="147"/>
      <c r="J45" s="148"/>
      <c r="K45" s="151">
        <v>6.0</v>
      </c>
      <c r="L45" s="28" t="s">
        <v>581</v>
      </c>
      <c r="M45" s="146">
        <v>6.0</v>
      </c>
      <c r="N45" s="28" t="s">
        <v>40</v>
      </c>
    </row>
    <row r="46">
      <c r="A46" s="74"/>
      <c r="B46" s="147"/>
      <c r="C46" s="147"/>
      <c r="D46" s="147"/>
      <c r="E46" s="148"/>
      <c r="F46" s="146">
        <v>7.0</v>
      </c>
      <c r="G46" s="28" t="s">
        <v>66</v>
      </c>
      <c r="H46" s="149"/>
      <c r="I46" s="147"/>
      <c r="J46" s="147"/>
      <c r="K46" s="147"/>
      <c r="L46" s="148"/>
      <c r="M46" s="146">
        <v>7.0</v>
      </c>
      <c r="N46" s="28" t="s">
        <v>57</v>
      </c>
    </row>
    <row r="47">
      <c r="A47" s="74"/>
      <c r="B47" s="147"/>
      <c r="C47" s="147"/>
      <c r="D47" s="147"/>
      <c r="E47" s="148"/>
      <c r="F47" s="151">
        <v>8.0</v>
      </c>
      <c r="G47" s="28" t="s">
        <v>68</v>
      </c>
      <c r="H47" s="149"/>
      <c r="I47" s="147"/>
      <c r="J47" s="147"/>
      <c r="K47" s="147"/>
      <c r="L47" s="148"/>
      <c r="M47" s="151">
        <v>8.0</v>
      </c>
      <c r="N47" s="28" t="s">
        <v>63</v>
      </c>
    </row>
    <row r="48">
      <c r="A48" s="137"/>
      <c r="B48" s="153"/>
      <c r="C48" s="153"/>
      <c r="D48" s="153"/>
      <c r="E48" s="153"/>
      <c r="F48" s="153"/>
      <c r="G48" s="153"/>
      <c r="H48" s="149"/>
      <c r="I48" s="153"/>
      <c r="J48" s="153"/>
      <c r="K48" s="153"/>
      <c r="L48" s="153"/>
      <c r="M48" s="153"/>
      <c r="N48" s="153"/>
    </row>
    <row r="49">
      <c r="A49" s="139"/>
      <c r="B49" s="145" t="s">
        <v>158</v>
      </c>
      <c r="C49" s="28" t="s">
        <v>585</v>
      </c>
      <c r="D49" s="146">
        <v>1.0</v>
      </c>
      <c r="E49" s="28" t="str">
        <f>"+1 Any Stat"</f>
        <v>+1 Any Stat</v>
      </c>
      <c r="F49" s="146">
        <v>1.0</v>
      </c>
      <c r="G49" s="28" t="s">
        <v>576</v>
      </c>
      <c r="H49" s="144"/>
      <c r="I49" s="145" t="s">
        <v>170</v>
      </c>
      <c r="J49" s="28" t="s">
        <v>584</v>
      </c>
      <c r="K49" s="146">
        <v>1.0</v>
      </c>
      <c r="L49" s="28" t="str">
        <f>"+1 Any Stat"</f>
        <v>+1 Any Stat</v>
      </c>
      <c r="M49" s="146">
        <v>1.0</v>
      </c>
      <c r="N49" s="28" t="s">
        <v>14</v>
      </c>
    </row>
    <row r="50">
      <c r="A50" s="74"/>
      <c r="B50" s="147"/>
      <c r="C50" s="28"/>
      <c r="D50" s="146">
        <v>2.0</v>
      </c>
      <c r="E50" s="143" t="str">
        <f t="shared" ref="E50:E51" si="9">"+2 Mental"</f>
        <v>+2 Mental</v>
      </c>
      <c r="F50" s="146">
        <v>2.0</v>
      </c>
      <c r="G50" s="28" t="s">
        <v>18</v>
      </c>
      <c r="H50" s="149"/>
      <c r="I50" s="147"/>
      <c r="J50" s="28"/>
      <c r="K50" s="146">
        <v>2.0</v>
      </c>
      <c r="L50" s="143" t="str">
        <f t="shared" ref="L50:L51" si="10">"+2 Physical"</f>
        <v>+2 Physical</v>
      </c>
      <c r="M50" s="146">
        <v>2.0</v>
      </c>
      <c r="N50" s="28" t="s">
        <v>18</v>
      </c>
    </row>
    <row r="51">
      <c r="A51" s="74"/>
      <c r="B51" s="148"/>
      <c r="C51" s="28" t="s">
        <v>585</v>
      </c>
      <c r="D51" s="146">
        <v>3.0</v>
      </c>
      <c r="E51" s="143" t="str">
        <f t="shared" si="9"/>
        <v>+2 Mental</v>
      </c>
      <c r="F51" s="146">
        <v>3.0</v>
      </c>
      <c r="G51" s="28" t="s">
        <v>23</v>
      </c>
      <c r="H51" s="149"/>
      <c r="I51" s="148"/>
      <c r="J51" s="28" t="s">
        <v>584</v>
      </c>
      <c r="K51" s="146">
        <v>3.0</v>
      </c>
      <c r="L51" s="143" t="str">
        <f t="shared" si="10"/>
        <v>+2 Physical</v>
      </c>
      <c r="M51" s="146">
        <v>3.0</v>
      </c>
      <c r="N51" s="28" t="s">
        <v>23</v>
      </c>
    </row>
    <row r="52">
      <c r="A52" s="74"/>
      <c r="B52" s="148"/>
      <c r="C52" s="28" t="s">
        <v>582</v>
      </c>
      <c r="D52" s="146">
        <v>4.0</v>
      </c>
      <c r="E52" s="143" t="str">
        <f>"+2 Physical"</f>
        <v>+2 Physical</v>
      </c>
      <c r="F52" s="146">
        <v>4.0</v>
      </c>
      <c r="G52" s="28" t="s">
        <v>40</v>
      </c>
      <c r="H52" s="149"/>
      <c r="I52" s="148"/>
      <c r="J52" s="28" t="s">
        <v>583</v>
      </c>
      <c r="K52" s="146">
        <v>4.0</v>
      </c>
      <c r="L52" s="143" t="str">
        <f>"+2 Mental"</f>
        <v>+2 Mental</v>
      </c>
      <c r="M52" s="146">
        <v>4.0</v>
      </c>
      <c r="N52" s="28" t="s">
        <v>26</v>
      </c>
    </row>
    <row r="53">
      <c r="A53" s="74"/>
      <c r="B53" s="148"/>
      <c r="C53" s="28" t="s">
        <v>588</v>
      </c>
      <c r="D53" s="146">
        <v>5.0</v>
      </c>
      <c r="E53" s="28" t="s">
        <v>18</v>
      </c>
      <c r="F53" s="146">
        <v>5.0</v>
      </c>
      <c r="G53" s="28" t="s">
        <v>42</v>
      </c>
      <c r="H53" s="149"/>
      <c r="I53" s="148"/>
      <c r="J53" s="28" t="s">
        <v>592</v>
      </c>
      <c r="K53" s="146">
        <v>5.0</v>
      </c>
      <c r="L53" s="28" t="s">
        <v>23</v>
      </c>
      <c r="M53" s="146">
        <v>5.0</v>
      </c>
      <c r="N53" s="28" t="s">
        <v>32</v>
      </c>
    </row>
    <row r="54">
      <c r="A54" s="74"/>
      <c r="B54" s="147"/>
      <c r="C54" s="148"/>
      <c r="D54" s="151">
        <v>6.0</v>
      </c>
      <c r="E54" s="28" t="s">
        <v>581</v>
      </c>
      <c r="F54" s="146">
        <v>6.0</v>
      </c>
      <c r="G54" s="28" t="s">
        <v>42</v>
      </c>
      <c r="H54" s="149"/>
      <c r="I54" s="147"/>
      <c r="J54" s="148"/>
      <c r="K54" s="151">
        <v>6.0</v>
      </c>
      <c r="L54" s="28" t="s">
        <v>581</v>
      </c>
      <c r="M54" s="146">
        <v>6.0</v>
      </c>
      <c r="N54" s="28" t="s">
        <v>44</v>
      </c>
    </row>
    <row r="55">
      <c r="A55" s="74"/>
      <c r="B55" s="147"/>
      <c r="C55" s="147"/>
      <c r="D55" s="147"/>
      <c r="E55" s="148"/>
      <c r="F55" s="146">
        <v>7.0</v>
      </c>
      <c r="G55" s="28" t="s">
        <v>57</v>
      </c>
      <c r="H55" s="149"/>
      <c r="I55" s="147"/>
      <c r="J55" s="147"/>
      <c r="K55" s="147"/>
      <c r="L55" s="148"/>
      <c r="M55" s="146">
        <v>7.0</v>
      </c>
      <c r="N55" s="28" t="s">
        <v>49</v>
      </c>
    </row>
    <row r="56">
      <c r="A56" s="74"/>
      <c r="B56" s="147"/>
      <c r="C56" s="147"/>
      <c r="D56" s="147"/>
      <c r="E56" s="148"/>
      <c r="F56" s="151">
        <v>8.0</v>
      </c>
      <c r="G56" s="28" t="s">
        <v>66</v>
      </c>
      <c r="H56" s="149"/>
      <c r="I56" s="147"/>
      <c r="J56" s="147"/>
      <c r="K56" s="147"/>
      <c r="L56" s="148"/>
      <c r="M56" s="151">
        <v>8.0</v>
      </c>
      <c r="N56" s="28" t="s">
        <v>66</v>
      </c>
    </row>
    <row r="57">
      <c r="A57" s="137"/>
      <c r="B57" s="153"/>
      <c r="C57" s="153"/>
      <c r="D57" s="153"/>
      <c r="E57" s="153"/>
      <c r="F57" s="153"/>
      <c r="G57" s="153"/>
      <c r="H57" s="149"/>
      <c r="I57" s="153"/>
      <c r="J57" s="153"/>
      <c r="K57" s="153"/>
      <c r="L57" s="153"/>
      <c r="M57" s="153"/>
      <c r="N57" s="153"/>
    </row>
    <row r="58">
      <c r="A58" s="139"/>
      <c r="B58" s="145" t="s">
        <v>160</v>
      </c>
      <c r="C58" s="28" t="s">
        <v>593</v>
      </c>
      <c r="D58" s="146">
        <v>1.0</v>
      </c>
      <c r="E58" s="28" t="str">
        <f>"+1 Any Stat"</f>
        <v>+1 Any Stat</v>
      </c>
      <c r="F58" s="146">
        <v>1.0</v>
      </c>
      <c r="G58" s="28" t="s">
        <v>14</v>
      </c>
      <c r="H58" s="144"/>
      <c r="I58" s="145" t="s">
        <v>171</v>
      </c>
      <c r="J58" s="28" t="s">
        <v>584</v>
      </c>
      <c r="K58" s="146">
        <v>1.0</v>
      </c>
      <c r="L58" s="28" t="str">
        <f>"+1 Any Stat"</f>
        <v>+1 Any Stat</v>
      </c>
      <c r="M58" s="146">
        <v>1.0</v>
      </c>
      <c r="N58" s="28" t="s">
        <v>14</v>
      </c>
    </row>
    <row r="59">
      <c r="A59" s="74"/>
      <c r="B59" s="147"/>
      <c r="C59" s="28"/>
      <c r="D59" s="146">
        <v>2.0</v>
      </c>
      <c r="E59" s="143" t="str">
        <f t="shared" ref="E59:E61" si="11">"+2 Mental"</f>
        <v>+2 Mental</v>
      </c>
      <c r="F59" s="146">
        <v>2.0</v>
      </c>
      <c r="G59" s="28" t="s">
        <v>576</v>
      </c>
      <c r="H59" s="149"/>
      <c r="I59" s="147"/>
      <c r="J59" s="28"/>
      <c r="K59" s="146">
        <v>2.0</v>
      </c>
      <c r="L59" s="143" t="str">
        <f>"+2 Physical"</f>
        <v>+2 Physical</v>
      </c>
      <c r="M59" s="146">
        <v>2.0</v>
      </c>
      <c r="N59" s="28" t="s">
        <v>18</v>
      </c>
    </row>
    <row r="60">
      <c r="A60" s="74"/>
      <c r="B60" s="148"/>
      <c r="C60" s="28" t="s">
        <v>593</v>
      </c>
      <c r="D60" s="146">
        <v>3.0</v>
      </c>
      <c r="E60" s="143" t="str">
        <f t="shared" si="11"/>
        <v>+2 Mental</v>
      </c>
      <c r="F60" s="146">
        <v>3.0</v>
      </c>
      <c r="G60" s="28" t="s">
        <v>18</v>
      </c>
      <c r="H60" s="149"/>
      <c r="I60" s="148"/>
      <c r="J60" s="28" t="s">
        <v>584</v>
      </c>
      <c r="K60" s="146">
        <v>3.0</v>
      </c>
      <c r="L60" s="143" t="str">
        <f t="shared" ref="L60:L61" si="12">"+2 Mental"</f>
        <v>+2 Mental</v>
      </c>
      <c r="M60" s="146">
        <v>3.0</v>
      </c>
      <c r="N60" s="28" t="s">
        <v>23</v>
      </c>
    </row>
    <row r="61">
      <c r="A61" s="74"/>
      <c r="B61" s="148"/>
      <c r="C61" s="28" t="s">
        <v>582</v>
      </c>
      <c r="D61" s="146">
        <v>4.0</v>
      </c>
      <c r="E61" s="143" t="str">
        <f t="shared" si="11"/>
        <v>+2 Mental</v>
      </c>
      <c r="F61" s="146">
        <v>4.0</v>
      </c>
      <c r="G61" s="28" t="s">
        <v>26</v>
      </c>
      <c r="H61" s="149"/>
      <c r="I61" s="148"/>
      <c r="J61" s="28" t="s">
        <v>591</v>
      </c>
      <c r="K61" s="146">
        <v>4.0</v>
      </c>
      <c r="L61" s="143" t="str">
        <f t="shared" si="12"/>
        <v>+2 Mental</v>
      </c>
      <c r="M61" s="146">
        <v>4.0</v>
      </c>
      <c r="N61" s="28" t="s">
        <v>26</v>
      </c>
    </row>
    <row r="62">
      <c r="A62" s="74"/>
      <c r="B62" s="148"/>
      <c r="C62" s="28" t="s">
        <v>588</v>
      </c>
      <c r="D62" s="146">
        <v>5.0</v>
      </c>
      <c r="E62" s="28" t="s">
        <v>18</v>
      </c>
      <c r="F62" s="146">
        <v>5.0</v>
      </c>
      <c r="G62" s="28" t="s">
        <v>32</v>
      </c>
      <c r="H62" s="149"/>
      <c r="I62" s="148"/>
      <c r="J62" s="28" t="s">
        <v>579</v>
      </c>
      <c r="K62" s="146">
        <v>5.0</v>
      </c>
      <c r="L62" s="28" t="s">
        <v>18</v>
      </c>
      <c r="M62" s="146">
        <v>5.0</v>
      </c>
      <c r="N62" s="28" t="s">
        <v>26</v>
      </c>
    </row>
    <row r="63">
      <c r="A63" s="74"/>
      <c r="B63" s="147"/>
      <c r="C63" s="148"/>
      <c r="D63" s="151">
        <v>6.0</v>
      </c>
      <c r="E63" s="28" t="s">
        <v>581</v>
      </c>
      <c r="F63" s="146">
        <v>6.0</v>
      </c>
      <c r="G63" s="28" t="s">
        <v>40</v>
      </c>
      <c r="H63" s="149"/>
      <c r="I63" s="147"/>
      <c r="J63" s="148"/>
      <c r="K63" s="151">
        <v>6.0</v>
      </c>
      <c r="L63" s="28" t="s">
        <v>581</v>
      </c>
      <c r="M63" s="146">
        <v>6.0</v>
      </c>
      <c r="N63" s="28" t="s">
        <v>32</v>
      </c>
    </row>
    <row r="64">
      <c r="A64" s="74"/>
      <c r="B64" s="147"/>
      <c r="C64" s="147"/>
      <c r="D64" s="147"/>
      <c r="E64" s="148"/>
      <c r="F64" s="146">
        <v>7.0</v>
      </c>
      <c r="G64" s="28" t="s">
        <v>68</v>
      </c>
      <c r="H64" s="149"/>
      <c r="I64" s="147"/>
      <c r="J64" s="147"/>
      <c r="K64" s="147"/>
      <c r="L64" s="148"/>
      <c r="M64" s="146">
        <v>7.0</v>
      </c>
      <c r="N64" s="28" t="s">
        <v>40</v>
      </c>
    </row>
    <row r="65">
      <c r="A65" s="74"/>
      <c r="B65" s="147"/>
      <c r="C65" s="147"/>
      <c r="D65" s="147"/>
      <c r="E65" s="148"/>
      <c r="F65" s="151">
        <v>8.0</v>
      </c>
      <c r="G65" s="28" t="s">
        <v>71</v>
      </c>
      <c r="H65" s="149"/>
      <c r="I65" s="147"/>
      <c r="J65" s="147"/>
      <c r="K65" s="147"/>
      <c r="L65" s="148"/>
      <c r="M65" s="151">
        <v>8.0</v>
      </c>
      <c r="N65" s="28" t="s">
        <v>44</v>
      </c>
    </row>
    <row r="66">
      <c r="A66" s="137"/>
      <c r="B66" s="153"/>
      <c r="C66" s="153"/>
      <c r="D66" s="153"/>
      <c r="E66" s="153"/>
      <c r="F66" s="153"/>
      <c r="G66" s="153"/>
      <c r="H66" s="149"/>
      <c r="I66" s="153"/>
      <c r="J66" s="153"/>
      <c r="K66" s="153"/>
      <c r="L66" s="153"/>
      <c r="M66" s="153"/>
      <c r="N66" s="153"/>
    </row>
    <row r="67">
      <c r="A67" s="139"/>
      <c r="B67" s="145" t="s">
        <v>162</v>
      </c>
      <c r="C67" s="28" t="s">
        <v>587</v>
      </c>
      <c r="D67" s="146">
        <v>1.0</v>
      </c>
      <c r="E67" s="28" t="str">
        <f>"+1 Any Stat"</f>
        <v>+1 Any Stat</v>
      </c>
      <c r="F67" s="146">
        <v>1.0</v>
      </c>
      <c r="G67" s="28" t="s">
        <v>14</v>
      </c>
      <c r="H67" s="144"/>
      <c r="I67" s="145" t="s">
        <v>172</v>
      </c>
      <c r="J67" s="28" t="s">
        <v>580</v>
      </c>
      <c r="K67" s="146">
        <v>1.0</v>
      </c>
      <c r="L67" s="28" t="str">
        <f>"+1 Any Stat"</f>
        <v>+1 Any Stat</v>
      </c>
      <c r="M67" s="146">
        <v>1.0</v>
      </c>
      <c r="N67" s="28" t="s">
        <v>576</v>
      </c>
    </row>
    <row r="68">
      <c r="A68" s="74"/>
      <c r="B68" s="147"/>
      <c r="C68" s="28"/>
      <c r="D68" s="146">
        <v>2.0</v>
      </c>
      <c r="E68" s="143" t="str">
        <f t="shared" ref="E68:E70" si="13">"+2 Mental"</f>
        <v>+2 Mental</v>
      </c>
      <c r="F68" s="146">
        <v>2.0</v>
      </c>
      <c r="G68" s="28" t="s">
        <v>576</v>
      </c>
      <c r="H68" s="149"/>
      <c r="I68" s="147"/>
      <c r="J68" s="28"/>
      <c r="K68" s="146">
        <v>2.0</v>
      </c>
      <c r="L68" s="143" t="str">
        <f>"+2 Mental"</f>
        <v>+2 Mental</v>
      </c>
      <c r="M68" s="146">
        <v>2.0</v>
      </c>
      <c r="N68" s="28" t="s">
        <v>18</v>
      </c>
    </row>
    <row r="69">
      <c r="A69" s="74"/>
      <c r="B69" s="148"/>
      <c r="C69" s="28" t="s">
        <v>587</v>
      </c>
      <c r="D69" s="146">
        <v>3.0</v>
      </c>
      <c r="E69" s="143" t="str">
        <f t="shared" si="13"/>
        <v>+2 Mental</v>
      </c>
      <c r="F69" s="146">
        <v>3.0</v>
      </c>
      <c r="G69" s="28" t="s">
        <v>18</v>
      </c>
      <c r="H69" s="149"/>
      <c r="I69" s="148"/>
      <c r="J69" s="28" t="s">
        <v>580</v>
      </c>
      <c r="K69" s="146">
        <v>3.0</v>
      </c>
      <c r="L69" s="143" t="str">
        <f t="shared" ref="L69:L70" si="14">"+2 Physical"</f>
        <v>+2 Physical</v>
      </c>
      <c r="M69" s="146">
        <v>3.0</v>
      </c>
      <c r="N69" s="28" t="s">
        <v>23</v>
      </c>
    </row>
    <row r="70">
      <c r="A70" s="74"/>
      <c r="B70" s="148"/>
      <c r="C70" s="28" t="s">
        <v>588</v>
      </c>
      <c r="D70" s="146">
        <v>4.0</v>
      </c>
      <c r="E70" s="143" t="str">
        <f t="shared" si="13"/>
        <v>+2 Mental</v>
      </c>
      <c r="F70" s="146">
        <v>4.0</v>
      </c>
      <c r="G70" s="28" t="s">
        <v>32</v>
      </c>
      <c r="H70" s="149"/>
      <c r="I70" s="148"/>
      <c r="J70" s="28" t="s">
        <v>582</v>
      </c>
      <c r="K70" s="146">
        <v>4.0</v>
      </c>
      <c r="L70" s="143" t="str">
        <f t="shared" si="14"/>
        <v>+2 Physical</v>
      </c>
      <c r="M70" s="146">
        <v>4.0</v>
      </c>
      <c r="N70" s="28" t="s">
        <v>40</v>
      </c>
    </row>
    <row r="71">
      <c r="A71" s="74"/>
      <c r="B71" s="148"/>
      <c r="C71" s="28" t="s">
        <v>590</v>
      </c>
      <c r="D71" s="146">
        <v>5.0</v>
      </c>
      <c r="E71" s="28" t="s">
        <v>18</v>
      </c>
      <c r="F71" s="146">
        <v>5.0</v>
      </c>
      <c r="G71" s="28" t="s">
        <v>33</v>
      </c>
      <c r="H71" s="149"/>
      <c r="I71" s="148"/>
      <c r="J71" s="28" t="s">
        <v>588</v>
      </c>
      <c r="K71" s="146">
        <v>5.0</v>
      </c>
      <c r="L71" s="28" t="s">
        <v>18</v>
      </c>
      <c r="M71" s="146">
        <v>5.0</v>
      </c>
      <c r="N71" s="28" t="s">
        <v>57</v>
      </c>
    </row>
    <row r="72">
      <c r="A72" s="74"/>
      <c r="B72" s="147"/>
      <c r="C72" s="148"/>
      <c r="D72" s="151">
        <v>6.0</v>
      </c>
      <c r="E72" s="28" t="s">
        <v>581</v>
      </c>
      <c r="F72" s="146">
        <v>6.0</v>
      </c>
      <c r="G72" s="28" t="s">
        <v>40</v>
      </c>
      <c r="H72" s="149"/>
      <c r="I72" s="147"/>
      <c r="J72" s="148"/>
      <c r="K72" s="151">
        <v>6.0</v>
      </c>
      <c r="L72" s="28" t="s">
        <v>581</v>
      </c>
      <c r="M72" s="146">
        <v>6.0</v>
      </c>
      <c r="N72" s="28" t="s">
        <v>594</v>
      </c>
    </row>
    <row r="73">
      <c r="A73" s="74"/>
      <c r="B73" s="147"/>
      <c r="C73" s="147"/>
      <c r="D73" s="147"/>
      <c r="E73" s="148"/>
      <c r="F73" s="146">
        <v>7.0</v>
      </c>
      <c r="G73" s="28" t="s">
        <v>44</v>
      </c>
      <c r="H73" s="149"/>
      <c r="I73" s="147"/>
      <c r="J73" s="147"/>
      <c r="K73" s="147"/>
      <c r="L73" s="148"/>
      <c r="M73" s="146">
        <v>7.0</v>
      </c>
      <c r="N73" s="28" t="s">
        <v>63</v>
      </c>
    </row>
    <row r="74">
      <c r="A74" s="74"/>
      <c r="B74" s="147"/>
      <c r="C74" s="147"/>
      <c r="D74" s="147"/>
      <c r="E74" s="148"/>
      <c r="F74" s="151">
        <v>8.0</v>
      </c>
      <c r="G74" s="28" t="s">
        <v>66</v>
      </c>
      <c r="H74" s="149"/>
      <c r="I74" s="147"/>
      <c r="J74" s="147"/>
      <c r="K74" s="147"/>
      <c r="L74" s="148"/>
      <c r="M74" s="151">
        <v>8.0</v>
      </c>
      <c r="N74" s="28" t="s">
        <v>66</v>
      </c>
    </row>
    <row r="75">
      <c r="A75" s="137"/>
      <c r="B75" s="153"/>
      <c r="C75" s="153"/>
      <c r="D75" s="153"/>
      <c r="E75" s="153"/>
      <c r="F75" s="153"/>
      <c r="G75" s="153"/>
      <c r="H75" s="149"/>
      <c r="I75" s="153"/>
      <c r="J75" s="153"/>
      <c r="K75" s="153"/>
      <c r="L75" s="153"/>
      <c r="M75" s="153"/>
      <c r="N75" s="153"/>
    </row>
    <row r="76">
      <c r="A76" s="139"/>
      <c r="B76" s="145" t="s">
        <v>164</v>
      </c>
      <c r="C76" s="28" t="s">
        <v>590</v>
      </c>
      <c r="D76" s="146">
        <v>1.0</v>
      </c>
      <c r="E76" s="28" t="str">
        <f>"+1 Any Stat"</f>
        <v>+1 Any Stat</v>
      </c>
      <c r="F76" s="146">
        <v>1.0</v>
      </c>
      <c r="G76" s="28" t="s">
        <v>14</v>
      </c>
      <c r="H76" s="144"/>
      <c r="I76" s="145" t="s">
        <v>173</v>
      </c>
      <c r="J76" s="28" t="s">
        <v>575</v>
      </c>
      <c r="K76" s="146">
        <v>1.0</v>
      </c>
      <c r="L76" s="28" t="str">
        <f>"+1 Any Stat"</f>
        <v>+1 Any Stat</v>
      </c>
      <c r="M76" s="146">
        <v>1.0</v>
      </c>
      <c r="N76" s="28" t="s">
        <v>576</v>
      </c>
    </row>
    <row r="77">
      <c r="A77" s="74"/>
      <c r="B77" s="147"/>
      <c r="C77" s="28"/>
      <c r="D77" s="146">
        <v>2.0</v>
      </c>
      <c r="E77" s="143" t="str">
        <f t="shared" ref="E77:E79" si="15">"+2 Mental"</f>
        <v>+2 Mental</v>
      </c>
      <c r="F77" s="146">
        <v>2.0</v>
      </c>
      <c r="G77" s="28" t="s">
        <v>581</v>
      </c>
      <c r="H77" s="149"/>
      <c r="I77" s="147"/>
      <c r="J77" s="28"/>
      <c r="K77" s="146">
        <v>2.0</v>
      </c>
      <c r="L77" s="143" t="str">
        <f t="shared" ref="L77:L78" si="16">"+2 Physical"</f>
        <v>+2 Physical</v>
      </c>
      <c r="M77" s="146">
        <v>2.0</v>
      </c>
      <c r="N77" s="28" t="s">
        <v>18</v>
      </c>
    </row>
    <row r="78">
      <c r="A78" s="74"/>
      <c r="B78" s="148"/>
      <c r="C78" s="28" t="s">
        <v>590</v>
      </c>
      <c r="D78" s="146">
        <v>3.0</v>
      </c>
      <c r="E78" s="143" t="str">
        <f t="shared" si="15"/>
        <v>+2 Mental</v>
      </c>
      <c r="F78" s="146">
        <v>3.0</v>
      </c>
      <c r="G78" s="28" t="s">
        <v>18</v>
      </c>
      <c r="H78" s="149"/>
      <c r="I78" s="148"/>
      <c r="J78" s="28" t="s">
        <v>579</v>
      </c>
      <c r="K78" s="146">
        <v>3.0</v>
      </c>
      <c r="L78" s="143" t="str">
        <f t="shared" si="16"/>
        <v>+2 Physical</v>
      </c>
      <c r="M78" s="146">
        <v>3.0</v>
      </c>
      <c r="N78" s="28" t="s">
        <v>40</v>
      </c>
    </row>
    <row r="79">
      <c r="A79" s="74"/>
      <c r="B79" s="148"/>
      <c r="C79" s="28" t="s">
        <v>582</v>
      </c>
      <c r="D79" s="146">
        <v>4.0</v>
      </c>
      <c r="E79" s="143" t="str">
        <f t="shared" si="15"/>
        <v>+2 Mental</v>
      </c>
      <c r="F79" s="146">
        <v>4.0</v>
      </c>
      <c r="G79" s="28" t="s">
        <v>32</v>
      </c>
      <c r="H79" s="149"/>
      <c r="I79" s="148"/>
      <c r="J79" s="28" t="s">
        <v>589</v>
      </c>
      <c r="K79" s="146">
        <v>4.0</v>
      </c>
      <c r="L79" s="143" t="str">
        <f>"+2 Mental"</f>
        <v>+2 Mental</v>
      </c>
      <c r="M79" s="146">
        <v>4.0</v>
      </c>
      <c r="N79" s="28" t="s">
        <v>42</v>
      </c>
    </row>
    <row r="80">
      <c r="A80" s="74"/>
      <c r="B80" s="148"/>
      <c r="C80" s="28" t="s">
        <v>588</v>
      </c>
      <c r="D80" s="146">
        <v>5.0</v>
      </c>
      <c r="E80" s="28" t="s">
        <v>18</v>
      </c>
      <c r="F80" s="146">
        <v>5.0</v>
      </c>
      <c r="G80" s="28" t="s">
        <v>33</v>
      </c>
      <c r="H80" s="149"/>
      <c r="I80" s="148"/>
      <c r="J80" s="28" t="s">
        <v>575</v>
      </c>
      <c r="K80" s="146">
        <v>5.0</v>
      </c>
      <c r="L80" s="28" t="s">
        <v>23</v>
      </c>
      <c r="M80" s="146">
        <v>5.0</v>
      </c>
      <c r="N80" s="28" t="s">
        <v>44</v>
      </c>
    </row>
    <row r="81">
      <c r="A81" s="74"/>
      <c r="B81" s="147"/>
      <c r="C81" s="148"/>
      <c r="D81" s="151">
        <v>6.0</v>
      </c>
      <c r="E81" s="28" t="s">
        <v>581</v>
      </c>
      <c r="F81" s="146">
        <v>6.0</v>
      </c>
      <c r="G81" s="28" t="s">
        <v>40</v>
      </c>
      <c r="H81" s="149"/>
      <c r="I81" s="147"/>
      <c r="J81" s="148"/>
      <c r="K81" s="151">
        <v>6.0</v>
      </c>
      <c r="L81" s="28" t="s">
        <v>581</v>
      </c>
      <c r="M81" s="146">
        <v>6.0</v>
      </c>
      <c r="N81" s="28" t="s">
        <v>57</v>
      </c>
    </row>
    <row r="82">
      <c r="A82" s="74"/>
      <c r="B82" s="147"/>
      <c r="C82" s="147"/>
      <c r="D82" s="147"/>
      <c r="E82" s="148"/>
      <c r="F82" s="146">
        <v>7.0</v>
      </c>
      <c r="G82" s="28" t="s">
        <v>66</v>
      </c>
      <c r="H82" s="149"/>
      <c r="I82" s="147"/>
      <c r="J82" s="147"/>
      <c r="K82" s="147"/>
      <c r="L82" s="148"/>
      <c r="M82" s="146">
        <v>7.0</v>
      </c>
      <c r="N82" s="28" t="s">
        <v>63</v>
      </c>
    </row>
    <row r="83">
      <c r="A83" s="74"/>
      <c r="B83" s="147"/>
      <c r="C83" s="147"/>
      <c r="D83" s="147"/>
      <c r="E83" s="148"/>
      <c r="F83" s="151">
        <v>8.0</v>
      </c>
      <c r="G83" s="28" t="s">
        <v>68</v>
      </c>
      <c r="H83" s="149"/>
      <c r="I83" s="147"/>
      <c r="J83" s="147"/>
      <c r="K83" s="147"/>
      <c r="L83" s="148"/>
      <c r="M83" s="151">
        <v>8.0</v>
      </c>
      <c r="N83" s="28" t="s">
        <v>71</v>
      </c>
    </row>
    <row r="84">
      <c r="A84" s="137"/>
      <c r="B84" s="153"/>
      <c r="C84" s="153"/>
      <c r="D84" s="153"/>
      <c r="E84" s="153"/>
      <c r="F84" s="153"/>
      <c r="G84" s="153"/>
      <c r="H84" s="149"/>
      <c r="I84" s="153"/>
      <c r="J84" s="153"/>
      <c r="K84" s="153"/>
      <c r="L84" s="153"/>
      <c r="M84" s="153"/>
      <c r="N84" s="153"/>
    </row>
    <row r="85">
      <c r="A85" s="139"/>
      <c r="B85" s="145" t="s">
        <v>165</v>
      </c>
      <c r="C85" s="28" t="s">
        <v>591</v>
      </c>
      <c r="D85" s="146">
        <v>1.0</v>
      </c>
      <c r="E85" s="28" t="str">
        <f>"+1 Any Stat"</f>
        <v>+1 Any Stat</v>
      </c>
      <c r="F85" s="146">
        <v>1.0</v>
      </c>
      <c r="G85" s="28" t="s">
        <v>18</v>
      </c>
      <c r="H85" s="144"/>
      <c r="I85" s="145" t="s">
        <v>174</v>
      </c>
      <c r="J85" s="28" t="s">
        <v>595</v>
      </c>
      <c r="K85" s="146">
        <v>1.0</v>
      </c>
      <c r="L85" s="28" t="str">
        <f t="shared" ref="L85:L88" si="17">"+1 Any Stat"</f>
        <v>+1 Any Stat</v>
      </c>
      <c r="M85" s="146">
        <v>1.0</v>
      </c>
      <c r="N85" s="28" t="s">
        <v>14</v>
      </c>
    </row>
    <row r="86">
      <c r="A86" s="74"/>
      <c r="B86" s="147"/>
      <c r="C86" s="28"/>
      <c r="D86" s="146">
        <v>2.0</v>
      </c>
      <c r="E86" s="143" t="str">
        <f t="shared" ref="E86:E88" si="18">"+2 Physical"</f>
        <v>+2 Physical</v>
      </c>
      <c r="F86" s="146">
        <v>2.0</v>
      </c>
      <c r="G86" s="28" t="s">
        <v>23</v>
      </c>
      <c r="H86" s="149"/>
      <c r="I86" s="147"/>
      <c r="J86" s="28"/>
      <c r="K86" s="146">
        <v>2.0</v>
      </c>
      <c r="L86" s="28" t="str">
        <f t="shared" si="17"/>
        <v>+1 Any Stat</v>
      </c>
      <c r="M86" s="146">
        <v>2.0</v>
      </c>
      <c r="N86" s="28" t="s">
        <v>581</v>
      </c>
    </row>
    <row r="87">
      <c r="A87" s="74"/>
      <c r="B87" s="148"/>
      <c r="C87" s="28" t="s">
        <v>591</v>
      </c>
      <c r="D87" s="146">
        <v>3.0</v>
      </c>
      <c r="E87" s="143" t="str">
        <f t="shared" si="18"/>
        <v>+2 Physical</v>
      </c>
      <c r="F87" s="146">
        <v>3.0</v>
      </c>
      <c r="G87" s="28" t="s">
        <v>26</v>
      </c>
      <c r="H87" s="149"/>
      <c r="I87" s="148"/>
      <c r="J87" s="28" t="s">
        <v>588</v>
      </c>
      <c r="K87" s="146">
        <v>3.0</v>
      </c>
      <c r="L87" s="28" t="str">
        <f t="shared" si="17"/>
        <v>+1 Any Stat</v>
      </c>
      <c r="M87" s="146">
        <v>3.0</v>
      </c>
      <c r="N87" s="28" t="s">
        <v>18</v>
      </c>
    </row>
    <row r="88">
      <c r="A88" s="74"/>
      <c r="B88" s="148"/>
      <c r="C88" s="28" t="s">
        <v>589</v>
      </c>
      <c r="D88" s="146">
        <v>4.0</v>
      </c>
      <c r="E88" s="143" t="str">
        <f t="shared" si="18"/>
        <v>+2 Physical</v>
      </c>
      <c r="F88" s="146">
        <v>4.0</v>
      </c>
      <c r="G88" s="28" t="s">
        <v>40</v>
      </c>
      <c r="H88" s="149"/>
      <c r="I88" s="148"/>
      <c r="J88" s="28" t="s">
        <v>591</v>
      </c>
      <c r="K88" s="146">
        <v>4.0</v>
      </c>
      <c r="L88" s="28" t="str">
        <f t="shared" si="17"/>
        <v>+1 Any Stat</v>
      </c>
      <c r="M88" s="146">
        <v>4.0</v>
      </c>
      <c r="N88" s="28" t="s">
        <v>23</v>
      </c>
    </row>
    <row r="89">
      <c r="A89" s="74"/>
      <c r="B89" s="148"/>
      <c r="C89" s="28" t="s">
        <v>575</v>
      </c>
      <c r="D89" s="146">
        <v>5.0</v>
      </c>
      <c r="E89" s="28" t="s">
        <v>23</v>
      </c>
      <c r="F89" s="146">
        <v>5.0</v>
      </c>
      <c r="G89" s="28" t="s">
        <v>57</v>
      </c>
      <c r="H89" s="149"/>
      <c r="I89" s="148"/>
      <c r="J89" s="28" t="s">
        <v>595</v>
      </c>
      <c r="K89" s="146">
        <v>5.0</v>
      </c>
      <c r="L89" s="28" t="s">
        <v>23</v>
      </c>
      <c r="M89" s="146">
        <v>5.0</v>
      </c>
      <c r="N89" s="28" t="s">
        <v>26</v>
      </c>
    </row>
    <row r="90">
      <c r="A90" s="74"/>
      <c r="B90" s="147"/>
      <c r="C90" s="148"/>
      <c r="D90" s="151">
        <v>6.0</v>
      </c>
      <c r="E90" s="28" t="s">
        <v>581</v>
      </c>
      <c r="F90" s="146">
        <v>6.0</v>
      </c>
      <c r="G90" s="28" t="s">
        <v>63</v>
      </c>
      <c r="H90" s="149"/>
      <c r="I90" s="147"/>
      <c r="J90" s="148"/>
      <c r="K90" s="151">
        <v>6.0</v>
      </c>
      <c r="L90" s="28" t="s">
        <v>581</v>
      </c>
      <c r="M90" s="146">
        <v>6.0</v>
      </c>
      <c r="N90" s="28" t="s">
        <v>44</v>
      </c>
    </row>
    <row r="91">
      <c r="A91" s="74"/>
      <c r="B91" s="147"/>
      <c r="C91" s="147"/>
      <c r="D91" s="147"/>
      <c r="E91" s="148"/>
      <c r="F91" s="146">
        <v>7.0</v>
      </c>
      <c r="G91" s="28" t="s">
        <v>68</v>
      </c>
      <c r="H91" s="149"/>
      <c r="I91" s="147"/>
      <c r="J91" s="147"/>
      <c r="K91" s="147"/>
      <c r="L91" s="148"/>
      <c r="M91" s="146">
        <v>7.0</v>
      </c>
      <c r="N91" s="28" t="s">
        <v>49</v>
      </c>
    </row>
    <row r="92">
      <c r="A92" s="74"/>
      <c r="B92" s="147"/>
      <c r="C92" s="147"/>
      <c r="D92" s="147"/>
      <c r="E92" s="148"/>
      <c r="F92" s="151">
        <v>8.0</v>
      </c>
      <c r="G92" s="28" t="s">
        <v>71</v>
      </c>
      <c r="H92" s="149"/>
      <c r="I92" s="147"/>
      <c r="J92" s="147"/>
      <c r="K92" s="147"/>
      <c r="L92" s="148"/>
      <c r="M92" s="151">
        <v>8.0</v>
      </c>
      <c r="N92" s="28" t="s">
        <v>71</v>
      </c>
    </row>
    <row r="93">
      <c r="A93" s="137"/>
      <c r="B93" s="137"/>
      <c r="C93" s="137"/>
      <c r="D93" s="137"/>
      <c r="E93" s="137"/>
      <c r="F93" s="137"/>
      <c r="G93" s="137"/>
      <c r="H93" s="137"/>
      <c r="I93" s="137"/>
      <c r="J93" s="137"/>
      <c r="K93" s="137"/>
      <c r="L93" s="137"/>
      <c r="M93" s="137"/>
      <c r="N93" s="137"/>
    </row>
  </sheetData>
  <mergeCells count="1">
    <mergeCell ref="A1:M2"/>
  </mergeCells>
  <drawing r:id="rId1"/>
</worksheet>
</file>