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tuspjo_dtu_dk/Documents/Telomore/"/>
    </mc:Choice>
  </mc:AlternateContent>
  <xr:revisionPtr revIDLastSave="318" documentId="13_ncr:1_{C47AF525-761C-4BD3-9458-2FAD1AC1DFC9}" xr6:coauthVersionLast="47" xr6:coauthVersionMax="47" xr10:uidLastSave="{35E37422-0E40-4D43-AA91-40ABCC2BA85C}"/>
  <bookViews>
    <workbookView xWindow="-120" yWindow="-120" windowWidth="29040" windowHeight="17520" activeTab="4" xr2:uid="{934F59B9-8BC8-438E-80A3-0BBDC8A138E4}"/>
  </bookViews>
  <sheets>
    <sheet name="manually added" sheetId="1" r:id="rId1"/>
    <sheet name="algora et al" sheetId="2" r:id="rId2"/>
    <sheet name="list all" sheetId="3" r:id="rId3"/>
    <sheet name="circular in telogroup" sheetId="4" r:id="rId4"/>
    <sheet name="1-2-3ton comparison" sheetId="5" r:id="rId5"/>
  </sheets>
  <definedNames>
    <definedName name="_xlnm._FilterDatabase" localSheetId="1" hidden="1">'algora et al'!$A$1:$M$63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5" l="1"/>
  <c r="S6" i="5"/>
  <c r="Q6" i="5"/>
  <c r="P6" i="5"/>
  <c r="T7" i="5"/>
  <c r="S7" i="5"/>
  <c r="Q7" i="5"/>
  <c r="P7" i="5"/>
  <c r="L15" i="5"/>
  <c r="L16" i="5"/>
  <c r="L17" i="5"/>
  <c r="L18" i="5"/>
  <c r="K10" i="5"/>
  <c r="K17" i="5" s="1"/>
  <c r="B22" i="5"/>
  <c r="J21" i="5"/>
  <c r="J22" i="5" s="1"/>
  <c r="I21" i="5"/>
  <c r="H21" i="5"/>
  <c r="G21" i="5"/>
  <c r="J18" i="5"/>
  <c r="J17" i="5"/>
  <c r="J16" i="5"/>
  <c r="J15" i="5"/>
  <c r="I10" i="5"/>
  <c r="H10" i="5"/>
  <c r="H18" i="5" s="1"/>
  <c r="I9" i="5"/>
  <c r="H9" i="5"/>
  <c r="I8" i="5"/>
  <c r="H8" i="5"/>
  <c r="G7" i="5"/>
  <c r="I6" i="5"/>
  <c r="H6" i="5"/>
  <c r="G5" i="5"/>
  <c r="G4" i="5"/>
  <c r="C3" i="3"/>
  <c r="C4" i="3"/>
  <c r="C6" i="3"/>
  <c r="C7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2" i="3"/>
  <c r="K53" i="2"/>
  <c r="K58" i="2"/>
  <c r="K45" i="2"/>
  <c r="K46" i="2"/>
  <c r="K43" i="2"/>
  <c r="K47" i="2"/>
  <c r="K44" i="2"/>
  <c r="K39" i="2"/>
  <c r="K49" i="2"/>
  <c r="K48" i="2"/>
  <c r="K60" i="2"/>
  <c r="K59" i="2"/>
  <c r="K54" i="2"/>
  <c r="K57" i="2"/>
  <c r="K56" i="2"/>
  <c r="K63" i="2"/>
  <c r="K55" i="2"/>
  <c r="K52" i="2"/>
  <c r="K50" i="2"/>
  <c r="K51" i="2"/>
  <c r="K29" i="2"/>
  <c r="K28" i="2"/>
  <c r="K5" i="2"/>
  <c r="K8" i="2"/>
  <c r="K62" i="2"/>
  <c r="K61" i="2"/>
  <c r="K31" i="2"/>
  <c r="K38" i="2"/>
  <c r="K41" i="2"/>
  <c r="K40" i="2"/>
  <c r="K9" i="2"/>
  <c r="K30" i="2"/>
  <c r="K33" i="2"/>
  <c r="K10" i="2"/>
  <c r="K22" i="2"/>
  <c r="K25" i="2"/>
  <c r="K20" i="2"/>
  <c r="K17" i="2"/>
  <c r="K4" i="2"/>
  <c r="K3" i="2"/>
  <c r="K2" i="2"/>
  <c r="K14" i="2"/>
  <c r="K6" i="2"/>
  <c r="K42" i="2"/>
  <c r="K36" i="2"/>
  <c r="K35" i="2"/>
  <c r="K37" i="2"/>
  <c r="K26" i="2"/>
  <c r="K27" i="2"/>
  <c r="K23" i="2"/>
  <c r="K15" i="2"/>
  <c r="K21" i="2"/>
  <c r="K24" i="2"/>
  <c r="K19" i="2"/>
  <c r="K16" i="2"/>
  <c r="K7" i="2"/>
  <c r="K13" i="2"/>
  <c r="K12" i="2"/>
  <c r="K11" i="2"/>
  <c r="K18" i="2"/>
  <c r="K34" i="2"/>
  <c r="K32" i="2"/>
  <c r="H15" i="5" l="1"/>
  <c r="G10" i="5"/>
  <c r="G16" i="5" s="1"/>
  <c r="H17" i="5"/>
  <c r="I17" i="5"/>
  <c r="K16" i="5"/>
  <c r="I15" i="5"/>
  <c r="I18" i="5"/>
  <c r="K15" i="5"/>
  <c r="I16" i="5"/>
  <c r="H22" i="5"/>
  <c r="K18" i="5"/>
  <c r="I22" i="5"/>
  <c r="H16" i="5"/>
  <c r="G18" i="5" l="1"/>
  <c r="G22" i="5"/>
  <c r="G15" i="5"/>
  <c r="G17" i="5"/>
</calcChain>
</file>

<file path=xl/sharedStrings.xml><?xml version="1.0" encoding="utf-8"?>
<sst xmlns="http://schemas.openxmlformats.org/spreadsheetml/2006/main" count="1624" uniqueCount="446">
  <si>
    <t>strain</t>
  </si>
  <si>
    <t>reference</t>
  </si>
  <si>
    <t>replicon</t>
  </si>
  <si>
    <t>Streptomyces sp. LRS1319</t>
  </si>
  <si>
    <t>pLRS1319S</t>
  </si>
  <si>
    <t>GU080327.1</t>
  </si>
  <si>
    <t>CCCGCGGAGCGGGTATCCATGCGCTGCGCGCATGGAAATGACAGAATTCGCTGCGCGAATTCATAAAGGCGCTGCGCGCCTTTTGATAAACCGCTTCGCGGTTTATGGCAATTCACGCTGCGCGTGAATTGGAATTACCGCTGCGCGGTAATTCAGGGGCGCCTCTCCGCTGCGCTCCGTGGCGGGG</t>
  </si>
  <si>
    <t>Yang Y, Dai Y, Chen Z, Qin Z. [Cloning and analysis of the telomeres of five Streptomyces linear plasmids]. Wei Sheng Wu Xue Bao. 2010 Aug;50(8):1008-13. Chinese. PMID: 20931867.</t>
  </si>
  <si>
    <t>note</t>
  </si>
  <si>
    <t>x</t>
  </si>
  <si>
    <t>Streptomyces sp. LRS1373</t>
  </si>
  <si>
    <t>pLRS1373S</t>
  </si>
  <si>
    <t>GU080328.1</t>
  </si>
  <si>
    <t>CCCGCGGAGCGGGTCCCCACGCGCTGCGCGCGTGGGAGGGCGGCGCCCTCGCTGCGCTCGGGCGGCCGGCCCTTCGGGCCAGTGGGAGCCACCGCTTCGCGGTGGCTGGTCAGTTCGCTTCGCTCTCTGACCTGCGGGAATCTGCTTCGCTTCTTCCCGCAGGGGATGCGCTGCGCTTCGCCCGAGGGCGGCCGCTGCGCGGCCGCGGGGCCCTGGTCGCTGCGCTCCCCGGGCCCTGAGCCCGCTTCGCGGGCGGCTGGCAGCAACTGAGGTGCTGGGCGCCGTGGTTCGACTTCCCCAGGCCAGACCCTGAACCCCAGCCCTATACGCCCCTGACAGACCGTCTACAGCCTTACCACCAGCGGAAATACCCTGGGGAGCCGAGAGGTGGAGAACGGCCCGCACAACACCCCACAGCCCCTCGCCACTTCAACACCACACCCCACCAACCACCAAAACACACATATCTGACGAGCAGTCAGGTGCGAGAAAGAAATTCAGCACGTCGCTGTGTGAAATCCAGAAAGGCTTCTTACGATCCCAACACAGCCGCCTTCAAATAGACAATATAATTGTCGACTTCTGTCGGCCTATAGCCACTTCTACCTATACGGGGAAAATCCGATGGAGTCGTCAGGAGAAATGTCTTCAGTTGTTCAATATCGATCAAGGCGAGCTTCTTGACCTCGGCTACATAACGGTCAACTGCGTGCGTTGAGTAGTTGCTGTCGAAGTCTGGGTGCCCGTACACGAAGCGCACGGGCACCGAGTTGAGAAGCTCACGACCTTCACGTTCTCGGCGACGCCGATCGGCTTCGGCCTCCCGCTTGGCAGCGTGGCTCGCTGCCTCCATCTCCCGCGAGGCGTCGATGTAGGTGTTGATGTAGGCAGACAGCCGCTCGACCTTCTTGTCCAGCTCCATCACTCGGTGGAGCGCGTCCGAGAGCTTCTTCTCACGAGGCGACCCGGTTGAGGGCCTCGACCAGTGGGTCGTCGGCAGGCGGTCTGTCCGCTTCGGCGGGCGTTGTTGCCTATGCAGCTCTGGTTCAGCGCCTTGTCGCCCCCCGCAATGCGTACGAGATTCTGGAGGGTTCCTCTCTGAGAGT</t>
  </si>
  <si>
    <t>GU080326.1</t>
  </si>
  <si>
    <t>pLRS1366S</t>
  </si>
  <si>
    <t>Streptomyces sp. LRS1366</t>
  </si>
  <si>
    <t>CCGTGGCGGTGTACCAGCCTTCGGCTGACTGCTCGCCTACGGCGAGCTTCGCCACGCGGAGTGACCGCCTTCGGCGGTCCGGAGCGGGGCGCCGGCGGCCCGCGCGC</t>
  </si>
  <si>
    <t>Streptomyces sp. LRS1323</t>
  </si>
  <si>
    <t>pLRS1323S</t>
  </si>
  <si>
    <t>GU080329.1</t>
  </si>
  <si>
    <t>CCCGCGGAGCGGGATATGCCCCGGCAAGCCGGGGCATAGAGCGGCGAATTGCGCAAGCGCAATTCGAATTCCGGCGCAAGCGCCGGAATGGAATTCCGTAAACGGAATTCCGAAAGGAATGCAATTCGCGCAAGCGCGAATTGTTGTGACCGCGCAAGCGCGATCACTGAGGCTGGCTACAGGAGGAGGTGCATCACGCGCGGGCCTGTGTAGGGCCTGGGATTCCCAGCTACCACCCCCGCAAAGAGAGTGACGGTCCGTCGGCCCGATCGAGTGCCGGCCGCACCGCAGTGACGGGCTCCGCTGCGCTCCACCCTGAATCCCTTCCCCCAACTCGCGAATCACTCCGCCGCTGCTCAACGGCACCCCGTAAGTATACACGGTGAATCGTCGCCACGGGGGAAAATCGGCCAAGTATCATCCGTGGGGACGAACCTGCCGCAAGGGTGATGCATCACGGGTCGGCACTGTGTAGAGTCTGGGATCAGACTTCAGTACCCCCGGCCCCTCGCGCCGCGCCGGATTTTCTTTTCTGTTTGCGCGCAGAATTCCGCGAAAAGGAGAACACGGGAATGGCCGTAAAACCGCGTGACCACCAGATTGAGGCTGTGGCCGCCATTGTGCGCGGTCTTGATATCCCGCCGGGCGGTATCCCCGTGAATGGCCTGCGCGGGCAGGTGCACGCCGCGTGCGGAACGGGAAAGACCATCATTGCGGCGCTGGCGGCAAAGCGCCTTGTGCCCAAGGGGCGCATTCTCGTCCTGGTGCCGACGCTGGACCTGCTGACCCAGACCGTGCGGGCCTGGCGGTCGGCGGGGCACACGGGGCCGGCCGTCGCGGTGTGCGGCCTCACCGACGACACGGAGCTGTGGAGCCTCAAGGTCCGCT</t>
  </si>
  <si>
    <t>GU080330.1</t>
  </si>
  <si>
    <t>Streptomyces sp. LRS1318</t>
  </si>
  <si>
    <t>pLRS1318S</t>
  </si>
  <si>
    <t>GU080331.1</t>
  </si>
  <si>
    <t>organism</t>
  </si>
  <si>
    <t>Streptomyces sp.</t>
  </si>
  <si>
    <t>ATCC 27357</t>
  </si>
  <si>
    <t>chromosome</t>
  </si>
  <si>
    <t>replicon type</t>
  </si>
  <si>
    <t>plasmid</t>
  </si>
  <si>
    <t>AF038456.1</t>
  </si>
  <si>
    <t>no genome available</t>
  </si>
  <si>
    <t>CCCGCGGAGCGGGCCCCCCATCGCTGCGCGATGGGCAGCGAACACCCGCGCTGCGCGCGGGTGTTGCGCTCCCGCTCCGCGGGAGCGCTGGCGGGACGCTGCGCGTCCCGCTCACCAACCCGGCTGCGCCGGGTTGGTGACGCTCCGTCCGCTGCGCTCCCGGAGCTGCGGGGCCTTCGG</t>
  </si>
  <si>
    <t>CCCGCGGAGCGGGATACGGGGCGGCAAGCCGCCCCGTAGAGCGCGAATTGCGCAAGCGCAATTCGGATTCCCGCGCAAGCGCGGGAATGGAATTCCGCGAGCGGAATTCCCGAAGGGAATGCAATTCGCGCAAGCGCGAATTGCAGGCGACCGCGCAAGCGCGATCACCGGGGCTGACTACGAGGGTAGGTGCATCACGTGCGGGCCTGTGTAGGGCTTGGGGTTACTGCCCACCACCCCAGCAACGGGAGTGACGGACCGTCGGCTCGATTGGGCGCCGGCCCCACCGCAGTGACGGGCTCCGCTGCGCTCCACCCGAACCCCTCCCCCATCCTCAAAGCCGACCGCTCGCGTCCATCAATACCCCGCCAGCATACACGTAAATCTGCGACCATGGGGCGGAATAAGTCCATGCATCACCTGAGTGAGCGAACGTGCAGCCAGCGTGATGCATCAGGCGATACAGGTGTGTAGCGTTTGGGTCATCACTGCACCACCCCTAACCCCCTTCCTAAAACTCACCCGATGAATTCAGAACCACGCGGCCATGAATAGCTTAGCCACAGAACGGAAGCCCCAGTATGCGAGCTTCGAAATTCGACATGCGGAGGTACCGGAGCCGAACGGCCCCCCGGGGCCGGGCGGCGGAACCACCCGCCGGCGCCAGCCACGCTTCCGAGTTTTTGATCGTCACAGCTGGCACCACCCGAGACTCAGAGCCGTTGCTGCCGTCCACGAACCGCACCGGTGCGCGGCGCCGCACGCGAAGCCGCGCGCGCCACGACGGGGTCCGGGCGCCGGGTTCTGATACTGCTGCTGGGGGGCGGGCGGATCCGCTCGGCGATGTGCGCGAACGGCAGGTAGCAGATGTGCTCCGCGTGCTCCGGCAGGTCCACGCGCCGGTCGAGGCGGACGGACTGGAGCATGATGTTGCGGTGGGTCAGCCGGACGCCCTTGGGGTCGCCGGTGTGCCCGAGTGTAGACGACCGTCAGC</t>
  </si>
  <si>
    <t>Huang CH, Lin YS, Yang YL, Huang SW, Chen CW. The telomeres of Streptomyces chromosomes contain conserved palindromic sequences with potential to form complex secondary structures. Mol Microbiol. 1998 Jun;28(5):905-16. doi: 10.1046/j.1365-2958.1998.00856.x. PMID: 9663678.</t>
  </si>
  <si>
    <t>Streptomyces clavuligerus</t>
  </si>
  <si>
    <t>ATCC 27064</t>
  </si>
  <si>
    <t>pSCL2</t>
  </si>
  <si>
    <t>CCCGCGGAGCGGGTACCACATCGCTTCGCGATGTGCAAGCGAACCACCGCGCTGTGCGCGGTGGTTGCGCTCCCGCTCCGCGGGAGCGCTGGAGGCCCGCTGCGCGGGCCACTCACCCCCGGTGCTGTGCACCAGGGGTGAGGCTCCGTCCGCTGCGCTCCCGGAGCCATAGACCAGTGG</t>
  </si>
  <si>
    <t>NZ_CP045849.1</t>
  </si>
  <si>
    <t>Streptomyces microflavus</t>
  </si>
  <si>
    <t>no genome available, named S. lipmanii in orig article, ATTC 27357 is DSM 40752</t>
  </si>
  <si>
    <t>Streptomyces parvulus</t>
  </si>
  <si>
    <t>ATCC 12434</t>
  </si>
  <si>
    <t>pSPA1</t>
  </si>
  <si>
    <t>AF038455.1</t>
  </si>
  <si>
    <t>CCCGCGGAGCGGGTACCCCATCGCTGCGCGATGGGCAAGCGAACACCCGCGCGCAGCGCGGGTGTTGCGCTCCCGCTCCGCGTGAGCGCCCGCTGCCCGCTGCGCGAGCAGCCCACCGGCCCGGCTGCGCCGGGCCGGTGACGCTCCGTCCGCTGCGCTCCCGGAGCAGCGGGGCCTACG</t>
  </si>
  <si>
    <t>ref year</t>
  </si>
  <si>
    <t xml:space="preserve">Streptomyces parvulus </t>
  </si>
  <si>
    <t>AF038454.1</t>
  </si>
  <si>
    <t>CCCGCGGAGCGGGACCCCCACCGCTGCGCGGTGGGCAAGCGAACACCCGCGCTGCGCGCGGGTGTTGCGCTCCCGCTCCGCGTGAGCGTGAGCTGCTCGCTGCGCGAGCAGCTCACCCGCCGCGCTTCGCACGGCGGGTGAGGCTCCGTCCGCTGCGCTCCCGGAGCAGTCGTTCCTGAC</t>
  </si>
  <si>
    <t>A3(2)</t>
  </si>
  <si>
    <t xml:space="preserve">Streptomyces coelicolor </t>
  </si>
  <si>
    <t>AF038453.1</t>
  </si>
  <si>
    <t>CCCGCGGAGCGGGTACCACATCGCTGCGCGATGTGCGAGCGAACACCCGGGCTGCGCCCGGGTGTTGCGCTCCCGCTCCGCGGGAGCGCTGGCGGGACGCTGCGCGTCCCGCTCACCAAGCCCGCTTCGCGGGCTTGGTGACGCTCCGTCCGCTGCGCTTCCGGAGTTGCGGGGCTTCGC</t>
  </si>
  <si>
    <t>Streptomyces lividans</t>
  </si>
  <si>
    <t>ZX7</t>
  </si>
  <si>
    <t>X77096.1</t>
  </si>
  <si>
    <t>?</t>
  </si>
  <si>
    <t>Lin YS, Kieser HM, Hopwood DA, Chen CW. The chromosomal DNA of Streptomyces lividans 66 is linear. Mol Microbiol. 1994 Dec;14(5):1103. doi: 10.1111/j.1365-2958.1994.tb01342.x. Erratum for: Mol Microbiol. 1993 Dec;10(5):923-33. doi: 10.1111/j.1365-2958.1993.tb00964.x. PMID: 7715445.</t>
  </si>
  <si>
    <t>CCCGCGGAGCGGGTACCCTATCGCTGCGCGATAGGCAAGCGAACACCCGCGCTGCGCGCGGGTGTTGCGCTCCCGCTCCGCGGGAGCGCTGGCGGGACGCTGCGCGTCCCGCTCACCAACCCGGCTGCGCCGGGTTGGTGACGCTCCGTCCGCTGCGCTCCCGGAGCCACGGGGCCTGCGGCCCCGAGGTGACCTCCGCTGCGCTCCAGCCACCTGGTGGCGCTGCGCGCCACAACGGCCGGACCCGCTGTGCGGGTCGGCCAACGGGCCTACGGCCCGAGCGCCTACAGGGACCGGGGCTCGTGTGGACGGGCTGTCAGCAGACCACCT</t>
  </si>
  <si>
    <t>GCGCGCGTCCCCCTCCGGGGGAACGACGCACGGCCCTACGGGCCGTAAAGACGACAAAGCCCTACGGGCTTTTAAACAATTCCTCCGGAATTGTTTATGAATTCCTCCGGAATTCAAAAGACGGGTGGGTGGCGGGGCGGGTCCCTGCGCTCCGCTCCGGGACCGGTGGTGACGGGTTTGTCGGGTGGGTTCTCCTTCCGGCTTCGCCTACAGGAGGAGCCCGCTGCGCGGGCGGCTGGTCACAGGGGAGGGTGGGCCGGGGCGGTCGTGCGCCAACCGGCCGGAGCGGGCCCCTGCCTGACCCTGCATCACCTACCGGTACCCGTGTACGGATTGGGGATCTCCCCCACTCCCGTCCGGGACGCCTTCCACGGGGTGTGCATCATGTTTTTGAGCCCGTGTGGAGATTGTAAATCTGCGTCACCCCCGCCGGGCTCCGGGCGGGGGTGGATTTCCATTTTTCTTTTCTCTGATGCGCTGCTTCGGATTGGCAACAGGCAACGCGGTCGCTTTGGGTTTTTTCCGGGGAGGATTGACTCACTTCGACGAAAGGAATTCGTGTGCTGACTGCTGTGATTGCGGTTCTCGGAACCTTGGCCG</t>
  </si>
  <si>
    <t xml:space="preserve">no genome available, telomere copy pasted from OCR image from 2002 article. </t>
  </si>
  <si>
    <t>strain 2247</t>
  </si>
  <si>
    <t>Streptomyces griseus</t>
  </si>
  <si>
    <t>NA</t>
  </si>
  <si>
    <t>Streptomyces cinnamoneum</t>
  </si>
  <si>
    <t>ISP 5005</t>
  </si>
  <si>
    <t>AY044253.1</t>
  </si>
  <si>
    <t>CCCGCGGAGCGGGTACCCCATCGCTGCGCGATGGGCAAGCGAACACCCGTGCTGCGCACGGGTGTTGCGCTCCCGCTCCGCGGGAGCGCAAGCGGGCCGCTCCGCGGCCCGCACCCCCGGTGCTGCGCATCGGGGGTGACGCTCCATTCGCTGCGCTCCCGGAGCTGTGGGGCTGCGCCCTAGTGTTTCCGGGCTTCCGCTTCGCTCCAGCCTGGGCCGGCGGGTCCGCTGCGCTC</t>
  </si>
  <si>
    <t>no genome available, ISP 5005 is DSM40005</t>
  </si>
  <si>
    <t xml:space="preserve">replicon accession </t>
  </si>
  <si>
    <t>NC_020894.1</t>
  </si>
  <si>
    <t>sequence suppressed</t>
  </si>
  <si>
    <t>Streptomyces hygroscopicus subsp. Jinggangensis</t>
  </si>
  <si>
    <t>TL01</t>
  </si>
  <si>
    <t>CCCGCGGAGCGGGATATGCCCCGGCAAGCCGGGGCATAGAGCGCCGAATTGCGCAAGCGCAATTCGAATTCCGGCGCAAGCGCCGGAATGGAATTCCGTAAACGGAATTCCGGACGGAATGCAATTCGCGCAAGCGCGAATTGGAGGCGACCGCGCAAGCGCGATCACCGGGGCTGGCTACGGGGGAAGGTGCATCACGCGCGGGACTGTGTAGGGCTTGGGATTCCCAGCCACCACCCCCGCAACGACGGTGACGGATCGTCGGGTCGCATGGGTGCCGGCCCCACCGCAGTGACGGGTTCCGCTGCGCTCCACCCTGACCCCTCCCTCACACCCGAACTTGCCCGCTCGCGTTTATTAAGACCTCGCCAGCATACACGCCAA</t>
  </si>
  <si>
    <t>no genome available, the sequence is RecComp to have the same direction as the others</t>
  </si>
  <si>
    <t>pSHJGH1</t>
  </si>
  <si>
    <t>CCCGCGGAGCGGGTCCCTCCGGGCTGCGCCCGGAGCAAGCGAACACCCGTGCTGCGCACGGGTGTTGCGCTCCCGCTCCGCGTGAGCGCTAGCGGGTGGCTGCGCCACCCGCACACCTCGGGTGCTGCGCACCCGAGGTGACGGTCCGTCCGCTGCGCTCCCGGACCGGCGGGACTGCGTCCCGCCTACCGGCCTCCGTTTCACTCCGGCCGGGGGCCGGCGGGTCCGCTGCGCTCCCCCGCCTGACGGTCCTTCCGGCTGCGCCTCCAGGACCGCTGGGCCCGCTGGCGCGGGCCGGGCTGGCTACGAAGGGTTGGGGGGCGGGTTCTAGTGTAGCGCGCGCATCAGTTGATGCAGCATGTACCATTGGCAGAAATACGGGATGTCCTCTTTGAGGTCGTGCCTACCGGGGAGGTGACGGCAGATCAGGCCTGCATATTTCGCACGCGCCAAGCCGGGCCTGGACGTCACTGCGTGGGACGGACTCGACGTCGTGGACCTCCAGACCTTTCCACCGGGCGTATCGTTGCCCATCCTTGAGGCCCTCGCAGTTTGGGGTGCGGTGGTAAACGCTTCCCCCTTTCGTGACGTACACCCTTC</t>
  </si>
  <si>
    <t>sequence suppressed, telomere of 500nt extracted</t>
  </si>
  <si>
    <t>GCGCGCGGTCTGCTCCGCAGACGCGACGCGCCGCCGCTACGCGGCGGATTCCGCGCAAGCGCGGAATAAGCCCGGAACTCCGTTCCGGGCCTCGACCGCTGACGCGGTCGAGGGGAATCCGGCGGAGCCGGATTCCTGCCCGGTGCCGGGCCGCTCCGCGCCCCGTCTCCGGGCGAACGGCGTGCGCTCCGCGCCCGCCTGAAGCAGCAGCGGTGCCGGTGCTGGTTGCCGACCGCTGGACTGACGGAGTGTTACCCCGCTCGCTCCGCCGGGCCCGAGGCCCCCAACTCAGGGGTCCAACAACCGGGAGCCCCCCCCAACTCCCAACCCACACCAGAACCAGCCAATCTGACGACCCTTCCCCACCTTCGTGCGTCATGACGCACCCTCGGGATAGAGTCTGGGCTCAGCACGCACCCCTCCCCCGGCTCCTCCCCTCAGCACGTGCGGAGGAAATTCCGGTCCGTCAGTACCACTGATGACAACGGGAAATCTCCACT</t>
  </si>
  <si>
    <t>SG2247</t>
  </si>
  <si>
    <t>pSHJG1</t>
  </si>
  <si>
    <t>NC_017766.1</t>
  </si>
  <si>
    <t>archetypal</t>
  </si>
  <si>
    <t>CCCGCGGAGCGGGTCCCTCCGGGCTGCGCCCGGAGCAAGCGAACACCCGTGCTGCGCACGGGTGTTGCGCTCCCGCTCCGCGTGAGCGCTAGCGGGTGGCTGCGCCACCCGCACACCTCGGGTGCTGCGCACCCGAGGTGACGGTCCGTCCGCTGCGCTCCCGGACCGGCGGGACTGCGTCCCGCCTACCGGCCTCCGTTTCACTCCGGCCGGGGGCCGGCGGGTCCGCTGCGCTCCCCCGCCTGACGGTCCTTCCGGCTGCGCCTCCAGGACCGCTGGGCCCGCTGGCGCGGGCCGGGCTGGCTACGAAGGGTTGGGGGGCGGGTTCTAGTGTAGCGCGCGCATCAGTTGATGCAGCATGTACCATTGGCAGAAATACGGGATGTCCTCTTTGAGGTCGTGCCTACCGGGGAGGTGACGGCAGATCAGGCCTGCATATTTCGCACGCGCCAAGCCGGGCCTGGACGTCACTGCGTGGGACGGACTCGACGTCGTGGACC</t>
  </si>
  <si>
    <t>NC_020895.1</t>
  </si>
  <si>
    <t>CCCGCGGAGCGGGTACCACATCGCTGCGCGATGTGCAAGCGAACACTCGCGCTGCGCGCGAGTGTTGCGCTCCCGCTCCGCGGGAGCGCTGGCGGGTGGCTGCGCCACCCGCACAACCTCGGTGCTGCGCACCGAGGTTGACAGTCCGTCCGCTTCGCTCCCGGACTGGCGGGGCTTCGCCCCGCTGCCAGGCCTCCGCTTCGCTCCAGCCTGGTTGGCCGAGTCCGCTACGCTCCCTCGCCTGACGGTCCTTCCGGCTGCGCCTACAGGACCGTTGGGCCCGCTGCCGCGGGCCAGTCTGGCTGCAAGAGAGGGCGGTCACTCGTTCGTGTCGGGTTCCAGGATAGTGGCTGCCTCAGATTGATGCAGCATGTACCGTTGGCGGAAACATGGGACACCCCCCAACCGCTTGGGCCGGGGTCGTGAAGGAGGGGGATACTTGAATTCGTTGAGCGCCGAAATGCGCCTTAAGGCGCGGGAGGAAATCCAGCGTGAGGTTA</t>
  </si>
  <si>
    <t>NC_017765.1</t>
  </si>
  <si>
    <t>CP018627.1</t>
  </si>
  <si>
    <t>NZ_CP018627.1</t>
  </si>
  <si>
    <t>only the right hand side was reported, the left hand side was extracted from the complete plasmid reference</t>
  </si>
  <si>
    <t>GAGCGGGTACCACATCGCTTCGCGATGTGCAAGCGAACCACCGCGCTGCGCGCGGTGGTTGCGCTCCCGCTCCGCGGGAGCGCTGGAGGCCCGCTGCGCGGGCCACTCACCCCCGGTGCTGTGCACCAGGGGTGAGGCTCCGTCCGCTGCGCTCCCGGAGTCATAGACCAGTGGGTCTGTAGCACTGGGGTTCCGCTCCGCTCCACCCCGGAAACGGGCGGGTCCGCTGCGCTCCCCCGCCCGAACAGTCCCCGCAGCTATGCCTCCAGGACCGAACGGCCCGCTGACGCGGACCGGGCTGGCTACAAGTGAAGGGGGTCGCTCGTTCGTGTGGGTTCCAGCATACCCCGTGCATCAAACAGAAGCAGCATGTACCGTTAGCGGAAACACCAGACACCCCCCAACCATCGGGACGGGGCGTACGTTTTGAGACGGCATCAGCTCCGATGTCGAGTAGCCCACTTGACGCGAGGAATTATGAAGTGGGAAGCGGTCGACCT</t>
  </si>
  <si>
    <t>Streptomyces hygroscopicus</t>
  </si>
  <si>
    <t xml:space="preserve">XM201 </t>
  </si>
  <si>
    <t>CCCGCGGAGCGGGTACCACATCGCTGCGCGATGTGCAAGCGAACAGCCGGGCTGCGCCCGGCTGTTGCGGTCGCTGCGCTCCCGCTGGCCCTCGCGATGCGAGGGCGGTCCCTTCCGCTGCGCTCCAGGGACCGGTGGGGCCGGCCGCTGCGCGCCCGGCTGGCCGCGCATCGCGCGGCCGTGACTGGCGGGACGTCAGGTGCGGCTAGTGGGGTCCCCAGTACGGGAGTTGGGGAGTGCTCCGCACTCCCGGCGGGTCCGCTGCGCTCCCCCGCCTGACGGTCCTTCCGGCTGCGCCTCCAGAACCGCCTGGGCCCGCTGACGCGGGCCGGGCTGGCTACGAGGGGTGGGGGTCGCTCGTTCGTGTGAGTTCCAGTGTAGTGGGTACATCAGGTTGATGCACCATGTACCGTTGGCGGAAACACGGGACACCCCCCAACCACCCGGGGACCTCCCCGAATTCCGAGAGGAACGACCGCAGATGACCGGTCACCACGAAT</t>
  </si>
  <si>
    <t>GCGCGAGGGTTGTCTCCTCCGAAGCGGTCCAGGCGTGGCCGTAGGACACGCTTTCCCCGGCCGGGACGCGCTTGACCAGCGACACCGACGACCGGAACGTCATCGCCGGGCGCAGCCCGTGGTTGCCGTGCTGCGGGACCGGGTCAAGGCCGTAGACGGCGATGCCCGGGCGGACCAGGTCGAAGTGCAGGTCCGGCCGGGTGAGGGTGGCTGCCGAGTTCGCCAGGTGCCGCAACGGCCGCAGCCCGGCGGCCCGTGCCTGCTCGTACGCCTGGGCGAAGCGCCTGGCCTGCATGTCGATCGACGGGTGGCCGAGCTCGTCCGCGCACGCCAGGTGCGAACACACCGCGACCACGTCGAGCACGCCGTCGGCCTGCGCTTTGGCGGCCTCATCCACCAGTTCCGCCCATTGGGCGGGCGAGCACCCGTTGCGGTTCAGCCCGGTGTCGATCTTCAGATGCACCCGGGCGGTGCGGCCGAGGCCGGCGGCGGCGCCGCCG</t>
  </si>
  <si>
    <t>Streptomyces calvus</t>
  </si>
  <si>
    <t>DSM 41452</t>
  </si>
  <si>
    <t>NZ_CP022310.1</t>
  </si>
  <si>
    <t>GACCCCCACCCGGTGCCCGCGAGACATGCCGCAAAGGACACAAGAGCGCCGCTCCGCCGCCGACGCCGTGGCCAGCACCACCAGCACGACCAACGACAGCGGGCGCCCCGTGGACCACGCCGCCCCGGTCAGCTACCACCAGGGACCGGCACCACGGACGACAGCCACCTGCCCGAGAAAGTGCTGCCCCCGCCTCACCCACCACATCCCCCCAAAGAAGGCGGCCCCACCCGGCAGCGATCATCTTCCGCGACGCCGACGGTACCTGGTGGCTGCGCGACCTCCTGCAGCAAAGCCTGTACCGGCCAAGCCCGCTCCCCGCGTCAACCCGGTACGGCACACGCTGCGTCGGCCCGAGAAGGAAGAGCGGCTGACGATGTCCCGGCAGCCGGTGCCCGGCGGTCACCGTCGCCGCGCACCCCGGCAGTCCCCGCGACGCGGCCGGCGAAGGCGACCAGGCACCGGGCTGGACTGCCGCACCTACCGAGCACGGCTCAACC</t>
  </si>
  <si>
    <t>CCCGCGGAGCGGGTACCACATCGCTGCGCGATGTGCAAGCGAACCACCGTGCTGCGCACGGTGGTTGCGCTCACGCTCCGCGTGAGCGCTGGCGGGAGGCTACGCCTCCCGCGCAATCCCGGTGCTGCGCACCGGGATTGACAGTCCGTTCGCTACGCTCCCGGACTGGCGGGACTGCGTCCCGCTACCAGGCTTCCGCTTCGCTCCAGCCAGGCCGGCGGGTCCGCTGCGCTCCCCCGCCTGACGGTCCCTCCGGCTGCGCCTCCAGGACCTCTCGGCCCGCTGACGCGGGCCAGCTGGCTACAAGCGAGGGGTGGGGCTCGCCTGATGTTCTGCGCATCTGGTGAAGGGCTGTCACTAGATGCGCAGAACAAGGGTCAACGTCTGCGGGCCCAACCGGTCCCGACCCCGGCCATATGCAGAGCCAGACACATCAGCCCCAGCAACATGACGTTCGTCGAAGAGAACACATCGTTGGTACTGATGTCCGCCGCGTTGA</t>
  </si>
  <si>
    <t>none</t>
  </si>
  <si>
    <t>NZ_CP023694.1</t>
  </si>
  <si>
    <t>Streptomyces coeruleorubidus</t>
  </si>
  <si>
    <t>ATCC 13740</t>
  </si>
  <si>
    <t>CCCGCGGAGCGGGTACCACATCGCTGCGCGATGTGCAAGCGAACCACCGTGCTGCGCACGGTGGTTGCGCTCACGCTCCGCGTGAGCGCTGGCGGGAGGCTGCGCCTCCCGCTCAATCTCGGCGCTGCGCGCCGAGATTGACGGTCCGTTCGCTGCGCTCCCGGACTGGCGGGACTGCGTCCCGCTACCAGGCTTCCGCTTCGCTCCAGCCTGGCCGGCGGGTCCGCTGCGCTCCCCCGCCTGACGGTCCTTCCGGCTGCGCCTCCAGGACCTTTCAGCCCGCTGACGCGGGCCAGCTGGCTACAGGCGAGGGTGGGTCTTGCCTGGTGTTCTGCGTATCTGGTGACAGTCCGTCACCAGATACGCAGACAAGGGTCAGCGTCTGCGGGCCCAACCGGTCCCGACCCCGGCCATATGCAGAGCCAGACACATCAGCCCCAGCAACATGACGTTCGTCGAAGAGAACACATCGTTGGTGCTGATGTCCGCCGCGTTGATC</t>
  </si>
  <si>
    <t>GGCCCCACCCACCGAAACCCCACCACCCACTCACAGATCAAAAGCCCCTGTACTACGTGGGCGGCAGTGCGCAGAACACCCGTAGCCGTAACCGGGTCTGCTCCACCGGGTGGGCCGCGGCTAACGGGGACGCCTCCGCCCTGGTGGACGCGGCCGACGCGCTGAACTGTGACGAGTTCGCGTTCGCCTCCTCCTACAACAGCGGCGGCATGTCGTCCGCTGAGGGCGGCCTGAACCCGCCCTGCTCCCGGGCGGGAGCACGCCCACGGGTGCGGCGTGTATTGGCACCTACGCCATGAAGCACGGCAGCATGGTCCACCTGTTCTCTCTGAACGGCACCGACCCCACGTTCAGCGAGGTGTGCGGCCGGTCGGCTATCTCCGGCATGCACAACCAGGAATCCATGGGCAACCACTTCGCGACGTTCATGCGGGACATGCGGATCATGGACAAGGATGCGTACTGGCTGGACACGCGGATGGATGACGGCGGCACGTGCA</t>
  </si>
  <si>
    <t>Streptomyces cinereoruber</t>
  </si>
  <si>
    <t>ATCC 19740</t>
  </si>
  <si>
    <t>NZ_CP023693.1</t>
  </si>
  <si>
    <t>CCCCGCGGAGCGGGATATGCCCCGGCAAGCCGGGGCATAGAGCACGAATTGCGCAAGCGCAATTCTGATTCCCGCGCAAGCGCGGTAATGGAATTCCGCAAGCGGAATTCTGAAAGCGGGTCAATTCGCGCAAGCGCGAATTGTGGACACCCGCGCAAGCGCGGTTGCCTGGGCTGGCGACAAGAGTGGGTGCATCGCGCGCGGACCTGTGTAGCGACTCGGATCCCGGGTCACCATCGGGGCTGGGAGGGTGACGTCCTGTCGGCCCGGGTGGGTGCCGGCCTCGCTGTAGTGACGGGTTCCGCTGCGCTCCACCCGAGCCCCTCCCCTGCCTCTGGAACTGCCCAAACTGGCCCGTACGTCTATCCGTCGTCTCGTCATCCTAGCAGGAAAACGAGCCGCCATGAGACCCGATCCGGTCATGCATCGCTCGGGGGTGGGAACCTGCAGTAAGGGTGATGCATCATGGGTGATAGCTGTGTAGAGTCTCTGTTTTGACA</t>
  </si>
  <si>
    <t>CTGTCCGATGCCCGCTGGGAGTTGATCGAGCCGGTCCTGACCGCATGGCGGTTCGAGCGCCGAAGCAGAGCCTTGCACTTCGGCCCGGCCGCCCGAGCACGACCTGCGCGACATCATGGACGCGATCTTGTATGTCGACCGCATCGGGTCCAGTGGCGCTACCTCCCGCACGACTTCCCACCCTGGAACACCGTCTACGGCTACTTCGCCAAATGGGCCGACGAGGGCGTGTTCGCCCAGCTCAACGGTCTGCTCAGGCAGTTGCTACGCGAGAGGGAAGGCGAGATGGCGAGCCTTCCGCGTGCGTGATCGATGCCCAGAGCGTCAAGACCTTCTACCAGCGTTCACGCCTCCAGTCAGGCATCGACGCCGGGAAGAAGATCGTGGGACGCAAGCGGAGCATCGTGACCGACACGCTCGGCCTTCTCCTCGCGGTGCTGGTCACCGCGGCAAGCGTGCAGGACTCCACCGCGGCACCCGGCTCTGGACCAGGTCGCCGC</t>
  </si>
  <si>
    <t>ATCCC 27064</t>
  </si>
  <si>
    <t>pSCL1</t>
  </si>
  <si>
    <t>telomere right (500nt or less)</t>
  </si>
  <si>
    <t>telomere left sequence</t>
  </si>
  <si>
    <t>described telomere left</t>
  </si>
  <si>
    <t>described telomere right</t>
  </si>
  <si>
    <t xml:space="preserve">telomere accession </t>
  </si>
  <si>
    <t>AF038457.1 (right)</t>
  </si>
  <si>
    <t>notes</t>
  </si>
  <si>
    <t>only the right side likely to be a telomere telomere, sequence suppressed, telomere of 500nt extracted</t>
  </si>
  <si>
    <t>aka Streptomyces asterosporus, only the right hand side likely to be a telomere</t>
  </si>
  <si>
    <t>only the right hand side likely to be a telomere, telomere of 500nt extracted</t>
  </si>
  <si>
    <t>only the left hand side likely to be a telomere, telomere of 500nt extracted</t>
  </si>
  <si>
    <t>CCCGCGGAGCGGGTACCTAGGCGCTGCGCGCCTAGCGAGTGCATGCCCCCGCTGCGCGGGGGCAGTGACGGAGTGTCACGGAGCCCGCAAGCGGGCTCCGTTGGGCCCGCTGCGCGGGCCTGTCCTCTCCGCTGCGCTGCGAGGGGCACTCTTCCGCTGTGCTTCAGAGTGCTGGCCTGGATGAACTCTGGAATGGGCCCCGGGCTGCGCCCGGGGCCGAGGCCGCTCCGCTGCGCTCCGGGCCCTGGCCGCTTCGCGGCGGCTGGCTACGGGGAGTGGGGGCGGGGGTGGTGGAGTTGGGTGCGGGTTCTGAGCCTGCATCAAAAGATGCGGCATGTACGGTTGGCAGATCCGGGCCACACCCCCCGACGAGGCGCTGTGCGCCGATCTGACAGCCGTTCACCCCAGGATGGACACAGAGACCCACTCCGGGGGTCGGGAGACGCTGACGCGGGCTCAGGCAGCCTCCTGGGGCTGCATCAAAGCTGCATCCTGGCCGG</t>
  </si>
  <si>
    <t>AKA "pSCL", only the left hand side likely ro be a telomere</t>
  </si>
  <si>
    <t>NC_001738</t>
  </si>
  <si>
    <r>
      <t xml:space="preserve">Goshi K, Uchida T, Lezhava A, Yamasaki M, Hiratsu K, Shinkawa H, Kinashi H 2002. Cloning and Analysis of the Telomere and Terminal Inverted Repeat of the Linear Chromosome of </t>
    </r>
    <r>
      <rPr>
        <i/>
        <sz val="11"/>
        <color theme="1"/>
        <rFont val="Arial Unicode MS"/>
      </rPr>
      <t>Streptomyces griseus</t>
    </r>
    <r>
      <rPr>
        <sz val="11"/>
        <color theme="1"/>
        <rFont val="Arial Unicode MS"/>
      </rPr>
      <t>. J Bacteriol 184:. https://doi.org/10.1128/jb.184.12.3411-3415.2002</t>
    </r>
  </si>
  <si>
    <r>
      <t xml:space="preserve">Algora-Gallardo, Lis, Jana K. Schniete, David R. Mark, Iain S. Hunter, and Paul R. Herron. "Bilateral symmetry of linear streptomycete chromosomes." </t>
    </r>
    <r>
      <rPr>
        <i/>
        <sz val="11"/>
        <color theme="1"/>
        <rFont val="Arial Unicode MS"/>
      </rPr>
      <t>Microbial genomics</t>
    </r>
    <r>
      <rPr>
        <sz val="11"/>
        <color theme="1"/>
        <rFont val="Arial Unicode MS"/>
      </rPr>
      <t xml:space="preserve"> 7, no. 11 (2021): 000692.</t>
    </r>
  </si>
  <si>
    <r>
      <t xml:space="preserve">Wu, Hang, Shuang Qu, Chenyang Lu, Huajun Zheng, Xiufen Zhou, Linquan Bai, and Zixin Deng. "Genomic and transcriptomic insights into the thermo-regulated biosynthesis of validamycin in Streptomyces hygroscopicus 5008." </t>
    </r>
    <r>
      <rPr>
        <i/>
        <sz val="11"/>
        <color theme="1"/>
        <rFont val="Arial Unicode MS"/>
      </rPr>
      <t>BMC genomics</t>
    </r>
    <r>
      <rPr>
        <sz val="11"/>
        <color theme="1"/>
        <rFont val="Arial Unicode MS"/>
      </rPr>
      <t xml:space="preserve"> 13 (2012): 1-14.</t>
    </r>
  </si>
  <si>
    <r>
      <t xml:space="preserve">Wu, Xiaoning, and KENNETH L. Roy. "Complete nucleotide sequence of a linear plasmid from Streptomyces clavuligerus and characterization of its RNA transcripts." </t>
    </r>
    <r>
      <rPr>
        <i/>
        <sz val="11"/>
        <color theme="1"/>
        <rFont val="Arial Unicode MS"/>
      </rPr>
      <t>Journal of bacteriology</t>
    </r>
    <r>
      <rPr>
        <sz val="11"/>
        <color theme="1"/>
        <rFont val="Arial Unicode MS"/>
      </rPr>
      <t xml:space="preserve"> 175, no. 1 (1993): 37-52.</t>
    </r>
  </si>
  <si>
    <t>#from here I'll do it programmatically, it's too much to do manually</t>
  </si>
  <si>
    <t xml:space="preserve">#or, I'll only do the ones with "one telomere", to figure out which.. </t>
  </si>
  <si>
    <t>both telomeres identified</t>
  </si>
  <si>
    <t>FR1</t>
  </si>
  <si>
    <t>pFRL3</t>
  </si>
  <si>
    <t>SCP1</t>
  </si>
  <si>
    <t>GGGGGGGCGGGGCCTGAAAGGCCTTATAATTCAGCCTTTCGGCTGAATACGCCGGTGAATTCCCCGTTGGGGAATTCGTGGGTGGCTTATGTCGGCCCCCGTTGGGGGCCTTGTTTTGCGCGTGAATTCCTCCGTTGGAGGAATTCTAGTTGTGGTGTGTTTTCTGAAATTCCTTCGGAATTTGGGGGCCCCTGTCGGGGCCTTTTGTTTTTGATGGTGTTTCAGCTTTGTTGTGGTGGTGGGTTGTTGGGCCGCCCGGTTCGGGCGGCCGGTGTCGAGTGCGGGTGGTGTGTGGTGGGCCCTGTCGGGCCTGGGTGTGGGTGTGGGGGTGTCAGTTGTGGTGTGGGGGTGGGGTGTTGGGCGCCTTCGGCGTTGGGGGGTTGTAGGGCGTTGAGCTGGGGTTTTGTGGTTTGGTCGGTGGTGTGTGTCGAGAGTTGCAATATACGAACCTTCGGCGGGTGGAACTGTTCCCTGGCCGTTGGCCAGGGGCGGCTGGGGGG</t>
  </si>
  <si>
    <t>ACCCCTCAGTACGGAGGCTCGGTGCTGAGGGCGATTGTGTCGGGCCACGTTTCGGCCAGCTCCCACAGCAGCTGCGCTGCGGCATCCCCCTGGCCCTGCTCGGTCAACTCGGCGAGGCTGCGTACCTCGGCCGCCGAGGCGTTGCTGTGCTTGAGGAGTGCGATCAGCTCGTCCTTCGCGAAGCAGCGGGGGCAGAGGATTTTCGGCTCCCGACTCATCCGGTCGTCGTCGACCCAGTAGTCGCGCCCGTAGTCGCGTACGACCTCAGTGCCGCACCGGTTGCAGAACACACCCAGCTGTGCCCCGTACACCTCCGGCGGTGCGGCGAGCAGGATCGGCCCCGTGGTCACGGTCTTCTGCTCGACGGTGAAGCCTGCGGCGTCGAGCGTCTCGGCGTACGCGGCCACCTGGGCGCGCTTCTCCTCCCACCGCTCCGTGCTGCTCAGCCGCTCCGGGTCGGTGAGGTCAACGGGCGGCATCTGGTGGTGCACCCGGGCCCG</t>
  </si>
  <si>
    <t>Streptomyces cattleya</t>
  </si>
  <si>
    <t>NRRL 8057</t>
  </si>
  <si>
    <t>FQ859185.1</t>
  </si>
  <si>
    <t>Barbe, Valérie, Madeleine Bouzon, Sophie Mangenot, Bernard Badet, Julie Poulain, Béatrice Segurens, David Vallenet, Philippe Marlière, and Jean Weissenbach. "Complete genome sequence of Streptomyces cattleya NRRL 8057, a producer of antibiotics and fluorometabolites." (2011): 5055-5056.</t>
  </si>
  <si>
    <t>KF602048.1</t>
  </si>
  <si>
    <t>aka Streptantibioticus cattleyicolor NRRL 8057 = DSM 46488</t>
  </si>
  <si>
    <t>pSCAT</t>
  </si>
  <si>
    <t>FQ859184.1</t>
  </si>
  <si>
    <t>GCGCGCGGTCTGCTCCGCAGACACGACGCGCCGCCGCTACGCGGCGGCTCTTCGCCGCGCTCCGCGCGGCGAAGCAGCGGCTCCGCCGCTACGGCAGCCAACTCCGTTGCCTGCCGTGTGAATTGCGGAGCAATCCACACCAGGGAATTCGCTCCGCGAATCCCCACAGCCAGCAAGGACGCCGTCGGCCGCAATCCCGCTAACCTGACGTTGCGTCATATTTCCGGTGGGGCCCACACTTCACAGGAAAGAAACCGCCTGACACAGCAACACATAAAACACACTAGTCCCTCATGCTCTCTCAGACATGACGCTCCGCCGCTCCGCGGCGGCACTGCAAACAAAACCCGCTACCAAATCCCTAAGAAACAAGGAAGCCCGAAAGATCAAAAACTCCTTCCACTCCCCCGCCGCCACCGCGCCCCAGCAACGCAGCCACCGACTTCGAACTCTCAGCCCCCTGCCAAGCCACCCACATCCGCGACAACGCAACAATCCAC</t>
  </si>
  <si>
    <t>CCAGGCCCGCACCACCCACACCGGCCCACCAGGCCCGCACCCACACGACCCACCCACCACCAGCCCAACCCCAACCACCACCACCGGCCTACCCCGCCCGCACCACCGGCCCGACCCGGGCCCGCACCACACAGACCCCACACCGGCCAACCCGGCCGCACCACCACCGGCCCACCCACCACCCGGCACCACCCCACCGGACAACCCACCCCACCCCAGGACAGGAGACACCACCCACCCACAACCACCACCCACCCGCCAGGCCGGCAGCCCACCCACCCCAGGCCCCGCCACACCCGAAGAAACCCGCACAACCACCACACCCCCACCCCGGCCGGCCACCACACCCCCACCCCGGCCGGCCACCACCCCGCAACCCCCACCCCACACCCGGGAAACCGCCACACCCGACGAACCGTCACAACCACACCCGACGAACCGTCACACCCCAGGCACCGCCCCTCACACCAGCCGGCACCCACCCACCCGACAACCCGTCA</t>
  </si>
  <si>
    <t>GCGCGCGGTCTGCTCCGCAGACACGACGCGCCGCCGCTACGCGGCGGCTCTTCGCCGCGCTCCGCGCGGCGAAGCAGCGGCTCCGCCGCTGCGGCAGCCAACTCCGTTGTCTGCCGTGTGAATTGCTCCGCAATCCACACCAGGGAATTCGCTCCGCGAATTCCCAAAGCCAGCAGCGGCTCCTGTCCCCTACAGGCGACATGCGATACCACGTCAGCTTTAGTGAGCTGGGACCCAGCACACCGCAAAAAGACAACACTATCCACAACACCGTCAAGAACACGCCAGCCGCCCCGGACACGACGCTCCGCCGCTCCGCGGCGGCACTTCAACAACACACCAGCACCACCAAATCCCCTACCATCCAAAGGCATTGGGGCAGCCAAAAACACCGCGCTCTCCCCAGCACCGCCCCATCCCAGCAACGCAACCACCGACTTCGCACCTTCAACCCCCTGCCGAACCACCCGCAACCACAGAAACCCCTCCCAACCACCTCA</t>
  </si>
  <si>
    <t>GTGACATCGAACAGCGTGACACCTTTTCGCATCGCCATTCCGGACAGTGCCCTGGAGGATCTGAAGGACCGGCTCCACCGGGTACGCCTGGCCGGCCGGCAGACAGCACCGGACAACAGCCAGGGGGTGCAACGGGAGCGCCTTGAAGAGCTGTTGGAGTACTGGGCCACCGGCTACGACTGGCGCAAGCTGGAGCGGCAGCTCAACGAGCTGGGCCAGTCCCGTACCACCATCGACGGCCTCGGCATCCACTTCACGCACGTGCGCTCGCCGCACCCCGACGCCACCCCCCTGCTGCTGCTCCACGGGTGGCCCGGCCCGTTCCTGGAGTTCCTGGGGACCGTCGGCCCGCTCACCGGCCACGGCTTCCACCTCGTCATCCCCTCGATGCCCGGCTACGGCTTTTCCGACCAGCCCACCTCCACCGGCTGGGGCCCGGACCGGATCGCCCGCGCGTACGGCGTACTCATCCAGCGCCTCGGCTACGACTCCTACCTGGC</t>
  </si>
  <si>
    <t>Streptomyces pratensis</t>
  </si>
  <si>
    <t>ATCC 33331</t>
  </si>
  <si>
    <t>pSFLAO1</t>
  </si>
  <si>
    <t>CP002476.1</t>
  </si>
  <si>
    <t>GGCTTTCAAACCCATTCCTTCGGAATGGGTTTGGGAATTCCTCCGGAATTCTCGCAAACGGTGCGGGAATTGGTGCGGTATCTCCGGCGGCAGCAGGCTCCGGGGGTGACGGGAGGTCACGCGTCCGGGGCGGTGTGTTCGCACGGCTCCGCAGTGCGGGCACACCTGACGCCGGATCGCAATGCTGGGCATGGCTCGTCGTTGCGGTCGCAGACAACTGCGCACCAATAAGAGGGGGGTAGTCCGGGTCGGATGGTGAGCCGCGTGCATCATTCTCGACCGTAGCTAAGAACTGGACTCAGCACACACCACCCTGCATCACTCCTGACGCTGGGTAGAAAATGTGAATCTCCCCACCTCCGGGCCTTTGTTAGGACCTCTTAGGAACCCACCTCCGCCGGTGCCCTTCGGCTGAGCATGTAATCCGGCAAAGGATCGCGAAAGCTCAGCACGAAGGCCGCAGGGATGATCTTGTCGCATCACCCTGCCCGGCGGGGTCC</t>
  </si>
  <si>
    <t>GCGCGCGTCCTCCTCCGGAGGAACGACGCACGACCCTACGGGTCGTAAGAAGATAAAGCCCTACGGGCTTTCAAACCCATTCCTCCGGAATGGGTTTTGGAATTCCTCCGGAATTCTCGCACCATGTATAAAAAGTGATGCGGTGTCACCGGCGGCAGCAGGCCCAGGGTGACAAAGGGTCAAGCGCTGAGGCGCTCTGCCTGCACGGCTCCGCAGTGCAGGCAGAGCTGACGCCAGATCACCGCCTGCGGCACGGCTCACACTTGGACTCACAGAAACTACGCACAAGCAAGAGAGGGGCGGTCGTTCGGGCCGAATCGTGCGCGTGCATCATTCTCGGCCGTAGCTAAGAACTGGACTCAGCACACACCACTTTGCATCACTTGGGAGATCGGGTAAAGAATGTGAATCTACCTCACCCCGGCACGCTCACCACATACCGGGGATCGCTGAATCTGCGCAGTACTCAACCAACCTGCGCAAGCACGCCAAGAGCCAAA</t>
  </si>
  <si>
    <t>2 telomeres</t>
  </si>
  <si>
    <t>identical telomeres</t>
  </si>
  <si>
    <t>Streptomyces sp. 36R-2-1B</t>
  </si>
  <si>
    <t xml:space="preserve">Streptomyces sp. </t>
  </si>
  <si>
    <t>36R-2-1B</t>
  </si>
  <si>
    <t xml:space="preserve">pYY8L </t>
  </si>
  <si>
    <t>GU080325.1</t>
  </si>
  <si>
    <t>GCGCGCGGTCTGCTCCGCAGACACGACGCGGCGACGCTACGCGTCGCTATCCGCGCTACGCGCGGAAGGGCCGGAACTCCGTTCCGGCCTGCCGGTCCACTCCGTGGCCCGGCGACGGGACCCGGCTCCGCCGGGTCCCTGGGCAGGATCGGTG</t>
  </si>
  <si>
    <t>Organism</t>
  </si>
  <si>
    <t>Strain</t>
  </si>
  <si>
    <t>Status</t>
  </si>
  <si>
    <t>Replicon</t>
  </si>
  <si>
    <t>Name</t>
  </si>
  <si>
    <t>Accession Number</t>
  </si>
  <si>
    <t>manually copied to the table</t>
  </si>
  <si>
    <t>telotype left</t>
  </si>
  <si>
    <t>telotype right</t>
  </si>
  <si>
    <t>from algora et al 2021</t>
  </si>
  <si>
    <t>Streptomyces coelicolor</t>
  </si>
  <si>
    <t>Complete</t>
  </si>
  <si>
    <t>Chromosome</t>
  </si>
  <si>
    <t>NC_003888.3</t>
  </si>
  <si>
    <t>Archetypal</t>
  </si>
  <si>
    <t>Kitasatospora setae</t>
  </si>
  <si>
    <t>KM-6054</t>
  </si>
  <si>
    <t>NC_016109.1</t>
  </si>
  <si>
    <t>Streptomyces ambofaciens</t>
  </si>
  <si>
    <t>ATCC 23877</t>
  </si>
  <si>
    <t>CP012382.1</t>
  </si>
  <si>
    <t>Streptomyces avermitilis</t>
  </si>
  <si>
    <t>MA-4680</t>
  </si>
  <si>
    <t>BA000030.4</t>
  </si>
  <si>
    <t>Streptomyces bingchenggensis</t>
  </si>
  <si>
    <t>BCW-1</t>
  </si>
  <si>
    <t>CP002047.1</t>
  </si>
  <si>
    <t>Streptomyces collinus</t>
  </si>
  <si>
    <t>Tu 365</t>
  </si>
  <si>
    <t>CP006259.1</t>
  </si>
  <si>
    <t>Streptomyces rochei</t>
  </si>
  <si>
    <t>7434AN4</t>
  </si>
  <si>
    <t>AP018517.1</t>
  </si>
  <si>
    <t>Streptomyces glaucescens</t>
  </si>
  <si>
    <t>GLA.O</t>
  </si>
  <si>
    <t>CP009438.1</t>
  </si>
  <si>
    <t>Streptomyces globisporus</t>
  </si>
  <si>
    <t>C-1027</t>
  </si>
  <si>
    <t>CP013738.1</t>
  </si>
  <si>
    <t>Streptomyces lavendulae subsp. lavendulae</t>
  </si>
  <si>
    <t>CCM 3239</t>
  </si>
  <si>
    <t>CP024985.1</t>
  </si>
  <si>
    <t>TK24</t>
  </si>
  <si>
    <t>CP009124.1</t>
  </si>
  <si>
    <t>Streptomyces malaysiensis</t>
  </si>
  <si>
    <t>DSM 4137</t>
  </si>
  <si>
    <t>CP023992.1</t>
  </si>
  <si>
    <t>Streptomyces scabiei</t>
  </si>
  <si>
    <t>FN554889.1</t>
  </si>
  <si>
    <t xml:space="preserve">Streptomyces sp. ETH9427 </t>
  </si>
  <si>
    <t>CP029624.1</t>
  </si>
  <si>
    <t xml:space="preserve">Streptomyces anulatus </t>
  </si>
  <si>
    <t>NZ_CM003601.1</t>
  </si>
  <si>
    <t>F1D-5</t>
  </si>
  <si>
    <t>NZ_CP032052.1</t>
  </si>
  <si>
    <t>Plasmid</t>
  </si>
  <si>
    <t>SAP2</t>
  </si>
  <si>
    <t>AP017380.1</t>
  </si>
  <si>
    <t>pSCO1</t>
  </si>
  <si>
    <t>CP006260.1</t>
  </si>
  <si>
    <t>pSLA2-L</t>
  </si>
  <si>
    <t>AB088224</t>
  </si>
  <si>
    <t>pSLA2-M</t>
  </si>
  <si>
    <t>AB597522</t>
  </si>
  <si>
    <t>pSLA2-S</t>
  </si>
  <si>
    <t>AB905437</t>
  </si>
  <si>
    <t>pSglau1</t>
  </si>
  <si>
    <t>CP009439.1</t>
  </si>
  <si>
    <t>SGLP1</t>
  </si>
  <si>
    <t>pSA3239</t>
  </si>
  <si>
    <t>CP024986.1</t>
  </si>
  <si>
    <t>CP015867.1</t>
  </si>
  <si>
    <t>SLP2</t>
  </si>
  <si>
    <t>Streptomyces sp. FR1</t>
  </si>
  <si>
    <t>Traditional</t>
  </si>
  <si>
    <t>pFRL1</t>
  </si>
  <si>
    <t>pFRL2</t>
  </si>
  <si>
    <t>KF602047.1</t>
  </si>
  <si>
    <t>Streptomyces violaceoruber</t>
  </si>
  <si>
    <t xml:space="preserve">SANK95570 </t>
  </si>
  <si>
    <t>pSV2</t>
  </si>
  <si>
    <t>AY211023.1</t>
  </si>
  <si>
    <t>Streptomyces dengpaensis</t>
  </si>
  <si>
    <t>XZHG99</t>
  </si>
  <si>
    <t>unamed 1</t>
  </si>
  <si>
    <t>NZ_CP026653.1</t>
  </si>
  <si>
    <t>unamed 2</t>
  </si>
  <si>
    <t>NZ_CP026654.1</t>
  </si>
  <si>
    <t>ATCC 11523</t>
  </si>
  <si>
    <t> pSanATCC11523a</t>
  </si>
  <si>
    <t>NZ_CM003602.1</t>
  </si>
  <si>
    <t>NC_001738.1</t>
  </si>
  <si>
    <t xml:space="preserve">Streptomyces lipmanii </t>
  </si>
  <si>
    <t xml:space="preserve">Streptomyces sp. LRS1319 </t>
  </si>
  <si>
    <t xml:space="preserve">pLRS1319S </t>
  </si>
  <si>
    <t>NC_003903.1</t>
  </si>
  <si>
    <t>Tu 366</t>
  </si>
  <si>
    <t>pSCO2</t>
  </si>
  <si>
    <t>CP006261.1</t>
  </si>
  <si>
    <t>Streptomyces griseus subsp. griseus</t>
  </si>
  <si>
    <t>NBRC 13350</t>
  </si>
  <si>
    <t>NC_010572.1</t>
  </si>
  <si>
    <t>SG13350</t>
  </si>
  <si>
    <t>Streptomyces rimosus</t>
  </si>
  <si>
    <t>ATCC10970</t>
  </si>
  <si>
    <t>CP048261.1</t>
  </si>
  <si>
    <t>Streptomyces albidoflavus</t>
  </si>
  <si>
    <t>J1074</t>
  </si>
  <si>
    <t>NC_020990.1</t>
  </si>
  <si>
    <t>SRP1</t>
  </si>
  <si>
    <t>pSHK1</t>
  </si>
  <si>
    <t>EU372836.1</t>
  </si>
  <si>
    <t xml:space="preserve"> pSGZL</t>
  </si>
  <si>
    <t>Streptomyces griseus 2247</t>
  </si>
  <si>
    <t>Tradtional</t>
  </si>
  <si>
    <t>Goshi et al., 2002</t>
  </si>
  <si>
    <t>pYY8L</t>
  </si>
  <si>
    <t>pRL1</t>
  </si>
  <si>
    <t>DQ322649</t>
  </si>
  <si>
    <t>pRL2</t>
  </si>
  <si>
    <t>DQ322650</t>
  </si>
  <si>
    <t xml:space="preserve">Streptomyces cinereoruber </t>
  </si>
  <si>
    <t>ATCC 13740 </t>
  </si>
  <si>
    <t>CP023694.1</t>
  </si>
  <si>
    <t>Streptomyces asterosporus</t>
  </si>
  <si>
    <t xml:space="preserve">DSM 41452 </t>
  </si>
  <si>
    <t>XM201</t>
  </si>
  <si>
    <t>from algora et al</t>
  </si>
  <si>
    <t>AY225511.1</t>
  </si>
  <si>
    <t>CP003988.1</t>
  </si>
  <si>
    <t>CP015866.1</t>
  </si>
  <si>
    <t>CP013739.1 downloaded, I think the "L" was placed by mistake??</t>
  </si>
  <si>
    <t>CP048262.1</t>
  </si>
  <si>
    <t>typo: CP048261.2 is actually CP048262.1</t>
  </si>
  <si>
    <t>HK1</t>
  </si>
  <si>
    <t>CP013739.1</t>
  </si>
  <si>
    <t>NC_010851</t>
  </si>
  <si>
    <t>incorrectly listed as KF602048</t>
  </si>
  <si>
    <t>Goshi</t>
  </si>
  <si>
    <t>NC_010851.1</t>
  </si>
  <si>
    <t>AF038457.1</t>
  </si>
  <si>
    <t>typo: pSFLAO1 -&gt; pSFLA01</t>
  </si>
  <si>
    <t>pSFLA01</t>
  </si>
  <si>
    <t>_left</t>
  </si>
  <si>
    <t>unknown</t>
  </si>
  <si>
    <t>_right</t>
  </si>
  <si>
    <t>accession</t>
  </si>
  <si>
    <t>side if known</t>
  </si>
  <si>
    <t>accession_side</t>
  </si>
  <si>
    <t>telomere type</t>
  </si>
  <si>
    <t>Goshi et al 2002</t>
  </si>
  <si>
    <t>length (nt)</t>
  </si>
  <si>
    <t xml:space="preserve">GFA? </t>
  </si>
  <si>
    <t>selflinks/cov</t>
  </si>
  <si>
    <t xml:space="preserve">CP108250_circular_left </t>
  </si>
  <si>
    <t>linear</t>
  </si>
  <si>
    <t>CP108250_circular_right</t>
  </si>
  <si>
    <t>CP108496_circular_right</t>
  </si>
  <si>
    <t>CP108535_circular_left</t>
  </si>
  <si>
    <t>CP108584_circular_left</t>
  </si>
  <si>
    <t>CP109579_circular_right</t>
  </si>
  <si>
    <t>NC_022001.1_left</t>
  </si>
  <si>
    <t>NC_022001.1_right</t>
  </si>
  <si>
    <t>NZ_CP003988.1_left</t>
  </si>
  <si>
    <t>NZ_CP003988.1_right</t>
  </si>
  <si>
    <t>NZ_CP015867.1_left</t>
  </si>
  <si>
    <t>NZ_CP015867.1_right</t>
  </si>
  <si>
    <t>NZ_CP043959.1_left</t>
  </si>
  <si>
    <t xml:space="preserve">cluster of 4, none convincing. </t>
  </si>
  <si>
    <t>NZ_CP049946.1_left</t>
  </si>
  <si>
    <t>cluster of 5, none convincing</t>
  </si>
  <si>
    <t>NZ_CP058977.1_left</t>
  </si>
  <si>
    <t>NZ_CP058977.1_right</t>
  </si>
  <si>
    <t>NZ_CP091821.1_left</t>
  </si>
  <si>
    <t>NZ_CP113263.1_left</t>
  </si>
  <si>
    <t>NZ_CP113263.1_right</t>
  </si>
  <si>
    <t>NZ_CP128849.1_left</t>
  </si>
  <si>
    <t>NZ_CP144227.1_left</t>
  </si>
  <si>
    <t>NZ_CP163427.1_left</t>
  </si>
  <si>
    <t>NZ_CP163427.1_right</t>
  </si>
  <si>
    <t>NZ_CP170483.1_left</t>
  </si>
  <si>
    <t>NZ_CP170483.1_right</t>
  </si>
  <si>
    <t>NZ_CP170484.1_left</t>
  </si>
  <si>
    <t>NZ_CP170484.1_right</t>
  </si>
  <si>
    <t>description</t>
  </si>
  <si>
    <t>old</t>
  </si>
  <si>
    <t>NCBI</t>
  </si>
  <si>
    <t>G1034</t>
  </si>
  <si>
    <t>Known telomers</t>
  </si>
  <si>
    <t>total</t>
  </si>
  <si>
    <t>Known telomers (some also in the NCBI-column)</t>
  </si>
  <si>
    <t>n=5373 total seqs in uclust file</t>
  </si>
  <si>
    <t>total genomes</t>
  </si>
  <si>
    <t>total replicons</t>
  </si>
  <si>
    <t>replicons/genome</t>
  </si>
  <si>
    <t>total linear replicons</t>
  </si>
  <si>
    <t>linear replicons/genome</t>
  </si>
  <si>
    <t>linear replicon %</t>
  </si>
  <si>
    <t>total linear ends</t>
  </si>
  <si>
    <t>singleton linear ends</t>
  </si>
  <si>
    <t>doubletons linear ends</t>
  </si>
  <si>
    <t>tripletons linear ends</t>
  </si>
  <si>
    <t>telogroups linear ends</t>
  </si>
  <si>
    <t>singleton %</t>
  </si>
  <si>
    <t>doubleton %</t>
  </si>
  <si>
    <t>tripleton %</t>
  </si>
  <si>
    <t>telogroup%</t>
  </si>
  <si>
    <t xml:space="preserve">#the difference is caused by the wellington finishline! </t>
  </si>
  <si>
    <t>marked as circular in the genbank file, however telomeres are present in both ends, and it's known to be linear.</t>
  </si>
  <si>
    <t>new</t>
  </si>
  <si>
    <t xml:space="preserve">% singleton linear ends </t>
  </si>
  <si>
    <t>% doubletons linear ends</t>
  </si>
  <si>
    <t>% tripletons linear ends</t>
  </si>
  <si>
    <t>% telogroups linear ends</t>
  </si>
  <si>
    <t>NCBI circular</t>
  </si>
  <si>
    <t>G1034 circular</t>
  </si>
  <si>
    <t>Total</t>
  </si>
  <si>
    <t>-</t>
  </si>
  <si>
    <t>circular (control)</t>
  </si>
  <si>
    <t>sequence ends</t>
  </si>
  <si>
    <t>#the difference is casued by the known telomeres</t>
  </si>
  <si>
    <t>known telomeres</t>
  </si>
  <si>
    <t>linear NCBI+linear G1034+known</t>
  </si>
  <si>
    <t>21.4% (419)</t>
  </si>
  <si>
    <t>15.0% (393)</t>
  </si>
  <si>
    <t>11.4% (223)</t>
  </si>
  <si>
    <t>3.27% (64)</t>
  </si>
  <si>
    <t>6.8% (179)</t>
  </si>
  <si>
    <t>1.30% (34)</t>
  </si>
  <si>
    <t>76,9% (2012)</t>
  </si>
  <si>
    <t>7.09% (9)</t>
  </si>
  <si>
    <t>8.66% (11)</t>
  </si>
  <si>
    <t>2.36% (3)</t>
  </si>
  <si>
    <t>81.9% (104)</t>
  </si>
  <si>
    <t>singletons</t>
  </si>
  <si>
    <t>doubletons</t>
  </si>
  <si>
    <t>tripletons</t>
  </si>
  <si>
    <t>telogroups (4+ members of cluster)</t>
  </si>
  <si>
    <t>64.0% (1252)</t>
  </si>
  <si>
    <t>80.7% (234)</t>
  </si>
  <si>
    <t>10.7% (31)</t>
  </si>
  <si>
    <t>1.38% (4)</t>
  </si>
  <si>
    <t>7.24% (21)</t>
  </si>
  <si>
    <t>97.8% (436)</t>
  </si>
  <si>
    <t>0.90% (4)</t>
  </si>
  <si>
    <t>0% (0)</t>
  </si>
  <si>
    <t>1.35% (6)*</t>
  </si>
  <si>
    <t>Streptomyces bobili strain GDT1 chromosome</t>
  </si>
  <si>
    <t>Streptomyces prasinus strain WY33 chromosome, complete genome</t>
  </si>
  <si>
    <t>Streptomyces flavofungini strain TRM90047 plasmid unnamed3</t>
  </si>
  <si>
    <t>Streptomyces cavourensis strain NA4 plasmid pNA4-1, complete</t>
  </si>
  <si>
    <t>Streptomyces sp. NBU3104 plasmid unnamed</t>
  </si>
  <si>
    <t>Streptomyces sp. NEAU-sy36 chromosome</t>
  </si>
  <si>
    <t>Sterptomyces sp. NEAU-sy36 chromosome</t>
  </si>
  <si>
    <t>Streptomyces koyangensis strain SCSIO 5802 plasmid</t>
  </si>
  <si>
    <t>Streptomyces tendae strain 139 chromosome</t>
  </si>
  <si>
    <t>Streptomyces parvulus strain 2297 plasmid pSPA1</t>
  </si>
  <si>
    <t>Streptomyces sp. 769 plasmid pSGZL</t>
  </si>
  <si>
    <t>Streptomyces collinus Tu 365 plasmid pSCO1</t>
  </si>
  <si>
    <t>Streptomyces NBC_01369 plasmid unnamed4</t>
  </si>
  <si>
    <t>Streptomyces NBC_01187 plasmid unnamed2</t>
  </si>
  <si>
    <t>Streptomyces NBC_01220 extrachromosomal</t>
  </si>
  <si>
    <t>Streptomyces NBC_01241 extrachromosomal</t>
  </si>
  <si>
    <t>Streptomyces NBC_00069 plasmid unnamed1</t>
  </si>
  <si>
    <t>cluster</t>
  </si>
  <si>
    <t>clusters with 53 others</t>
  </si>
  <si>
    <t>Kitasatospora purpeofusca strain ZZ-48 chromosome</t>
  </si>
  <si>
    <t>clusters with 13 others</t>
  </si>
  <si>
    <t>Kitasatospora purpeofusca strain ZZ-48 plasmid p-ZZ-48-A</t>
  </si>
  <si>
    <t>locus_side</t>
  </si>
  <si>
    <t>NCBI contacted to update topology to linear</t>
  </si>
  <si>
    <t>SCO1 is known to be linear…. But is listed as circular at NCBI. NCBI has been notified by the sequence author</t>
  </si>
  <si>
    <t>known telomere, wrongly listed as circular</t>
  </si>
  <si>
    <t xml:space="preserve">clusters with 42 others, including known telomeres </t>
  </si>
  <si>
    <t>clusters with 12 others, including a known telomere</t>
  </si>
  <si>
    <t>cluster of four, folds nicely like a telomere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</si>
</sst>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8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</font>
    <font>
      <sz val="11"/>
      <color theme="1"/>
      <name val="Arial Unicode MS"/>
    </font>
    <font>
      <i/>
      <sz val="11"/>
      <color theme="1"/>
      <name val="Arial Unicode MS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0A97-33C3-4F37-8461-A91257B20AB8}">
  <dimension ref="A1:Q31"/>
  <sheetViews>
    <sheetView zoomScale="85" zoomScaleNormal="85" workbookViewId="0">
      <selection activeCell="G9" sqref="G9"/>
    </sheetView>
  </sheetViews>
  <sheetFormatPr defaultColWidth="9.140625" defaultRowHeight="14.25"/>
  <cols>
    <col min="1" max="1" width="50.140625" style="4" bestFit="1" customWidth="1"/>
    <col min="2" max="2" width="23.7109375" style="4" bestFit="1" customWidth="1"/>
    <col min="3" max="3" width="23.7109375" style="4" customWidth="1"/>
    <col min="4" max="4" width="12.7109375" style="4" bestFit="1" customWidth="1"/>
    <col min="5" max="5" width="20.28515625" style="4" bestFit="1" customWidth="1"/>
    <col min="6" max="6" width="11.140625" style="4" customWidth="1"/>
    <col min="7" max="7" width="18.5703125" style="4" bestFit="1" customWidth="1"/>
    <col min="8" max="8" width="18.5703125" style="4" customWidth="1"/>
    <col min="9" max="10" width="9.140625" style="4"/>
    <col min="11" max="11" width="255.7109375" style="4" bestFit="1" customWidth="1"/>
    <col min="12" max="12" width="17.140625" style="4" customWidth="1"/>
    <col min="13" max="13" width="16" style="4" customWidth="1"/>
    <col min="14" max="14" width="9.140625" style="4"/>
    <col min="15" max="15" width="18.42578125" style="4" bestFit="1" customWidth="1"/>
    <col min="16" max="16384" width="9.140625" style="4"/>
  </cols>
  <sheetData>
    <row r="1" spans="1:17">
      <c r="A1" s="4" t="s">
        <v>26</v>
      </c>
      <c r="B1" s="4" t="s">
        <v>0</v>
      </c>
      <c r="C1" s="4" t="s">
        <v>30</v>
      </c>
      <c r="D1" s="4" t="s">
        <v>2</v>
      </c>
      <c r="E1" s="4" t="s">
        <v>122</v>
      </c>
      <c r="G1" s="4" t="s">
        <v>120</v>
      </c>
      <c r="H1" s="4" t="s">
        <v>121</v>
      </c>
      <c r="I1" s="4" t="s">
        <v>119</v>
      </c>
      <c r="J1" s="4" t="s">
        <v>118</v>
      </c>
      <c r="K1" s="4" t="s">
        <v>1</v>
      </c>
      <c r="L1" s="4" t="s">
        <v>49</v>
      </c>
      <c r="M1" s="4" t="s">
        <v>73</v>
      </c>
      <c r="N1" s="4" t="s">
        <v>124</v>
      </c>
      <c r="O1" s="4" t="s">
        <v>162</v>
      </c>
      <c r="P1" s="4" t="s">
        <v>163</v>
      </c>
      <c r="Q1" s="4" t="s">
        <v>297</v>
      </c>
    </row>
    <row r="2" spans="1:17">
      <c r="A2" s="4" t="s">
        <v>27</v>
      </c>
      <c r="B2" s="4" t="s">
        <v>3</v>
      </c>
      <c r="C2" s="4" t="s">
        <v>31</v>
      </c>
      <c r="D2" s="4" t="s">
        <v>4</v>
      </c>
      <c r="E2" s="4" t="s">
        <v>5</v>
      </c>
      <c r="G2" s="4" t="s">
        <v>87</v>
      </c>
      <c r="H2" s="4" t="s">
        <v>67</v>
      </c>
      <c r="I2" s="4" t="s">
        <v>6</v>
      </c>
      <c r="J2" s="4">
        <v>1</v>
      </c>
      <c r="K2" s="4" t="s">
        <v>7</v>
      </c>
      <c r="L2" s="4">
        <v>2010</v>
      </c>
      <c r="M2" s="4" t="s">
        <v>67</v>
      </c>
      <c r="N2" s="4" t="s">
        <v>33</v>
      </c>
      <c r="O2" s="4" t="s">
        <v>67</v>
      </c>
      <c r="P2" s="4" t="s">
        <v>67</v>
      </c>
      <c r="Q2" s="4">
        <v>1</v>
      </c>
    </row>
    <row r="3" spans="1:17">
      <c r="A3" s="4" t="s">
        <v>27</v>
      </c>
      <c r="B3" s="4" t="s">
        <v>10</v>
      </c>
      <c r="C3" s="4" t="s">
        <v>31</v>
      </c>
      <c r="D3" s="5" t="s">
        <v>11</v>
      </c>
      <c r="E3" s="4" t="s">
        <v>12</v>
      </c>
      <c r="G3" s="4" t="s">
        <v>87</v>
      </c>
      <c r="H3" s="4" t="s">
        <v>67</v>
      </c>
      <c r="I3" s="4" t="s">
        <v>13</v>
      </c>
      <c r="J3" s="4">
        <v>1</v>
      </c>
      <c r="K3" s="4" t="s">
        <v>7</v>
      </c>
      <c r="L3" s="4">
        <v>2010</v>
      </c>
      <c r="M3" s="4" t="s">
        <v>67</v>
      </c>
      <c r="N3" s="4" t="s">
        <v>33</v>
      </c>
      <c r="O3" s="4" t="s">
        <v>67</v>
      </c>
      <c r="P3" s="4" t="s">
        <v>67</v>
      </c>
      <c r="Q3" s="4">
        <v>1</v>
      </c>
    </row>
    <row r="4" spans="1:17">
      <c r="A4" s="4" t="s">
        <v>27</v>
      </c>
      <c r="B4" s="4" t="s">
        <v>16</v>
      </c>
      <c r="C4" s="4" t="s">
        <v>31</v>
      </c>
      <c r="D4" s="4" t="s">
        <v>15</v>
      </c>
      <c r="E4" s="4" t="s">
        <v>14</v>
      </c>
      <c r="G4" s="4" t="s">
        <v>67</v>
      </c>
      <c r="H4" s="4" t="s">
        <v>67</v>
      </c>
      <c r="I4" s="4" t="s">
        <v>17</v>
      </c>
      <c r="J4" s="4">
        <v>1</v>
      </c>
      <c r="K4" s="4" t="s">
        <v>7</v>
      </c>
      <c r="L4" s="4">
        <v>2010</v>
      </c>
      <c r="M4" s="4" t="s">
        <v>67</v>
      </c>
      <c r="N4" s="4" t="s">
        <v>33</v>
      </c>
      <c r="O4" s="4" t="s">
        <v>67</v>
      </c>
      <c r="P4" s="4" t="s">
        <v>67</v>
      </c>
      <c r="Q4" s="4">
        <v>0</v>
      </c>
    </row>
    <row r="5" spans="1:17">
      <c r="A5" s="4" t="s">
        <v>27</v>
      </c>
      <c r="B5" s="4" t="s">
        <v>18</v>
      </c>
      <c r="C5" s="4" t="s">
        <v>31</v>
      </c>
      <c r="D5" s="4" t="s">
        <v>19</v>
      </c>
      <c r="E5" s="4" t="s">
        <v>20</v>
      </c>
      <c r="G5" s="4" t="s">
        <v>67</v>
      </c>
      <c r="H5" s="4" t="s">
        <v>67</v>
      </c>
      <c r="I5" s="4" t="s">
        <v>21</v>
      </c>
      <c r="J5" s="4">
        <v>1</v>
      </c>
      <c r="K5" s="4" t="s">
        <v>7</v>
      </c>
      <c r="L5" s="4">
        <v>2010</v>
      </c>
      <c r="M5" s="4" t="s">
        <v>67</v>
      </c>
      <c r="N5" s="4" t="s">
        <v>33</v>
      </c>
      <c r="O5" s="4" t="s">
        <v>67</v>
      </c>
      <c r="P5" s="4" t="s">
        <v>67</v>
      </c>
      <c r="Q5" s="4">
        <v>0</v>
      </c>
    </row>
    <row r="6" spans="1:17">
      <c r="A6" s="4" t="s">
        <v>27</v>
      </c>
      <c r="B6" s="4" t="s">
        <v>18</v>
      </c>
      <c r="C6" s="4" t="s">
        <v>31</v>
      </c>
      <c r="D6" s="4" t="s">
        <v>19</v>
      </c>
      <c r="E6" s="4" t="s">
        <v>22</v>
      </c>
      <c r="G6" s="4" t="s">
        <v>67</v>
      </c>
      <c r="H6" s="4" t="s">
        <v>67</v>
      </c>
      <c r="I6" s="4" t="s">
        <v>78</v>
      </c>
      <c r="J6" s="4">
        <v>1</v>
      </c>
      <c r="K6" s="4" t="s">
        <v>7</v>
      </c>
      <c r="L6" s="4">
        <v>2010</v>
      </c>
      <c r="M6" s="4" t="s">
        <v>67</v>
      </c>
      <c r="N6" s="4" t="s">
        <v>79</v>
      </c>
      <c r="O6" s="4" t="s">
        <v>67</v>
      </c>
      <c r="P6" s="4" t="s">
        <v>67</v>
      </c>
      <c r="Q6" s="4">
        <v>0</v>
      </c>
    </row>
    <row r="7" spans="1:17">
      <c r="A7" s="4" t="s">
        <v>27</v>
      </c>
      <c r="B7" s="4" t="s">
        <v>23</v>
      </c>
      <c r="C7" s="4" t="s">
        <v>31</v>
      </c>
      <c r="D7" s="4" t="s">
        <v>24</v>
      </c>
      <c r="E7" s="4" t="s">
        <v>25</v>
      </c>
      <c r="G7" s="4" t="s">
        <v>67</v>
      </c>
      <c r="H7" s="4" t="s">
        <v>67</v>
      </c>
      <c r="I7" s="4" t="s">
        <v>35</v>
      </c>
      <c r="J7" s="4">
        <v>1</v>
      </c>
      <c r="K7" s="4" t="s">
        <v>7</v>
      </c>
      <c r="L7" s="4">
        <v>2010</v>
      </c>
      <c r="M7" s="4" t="s">
        <v>67</v>
      </c>
      <c r="N7" s="4" t="s">
        <v>33</v>
      </c>
      <c r="O7" s="4" t="s">
        <v>67</v>
      </c>
      <c r="P7" s="4" t="s">
        <v>67</v>
      </c>
      <c r="Q7" s="4">
        <v>0</v>
      </c>
    </row>
    <row r="8" spans="1:17">
      <c r="A8" s="4" t="s">
        <v>42</v>
      </c>
      <c r="B8" s="4" t="s">
        <v>28</v>
      </c>
      <c r="C8" s="4" t="s">
        <v>29</v>
      </c>
      <c r="D8" s="4" t="s">
        <v>29</v>
      </c>
      <c r="E8" s="4" t="s">
        <v>32</v>
      </c>
      <c r="G8" s="4" t="s">
        <v>87</v>
      </c>
      <c r="I8" s="4" t="s">
        <v>34</v>
      </c>
      <c r="J8" s="4">
        <v>1</v>
      </c>
      <c r="K8" s="4" t="s">
        <v>36</v>
      </c>
      <c r="L8" s="4">
        <v>1998</v>
      </c>
      <c r="M8" s="4" t="s">
        <v>67</v>
      </c>
      <c r="N8" s="4" t="s">
        <v>43</v>
      </c>
      <c r="O8" s="4" t="s">
        <v>67</v>
      </c>
      <c r="P8" s="4" t="s">
        <v>67</v>
      </c>
      <c r="Q8" s="4">
        <v>1</v>
      </c>
    </row>
    <row r="9" spans="1:17">
      <c r="A9" s="4" t="s">
        <v>37</v>
      </c>
      <c r="B9" s="4" t="s">
        <v>38</v>
      </c>
      <c r="C9" s="4" t="s">
        <v>31</v>
      </c>
      <c r="D9" s="4" t="s">
        <v>39</v>
      </c>
      <c r="E9" s="4" t="s">
        <v>123</v>
      </c>
      <c r="H9" s="4" t="s">
        <v>67</v>
      </c>
      <c r="I9" s="4" t="s">
        <v>95</v>
      </c>
      <c r="J9" s="4" t="s">
        <v>40</v>
      </c>
      <c r="K9" s="4" t="s">
        <v>36</v>
      </c>
      <c r="L9" s="4">
        <v>1998</v>
      </c>
      <c r="M9" s="4" t="s">
        <v>41</v>
      </c>
      <c r="N9" s="4" t="s">
        <v>94</v>
      </c>
      <c r="O9" s="4">
        <v>1</v>
      </c>
      <c r="P9" s="4">
        <v>0</v>
      </c>
      <c r="Q9" s="4">
        <v>0</v>
      </c>
    </row>
    <row r="10" spans="1:17">
      <c r="A10" s="3" t="s">
        <v>44</v>
      </c>
      <c r="B10" s="4" t="s">
        <v>45</v>
      </c>
      <c r="C10" s="4" t="s">
        <v>31</v>
      </c>
      <c r="D10" s="4" t="s">
        <v>46</v>
      </c>
      <c r="E10" s="4" t="s">
        <v>47</v>
      </c>
      <c r="H10" s="4" t="s">
        <v>67</v>
      </c>
      <c r="I10" s="4" t="s">
        <v>48</v>
      </c>
      <c r="J10" s="4">
        <v>1</v>
      </c>
      <c r="K10" s="4" t="s">
        <v>36</v>
      </c>
      <c r="L10" s="4">
        <v>1998</v>
      </c>
      <c r="M10" s="4" t="s">
        <v>67</v>
      </c>
      <c r="N10" s="4" t="s">
        <v>33</v>
      </c>
      <c r="O10" s="4" t="s">
        <v>67</v>
      </c>
      <c r="P10" s="4" t="s">
        <v>67</v>
      </c>
      <c r="Q10" s="4">
        <v>0</v>
      </c>
    </row>
    <row r="11" spans="1:17">
      <c r="A11" s="3" t="s">
        <v>50</v>
      </c>
      <c r="B11" s="4" t="s">
        <v>45</v>
      </c>
      <c r="C11" s="4" t="s">
        <v>29</v>
      </c>
      <c r="D11" s="4" t="s">
        <v>29</v>
      </c>
      <c r="E11" s="4" t="s">
        <v>51</v>
      </c>
      <c r="H11" s="1" t="s">
        <v>67</v>
      </c>
      <c r="I11" s="4" t="s">
        <v>52</v>
      </c>
      <c r="J11" s="4">
        <v>1</v>
      </c>
      <c r="K11" s="4" t="s">
        <v>36</v>
      </c>
      <c r="L11" s="4">
        <v>1998</v>
      </c>
      <c r="M11" s="4" t="s">
        <v>67</v>
      </c>
      <c r="N11" s="4" t="s">
        <v>33</v>
      </c>
      <c r="O11" s="4" t="s">
        <v>67</v>
      </c>
      <c r="P11" s="4" t="s">
        <v>67</v>
      </c>
      <c r="Q11" s="4">
        <v>0</v>
      </c>
    </row>
    <row r="12" spans="1:17">
      <c r="A12" s="3" t="s">
        <v>54</v>
      </c>
      <c r="B12" s="4" t="s">
        <v>53</v>
      </c>
      <c r="C12" s="4" t="s">
        <v>29</v>
      </c>
      <c r="D12" s="4" t="s">
        <v>29</v>
      </c>
      <c r="E12" s="4" t="s">
        <v>55</v>
      </c>
      <c r="G12" s="1" t="s">
        <v>184</v>
      </c>
      <c r="I12" s="4" t="s">
        <v>56</v>
      </c>
      <c r="J12" s="4">
        <v>1</v>
      </c>
      <c r="K12" s="4" t="s">
        <v>36</v>
      </c>
      <c r="L12" s="4">
        <v>1998</v>
      </c>
      <c r="M12" s="4" t="s">
        <v>67</v>
      </c>
      <c r="O12" s="4" t="s">
        <v>67</v>
      </c>
      <c r="P12" s="4" t="s">
        <v>67</v>
      </c>
      <c r="Q12" s="4">
        <v>0</v>
      </c>
    </row>
    <row r="13" spans="1:17">
      <c r="A13" s="4" t="s">
        <v>57</v>
      </c>
      <c r="B13" s="4" t="s">
        <v>58</v>
      </c>
      <c r="C13" s="4" t="s">
        <v>29</v>
      </c>
      <c r="D13" s="4" t="s">
        <v>29</v>
      </c>
      <c r="E13" s="4" t="s">
        <v>59</v>
      </c>
      <c r="H13" s="4" t="s">
        <v>67</v>
      </c>
      <c r="I13" s="4" t="s">
        <v>62</v>
      </c>
      <c r="J13" s="4">
        <v>1</v>
      </c>
      <c r="K13" s="4" t="s">
        <v>61</v>
      </c>
      <c r="L13" s="4">
        <v>1994</v>
      </c>
      <c r="M13" s="4" t="s">
        <v>67</v>
      </c>
      <c r="N13" s="4" t="s">
        <v>33</v>
      </c>
      <c r="O13" s="4" t="s">
        <v>67</v>
      </c>
      <c r="P13" s="4" t="s">
        <v>67</v>
      </c>
      <c r="Q13" s="4">
        <v>0</v>
      </c>
    </row>
    <row r="14" spans="1:17">
      <c r="A14" s="4" t="s">
        <v>66</v>
      </c>
      <c r="B14" s="4" t="s">
        <v>65</v>
      </c>
      <c r="C14" s="4" t="s">
        <v>29</v>
      </c>
      <c r="D14" s="4" t="s">
        <v>29</v>
      </c>
      <c r="E14" s="4" t="s">
        <v>67</v>
      </c>
      <c r="H14" s="4" t="s">
        <v>67</v>
      </c>
      <c r="I14" s="4" t="s">
        <v>63</v>
      </c>
      <c r="J14" s="4">
        <v>1</v>
      </c>
      <c r="K14" s="4" t="s">
        <v>132</v>
      </c>
      <c r="L14" s="4">
        <v>2002</v>
      </c>
      <c r="M14" s="4" t="s">
        <v>67</v>
      </c>
      <c r="N14" s="4" t="s">
        <v>64</v>
      </c>
      <c r="O14" s="4" t="s">
        <v>67</v>
      </c>
      <c r="P14" s="4" t="s">
        <v>67</v>
      </c>
      <c r="Q14" s="4">
        <v>1</v>
      </c>
    </row>
    <row r="15" spans="1:17">
      <c r="A15" s="3" t="s">
        <v>68</v>
      </c>
      <c r="B15" s="3" t="s">
        <v>69</v>
      </c>
      <c r="C15" s="4" t="s">
        <v>29</v>
      </c>
      <c r="D15" s="4" t="s">
        <v>29</v>
      </c>
      <c r="E15" s="4" t="s">
        <v>70</v>
      </c>
      <c r="G15" s="4" t="s">
        <v>87</v>
      </c>
      <c r="I15" s="4" t="s">
        <v>71</v>
      </c>
      <c r="J15" s="4">
        <v>1</v>
      </c>
      <c r="K15" s="4" t="s">
        <v>133</v>
      </c>
      <c r="L15" s="4">
        <v>2001</v>
      </c>
      <c r="M15" s="4" t="s">
        <v>67</v>
      </c>
      <c r="N15" s="4" t="s">
        <v>72</v>
      </c>
      <c r="O15" s="4" t="s">
        <v>67</v>
      </c>
      <c r="P15" s="4" t="s">
        <v>67</v>
      </c>
      <c r="Q15" s="4">
        <v>1</v>
      </c>
    </row>
    <row r="16" spans="1:17">
      <c r="A16" s="5" t="s">
        <v>76</v>
      </c>
      <c r="B16" s="5" t="s">
        <v>77</v>
      </c>
      <c r="C16" s="4" t="s">
        <v>31</v>
      </c>
      <c r="D16" s="3" t="s">
        <v>80</v>
      </c>
      <c r="E16" s="4" t="s">
        <v>67</v>
      </c>
      <c r="G16" s="4" t="s">
        <v>84</v>
      </c>
      <c r="H16" s="4" t="s">
        <v>87</v>
      </c>
      <c r="I16" s="4" t="s">
        <v>83</v>
      </c>
      <c r="J16" s="4" t="s">
        <v>81</v>
      </c>
      <c r="K16" s="4" t="s">
        <v>133</v>
      </c>
      <c r="L16" s="4">
        <v>2012</v>
      </c>
      <c r="M16" s="5" t="s">
        <v>74</v>
      </c>
      <c r="N16" s="4" t="s">
        <v>82</v>
      </c>
      <c r="O16" s="4">
        <v>1</v>
      </c>
      <c r="P16" s="4">
        <v>0</v>
      </c>
      <c r="Q16" s="4">
        <v>1</v>
      </c>
    </row>
    <row r="17" spans="1:17">
      <c r="A17" s="5" t="s">
        <v>76</v>
      </c>
      <c r="B17" s="5">
        <v>5008</v>
      </c>
      <c r="C17" s="4" t="s">
        <v>31</v>
      </c>
      <c r="D17" s="3" t="s">
        <v>85</v>
      </c>
      <c r="E17" s="4" t="s">
        <v>67</v>
      </c>
      <c r="G17" s="4" t="s">
        <v>84</v>
      </c>
      <c r="H17" s="4" t="s">
        <v>87</v>
      </c>
      <c r="I17" s="4" t="s">
        <v>83</v>
      </c>
      <c r="J17" s="4" t="s">
        <v>88</v>
      </c>
      <c r="K17" s="4" t="s">
        <v>134</v>
      </c>
      <c r="L17" s="4">
        <v>2012</v>
      </c>
      <c r="M17" s="4" t="s">
        <v>86</v>
      </c>
      <c r="N17" s="4" t="s">
        <v>82</v>
      </c>
      <c r="O17" s="4">
        <v>1</v>
      </c>
      <c r="P17" s="4">
        <v>0</v>
      </c>
      <c r="Q17" s="4">
        <v>1</v>
      </c>
    </row>
    <row r="18" spans="1:17">
      <c r="A18" s="5" t="s">
        <v>76</v>
      </c>
      <c r="B18" s="5" t="s">
        <v>77</v>
      </c>
      <c r="C18" s="4" t="s">
        <v>29</v>
      </c>
      <c r="D18" s="3" t="s">
        <v>29</v>
      </c>
      <c r="E18" s="4" t="s">
        <v>67</v>
      </c>
      <c r="G18" s="4" t="s">
        <v>87</v>
      </c>
      <c r="H18" s="4" t="s">
        <v>87</v>
      </c>
      <c r="I18" s="4" t="s">
        <v>90</v>
      </c>
      <c r="J18" s="4" t="s">
        <v>90</v>
      </c>
      <c r="K18" s="4" t="s">
        <v>133</v>
      </c>
      <c r="L18" s="4">
        <v>2012</v>
      </c>
      <c r="M18" s="3" t="s">
        <v>89</v>
      </c>
      <c r="N18" s="4" t="s">
        <v>82</v>
      </c>
      <c r="O18" s="4">
        <v>1</v>
      </c>
      <c r="P18" s="4">
        <v>1</v>
      </c>
      <c r="Q18" s="4">
        <v>1</v>
      </c>
    </row>
    <row r="19" spans="1:17">
      <c r="A19" s="5" t="s">
        <v>76</v>
      </c>
      <c r="B19" s="5">
        <v>5008</v>
      </c>
      <c r="C19" s="4" t="s">
        <v>29</v>
      </c>
      <c r="D19" s="3" t="s">
        <v>29</v>
      </c>
      <c r="E19" s="4" t="s">
        <v>67</v>
      </c>
      <c r="G19" s="4" t="s">
        <v>87</v>
      </c>
      <c r="H19" s="4" t="s">
        <v>87</v>
      </c>
      <c r="I19" s="4" t="s">
        <v>90</v>
      </c>
      <c r="J19" s="4" t="s">
        <v>90</v>
      </c>
      <c r="K19" s="4" t="s">
        <v>134</v>
      </c>
      <c r="L19" s="4">
        <v>2012</v>
      </c>
      <c r="M19" s="4" t="s">
        <v>91</v>
      </c>
      <c r="N19" s="4" t="s">
        <v>82</v>
      </c>
      <c r="O19" s="4">
        <v>1</v>
      </c>
      <c r="P19" s="4">
        <v>1</v>
      </c>
      <c r="Q19" s="4">
        <v>1</v>
      </c>
    </row>
    <row r="20" spans="1:17">
      <c r="A20" s="3" t="s">
        <v>96</v>
      </c>
      <c r="B20" s="3" t="s">
        <v>97</v>
      </c>
      <c r="C20" s="4" t="s">
        <v>29</v>
      </c>
      <c r="D20" s="3" t="s">
        <v>29</v>
      </c>
      <c r="E20" s="3" t="s">
        <v>67</v>
      </c>
      <c r="G20" s="3" t="s">
        <v>105</v>
      </c>
      <c r="H20" s="4" t="s">
        <v>87</v>
      </c>
      <c r="I20" s="4" t="s">
        <v>99</v>
      </c>
      <c r="J20" s="3" t="s">
        <v>98</v>
      </c>
      <c r="K20" s="4" t="s">
        <v>133</v>
      </c>
      <c r="L20" s="4">
        <v>2016</v>
      </c>
      <c r="M20" s="3" t="s">
        <v>93</v>
      </c>
      <c r="N20" s="4" t="s">
        <v>125</v>
      </c>
      <c r="O20" s="4">
        <v>1</v>
      </c>
      <c r="P20" s="4">
        <v>0</v>
      </c>
      <c r="Q20" s="4">
        <v>1</v>
      </c>
    </row>
    <row r="21" spans="1:17">
      <c r="A21" s="3" t="s">
        <v>100</v>
      </c>
      <c r="B21" s="3" t="s">
        <v>101</v>
      </c>
      <c r="C21" s="4" t="s">
        <v>29</v>
      </c>
      <c r="D21" s="3" t="s">
        <v>29</v>
      </c>
      <c r="E21" s="3" t="s">
        <v>67</v>
      </c>
      <c r="G21" s="3" t="s">
        <v>105</v>
      </c>
      <c r="H21" s="4" t="s">
        <v>87</v>
      </c>
      <c r="I21" s="4" t="s">
        <v>103</v>
      </c>
      <c r="J21" s="4" t="s">
        <v>104</v>
      </c>
      <c r="K21" s="4" t="s">
        <v>133</v>
      </c>
      <c r="L21" s="4">
        <v>2017</v>
      </c>
      <c r="M21" s="4" t="s">
        <v>102</v>
      </c>
      <c r="N21" s="4" t="s">
        <v>126</v>
      </c>
      <c r="O21" s="4">
        <v>1</v>
      </c>
      <c r="P21" s="4">
        <v>0</v>
      </c>
      <c r="Q21" s="4">
        <v>1</v>
      </c>
    </row>
    <row r="22" spans="1:17">
      <c r="A22" s="3" t="s">
        <v>107</v>
      </c>
      <c r="B22" s="3" t="s">
        <v>108</v>
      </c>
      <c r="C22" s="4" t="s">
        <v>29</v>
      </c>
      <c r="D22" s="3" t="s">
        <v>29</v>
      </c>
      <c r="E22" s="3" t="s">
        <v>67</v>
      </c>
      <c r="G22" s="3" t="s">
        <v>105</v>
      </c>
      <c r="H22" s="4" t="s">
        <v>87</v>
      </c>
      <c r="I22" s="4" t="s">
        <v>110</v>
      </c>
      <c r="J22" s="4" t="s">
        <v>109</v>
      </c>
      <c r="K22" s="4" t="s">
        <v>133</v>
      </c>
      <c r="L22" s="4">
        <v>2017</v>
      </c>
      <c r="M22" s="3" t="s">
        <v>106</v>
      </c>
      <c r="N22" s="4" t="s">
        <v>127</v>
      </c>
      <c r="O22" s="4">
        <v>1</v>
      </c>
      <c r="P22" s="4">
        <v>0</v>
      </c>
      <c r="Q22" s="4">
        <v>1</v>
      </c>
    </row>
    <row r="23" spans="1:17">
      <c r="A23" s="3" t="s">
        <v>111</v>
      </c>
      <c r="B23" s="3" t="s">
        <v>112</v>
      </c>
      <c r="C23" s="4" t="s">
        <v>29</v>
      </c>
      <c r="D23" s="3" t="s">
        <v>29</v>
      </c>
      <c r="E23" s="3" t="s">
        <v>67</v>
      </c>
      <c r="G23" s="4" t="s">
        <v>87</v>
      </c>
      <c r="H23" s="4" t="s">
        <v>105</v>
      </c>
      <c r="I23" s="4" t="s">
        <v>114</v>
      </c>
      <c r="J23" s="4" t="s">
        <v>115</v>
      </c>
      <c r="K23" s="4" t="s">
        <v>133</v>
      </c>
      <c r="L23" s="4">
        <v>2017</v>
      </c>
      <c r="M23" s="3" t="s">
        <v>113</v>
      </c>
      <c r="N23" s="4" t="s">
        <v>128</v>
      </c>
      <c r="O23" s="4">
        <v>1</v>
      </c>
      <c r="P23" s="4">
        <v>0</v>
      </c>
      <c r="Q23" s="4">
        <v>1</v>
      </c>
    </row>
    <row r="24" spans="1:17">
      <c r="A24" s="5" t="s">
        <v>37</v>
      </c>
      <c r="B24" s="5" t="s">
        <v>116</v>
      </c>
      <c r="C24" s="4" t="s">
        <v>31</v>
      </c>
      <c r="D24" s="3" t="s">
        <v>117</v>
      </c>
      <c r="E24" s="3" t="s">
        <v>67</v>
      </c>
      <c r="G24" s="4" t="s">
        <v>87</v>
      </c>
      <c r="H24" s="4" t="s">
        <v>87</v>
      </c>
      <c r="I24" s="4" t="s">
        <v>129</v>
      </c>
      <c r="J24" s="4" t="s">
        <v>129</v>
      </c>
      <c r="K24" s="4" t="s">
        <v>135</v>
      </c>
      <c r="L24" s="4">
        <v>1990</v>
      </c>
      <c r="M24" s="3" t="s">
        <v>131</v>
      </c>
      <c r="N24" s="4" t="s">
        <v>130</v>
      </c>
      <c r="O24" s="4">
        <v>1</v>
      </c>
      <c r="P24" s="4">
        <v>1</v>
      </c>
      <c r="Q24" s="4">
        <v>1</v>
      </c>
    </row>
    <row r="25" spans="1:17">
      <c r="A25" s="4" t="s">
        <v>136</v>
      </c>
    </row>
    <row r="26" spans="1:17">
      <c r="A26" s="4" t="s">
        <v>137</v>
      </c>
    </row>
    <row r="27" spans="1:17">
      <c r="A27" s="2" t="s">
        <v>27</v>
      </c>
      <c r="B27" s="2" t="s">
        <v>139</v>
      </c>
      <c r="C27" s="4" t="s">
        <v>31</v>
      </c>
      <c r="D27" s="2" t="s">
        <v>140</v>
      </c>
      <c r="E27" s="4" t="s">
        <v>67</v>
      </c>
      <c r="G27" s="4" t="s">
        <v>105</v>
      </c>
      <c r="H27" s="1" t="s">
        <v>141</v>
      </c>
      <c r="I27" s="4" t="s">
        <v>143</v>
      </c>
      <c r="J27" s="4" t="s">
        <v>142</v>
      </c>
      <c r="K27" s="4" t="s">
        <v>133</v>
      </c>
      <c r="L27" s="4">
        <v>2013</v>
      </c>
      <c r="M27" s="4" t="s">
        <v>148</v>
      </c>
      <c r="O27" s="4">
        <v>1</v>
      </c>
      <c r="P27" s="4">
        <v>0</v>
      </c>
      <c r="Q27" s="4">
        <v>1</v>
      </c>
    </row>
    <row r="28" spans="1:17" ht="15">
      <c r="A28" s="2" t="s">
        <v>144</v>
      </c>
      <c r="B28" s="2" t="s">
        <v>145</v>
      </c>
      <c r="C28" s="4" t="s">
        <v>29</v>
      </c>
      <c r="D28" s="4" t="s">
        <v>29</v>
      </c>
      <c r="E28" s="4" t="s">
        <v>67</v>
      </c>
      <c r="G28" s="1" t="s">
        <v>105</v>
      </c>
      <c r="H28" s="1" t="s">
        <v>84</v>
      </c>
      <c r="I28" s="4" t="s">
        <v>153</v>
      </c>
      <c r="J28" s="4" t="s">
        <v>152</v>
      </c>
      <c r="K28" t="s">
        <v>147</v>
      </c>
      <c r="L28" s="4">
        <v>2011</v>
      </c>
      <c r="M28" t="s">
        <v>146</v>
      </c>
      <c r="N28" s="4" t="s">
        <v>149</v>
      </c>
      <c r="O28" s="4">
        <v>1</v>
      </c>
      <c r="P28" s="4">
        <v>0</v>
      </c>
      <c r="Q28" s="4">
        <v>1</v>
      </c>
    </row>
    <row r="29" spans="1:17" ht="15">
      <c r="A29" s="2" t="s">
        <v>144</v>
      </c>
      <c r="B29" s="2" t="s">
        <v>145</v>
      </c>
      <c r="C29" s="4" t="s">
        <v>31</v>
      </c>
      <c r="D29" s="6" t="s">
        <v>150</v>
      </c>
      <c r="E29" s="4" t="s">
        <v>67</v>
      </c>
      <c r="G29" s="1" t="s">
        <v>84</v>
      </c>
      <c r="H29" s="4" t="s">
        <v>105</v>
      </c>
      <c r="I29" s="4" t="s">
        <v>154</v>
      </c>
      <c r="J29" s="4" t="s">
        <v>155</v>
      </c>
      <c r="K29" t="s">
        <v>147</v>
      </c>
      <c r="L29" s="4">
        <v>2011</v>
      </c>
      <c r="M29" t="s">
        <v>151</v>
      </c>
      <c r="N29" s="4" t="s">
        <v>149</v>
      </c>
      <c r="O29" s="4">
        <v>1</v>
      </c>
      <c r="P29" s="4">
        <v>0</v>
      </c>
      <c r="Q29" s="4">
        <v>1</v>
      </c>
    </row>
    <row r="30" spans="1:17" ht="15">
      <c r="A30" s="6" t="s">
        <v>156</v>
      </c>
      <c r="B30" s="6" t="s">
        <v>157</v>
      </c>
      <c r="C30" s="4" t="s">
        <v>31</v>
      </c>
      <c r="D30" s="6" t="s">
        <v>158</v>
      </c>
      <c r="E30" s="4" t="s">
        <v>67</v>
      </c>
      <c r="G30" s="1" t="s">
        <v>84</v>
      </c>
      <c r="H30" s="4" t="s">
        <v>105</v>
      </c>
      <c r="I30" s="4" t="s">
        <v>161</v>
      </c>
      <c r="J30" s="4" t="s">
        <v>160</v>
      </c>
      <c r="K30" s="4" t="s">
        <v>133</v>
      </c>
      <c r="L30" s="4">
        <v>2011</v>
      </c>
      <c r="M30" t="s">
        <v>159</v>
      </c>
      <c r="N30" s="4" t="s">
        <v>75</v>
      </c>
      <c r="O30" s="4">
        <v>1</v>
      </c>
      <c r="P30" s="4">
        <v>0</v>
      </c>
      <c r="Q30" s="4">
        <v>1</v>
      </c>
    </row>
    <row r="31" spans="1:17" ht="15">
      <c r="A31" s="6" t="s">
        <v>165</v>
      </c>
      <c r="B31" s="4" t="s">
        <v>166</v>
      </c>
      <c r="C31" s="4" t="s">
        <v>31</v>
      </c>
      <c r="D31" s="2" t="s">
        <v>167</v>
      </c>
      <c r="E31" t="s">
        <v>168</v>
      </c>
      <c r="G31" s="1" t="s">
        <v>84</v>
      </c>
      <c r="H31" s="1" t="s">
        <v>67</v>
      </c>
      <c r="I31" s="4" t="s">
        <v>169</v>
      </c>
      <c r="J31" s="4">
        <v>1</v>
      </c>
      <c r="K31" s="4" t="s">
        <v>133</v>
      </c>
      <c r="L31" s="4">
        <v>2009</v>
      </c>
      <c r="M31" s="4" t="s">
        <v>67</v>
      </c>
      <c r="O31" s="4" t="s">
        <v>67</v>
      </c>
      <c r="P31" s="4" t="s">
        <v>67</v>
      </c>
      <c r="Q3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A33B-E329-4D97-AE09-B08D16DAF3F9}">
  <dimension ref="A1:M94"/>
  <sheetViews>
    <sheetView topLeftCell="A4" workbookViewId="0">
      <selection activeCell="M15" sqref="M15"/>
    </sheetView>
  </sheetViews>
  <sheetFormatPr defaultRowHeight="15"/>
  <cols>
    <col min="1" max="1" width="50.140625" bestFit="1" customWidth="1"/>
    <col min="2" max="2" width="14.7109375" bestFit="1" customWidth="1"/>
    <col min="6" max="6" width="20.140625" bestFit="1" customWidth="1"/>
    <col min="8" max="8" width="13.140625" bestFit="1" customWidth="1"/>
    <col min="9" max="9" width="14.42578125" bestFit="1" customWidth="1"/>
  </cols>
  <sheetData>
    <row r="1" spans="1:13">
      <c r="A1" s="7" t="s">
        <v>170</v>
      </c>
      <c r="B1" s="7" t="s">
        <v>171</v>
      </c>
      <c r="C1" s="7" t="s">
        <v>172</v>
      </c>
      <c r="D1" s="7" t="s">
        <v>173</v>
      </c>
      <c r="E1" s="7" t="s">
        <v>174</v>
      </c>
      <c r="F1" s="7" t="s">
        <v>175</v>
      </c>
      <c r="G1" s="1" t="s">
        <v>176</v>
      </c>
      <c r="H1" s="1" t="s">
        <v>177</v>
      </c>
      <c r="I1" s="1" t="s">
        <v>178</v>
      </c>
      <c r="J1" s="1" t="s">
        <v>138</v>
      </c>
      <c r="K1" s="1" t="s">
        <v>163</v>
      </c>
      <c r="L1" s="1" t="s">
        <v>179</v>
      </c>
      <c r="M1" s="1" t="s">
        <v>8</v>
      </c>
    </row>
    <row r="2" spans="1:13">
      <c r="A2" s="1" t="s">
        <v>200</v>
      </c>
      <c r="B2" s="1" t="s">
        <v>201</v>
      </c>
      <c r="C2" s="1" t="s">
        <v>181</v>
      </c>
      <c r="D2" s="1" t="s">
        <v>225</v>
      </c>
      <c r="E2" s="1" t="s">
        <v>230</v>
      </c>
      <c r="F2" s="1" t="s">
        <v>231</v>
      </c>
      <c r="G2" s="1"/>
      <c r="H2" s="1" t="s">
        <v>184</v>
      </c>
      <c r="I2" s="1" t="s">
        <v>184</v>
      </c>
      <c r="J2" s="1">
        <v>1</v>
      </c>
      <c r="K2" s="1">
        <f t="shared" ref="K2:K33" si="0">IF(H2=I2,1,0)</f>
        <v>1</v>
      </c>
      <c r="L2" s="1">
        <v>1</v>
      </c>
      <c r="M2" s="6"/>
    </row>
    <row r="3" spans="1:13">
      <c r="A3" s="1" t="s">
        <v>200</v>
      </c>
      <c r="B3" s="1" t="s">
        <v>201</v>
      </c>
      <c r="C3" s="1" t="s">
        <v>181</v>
      </c>
      <c r="D3" s="1" t="s">
        <v>225</v>
      </c>
      <c r="E3" s="1" t="s">
        <v>232</v>
      </c>
      <c r="F3" s="1" t="s">
        <v>233</v>
      </c>
      <c r="G3" s="1"/>
      <c r="H3" s="1" t="s">
        <v>184</v>
      </c>
      <c r="I3" s="1" t="s">
        <v>184</v>
      </c>
      <c r="J3" s="1">
        <v>1</v>
      </c>
      <c r="K3" s="1">
        <f t="shared" si="0"/>
        <v>1</v>
      </c>
      <c r="L3" s="1">
        <v>1</v>
      </c>
      <c r="M3" s="6"/>
    </row>
    <row r="4" spans="1:13">
      <c r="A4" s="1" t="s">
        <v>200</v>
      </c>
      <c r="B4" s="1" t="s">
        <v>201</v>
      </c>
      <c r="C4" s="1" t="s">
        <v>181</v>
      </c>
      <c r="D4" s="1" t="s">
        <v>225</v>
      </c>
      <c r="E4" s="1" t="s">
        <v>234</v>
      </c>
      <c r="F4" s="1" t="s">
        <v>235</v>
      </c>
      <c r="G4" s="1"/>
      <c r="H4" s="1" t="s">
        <v>184</v>
      </c>
      <c r="I4" s="1" t="s">
        <v>184</v>
      </c>
      <c r="J4" s="1">
        <v>1</v>
      </c>
      <c r="K4" s="1">
        <f t="shared" si="0"/>
        <v>1</v>
      </c>
      <c r="L4" s="1">
        <v>1</v>
      </c>
      <c r="M4" s="6"/>
    </row>
    <row r="5" spans="1:13">
      <c r="A5" s="1" t="s">
        <v>262</v>
      </c>
      <c r="B5" s="1" t="s">
        <v>28</v>
      </c>
      <c r="C5" s="1" t="s">
        <v>244</v>
      </c>
      <c r="D5" s="1" t="s">
        <v>60</v>
      </c>
      <c r="E5" s="1"/>
      <c r="F5" s="1" t="s">
        <v>32</v>
      </c>
      <c r="G5" s="1" t="s">
        <v>9</v>
      </c>
      <c r="H5" s="1" t="s">
        <v>184</v>
      </c>
      <c r="I5" s="1" t="s">
        <v>184</v>
      </c>
      <c r="J5" s="1">
        <v>1</v>
      </c>
      <c r="K5" s="1">
        <f t="shared" si="0"/>
        <v>1</v>
      </c>
      <c r="L5" s="1">
        <v>1</v>
      </c>
      <c r="M5" s="6"/>
    </row>
    <row r="6" spans="1:13">
      <c r="A6" s="1" t="s">
        <v>191</v>
      </c>
      <c r="B6" s="1" t="s">
        <v>192</v>
      </c>
      <c r="C6" s="1" t="s">
        <v>181</v>
      </c>
      <c r="D6" s="1" t="s">
        <v>225</v>
      </c>
      <c r="E6" s="1" t="s">
        <v>226</v>
      </c>
      <c r="F6" s="1" t="s">
        <v>227</v>
      </c>
      <c r="G6" s="1"/>
      <c r="H6" s="1" t="s">
        <v>184</v>
      </c>
      <c r="I6" s="1" t="s">
        <v>184</v>
      </c>
      <c r="J6" s="1">
        <v>1</v>
      </c>
      <c r="K6" s="1">
        <f t="shared" si="0"/>
        <v>1</v>
      </c>
      <c r="L6" s="1">
        <v>1</v>
      </c>
      <c r="M6" s="6"/>
    </row>
    <row r="7" spans="1:13">
      <c r="A7" s="1" t="s">
        <v>200</v>
      </c>
      <c r="B7" s="1" t="s">
        <v>201</v>
      </c>
      <c r="C7" s="1" t="s">
        <v>181</v>
      </c>
      <c r="D7" s="1" t="s">
        <v>182</v>
      </c>
      <c r="E7" s="1" t="s">
        <v>182</v>
      </c>
      <c r="F7" s="1" t="s">
        <v>202</v>
      </c>
      <c r="G7" s="1"/>
      <c r="H7" s="1" t="s">
        <v>184</v>
      </c>
      <c r="I7" s="1" t="s">
        <v>184</v>
      </c>
      <c r="J7" s="1">
        <v>1</v>
      </c>
      <c r="K7" s="1">
        <f t="shared" si="0"/>
        <v>1</v>
      </c>
      <c r="L7" s="1">
        <v>1</v>
      </c>
      <c r="M7" s="6"/>
    </row>
    <row r="8" spans="1:13">
      <c r="A8" s="1" t="s">
        <v>68</v>
      </c>
      <c r="B8" s="1" t="s">
        <v>69</v>
      </c>
      <c r="C8" s="1" t="s">
        <v>244</v>
      </c>
      <c r="D8" s="1" t="s">
        <v>60</v>
      </c>
      <c r="E8" s="1"/>
      <c r="F8" s="1" t="s">
        <v>70</v>
      </c>
      <c r="G8" s="1" t="s">
        <v>9</v>
      </c>
      <c r="H8" s="1" t="s">
        <v>184</v>
      </c>
      <c r="I8" s="1" t="s">
        <v>184</v>
      </c>
      <c r="J8" s="1">
        <v>1</v>
      </c>
      <c r="K8" s="1">
        <f t="shared" si="0"/>
        <v>1</v>
      </c>
      <c r="L8" s="1">
        <v>1</v>
      </c>
      <c r="M8" s="6"/>
    </row>
    <row r="9" spans="1:13">
      <c r="A9" s="1" t="s">
        <v>248</v>
      </c>
      <c r="B9" s="1" t="s">
        <v>249</v>
      </c>
      <c r="C9" s="1" t="s">
        <v>244</v>
      </c>
      <c r="D9" s="1" t="s">
        <v>225</v>
      </c>
      <c r="E9" s="1" t="s">
        <v>250</v>
      </c>
      <c r="F9" s="1" t="s">
        <v>251</v>
      </c>
      <c r="G9" s="1"/>
      <c r="H9" s="1" t="s">
        <v>184</v>
      </c>
      <c r="I9" s="1" t="s">
        <v>184</v>
      </c>
      <c r="J9" s="1">
        <v>1</v>
      </c>
      <c r="K9" s="1">
        <f t="shared" si="0"/>
        <v>1</v>
      </c>
      <c r="L9" s="1">
        <v>1</v>
      </c>
      <c r="M9" s="6"/>
    </row>
    <row r="10" spans="1:13">
      <c r="A10" s="1" t="s">
        <v>57</v>
      </c>
      <c r="B10" s="1">
        <v>1326</v>
      </c>
      <c r="C10" s="1" t="s">
        <v>181</v>
      </c>
      <c r="D10" s="1" t="s">
        <v>225</v>
      </c>
      <c r="E10" s="1" t="s">
        <v>242</v>
      </c>
      <c r="F10" s="1" t="s">
        <v>298</v>
      </c>
      <c r="G10" s="1"/>
      <c r="H10" s="1" t="s">
        <v>184</v>
      </c>
      <c r="I10" s="1" t="s">
        <v>184</v>
      </c>
      <c r="J10" s="1">
        <v>1</v>
      </c>
      <c r="K10" s="1">
        <f t="shared" si="0"/>
        <v>1</v>
      </c>
      <c r="L10" s="1">
        <v>1</v>
      </c>
      <c r="M10" s="6"/>
    </row>
    <row r="11" spans="1:13">
      <c r="A11" s="1" t="s">
        <v>191</v>
      </c>
      <c r="B11" s="1" t="s">
        <v>192</v>
      </c>
      <c r="C11" s="1" t="s">
        <v>181</v>
      </c>
      <c r="D11" s="1" t="s">
        <v>182</v>
      </c>
      <c r="E11" s="1" t="s">
        <v>182</v>
      </c>
      <c r="F11" s="1" t="s">
        <v>193</v>
      </c>
      <c r="G11" s="1"/>
      <c r="H11" s="1" t="s">
        <v>184</v>
      </c>
      <c r="I11" s="1" t="s">
        <v>184</v>
      </c>
      <c r="J11" s="1">
        <v>1</v>
      </c>
      <c r="K11" s="1">
        <f t="shared" si="0"/>
        <v>1</v>
      </c>
      <c r="L11" s="1">
        <v>1</v>
      </c>
      <c r="M11" s="6"/>
    </row>
    <row r="12" spans="1:13">
      <c r="A12" s="1" t="s">
        <v>194</v>
      </c>
      <c r="B12" s="1" t="s">
        <v>195</v>
      </c>
      <c r="C12" s="1" t="s">
        <v>181</v>
      </c>
      <c r="D12" s="1" t="s">
        <v>182</v>
      </c>
      <c r="E12" s="1" t="s">
        <v>182</v>
      </c>
      <c r="F12" s="1" t="s">
        <v>196</v>
      </c>
      <c r="G12" s="1"/>
      <c r="H12" s="1" t="s">
        <v>184</v>
      </c>
      <c r="I12" s="1" t="s">
        <v>184</v>
      </c>
      <c r="J12" s="1">
        <v>1</v>
      </c>
      <c r="K12" s="1">
        <f t="shared" si="0"/>
        <v>1</v>
      </c>
      <c r="L12" s="1">
        <v>1</v>
      </c>
      <c r="M12" s="6"/>
    </row>
    <row r="13" spans="1:13">
      <c r="A13" s="1" t="s">
        <v>197</v>
      </c>
      <c r="B13" s="1" t="s">
        <v>198</v>
      </c>
      <c r="C13" s="1" t="s">
        <v>181</v>
      </c>
      <c r="D13" s="1" t="s">
        <v>182</v>
      </c>
      <c r="E13" s="1" t="s">
        <v>182</v>
      </c>
      <c r="F13" s="1" t="s">
        <v>199</v>
      </c>
      <c r="G13" s="1"/>
      <c r="H13" s="1" t="s">
        <v>184</v>
      </c>
      <c r="I13" s="1" t="s">
        <v>184</v>
      </c>
      <c r="J13" s="1">
        <v>1</v>
      </c>
      <c r="K13" s="1">
        <f t="shared" si="0"/>
        <v>1</v>
      </c>
      <c r="L13" s="1">
        <v>1</v>
      </c>
      <c r="M13" s="6"/>
    </row>
    <row r="14" spans="1:13">
      <c r="A14" s="1" t="s">
        <v>197</v>
      </c>
      <c r="B14" s="1" t="s">
        <v>198</v>
      </c>
      <c r="C14" s="1" t="s">
        <v>181</v>
      </c>
      <c r="D14" s="1" t="s">
        <v>225</v>
      </c>
      <c r="E14" s="1" t="s">
        <v>228</v>
      </c>
      <c r="F14" s="1" t="s">
        <v>229</v>
      </c>
      <c r="G14" s="1"/>
      <c r="H14" s="1" t="s">
        <v>184</v>
      </c>
      <c r="I14" s="1" t="s">
        <v>184</v>
      </c>
      <c r="J14" s="1">
        <v>1</v>
      </c>
      <c r="K14" s="1">
        <f t="shared" si="0"/>
        <v>1</v>
      </c>
      <c r="L14" s="1">
        <v>1</v>
      </c>
      <c r="M14" s="6" t="s">
        <v>378</v>
      </c>
    </row>
    <row r="15" spans="1:13">
      <c r="A15" s="1" t="s">
        <v>57</v>
      </c>
      <c r="B15" s="1" t="s">
        <v>212</v>
      </c>
      <c r="C15" s="1" t="s">
        <v>181</v>
      </c>
      <c r="D15" s="1" t="s">
        <v>182</v>
      </c>
      <c r="E15" s="1" t="s">
        <v>182</v>
      </c>
      <c r="F15" s="1" t="s">
        <v>213</v>
      </c>
      <c r="G15" s="1"/>
      <c r="H15" s="1" t="s">
        <v>184</v>
      </c>
      <c r="I15" s="1" t="s">
        <v>184</v>
      </c>
      <c r="J15" s="1">
        <v>1</v>
      </c>
      <c r="K15" s="1">
        <f t="shared" si="0"/>
        <v>1</v>
      </c>
      <c r="L15" s="1">
        <v>1</v>
      </c>
      <c r="M15" s="6"/>
    </row>
    <row r="16" spans="1:13">
      <c r="A16" s="1" t="s">
        <v>203</v>
      </c>
      <c r="B16" s="1" t="s">
        <v>204</v>
      </c>
      <c r="C16" s="1" t="s">
        <v>181</v>
      </c>
      <c r="D16" s="1" t="s">
        <v>182</v>
      </c>
      <c r="E16" s="1" t="s">
        <v>182</v>
      </c>
      <c r="F16" s="1" t="s">
        <v>205</v>
      </c>
      <c r="G16" s="1"/>
      <c r="H16" s="1" t="s">
        <v>184</v>
      </c>
      <c r="I16" s="1" t="s">
        <v>184</v>
      </c>
      <c r="J16" s="1">
        <v>1</v>
      </c>
      <c r="K16" s="1">
        <f t="shared" si="0"/>
        <v>1</v>
      </c>
      <c r="L16" s="1">
        <v>1</v>
      </c>
      <c r="M16" s="6"/>
    </row>
    <row r="17" spans="1:13">
      <c r="A17" s="1" t="s">
        <v>203</v>
      </c>
      <c r="B17" s="1" t="s">
        <v>204</v>
      </c>
      <c r="C17" s="1" t="s">
        <v>181</v>
      </c>
      <c r="D17" s="1" t="s">
        <v>225</v>
      </c>
      <c r="E17" s="1" t="s">
        <v>236</v>
      </c>
      <c r="F17" s="1" t="s">
        <v>237</v>
      </c>
      <c r="G17" s="1"/>
      <c r="H17" s="1" t="s">
        <v>184</v>
      </c>
      <c r="I17" s="1" t="s">
        <v>184</v>
      </c>
      <c r="J17" s="1">
        <v>1</v>
      </c>
      <c r="K17" s="1">
        <f t="shared" si="0"/>
        <v>1</v>
      </c>
      <c r="L17" s="1">
        <v>1</v>
      </c>
      <c r="M17" s="6"/>
    </row>
    <row r="18" spans="1:13">
      <c r="A18" s="1" t="s">
        <v>188</v>
      </c>
      <c r="B18" s="1" t="s">
        <v>189</v>
      </c>
      <c r="C18" s="1" t="s">
        <v>181</v>
      </c>
      <c r="D18" s="1" t="s">
        <v>182</v>
      </c>
      <c r="E18" s="1" t="s">
        <v>182</v>
      </c>
      <c r="F18" s="1" t="s">
        <v>190</v>
      </c>
      <c r="G18" s="1"/>
      <c r="H18" s="1" t="s">
        <v>184</v>
      </c>
      <c r="I18" s="1" t="s">
        <v>184</v>
      </c>
      <c r="J18" s="1">
        <v>1</v>
      </c>
      <c r="K18" s="1">
        <f t="shared" si="0"/>
        <v>1</v>
      </c>
      <c r="L18" s="1">
        <v>1</v>
      </c>
      <c r="M18" s="6"/>
    </row>
    <row r="19" spans="1:13">
      <c r="A19" s="1" t="s">
        <v>206</v>
      </c>
      <c r="B19" s="1" t="s">
        <v>207</v>
      </c>
      <c r="C19" s="1" t="s">
        <v>181</v>
      </c>
      <c r="D19" s="1" t="s">
        <v>182</v>
      </c>
      <c r="E19" s="1" t="s">
        <v>182</v>
      </c>
      <c r="F19" s="1" t="s">
        <v>208</v>
      </c>
      <c r="G19" s="1"/>
      <c r="H19" s="1" t="s">
        <v>184</v>
      </c>
      <c r="I19" s="1" t="s">
        <v>184</v>
      </c>
      <c r="J19" s="1">
        <v>1</v>
      </c>
      <c r="K19" s="1">
        <f t="shared" si="0"/>
        <v>1</v>
      </c>
      <c r="L19" s="1">
        <v>1</v>
      </c>
      <c r="M19" s="6"/>
    </row>
    <row r="20" spans="1:13">
      <c r="A20" s="1" t="s">
        <v>206</v>
      </c>
      <c r="B20" s="1" t="s">
        <v>207</v>
      </c>
      <c r="C20" s="1" t="s">
        <v>181</v>
      </c>
      <c r="D20" s="1" t="s">
        <v>225</v>
      </c>
      <c r="E20" s="1" t="s">
        <v>238</v>
      </c>
      <c r="F20" s="1" t="s">
        <v>305</v>
      </c>
      <c r="G20" s="1"/>
      <c r="H20" s="1" t="s">
        <v>184</v>
      </c>
      <c r="I20" s="1" t="s">
        <v>184</v>
      </c>
      <c r="J20" s="1">
        <v>1</v>
      </c>
      <c r="K20" s="1">
        <f t="shared" si="0"/>
        <v>1</v>
      </c>
      <c r="L20" s="1">
        <v>1</v>
      </c>
      <c r="M20" s="1" t="s">
        <v>301</v>
      </c>
    </row>
    <row r="21" spans="1:13">
      <c r="A21" s="1" t="s">
        <v>44</v>
      </c>
      <c r="B21" s="1">
        <v>2297</v>
      </c>
      <c r="C21" s="1" t="s">
        <v>181</v>
      </c>
      <c r="D21" s="1" t="s">
        <v>182</v>
      </c>
      <c r="E21" s="1" t="s">
        <v>182</v>
      </c>
      <c r="F21" s="1" t="s">
        <v>300</v>
      </c>
      <c r="G21" s="1"/>
      <c r="H21" s="1" t="s">
        <v>184</v>
      </c>
      <c r="I21" s="1" t="s">
        <v>184</v>
      </c>
      <c r="J21" s="1">
        <v>1</v>
      </c>
      <c r="K21" s="1">
        <f t="shared" si="0"/>
        <v>1</v>
      </c>
      <c r="L21" s="1">
        <v>1</v>
      </c>
      <c r="M21" s="6"/>
    </row>
    <row r="22" spans="1:13">
      <c r="A22" s="1" t="s">
        <v>44</v>
      </c>
      <c r="B22" s="1">
        <v>2297</v>
      </c>
      <c r="C22" s="1" t="s">
        <v>181</v>
      </c>
      <c r="D22" s="1" t="s">
        <v>225</v>
      </c>
      <c r="E22" s="1" t="s">
        <v>46</v>
      </c>
      <c r="F22" s="1" t="s">
        <v>241</v>
      </c>
      <c r="G22" s="1"/>
      <c r="H22" s="1" t="s">
        <v>184</v>
      </c>
      <c r="I22" s="1" t="s">
        <v>184</v>
      </c>
      <c r="J22" s="1">
        <v>1</v>
      </c>
      <c r="K22" s="1">
        <f t="shared" si="0"/>
        <v>1</v>
      </c>
      <c r="L22" s="1">
        <v>1</v>
      </c>
      <c r="M22" s="6"/>
    </row>
    <row r="23" spans="1:13">
      <c r="A23" s="1" t="s">
        <v>214</v>
      </c>
      <c r="B23" s="1" t="s">
        <v>215</v>
      </c>
      <c r="C23" s="1" t="s">
        <v>181</v>
      </c>
      <c r="D23" s="1" t="s">
        <v>182</v>
      </c>
      <c r="E23" s="1" t="s">
        <v>182</v>
      </c>
      <c r="F23" s="1" t="s">
        <v>216</v>
      </c>
      <c r="G23" s="1"/>
      <c r="H23" s="1" t="s">
        <v>184</v>
      </c>
      <c r="I23" s="1" t="s">
        <v>184</v>
      </c>
      <c r="J23" s="1">
        <v>1</v>
      </c>
      <c r="K23" s="1">
        <f t="shared" si="0"/>
        <v>1</v>
      </c>
      <c r="L23" s="1">
        <v>1</v>
      </c>
      <c r="M23" s="6"/>
    </row>
    <row r="24" spans="1:13">
      <c r="A24" s="1" t="s">
        <v>209</v>
      </c>
      <c r="B24" s="1" t="s">
        <v>210</v>
      </c>
      <c r="C24" s="1" t="s">
        <v>181</v>
      </c>
      <c r="D24" s="1" t="s">
        <v>182</v>
      </c>
      <c r="E24" s="1" t="s">
        <v>182</v>
      </c>
      <c r="F24" s="1" t="s">
        <v>211</v>
      </c>
      <c r="G24" s="1"/>
      <c r="H24" s="1" t="s">
        <v>184</v>
      </c>
      <c r="I24" s="1" t="s">
        <v>184</v>
      </c>
      <c r="J24" s="1">
        <v>1</v>
      </c>
      <c r="K24" s="1">
        <f t="shared" si="0"/>
        <v>1</v>
      </c>
      <c r="L24" s="1">
        <v>1</v>
      </c>
      <c r="M24" s="6"/>
    </row>
    <row r="25" spans="1:13">
      <c r="A25" s="1" t="s">
        <v>209</v>
      </c>
      <c r="B25" s="1" t="s">
        <v>210</v>
      </c>
      <c r="C25" s="1" t="s">
        <v>181</v>
      </c>
      <c r="D25" s="1" t="s">
        <v>225</v>
      </c>
      <c r="E25" s="1" t="s">
        <v>239</v>
      </c>
      <c r="F25" s="1" t="s">
        <v>240</v>
      </c>
      <c r="G25" s="1"/>
      <c r="H25" s="1" t="s">
        <v>184</v>
      </c>
      <c r="I25" s="1" t="s">
        <v>184</v>
      </c>
      <c r="J25" s="1">
        <v>1</v>
      </c>
      <c r="K25" s="1">
        <f t="shared" si="0"/>
        <v>1</v>
      </c>
      <c r="L25" s="1">
        <v>1</v>
      </c>
      <c r="M25" s="6"/>
    </row>
    <row r="26" spans="1:13">
      <c r="A26" s="1" t="s">
        <v>219</v>
      </c>
      <c r="B26" s="1"/>
      <c r="C26" s="1" t="s">
        <v>182</v>
      </c>
      <c r="D26" s="1" t="s">
        <v>182</v>
      </c>
      <c r="E26" s="1" t="s">
        <v>182</v>
      </c>
      <c r="F26" s="1" t="s">
        <v>220</v>
      </c>
      <c r="G26" s="1"/>
      <c r="H26" s="1" t="s">
        <v>184</v>
      </c>
      <c r="I26" s="1" t="s">
        <v>184</v>
      </c>
      <c r="J26" s="1">
        <v>1</v>
      </c>
      <c r="K26" s="1">
        <f t="shared" si="0"/>
        <v>1</v>
      </c>
      <c r="L26" s="1">
        <v>1</v>
      </c>
      <c r="M26" s="6"/>
    </row>
    <row r="27" spans="1:13">
      <c r="A27" s="1" t="s">
        <v>217</v>
      </c>
      <c r="B27" s="1">
        <v>87.22</v>
      </c>
      <c r="C27" s="1" t="s">
        <v>181</v>
      </c>
      <c r="D27" s="1" t="s">
        <v>182</v>
      </c>
      <c r="E27" s="1" t="s">
        <v>182</v>
      </c>
      <c r="F27" s="1" t="s">
        <v>218</v>
      </c>
      <c r="G27" s="1"/>
      <c r="H27" s="1" t="s">
        <v>184</v>
      </c>
      <c r="I27" s="1" t="s">
        <v>184</v>
      </c>
      <c r="J27" s="1">
        <v>1</v>
      </c>
      <c r="K27" s="1">
        <f t="shared" si="0"/>
        <v>1</v>
      </c>
      <c r="L27" s="1">
        <v>1</v>
      </c>
      <c r="M27" s="6"/>
    </row>
    <row r="28" spans="1:13">
      <c r="A28" s="1" t="s">
        <v>263</v>
      </c>
      <c r="B28" s="1"/>
      <c r="C28" s="1" t="s">
        <v>244</v>
      </c>
      <c r="D28" s="1" t="s">
        <v>225</v>
      </c>
      <c r="E28" s="1" t="s">
        <v>264</v>
      </c>
      <c r="F28" s="1" t="s">
        <v>5</v>
      </c>
      <c r="G28" s="1" t="s">
        <v>9</v>
      </c>
      <c r="H28" s="1" t="s">
        <v>184</v>
      </c>
      <c r="I28" s="1" t="s">
        <v>184</v>
      </c>
      <c r="J28" s="1">
        <v>1</v>
      </c>
      <c r="K28" s="1">
        <f t="shared" si="0"/>
        <v>1</v>
      </c>
      <c r="L28" s="1">
        <v>1</v>
      </c>
      <c r="M28" s="6"/>
    </row>
    <row r="29" spans="1:13">
      <c r="A29" s="1" t="s">
        <v>10</v>
      </c>
      <c r="B29" s="1"/>
      <c r="C29" s="1" t="s">
        <v>244</v>
      </c>
      <c r="D29" s="1" t="s">
        <v>225</v>
      </c>
      <c r="E29" s="1" t="s">
        <v>11</v>
      </c>
      <c r="F29" s="1" t="s">
        <v>12</v>
      </c>
      <c r="G29" s="1" t="s">
        <v>9</v>
      </c>
      <c r="H29" s="1" t="s">
        <v>184</v>
      </c>
      <c r="I29" s="1" t="s">
        <v>184</v>
      </c>
      <c r="J29" s="1">
        <v>1</v>
      </c>
      <c r="K29" s="1">
        <f t="shared" si="0"/>
        <v>1</v>
      </c>
      <c r="L29" s="1">
        <v>1</v>
      </c>
      <c r="M29" s="6"/>
    </row>
    <row r="30" spans="1:13">
      <c r="A30" s="1" t="s">
        <v>27</v>
      </c>
      <c r="B30" s="1" t="s">
        <v>139</v>
      </c>
      <c r="C30" s="1" t="s">
        <v>244</v>
      </c>
      <c r="D30" s="1" t="s">
        <v>225</v>
      </c>
      <c r="E30" s="1" t="s">
        <v>246</v>
      </c>
      <c r="F30" s="1" t="s">
        <v>247</v>
      </c>
      <c r="G30" s="1"/>
      <c r="H30" s="1" t="s">
        <v>184</v>
      </c>
      <c r="I30" s="1" t="s">
        <v>184</v>
      </c>
      <c r="J30" s="1">
        <v>1</v>
      </c>
      <c r="K30" s="1">
        <f t="shared" si="0"/>
        <v>1</v>
      </c>
      <c r="L30" s="1">
        <v>1</v>
      </c>
      <c r="M30" s="6"/>
    </row>
    <row r="31" spans="1:13">
      <c r="A31" s="1" t="s">
        <v>37</v>
      </c>
      <c r="B31" s="1" t="s">
        <v>116</v>
      </c>
      <c r="C31" s="1" t="s">
        <v>244</v>
      </c>
      <c r="D31" s="1" t="s">
        <v>31</v>
      </c>
      <c r="E31" s="1" t="s">
        <v>117</v>
      </c>
      <c r="F31" s="1" t="s">
        <v>261</v>
      </c>
      <c r="G31" s="1" t="s">
        <v>9</v>
      </c>
      <c r="H31" s="1" t="s">
        <v>184</v>
      </c>
      <c r="I31" s="1" t="s">
        <v>184</v>
      </c>
      <c r="J31" s="1">
        <v>1</v>
      </c>
      <c r="K31" s="1">
        <f t="shared" si="0"/>
        <v>1</v>
      </c>
      <c r="L31" s="1">
        <v>1</v>
      </c>
      <c r="M31" s="6"/>
    </row>
    <row r="32" spans="1:13">
      <c r="A32" s="1" t="s">
        <v>180</v>
      </c>
      <c r="B32" s="1" t="s">
        <v>53</v>
      </c>
      <c r="C32" s="1" t="s">
        <v>181</v>
      </c>
      <c r="D32" s="1" t="s">
        <v>182</v>
      </c>
      <c r="E32" s="1" t="s">
        <v>182</v>
      </c>
      <c r="F32" s="1" t="s">
        <v>183</v>
      </c>
      <c r="G32" s="1"/>
      <c r="H32" s="1" t="s">
        <v>184</v>
      </c>
      <c r="I32" s="1" t="s">
        <v>184</v>
      </c>
      <c r="J32" s="1">
        <v>1</v>
      </c>
      <c r="K32" s="1">
        <f t="shared" si="0"/>
        <v>1</v>
      </c>
      <c r="L32" s="1">
        <v>1</v>
      </c>
      <c r="M32" s="6"/>
    </row>
    <row r="33" spans="1:13">
      <c r="A33" s="1" t="s">
        <v>27</v>
      </c>
      <c r="B33" s="1" t="s">
        <v>139</v>
      </c>
      <c r="C33" s="1" t="s">
        <v>244</v>
      </c>
      <c r="D33" s="1" t="s">
        <v>225</v>
      </c>
      <c r="E33" s="1" t="s">
        <v>245</v>
      </c>
      <c r="F33" t="s">
        <v>306</v>
      </c>
      <c r="G33" s="1"/>
      <c r="H33" s="1" t="s">
        <v>184</v>
      </c>
      <c r="I33" s="1" t="s">
        <v>184</v>
      </c>
      <c r="J33" s="1">
        <v>1</v>
      </c>
      <c r="K33" s="1">
        <f t="shared" si="0"/>
        <v>1</v>
      </c>
      <c r="L33" s="1">
        <v>1</v>
      </c>
      <c r="M33" s="6" t="s">
        <v>307</v>
      </c>
    </row>
    <row r="34" spans="1:13">
      <c r="A34" s="1" t="s">
        <v>185</v>
      </c>
      <c r="B34" s="1" t="s">
        <v>186</v>
      </c>
      <c r="C34" s="1" t="s">
        <v>181</v>
      </c>
      <c r="D34" s="1" t="s">
        <v>182</v>
      </c>
      <c r="E34" s="1" t="s">
        <v>182</v>
      </c>
      <c r="F34" s="1" t="s">
        <v>187</v>
      </c>
      <c r="G34" s="1"/>
      <c r="H34" s="1" t="s">
        <v>184</v>
      </c>
      <c r="I34" s="1" t="s">
        <v>184</v>
      </c>
      <c r="J34" s="1">
        <v>1</v>
      </c>
      <c r="K34" s="1">
        <f t="shared" ref="K34:K63" si="1">IF(H34=I34,1,0)</f>
        <v>1</v>
      </c>
      <c r="L34" s="1">
        <v>1</v>
      </c>
      <c r="M34" s="6"/>
    </row>
    <row r="35" spans="1:13">
      <c r="A35" s="1" t="s">
        <v>76</v>
      </c>
      <c r="B35" s="1">
        <v>5008</v>
      </c>
      <c r="C35" s="1" t="s">
        <v>181</v>
      </c>
      <c r="D35" s="1" t="s">
        <v>182</v>
      </c>
      <c r="E35" s="1" t="s">
        <v>182</v>
      </c>
      <c r="F35" s="1" t="s">
        <v>91</v>
      </c>
      <c r="G35" s="1" t="s">
        <v>9</v>
      </c>
      <c r="H35" s="1" t="s">
        <v>184</v>
      </c>
      <c r="I35" s="1" t="s">
        <v>184</v>
      </c>
      <c r="J35" s="1">
        <v>1</v>
      </c>
      <c r="K35" s="1">
        <f t="shared" si="1"/>
        <v>1</v>
      </c>
      <c r="L35" s="1">
        <v>1</v>
      </c>
      <c r="M35" s="6"/>
    </row>
    <row r="36" spans="1:13">
      <c r="A36" s="1" t="s">
        <v>76</v>
      </c>
      <c r="B36" s="1" t="s">
        <v>77</v>
      </c>
      <c r="C36" s="1" t="s">
        <v>181</v>
      </c>
      <c r="D36" s="1" t="s">
        <v>182</v>
      </c>
      <c r="E36" s="1" t="s">
        <v>182</v>
      </c>
      <c r="F36" s="1" t="s">
        <v>89</v>
      </c>
      <c r="G36" s="1" t="s">
        <v>9</v>
      </c>
      <c r="H36" s="1" t="s">
        <v>184</v>
      </c>
      <c r="I36" s="1" t="s">
        <v>184</v>
      </c>
      <c r="J36" s="1">
        <v>1</v>
      </c>
      <c r="K36" s="1">
        <f t="shared" si="1"/>
        <v>1</v>
      </c>
      <c r="L36" s="1">
        <v>1</v>
      </c>
      <c r="M36" s="6"/>
    </row>
    <row r="37" spans="1:13">
      <c r="A37" s="1" t="s">
        <v>221</v>
      </c>
      <c r="B37" s="1" t="s">
        <v>258</v>
      </c>
      <c r="C37" s="1" t="s">
        <v>181</v>
      </c>
      <c r="D37" s="1" t="s">
        <v>182</v>
      </c>
      <c r="E37" s="1" t="s">
        <v>182</v>
      </c>
      <c r="F37" s="1" t="s">
        <v>222</v>
      </c>
      <c r="G37" s="1"/>
      <c r="H37" s="1" t="s">
        <v>184</v>
      </c>
      <c r="I37" s="1" t="s">
        <v>184</v>
      </c>
      <c r="J37" s="1">
        <v>1</v>
      </c>
      <c r="K37" s="1">
        <f t="shared" si="1"/>
        <v>1</v>
      </c>
      <c r="L37" s="1">
        <v>1</v>
      </c>
      <c r="M37" s="6"/>
    </row>
    <row r="38" spans="1:13">
      <c r="A38" s="1" t="s">
        <v>221</v>
      </c>
      <c r="B38" s="1" t="s">
        <v>258</v>
      </c>
      <c r="C38" s="1" t="s">
        <v>244</v>
      </c>
      <c r="D38" s="1" t="s">
        <v>225</v>
      </c>
      <c r="E38" s="1" t="s">
        <v>259</v>
      </c>
      <c r="F38" s="1" t="s">
        <v>260</v>
      </c>
      <c r="G38" s="1"/>
      <c r="H38" s="1" t="s">
        <v>184</v>
      </c>
      <c r="I38" s="1" t="s">
        <v>184</v>
      </c>
      <c r="J38" s="1">
        <v>1</v>
      </c>
      <c r="K38" s="1">
        <f t="shared" si="1"/>
        <v>1</v>
      </c>
      <c r="L38" s="1">
        <v>1</v>
      </c>
      <c r="M38" s="6"/>
    </row>
    <row r="39" spans="1:13">
      <c r="A39" s="1" t="s">
        <v>291</v>
      </c>
      <c r="B39" s="1" t="s">
        <v>112</v>
      </c>
      <c r="C39" s="1" t="s">
        <v>181</v>
      </c>
      <c r="D39" s="1" t="s">
        <v>182</v>
      </c>
      <c r="E39" s="1" t="s">
        <v>182</v>
      </c>
      <c r="F39" s="1" t="s">
        <v>113</v>
      </c>
      <c r="G39" s="1" t="s">
        <v>9</v>
      </c>
      <c r="H39" s="1" t="s">
        <v>184</v>
      </c>
      <c r="I39" s="6" t="s">
        <v>105</v>
      </c>
      <c r="J39" s="1">
        <v>0</v>
      </c>
      <c r="K39" s="1">
        <f t="shared" si="1"/>
        <v>0</v>
      </c>
      <c r="L39" s="1">
        <v>1</v>
      </c>
      <c r="M39" s="6"/>
    </row>
    <row r="40" spans="1:13">
      <c r="A40" s="1" t="s">
        <v>252</v>
      </c>
      <c r="B40" s="1" t="s">
        <v>253</v>
      </c>
      <c r="C40" s="1" t="s">
        <v>244</v>
      </c>
      <c r="D40" s="1" t="s">
        <v>225</v>
      </c>
      <c r="E40" s="1" t="s">
        <v>254</v>
      </c>
      <c r="F40" s="1" t="s">
        <v>255</v>
      </c>
      <c r="G40" s="1"/>
      <c r="H40" s="1" t="s">
        <v>184</v>
      </c>
      <c r="I40" s="1" t="s">
        <v>184</v>
      </c>
      <c r="J40" s="1">
        <v>1</v>
      </c>
      <c r="K40" s="1">
        <f t="shared" si="1"/>
        <v>1</v>
      </c>
      <c r="L40" s="1">
        <v>1</v>
      </c>
      <c r="M40" s="6"/>
    </row>
    <row r="41" spans="1:13">
      <c r="A41" s="1" t="s">
        <v>252</v>
      </c>
      <c r="B41" s="1" t="s">
        <v>253</v>
      </c>
      <c r="C41" s="1" t="s">
        <v>244</v>
      </c>
      <c r="D41" s="1" t="s">
        <v>225</v>
      </c>
      <c r="E41" s="1" t="s">
        <v>256</v>
      </c>
      <c r="F41" s="1" t="s">
        <v>257</v>
      </c>
      <c r="G41" s="1"/>
      <c r="H41" s="1" t="s">
        <v>184</v>
      </c>
      <c r="I41" s="1" t="s">
        <v>184</v>
      </c>
      <c r="J41" s="1">
        <v>1</v>
      </c>
      <c r="K41" s="1">
        <f t="shared" si="1"/>
        <v>1</v>
      </c>
      <c r="L41" s="1">
        <v>1</v>
      </c>
      <c r="M41" s="6"/>
    </row>
    <row r="42" spans="1:13">
      <c r="A42" s="1" t="s">
        <v>37</v>
      </c>
      <c r="B42" s="1" t="s">
        <v>223</v>
      </c>
      <c r="C42" s="1" t="s">
        <v>181</v>
      </c>
      <c r="D42" s="1" t="s">
        <v>182</v>
      </c>
      <c r="E42" s="1" t="s">
        <v>182</v>
      </c>
      <c r="F42" s="1" t="s">
        <v>224</v>
      </c>
      <c r="G42" s="1"/>
      <c r="H42" s="1" t="s">
        <v>184</v>
      </c>
      <c r="I42" s="1" t="s">
        <v>184</v>
      </c>
      <c r="J42" s="1">
        <v>1</v>
      </c>
      <c r="K42" s="1">
        <f t="shared" si="1"/>
        <v>1</v>
      </c>
      <c r="L42" s="1">
        <v>1</v>
      </c>
      <c r="M42" s="6"/>
    </row>
    <row r="43" spans="1:13">
      <c r="A43" s="1" t="s">
        <v>96</v>
      </c>
      <c r="B43" s="1" t="s">
        <v>296</v>
      </c>
      <c r="C43" s="1" t="s">
        <v>181</v>
      </c>
      <c r="D43" s="1" t="s">
        <v>182</v>
      </c>
      <c r="E43" s="1" t="s">
        <v>182</v>
      </c>
      <c r="F43" s="1" t="s">
        <v>92</v>
      </c>
      <c r="G43" s="1" t="s">
        <v>9</v>
      </c>
      <c r="H43" s="9" t="s">
        <v>105</v>
      </c>
      <c r="I43" s="6" t="s">
        <v>87</v>
      </c>
      <c r="J43" s="1">
        <v>0</v>
      </c>
      <c r="K43" s="1">
        <f t="shared" si="1"/>
        <v>0</v>
      </c>
      <c r="L43" s="1">
        <v>1</v>
      </c>
      <c r="M43" s="6"/>
    </row>
    <row r="44" spans="1:13">
      <c r="A44" s="1" t="s">
        <v>107</v>
      </c>
      <c r="B44" s="1" t="s">
        <v>292</v>
      </c>
      <c r="C44" s="1" t="s">
        <v>181</v>
      </c>
      <c r="D44" s="1" t="s">
        <v>182</v>
      </c>
      <c r="E44" s="1" t="s">
        <v>182</v>
      </c>
      <c r="F44" s="1" t="s">
        <v>293</v>
      </c>
      <c r="G44" s="1" t="s">
        <v>9</v>
      </c>
      <c r="H44" s="9" t="s">
        <v>105</v>
      </c>
      <c r="I44" s="6" t="s">
        <v>87</v>
      </c>
      <c r="J44" s="1">
        <v>0</v>
      </c>
      <c r="K44" s="1">
        <f t="shared" si="1"/>
        <v>0</v>
      </c>
      <c r="L44" s="1">
        <v>1</v>
      </c>
      <c r="M44" s="6"/>
    </row>
    <row r="45" spans="1:13">
      <c r="A45" s="6" t="s">
        <v>144</v>
      </c>
      <c r="B45" s="6" t="s">
        <v>145</v>
      </c>
      <c r="C45" s="6" t="s">
        <v>181</v>
      </c>
      <c r="D45" s="6" t="s">
        <v>182</v>
      </c>
      <c r="E45" s="6" t="s">
        <v>182</v>
      </c>
      <c r="F45" s="6" t="s">
        <v>146</v>
      </c>
      <c r="G45" s="6" t="s">
        <v>9</v>
      </c>
      <c r="H45" s="1" t="s">
        <v>105</v>
      </c>
      <c r="I45" s="1" t="s">
        <v>84</v>
      </c>
      <c r="J45" s="1">
        <v>0</v>
      </c>
      <c r="K45" s="1">
        <f t="shared" si="1"/>
        <v>0</v>
      </c>
      <c r="L45" s="1">
        <v>1</v>
      </c>
      <c r="M45" s="6"/>
    </row>
    <row r="46" spans="1:13">
      <c r="A46" s="6" t="s">
        <v>243</v>
      </c>
      <c r="B46" s="6"/>
      <c r="C46" s="6" t="s">
        <v>244</v>
      </c>
      <c r="D46" s="6" t="s">
        <v>225</v>
      </c>
      <c r="E46" s="6" t="s">
        <v>140</v>
      </c>
      <c r="F46" s="6" t="s">
        <v>148</v>
      </c>
      <c r="G46" s="1" t="s">
        <v>9</v>
      </c>
      <c r="H46" s="1" t="s">
        <v>105</v>
      </c>
      <c r="I46" s="1" t="s">
        <v>141</v>
      </c>
      <c r="J46" s="1">
        <v>0</v>
      </c>
      <c r="K46" s="1">
        <f t="shared" si="1"/>
        <v>0</v>
      </c>
      <c r="L46" s="1">
        <v>1</v>
      </c>
      <c r="M46" s="6"/>
    </row>
    <row r="47" spans="1:13">
      <c r="A47" s="1" t="s">
        <v>294</v>
      </c>
      <c r="B47" s="1" t="s">
        <v>295</v>
      </c>
      <c r="C47" s="1" t="s">
        <v>181</v>
      </c>
      <c r="D47" s="1" t="s">
        <v>182</v>
      </c>
      <c r="E47" s="1" t="s">
        <v>182</v>
      </c>
      <c r="F47" s="1" t="s">
        <v>102</v>
      </c>
      <c r="G47" s="1" t="s">
        <v>9</v>
      </c>
      <c r="H47" s="9" t="s">
        <v>105</v>
      </c>
      <c r="I47" s="6" t="s">
        <v>87</v>
      </c>
      <c r="J47" s="1">
        <v>0</v>
      </c>
      <c r="K47" s="1">
        <f t="shared" si="1"/>
        <v>0</v>
      </c>
      <c r="L47" s="1">
        <v>1</v>
      </c>
      <c r="M47" s="6"/>
    </row>
    <row r="48" spans="1:13">
      <c r="A48" s="6" t="s">
        <v>165</v>
      </c>
      <c r="B48" s="6">
        <v>44030</v>
      </c>
      <c r="C48" s="6" t="s">
        <v>181</v>
      </c>
      <c r="D48" s="6" t="s">
        <v>225</v>
      </c>
      <c r="E48" s="6" t="s">
        <v>287</v>
      </c>
      <c r="F48" s="6" t="s">
        <v>288</v>
      </c>
      <c r="G48" s="1"/>
      <c r="H48" s="1" t="s">
        <v>287</v>
      </c>
      <c r="I48" s="1" t="s">
        <v>287</v>
      </c>
      <c r="J48" s="1">
        <v>1</v>
      </c>
      <c r="K48" s="1">
        <f t="shared" si="1"/>
        <v>1</v>
      </c>
      <c r="L48" s="1">
        <v>1</v>
      </c>
      <c r="M48" s="6"/>
    </row>
    <row r="49" spans="1:13">
      <c r="A49" s="6" t="s">
        <v>165</v>
      </c>
      <c r="B49" s="6">
        <v>44414</v>
      </c>
      <c r="C49" s="6" t="s">
        <v>181</v>
      </c>
      <c r="D49" s="6" t="s">
        <v>225</v>
      </c>
      <c r="E49" s="6" t="s">
        <v>289</v>
      </c>
      <c r="F49" s="6" t="s">
        <v>290</v>
      </c>
      <c r="G49" s="1"/>
      <c r="H49" s="1" t="s">
        <v>289</v>
      </c>
      <c r="I49" s="1" t="s">
        <v>289</v>
      </c>
      <c r="J49" s="1">
        <v>1</v>
      </c>
      <c r="K49" s="1">
        <f t="shared" si="1"/>
        <v>1</v>
      </c>
      <c r="L49" s="1">
        <v>1</v>
      </c>
      <c r="M49" s="6"/>
    </row>
    <row r="50" spans="1:13">
      <c r="A50" s="6" t="s">
        <v>197</v>
      </c>
      <c r="B50" s="6" t="s">
        <v>266</v>
      </c>
      <c r="C50" s="6" t="s">
        <v>181</v>
      </c>
      <c r="D50" s="6" t="s">
        <v>225</v>
      </c>
      <c r="E50" s="6" t="s">
        <v>267</v>
      </c>
      <c r="F50" s="6" t="s">
        <v>268</v>
      </c>
      <c r="G50" s="1"/>
      <c r="H50" s="1" t="s">
        <v>141</v>
      </c>
      <c r="I50" s="1" t="s">
        <v>141</v>
      </c>
      <c r="J50" s="1">
        <v>1</v>
      </c>
      <c r="K50" s="1">
        <f t="shared" si="1"/>
        <v>1</v>
      </c>
      <c r="L50" s="1">
        <v>1</v>
      </c>
      <c r="M50" s="6"/>
    </row>
    <row r="51" spans="1:13">
      <c r="A51" s="6" t="s">
        <v>180</v>
      </c>
      <c r="B51" s="6" t="s">
        <v>53</v>
      </c>
      <c r="C51" s="6" t="s">
        <v>181</v>
      </c>
      <c r="D51" s="6" t="s">
        <v>225</v>
      </c>
      <c r="E51" s="6" t="s">
        <v>141</v>
      </c>
      <c r="F51" s="6" t="s">
        <v>265</v>
      </c>
      <c r="G51" s="1"/>
      <c r="H51" s="1" t="s">
        <v>141</v>
      </c>
      <c r="I51" s="1" t="s">
        <v>141</v>
      </c>
      <c r="J51" s="1">
        <v>1</v>
      </c>
      <c r="K51" s="1">
        <f t="shared" si="1"/>
        <v>1</v>
      </c>
      <c r="L51" s="1">
        <v>1</v>
      </c>
      <c r="M51" s="6"/>
    </row>
    <row r="52" spans="1:13">
      <c r="A52" s="6" t="s">
        <v>269</v>
      </c>
      <c r="B52" s="6" t="s">
        <v>270</v>
      </c>
      <c r="C52" s="6" t="s">
        <v>181</v>
      </c>
      <c r="D52" s="6" t="s">
        <v>182</v>
      </c>
      <c r="E52" s="6" t="s">
        <v>182</v>
      </c>
      <c r="F52" s="8" t="s">
        <v>271</v>
      </c>
      <c r="G52" s="1"/>
      <c r="H52" s="1" t="s">
        <v>272</v>
      </c>
      <c r="I52" s="1" t="s">
        <v>272</v>
      </c>
      <c r="J52" s="1">
        <v>1</v>
      </c>
      <c r="K52" s="1">
        <f t="shared" si="1"/>
        <v>1</v>
      </c>
      <c r="L52" s="1">
        <v>1</v>
      </c>
      <c r="M52" s="6"/>
    </row>
    <row r="53" spans="1:13">
      <c r="A53" s="6" t="s">
        <v>156</v>
      </c>
      <c r="B53" s="6" t="s">
        <v>157</v>
      </c>
      <c r="C53" s="6" t="s">
        <v>181</v>
      </c>
      <c r="D53" s="6" t="s">
        <v>225</v>
      </c>
      <c r="E53" s="6" t="s">
        <v>312</v>
      </c>
      <c r="F53" s="6" t="s">
        <v>159</v>
      </c>
      <c r="G53" s="6" t="s">
        <v>9</v>
      </c>
      <c r="H53" s="1" t="s">
        <v>84</v>
      </c>
      <c r="I53" s="1" t="s">
        <v>105</v>
      </c>
      <c r="J53" s="1">
        <v>0</v>
      </c>
      <c r="K53" s="1">
        <f t="shared" si="1"/>
        <v>0</v>
      </c>
      <c r="L53" s="1">
        <v>1</v>
      </c>
      <c r="M53" s="6" t="s">
        <v>311</v>
      </c>
    </row>
    <row r="54" spans="1:13">
      <c r="A54" s="6" t="s">
        <v>165</v>
      </c>
      <c r="B54" s="6">
        <v>769</v>
      </c>
      <c r="C54" s="6" t="s">
        <v>181</v>
      </c>
      <c r="D54" s="6" t="s">
        <v>225</v>
      </c>
      <c r="E54" s="6" t="s">
        <v>282</v>
      </c>
      <c r="F54" s="6" t="s">
        <v>299</v>
      </c>
      <c r="G54" s="6"/>
      <c r="H54" s="1" t="s">
        <v>84</v>
      </c>
      <c r="I54" s="1" t="s">
        <v>84</v>
      </c>
      <c r="J54" s="1">
        <v>1</v>
      </c>
      <c r="K54" s="1">
        <f t="shared" si="1"/>
        <v>1</v>
      </c>
      <c r="L54" s="1">
        <v>1</v>
      </c>
      <c r="M54" s="6"/>
    </row>
    <row r="55" spans="1:13">
      <c r="A55" s="6" t="s">
        <v>273</v>
      </c>
      <c r="B55" s="6" t="s">
        <v>274</v>
      </c>
      <c r="C55" s="6" t="s">
        <v>181</v>
      </c>
      <c r="D55" s="6" t="s">
        <v>182</v>
      </c>
      <c r="E55" s="6" t="s">
        <v>182</v>
      </c>
      <c r="F55" s="6" t="s">
        <v>275</v>
      </c>
      <c r="G55" s="6"/>
      <c r="H55" s="1" t="s">
        <v>84</v>
      </c>
      <c r="I55" s="1" t="s">
        <v>84</v>
      </c>
      <c r="J55" s="1">
        <v>1</v>
      </c>
      <c r="K55" s="1">
        <f t="shared" si="1"/>
        <v>1</v>
      </c>
      <c r="L55" s="1">
        <v>1</v>
      </c>
      <c r="M55" s="6"/>
    </row>
    <row r="56" spans="1:13">
      <c r="A56" s="6" t="s">
        <v>273</v>
      </c>
      <c r="B56" s="6" t="s">
        <v>274</v>
      </c>
      <c r="C56" s="6" t="s">
        <v>181</v>
      </c>
      <c r="D56" s="6" t="s">
        <v>225</v>
      </c>
      <c r="E56" s="6" t="s">
        <v>279</v>
      </c>
      <c r="F56" s="6" t="s">
        <v>302</v>
      </c>
      <c r="G56" s="6"/>
      <c r="H56" s="1" t="s">
        <v>84</v>
      </c>
      <c r="I56" s="1" t="s">
        <v>84</v>
      </c>
      <c r="J56" s="1">
        <v>1</v>
      </c>
      <c r="K56" s="1">
        <f t="shared" si="1"/>
        <v>1</v>
      </c>
      <c r="L56" s="1">
        <v>1</v>
      </c>
      <c r="M56" s="6" t="s">
        <v>303</v>
      </c>
    </row>
    <row r="57" spans="1:13">
      <c r="A57" s="6" t="s">
        <v>27</v>
      </c>
      <c r="B57" s="6" t="s">
        <v>304</v>
      </c>
      <c r="C57" s="6" t="s">
        <v>181</v>
      </c>
      <c r="D57" s="6" t="s">
        <v>225</v>
      </c>
      <c r="E57" s="6" t="s">
        <v>280</v>
      </c>
      <c r="F57" s="6" t="s">
        <v>281</v>
      </c>
      <c r="G57" s="6"/>
      <c r="H57" s="1" t="s">
        <v>84</v>
      </c>
      <c r="I57" s="1" t="s">
        <v>84</v>
      </c>
      <c r="J57" s="1">
        <v>1</v>
      </c>
      <c r="K57" s="1">
        <f t="shared" si="1"/>
        <v>1</v>
      </c>
      <c r="L57" s="1">
        <v>1</v>
      </c>
      <c r="M57" s="6"/>
    </row>
    <row r="58" spans="1:13">
      <c r="A58" s="6" t="s">
        <v>144</v>
      </c>
      <c r="B58" s="6" t="s">
        <v>145</v>
      </c>
      <c r="C58" s="6" t="s">
        <v>181</v>
      </c>
      <c r="D58" s="6" t="s">
        <v>225</v>
      </c>
      <c r="E58" s="6" t="s">
        <v>150</v>
      </c>
      <c r="F58" s="6" t="s">
        <v>151</v>
      </c>
      <c r="G58" s="6" t="s">
        <v>9</v>
      </c>
      <c r="H58" s="1" t="s">
        <v>84</v>
      </c>
      <c r="I58" s="1" t="s">
        <v>105</v>
      </c>
      <c r="J58" s="1">
        <v>0</v>
      </c>
      <c r="K58" s="1">
        <f t="shared" si="1"/>
        <v>0</v>
      </c>
      <c r="L58" s="1">
        <v>1</v>
      </c>
      <c r="M58" s="6"/>
    </row>
    <row r="59" spans="1:13">
      <c r="A59" s="6" t="s">
        <v>283</v>
      </c>
      <c r="B59" s="6">
        <v>2247</v>
      </c>
      <c r="C59" s="6" t="s">
        <v>284</v>
      </c>
      <c r="D59" s="6" t="s">
        <v>182</v>
      </c>
      <c r="E59" s="6"/>
      <c r="F59" s="6" t="s">
        <v>285</v>
      </c>
      <c r="G59" s="6" t="s">
        <v>9</v>
      </c>
      <c r="H59" s="1" t="s">
        <v>84</v>
      </c>
      <c r="I59" s="1" t="s">
        <v>84</v>
      </c>
      <c r="J59" s="1">
        <v>1</v>
      </c>
      <c r="K59" s="1">
        <f t="shared" si="1"/>
        <v>1</v>
      </c>
      <c r="L59" s="1">
        <v>1</v>
      </c>
      <c r="M59" s="6"/>
    </row>
    <row r="60" spans="1:13">
      <c r="A60" s="6" t="s">
        <v>164</v>
      </c>
      <c r="B60" s="6"/>
      <c r="C60" s="6" t="s">
        <v>244</v>
      </c>
      <c r="D60" s="6" t="s">
        <v>225</v>
      </c>
      <c r="E60" s="6" t="s">
        <v>286</v>
      </c>
      <c r="F60" s="6" t="s">
        <v>168</v>
      </c>
      <c r="G60" s="6" t="s">
        <v>9</v>
      </c>
      <c r="H60" s="1" t="s">
        <v>84</v>
      </c>
      <c r="I60" s="1" t="s">
        <v>84</v>
      </c>
      <c r="J60" s="1">
        <v>1</v>
      </c>
      <c r="K60" s="1">
        <f t="shared" si="1"/>
        <v>1</v>
      </c>
      <c r="L60" s="1">
        <v>1</v>
      </c>
      <c r="M60" s="6"/>
    </row>
    <row r="61" spans="1:13">
      <c r="A61" s="1" t="s">
        <v>76</v>
      </c>
      <c r="B61" s="1">
        <v>5008</v>
      </c>
      <c r="C61" s="1" t="s">
        <v>181</v>
      </c>
      <c r="D61" s="1" t="s">
        <v>225</v>
      </c>
      <c r="E61" s="1" t="s">
        <v>85</v>
      </c>
      <c r="F61" s="1" t="s">
        <v>86</v>
      </c>
      <c r="G61" s="1" t="s">
        <v>9</v>
      </c>
      <c r="H61" s="6" t="s">
        <v>84</v>
      </c>
      <c r="I61" s="6" t="s">
        <v>87</v>
      </c>
      <c r="J61" s="1">
        <v>1</v>
      </c>
      <c r="K61" s="1">
        <f t="shared" si="1"/>
        <v>0</v>
      </c>
      <c r="L61" s="1">
        <v>1</v>
      </c>
      <c r="M61" s="6"/>
    </row>
    <row r="62" spans="1:13">
      <c r="A62" s="1" t="s">
        <v>76</v>
      </c>
      <c r="B62" s="1" t="s">
        <v>77</v>
      </c>
      <c r="C62" s="1" t="s">
        <v>181</v>
      </c>
      <c r="D62" s="1" t="s">
        <v>225</v>
      </c>
      <c r="E62" s="1" t="s">
        <v>80</v>
      </c>
      <c r="F62" s="1" t="s">
        <v>74</v>
      </c>
      <c r="G62" s="1" t="s">
        <v>9</v>
      </c>
      <c r="H62" s="6" t="s">
        <v>84</v>
      </c>
      <c r="I62" s="6" t="s">
        <v>87</v>
      </c>
      <c r="J62" s="1">
        <v>1</v>
      </c>
      <c r="K62" s="1">
        <f t="shared" si="1"/>
        <v>0</v>
      </c>
      <c r="L62" s="1">
        <v>1</v>
      </c>
      <c r="M62" s="6"/>
    </row>
    <row r="63" spans="1:13">
      <c r="A63" s="6" t="s">
        <v>276</v>
      </c>
      <c r="B63" s="6" t="s">
        <v>277</v>
      </c>
      <c r="C63" s="6" t="s">
        <v>181</v>
      </c>
      <c r="D63" s="6" t="s">
        <v>182</v>
      </c>
      <c r="E63" s="6" t="s">
        <v>182</v>
      </c>
      <c r="F63" s="6" t="s">
        <v>278</v>
      </c>
      <c r="G63" s="6"/>
      <c r="H63" s="1" t="s">
        <v>84</v>
      </c>
      <c r="I63" s="1" t="s">
        <v>84</v>
      </c>
      <c r="J63" s="1">
        <v>1</v>
      </c>
      <c r="K63" s="1">
        <f t="shared" si="1"/>
        <v>1</v>
      </c>
      <c r="L63" s="1">
        <v>1</v>
      </c>
      <c r="M63" s="6"/>
    </row>
    <row r="66" spans="2:8">
      <c r="H66" s="4"/>
    </row>
    <row r="67" spans="2:8">
      <c r="H67" s="4"/>
    </row>
    <row r="68" spans="2:8">
      <c r="H68" s="4"/>
    </row>
    <row r="69" spans="2:8">
      <c r="H69" s="4"/>
    </row>
    <row r="70" spans="2:8">
      <c r="H70" s="4"/>
    </row>
    <row r="71" spans="2:8">
      <c r="H71" s="4"/>
    </row>
    <row r="72" spans="2:8">
      <c r="H72" s="4"/>
    </row>
    <row r="73" spans="2:8">
      <c r="H73" s="4"/>
    </row>
    <row r="74" spans="2:8">
      <c r="H74" s="4"/>
    </row>
    <row r="75" spans="2:8">
      <c r="H75" s="4"/>
    </row>
    <row r="76" spans="2:8">
      <c r="H76" s="4"/>
    </row>
    <row r="77" spans="2:8">
      <c r="B77" s="6"/>
      <c r="H77" s="4"/>
    </row>
    <row r="78" spans="2:8">
      <c r="B78" s="6"/>
      <c r="H78" s="4"/>
    </row>
    <row r="79" spans="2:8">
      <c r="B79" s="6"/>
      <c r="H79" s="4"/>
    </row>
    <row r="80" spans="2:8">
      <c r="B80" s="6"/>
      <c r="H80" s="4"/>
    </row>
    <row r="81" spans="2:8">
      <c r="B81" s="6"/>
      <c r="H81" s="4"/>
    </row>
    <row r="82" spans="2:8">
      <c r="B82" s="6"/>
      <c r="H82" s="4"/>
    </row>
    <row r="83" spans="2:8">
      <c r="B83" s="6"/>
      <c r="H83" s="4"/>
    </row>
    <row r="84" spans="2:8">
      <c r="B84" s="1"/>
      <c r="H84" s="3"/>
    </row>
    <row r="85" spans="2:8">
      <c r="B85" s="1"/>
      <c r="H85" s="3"/>
    </row>
    <row r="86" spans="2:8">
      <c r="B86" s="6"/>
      <c r="H86" s="3"/>
    </row>
    <row r="87" spans="2:8">
      <c r="B87" s="6"/>
      <c r="H87" s="3"/>
    </row>
    <row r="88" spans="2:8">
      <c r="B88" s="6"/>
      <c r="H88" s="3"/>
    </row>
    <row r="89" spans="2:8">
      <c r="B89" s="6"/>
      <c r="H89" s="4"/>
    </row>
    <row r="90" spans="2:8">
      <c r="B90" s="6"/>
      <c r="H90" s="4"/>
    </row>
    <row r="91" spans="2:8">
      <c r="B91" s="6"/>
      <c r="H91" s="4"/>
    </row>
    <row r="92" spans="2:8">
      <c r="B92" s="6"/>
      <c r="H92" s="4"/>
    </row>
    <row r="93" spans="2:8">
      <c r="B93" s="6"/>
      <c r="H93" s="4"/>
    </row>
    <row r="94" spans="2:8">
      <c r="B94" s="6"/>
      <c r="H94" s="4"/>
    </row>
  </sheetData>
  <autoFilter ref="A1:M63" xr:uid="{2196A33B-E329-4D97-AE09-B08D16DAF3F9}">
    <sortState xmlns:xlrd2="http://schemas.microsoft.com/office/spreadsheetml/2017/richdata2" ref="A2:M63">
      <sortCondition ref="H1:H63"/>
    </sortState>
  </autoFilter>
  <sortState xmlns:xlrd2="http://schemas.microsoft.com/office/spreadsheetml/2017/richdata2" ref="A2:M63">
    <sortCondition ref="H2:H63"/>
  </sortState>
  <conditionalFormatting sqref="B77:B86">
    <cfRule type="duplicateValues" dxfId="11" priority="8"/>
  </conditionalFormatting>
  <conditionalFormatting sqref="B87:B88">
    <cfRule type="duplicateValues" dxfId="10" priority="4"/>
  </conditionalFormatting>
  <conditionalFormatting sqref="B89">
    <cfRule type="duplicateValues" dxfId="9" priority="3"/>
  </conditionalFormatting>
  <conditionalFormatting sqref="B90:B93">
    <cfRule type="duplicateValues" dxfId="8" priority="2"/>
  </conditionalFormatting>
  <conditionalFormatting sqref="B94">
    <cfRule type="duplicateValues" dxfId="7" priority="1"/>
  </conditionalFormatting>
  <conditionalFormatting sqref="F21:F47 F49:F63">
    <cfRule type="duplicateValues" dxfId="6" priority="7"/>
  </conditionalFormatting>
  <conditionalFormatting sqref="M44">
    <cfRule type="duplicateValues" dxfId="5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C1AD-F833-4AB0-B4AF-9FF370018AC3}">
  <dimension ref="A1:Q141"/>
  <sheetViews>
    <sheetView topLeftCell="A115" workbookViewId="0">
      <selection activeCell="D43" sqref="D43"/>
    </sheetView>
  </sheetViews>
  <sheetFormatPr defaultRowHeight="15"/>
  <cols>
    <col min="1" max="1" width="16.5703125" bestFit="1" customWidth="1"/>
    <col min="3" max="3" width="19.7109375" bestFit="1" customWidth="1"/>
    <col min="4" max="4" width="12.7109375" bestFit="1" customWidth="1"/>
    <col min="9" max="9" width="17.42578125" bestFit="1" customWidth="1"/>
  </cols>
  <sheetData>
    <row r="1" spans="1:9">
      <c r="A1" t="s">
        <v>316</v>
      </c>
      <c r="B1" t="s">
        <v>317</v>
      </c>
      <c r="C1" t="s">
        <v>318</v>
      </c>
      <c r="D1" t="s">
        <v>319</v>
      </c>
      <c r="E1" t="s">
        <v>1</v>
      </c>
    </row>
    <row r="2" spans="1:9">
      <c r="A2" s="1" t="s">
        <v>231</v>
      </c>
      <c r="B2" t="s">
        <v>313</v>
      </c>
      <c r="C2" t="str">
        <f>A2&amp;B2</f>
        <v>AB088224_left</v>
      </c>
      <c r="D2" s="1" t="s">
        <v>184</v>
      </c>
      <c r="E2" s="4" t="s">
        <v>133</v>
      </c>
    </row>
    <row r="3" spans="1:9">
      <c r="A3" s="1" t="s">
        <v>233</v>
      </c>
      <c r="B3" t="s">
        <v>313</v>
      </c>
      <c r="C3" t="str">
        <f t="shared" ref="C3:C66" si="0">A3&amp;B3</f>
        <v>AB597522_left</v>
      </c>
      <c r="D3" s="1" t="s">
        <v>184</v>
      </c>
      <c r="E3" s="4" t="s">
        <v>133</v>
      </c>
    </row>
    <row r="4" spans="1:9">
      <c r="A4" s="1" t="s">
        <v>235</v>
      </c>
      <c r="B4" t="s">
        <v>313</v>
      </c>
      <c r="C4" t="str">
        <f t="shared" si="0"/>
        <v>AB905437_left</v>
      </c>
      <c r="D4" s="1" t="s">
        <v>184</v>
      </c>
      <c r="E4" s="4" t="s">
        <v>133</v>
      </c>
    </row>
    <row r="5" spans="1:9">
      <c r="A5" s="1"/>
      <c r="D5" s="1"/>
      <c r="E5" s="4"/>
    </row>
    <row r="6" spans="1:9">
      <c r="A6" s="1" t="s">
        <v>227</v>
      </c>
      <c r="B6" t="s">
        <v>313</v>
      </c>
      <c r="C6" t="str">
        <f t="shared" si="0"/>
        <v>AP017380.1_left</v>
      </c>
      <c r="D6" s="1" t="s">
        <v>184</v>
      </c>
      <c r="E6" s="4" t="s">
        <v>133</v>
      </c>
    </row>
    <row r="7" spans="1:9">
      <c r="A7" s="1" t="s">
        <v>202</v>
      </c>
      <c r="B7" t="s">
        <v>313</v>
      </c>
      <c r="C7" t="str">
        <f t="shared" si="0"/>
        <v>AP018517.1_left</v>
      </c>
      <c r="D7" s="1" t="s">
        <v>184</v>
      </c>
      <c r="E7" s="4" t="s">
        <v>133</v>
      </c>
    </row>
    <row r="8" spans="1:9">
      <c r="A8" s="1"/>
      <c r="D8" s="1"/>
      <c r="E8" s="4"/>
    </row>
    <row r="9" spans="1:9">
      <c r="A9" s="1" t="s">
        <v>251</v>
      </c>
      <c r="B9" t="s">
        <v>313</v>
      </c>
      <c r="C9" t="str">
        <f t="shared" si="0"/>
        <v>AY211023.1_left</v>
      </c>
      <c r="D9" s="1" t="s">
        <v>184</v>
      </c>
      <c r="E9" s="4" t="s">
        <v>133</v>
      </c>
    </row>
    <row r="10" spans="1:9">
      <c r="A10" s="1" t="s">
        <v>298</v>
      </c>
      <c r="B10" t="s">
        <v>313</v>
      </c>
      <c r="C10" t="str">
        <f t="shared" si="0"/>
        <v>AY225511.1_left</v>
      </c>
      <c r="D10" s="1" t="s">
        <v>184</v>
      </c>
      <c r="E10" s="4" t="s">
        <v>133</v>
      </c>
    </row>
    <row r="11" spans="1:9">
      <c r="A11" s="1" t="s">
        <v>193</v>
      </c>
      <c r="B11" t="s">
        <v>313</v>
      </c>
      <c r="C11" t="str">
        <f t="shared" si="0"/>
        <v>BA000030.4_left</v>
      </c>
      <c r="D11" s="1" t="s">
        <v>184</v>
      </c>
      <c r="E11" s="4" t="s">
        <v>133</v>
      </c>
      <c r="I11" s="1"/>
    </row>
    <row r="12" spans="1:9">
      <c r="A12" s="1" t="s">
        <v>196</v>
      </c>
      <c r="B12" t="s">
        <v>313</v>
      </c>
      <c r="C12" t="str">
        <f t="shared" si="0"/>
        <v>CP002047.1_left</v>
      </c>
      <c r="D12" s="1" t="s">
        <v>184</v>
      </c>
      <c r="E12" s="4" t="s">
        <v>133</v>
      </c>
      <c r="I12" s="1"/>
    </row>
    <row r="13" spans="1:9">
      <c r="A13" s="1" t="s">
        <v>199</v>
      </c>
      <c r="B13" t="s">
        <v>313</v>
      </c>
      <c r="C13" t="str">
        <f t="shared" si="0"/>
        <v>CP006259.1_left</v>
      </c>
      <c r="D13" s="1" t="s">
        <v>184</v>
      </c>
      <c r="E13" s="4" t="s">
        <v>133</v>
      </c>
      <c r="I13" s="1"/>
    </row>
    <row r="14" spans="1:9">
      <c r="A14" s="1" t="s">
        <v>229</v>
      </c>
      <c r="B14" t="s">
        <v>313</v>
      </c>
      <c r="C14" t="str">
        <f t="shared" si="0"/>
        <v>CP006260.1_left</v>
      </c>
      <c r="D14" s="1" t="s">
        <v>184</v>
      </c>
      <c r="E14" s="4" t="s">
        <v>133</v>
      </c>
      <c r="I14" s="4"/>
    </row>
    <row r="15" spans="1:9">
      <c r="A15" s="1" t="s">
        <v>213</v>
      </c>
      <c r="B15" t="s">
        <v>313</v>
      </c>
      <c r="C15" t="str">
        <f t="shared" si="0"/>
        <v>CP009124.1_left</v>
      </c>
      <c r="D15" s="1" t="s">
        <v>184</v>
      </c>
      <c r="E15" s="4" t="s">
        <v>133</v>
      </c>
      <c r="I15" s="4"/>
    </row>
    <row r="16" spans="1:9">
      <c r="A16" s="1" t="s">
        <v>205</v>
      </c>
      <c r="B16" t="s">
        <v>313</v>
      </c>
      <c r="C16" t="str">
        <f t="shared" si="0"/>
        <v>CP009438.1_left</v>
      </c>
      <c r="D16" s="1" t="s">
        <v>184</v>
      </c>
      <c r="E16" s="4" t="s">
        <v>133</v>
      </c>
      <c r="I16" s="4"/>
    </row>
    <row r="17" spans="1:9">
      <c r="A17" s="1" t="s">
        <v>237</v>
      </c>
      <c r="B17" t="s">
        <v>313</v>
      </c>
      <c r="C17" t="str">
        <f t="shared" si="0"/>
        <v>CP009439.1_left</v>
      </c>
      <c r="D17" s="1" t="s">
        <v>184</v>
      </c>
      <c r="E17" s="4" t="s">
        <v>133</v>
      </c>
      <c r="I17" s="1"/>
    </row>
    <row r="18" spans="1:9">
      <c r="A18" s="1" t="s">
        <v>190</v>
      </c>
      <c r="B18" t="s">
        <v>313</v>
      </c>
      <c r="C18" t="str">
        <f t="shared" si="0"/>
        <v>CP012382.1_left</v>
      </c>
      <c r="D18" s="1" t="s">
        <v>184</v>
      </c>
      <c r="E18" s="4" t="s">
        <v>133</v>
      </c>
      <c r="I18" s="4"/>
    </row>
    <row r="19" spans="1:9">
      <c r="A19" s="1" t="s">
        <v>208</v>
      </c>
      <c r="B19" t="s">
        <v>313</v>
      </c>
      <c r="C19" t="str">
        <f t="shared" si="0"/>
        <v>CP013738.1_left</v>
      </c>
      <c r="D19" s="1" t="s">
        <v>184</v>
      </c>
      <c r="E19" s="4" t="s">
        <v>133</v>
      </c>
      <c r="I19" s="1"/>
    </row>
    <row r="20" spans="1:9">
      <c r="A20" s="1" t="s">
        <v>305</v>
      </c>
      <c r="B20" t="s">
        <v>313</v>
      </c>
      <c r="C20" t="str">
        <f t="shared" si="0"/>
        <v>CP013739.1_left</v>
      </c>
      <c r="D20" s="1" t="s">
        <v>184</v>
      </c>
      <c r="E20" s="4" t="s">
        <v>133</v>
      </c>
      <c r="I20" s="1"/>
    </row>
    <row r="21" spans="1:9">
      <c r="A21" s="1" t="s">
        <v>300</v>
      </c>
      <c r="B21" t="s">
        <v>313</v>
      </c>
      <c r="C21" t="str">
        <f t="shared" si="0"/>
        <v>CP015866.1_left</v>
      </c>
      <c r="D21" s="1" t="s">
        <v>184</v>
      </c>
      <c r="E21" s="4" t="s">
        <v>133</v>
      </c>
      <c r="I21" s="1"/>
    </row>
    <row r="22" spans="1:9">
      <c r="A22" s="1" t="s">
        <v>241</v>
      </c>
      <c r="B22" t="s">
        <v>313</v>
      </c>
      <c r="C22" t="str">
        <f t="shared" si="0"/>
        <v>CP015867.1_left</v>
      </c>
      <c r="D22" s="1" t="s">
        <v>184</v>
      </c>
      <c r="E22" s="4" t="s">
        <v>133</v>
      </c>
      <c r="I22" s="1"/>
    </row>
    <row r="23" spans="1:9">
      <c r="A23" s="1" t="s">
        <v>216</v>
      </c>
      <c r="B23" t="s">
        <v>313</v>
      </c>
      <c r="C23" t="str">
        <f t="shared" si="0"/>
        <v>CP023992.1_left</v>
      </c>
      <c r="D23" s="1" t="s">
        <v>184</v>
      </c>
      <c r="E23" s="4" t="s">
        <v>133</v>
      </c>
      <c r="I23" s="1"/>
    </row>
    <row r="24" spans="1:9">
      <c r="A24" s="1" t="s">
        <v>211</v>
      </c>
      <c r="B24" t="s">
        <v>313</v>
      </c>
      <c r="C24" t="str">
        <f t="shared" si="0"/>
        <v>CP024985.1_left</v>
      </c>
      <c r="D24" s="1" t="s">
        <v>184</v>
      </c>
      <c r="E24" s="4" t="s">
        <v>133</v>
      </c>
      <c r="I24" s="1"/>
    </row>
    <row r="25" spans="1:9">
      <c r="A25" s="1" t="s">
        <v>240</v>
      </c>
      <c r="B25" t="s">
        <v>313</v>
      </c>
      <c r="C25" t="str">
        <f t="shared" si="0"/>
        <v>CP024986.1_left</v>
      </c>
      <c r="D25" s="1" t="s">
        <v>184</v>
      </c>
      <c r="E25" s="4" t="s">
        <v>133</v>
      </c>
      <c r="I25" s="6"/>
    </row>
    <row r="26" spans="1:9">
      <c r="A26" s="1" t="s">
        <v>220</v>
      </c>
      <c r="B26" t="s">
        <v>313</v>
      </c>
      <c r="C26" t="str">
        <f t="shared" si="0"/>
        <v>CP029624.1_left</v>
      </c>
      <c r="D26" s="1" t="s">
        <v>184</v>
      </c>
      <c r="E26" s="4" t="s">
        <v>133</v>
      </c>
      <c r="I26" s="6"/>
    </row>
    <row r="27" spans="1:9">
      <c r="A27" s="1" t="s">
        <v>218</v>
      </c>
      <c r="B27" t="s">
        <v>313</v>
      </c>
      <c r="C27" t="str">
        <f t="shared" si="0"/>
        <v>FN554889.1_left</v>
      </c>
      <c r="D27" s="1" t="s">
        <v>184</v>
      </c>
      <c r="E27" s="4" t="s">
        <v>133</v>
      </c>
      <c r="I27" s="1"/>
    </row>
    <row r="28" spans="1:9">
      <c r="A28" s="1"/>
      <c r="D28" s="1"/>
      <c r="E28" s="4"/>
      <c r="I28" s="1"/>
    </row>
    <row r="29" spans="1:9">
      <c r="A29" s="1"/>
      <c r="D29" s="1"/>
      <c r="E29" s="4"/>
      <c r="I29" s="6"/>
    </row>
    <row r="30" spans="1:9">
      <c r="A30" s="1" t="s">
        <v>247</v>
      </c>
      <c r="B30" t="s">
        <v>313</v>
      </c>
      <c r="C30" t="str">
        <f t="shared" si="0"/>
        <v>KF602047.1_left</v>
      </c>
      <c r="D30" s="1" t="s">
        <v>184</v>
      </c>
      <c r="E30" s="4" t="s">
        <v>133</v>
      </c>
      <c r="I30" s="1"/>
    </row>
    <row r="31" spans="1:9">
      <c r="A31" s="1" t="s">
        <v>261</v>
      </c>
      <c r="B31" t="s">
        <v>313</v>
      </c>
      <c r="C31" t="str">
        <f t="shared" si="0"/>
        <v>NC_001738.1_left</v>
      </c>
      <c r="D31" s="1" t="s">
        <v>184</v>
      </c>
      <c r="E31" s="4" t="s">
        <v>133</v>
      </c>
      <c r="I31" s="1"/>
    </row>
    <row r="32" spans="1:9">
      <c r="A32" s="1" t="s">
        <v>183</v>
      </c>
      <c r="B32" t="s">
        <v>313</v>
      </c>
      <c r="C32" t="str">
        <f t="shared" si="0"/>
        <v>NC_003888.3_left</v>
      </c>
      <c r="D32" s="1" t="s">
        <v>184</v>
      </c>
      <c r="E32" s="4" t="s">
        <v>133</v>
      </c>
      <c r="I32" s="1"/>
    </row>
    <row r="33" spans="1:9">
      <c r="A33" t="s">
        <v>309</v>
      </c>
      <c r="B33" t="s">
        <v>313</v>
      </c>
      <c r="C33" t="str">
        <f t="shared" si="0"/>
        <v>NC_010851.1_left</v>
      </c>
      <c r="D33" s="1" t="s">
        <v>184</v>
      </c>
      <c r="E33" s="4" t="s">
        <v>133</v>
      </c>
      <c r="I33" s="1"/>
    </row>
    <row r="34" spans="1:9">
      <c r="A34" s="1" t="s">
        <v>187</v>
      </c>
      <c r="B34" t="s">
        <v>313</v>
      </c>
      <c r="C34" t="str">
        <f t="shared" si="0"/>
        <v>NC_016109.1_left</v>
      </c>
      <c r="D34" s="1" t="s">
        <v>184</v>
      </c>
      <c r="E34" s="4" t="s">
        <v>133</v>
      </c>
      <c r="I34" s="1"/>
    </row>
    <row r="35" spans="1:9">
      <c r="A35" s="1" t="s">
        <v>91</v>
      </c>
      <c r="B35" t="s">
        <v>313</v>
      </c>
      <c r="C35" t="str">
        <f t="shared" si="0"/>
        <v>NC_017765.1_left</v>
      </c>
      <c r="D35" s="1" t="s">
        <v>184</v>
      </c>
      <c r="E35" s="4" t="s">
        <v>133</v>
      </c>
      <c r="I35" s="1"/>
    </row>
    <row r="36" spans="1:9">
      <c r="A36" s="1" t="s">
        <v>89</v>
      </c>
      <c r="B36" t="s">
        <v>313</v>
      </c>
      <c r="C36" t="str">
        <f t="shared" si="0"/>
        <v>NC_020895.1_left</v>
      </c>
      <c r="D36" s="1" t="s">
        <v>184</v>
      </c>
      <c r="E36" s="4" t="s">
        <v>133</v>
      </c>
      <c r="I36" s="1"/>
    </row>
    <row r="37" spans="1:9">
      <c r="A37" s="1" t="s">
        <v>222</v>
      </c>
      <c r="B37" t="s">
        <v>313</v>
      </c>
      <c r="C37" t="str">
        <f t="shared" si="0"/>
        <v>NZ_CM003601.1_left</v>
      </c>
      <c r="D37" s="1" t="s">
        <v>184</v>
      </c>
      <c r="E37" s="4" t="s">
        <v>133</v>
      </c>
      <c r="I37" s="1"/>
    </row>
    <row r="38" spans="1:9">
      <c r="A38" s="1" t="s">
        <v>260</v>
      </c>
      <c r="B38" t="s">
        <v>313</v>
      </c>
      <c r="C38" t="str">
        <f t="shared" si="0"/>
        <v>NZ_CM003602.1_left</v>
      </c>
      <c r="D38" s="1" t="s">
        <v>184</v>
      </c>
      <c r="E38" s="4" t="s">
        <v>133</v>
      </c>
      <c r="I38" s="1"/>
    </row>
    <row r="39" spans="1:9">
      <c r="A39" s="1" t="s">
        <v>113</v>
      </c>
      <c r="B39" t="s">
        <v>313</v>
      </c>
      <c r="C39" t="str">
        <f t="shared" si="0"/>
        <v>NZ_CP023693.1_left</v>
      </c>
      <c r="D39" s="1" t="s">
        <v>184</v>
      </c>
      <c r="E39" s="4" t="s">
        <v>133</v>
      </c>
      <c r="I39" s="1"/>
    </row>
    <row r="40" spans="1:9">
      <c r="A40" s="1" t="s">
        <v>255</v>
      </c>
      <c r="B40" t="s">
        <v>313</v>
      </c>
      <c r="C40" t="str">
        <f t="shared" si="0"/>
        <v>NZ_CP026653.1_left</v>
      </c>
      <c r="D40" s="1" t="s">
        <v>184</v>
      </c>
      <c r="E40" s="4" t="s">
        <v>133</v>
      </c>
      <c r="I40" s="1"/>
    </row>
    <row r="41" spans="1:9">
      <c r="A41" s="1" t="s">
        <v>257</v>
      </c>
      <c r="B41" t="s">
        <v>313</v>
      </c>
      <c r="C41" t="str">
        <f t="shared" si="0"/>
        <v>NZ_CP026654.1_left</v>
      </c>
      <c r="D41" s="1" t="s">
        <v>184</v>
      </c>
      <c r="E41" s="4" t="s">
        <v>133</v>
      </c>
      <c r="I41" s="1"/>
    </row>
    <row r="42" spans="1:9">
      <c r="A42" s="1" t="s">
        <v>224</v>
      </c>
      <c r="B42" t="s">
        <v>313</v>
      </c>
      <c r="C42" t="str">
        <f t="shared" si="0"/>
        <v>NZ_CP032052.1_left</v>
      </c>
      <c r="D42" s="1" t="s">
        <v>184</v>
      </c>
      <c r="E42" s="4" t="s">
        <v>133</v>
      </c>
      <c r="I42" s="1"/>
    </row>
    <row r="43" spans="1:9">
      <c r="A43" s="1" t="s">
        <v>92</v>
      </c>
      <c r="B43" t="s">
        <v>313</v>
      </c>
      <c r="C43" t="str">
        <f t="shared" si="0"/>
        <v>CP018627.1_left</v>
      </c>
      <c r="D43" s="9" t="s">
        <v>105</v>
      </c>
      <c r="E43" s="4" t="s">
        <v>133</v>
      </c>
      <c r="I43" s="1"/>
    </row>
    <row r="44" spans="1:9">
      <c r="A44" s="1" t="s">
        <v>293</v>
      </c>
      <c r="B44" t="s">
        <v>313</v>
      </c>
      <c r="C44" t="str">
        <f t="shared" si="0"/>
        <v>CP023694.1_left</v>
      </c>
      <c r="D44" s="9" t="s">
        <v>105</v>
      </c>
      <c r="E44" s="4" t="s">
        <v>133</v>
      </c>
      <c r="I44" s="6"/>
    </row>
    <row r="45" spans="1:9">
      <c r="A45" s="6" t="s">
        <v>146</v>
      </c>
      <c r="B45" t="s">
        <v>313</v>
      </c>
      <c r="C45" t="str">
        <f t="shared" si="0"/>
        <v>FQ859185.1_left</v>
      </c>
      <c r="D45" s="1" t="s">
        <v>105</v>
      </c>
      <c r="E45" s="4" t="s">
        <v>133</v>
      </c>
      <c r="I45" s="6"/>
    </row>
    <row r="46" spans="1:9">
      <c r="A46" s="6" t="s">
        <v>148</v>
      </c>
      <c r="B46" t="s">
        <v>313</v>
      </c>
      <c r="C46" t="str">
        <f t="shared" si="0"/>
        <v>KF602048.1_left</v>
      </c>
      <c r="D46" s="1" t="s">
        <v>105</v>
      </c>
      <c r="E46" s="4" t="s">
        <v>133</v>
      </c>
      <c r="I46" s="6"/>
    </row>
    <row r="47" spans="1:9">
      <c r="A47" s="1" t="s">
        <v>102</v>
      </c>
      <c r="B47" t="s">
        <v>313</v>
      </c>
      <c r="C47" t="str">
        <f t="shared" si="0"/>
        <v>NZ_CP022310.1_left</v>
      </c>
      <c r="D47" s="9" t="s">
        <v>105</v>
      </c>
      <c r="E47" s="4" t="s">
        <v>133</v>
      </c>
      <c r="I47" s="6"/>
    </row>
    <row r="48" spans="1:9">
      <c r="A48" s="6" t="s">
        <v>288</v>
      </c>
      <c r="B48" t="s">
        <v>313</v>
      </c>
      <c r="C48" t="str">
        <f t="shared" si="0"/>
        <v>DQ322649_left</v>
      </c>
      <c r="D48" s="1" t="s">
        <v>287</v>
      </c>
      <c r="E48" s="4" t="s">
        <v>133</v>
      </c>
      <c r="I48" s="6"/>
    </row>
    <row r="49" spans="1:17">
      <c r="A49" s="6" t="s">
        <v>290</v>
      </c>
      <c r="B49" t="s">
        <v>313</v>
      </c>
      <c r="C49" t="str">
        <f t="shared" si="0"/>
        <v>DQ322650_left</v>
      </c>
      <c r="D49" s="1" t="s">
        <v>289</v>
      </c>
      <c r="E49" s="4" t="s">
        <v>133</v>
      </c>
      <c r="I49" s="1"/>
    </row>
    <row r="50" spans="1:17">
      <c r="A50" s="6" t="s">
        <v>268</v>
      </c>
      <c r="B50" t="s">
        <v>313</v>
      </c>
      <c r="C50" t="str">
        <f t="shared" si="0"/>
        <v>CP006261.1_left</v>
      </c>
      <c r="D50" s="1" t="s">
        <v>141</v>
      </c>
      <c r="E50" s="4" t="s">
        <v>133</v>
      </c>
      <c r="I50" s="6"/>
    </row>
    <row r="51" spans="1:17">
      <c r="A51" s="6" t="s">
        <v>265</v>
      </c>
      <c r="B51" t="s">
        <v>313</v>
      </c>
      <c r="C51" t="str">
        <f t="shared" si="0"/>
        <v>NC_003903.1_left</v>
      </c>
      <c r="D51" s="1" t="s">
        <v>141</v>
      </c>
      <c r="E51" s="4" t="s">
        <v>133</v>
      </c>
      <c r="I51" s="4"/>
      <c r="J51" s="4"/>
      <c r="K51" s="4"/>
      <c r="L51" s="4"/>
      <c r="M51" s="4"/>
      <c r="N51" s="4"/>
      <c r="O51" s="4"/>
      <c r="P51" s="4"/>
      <c r="Q51" s="4"/>
    </row>
    <row r="52" spans="1:17">
      <c r="A52" s="8" t="s">
        <v>271</v>
      </c>
      <c r="B52" t="s">
        <v>313</v>
      </c>
      <c r="C52" t="str">
        <f t="shared" si="0"/>
        <v>NC_010572.1_left</v>
      </c>
      <c r="D52" s="1" t="s">
        <v>272</v>
      </c>
      <c r="E52" s="4" t="s">
        <v>133</v>
      </c>
      <c r="I52" s="4"/>
      <c r="J52" s="4"/>
      <c r="K52" s="4"/>
      <c r="L52" s="4"/>
      <c r="M52" s="4"/>
      <c r="N52" s="4"/>
      <c r="O52" s="4"/>
      <c r="P52" s="4"/>
      <c r="Q52" s="4"/>
    </row>
    <row r="53" spans="1:17">
      <c r="A53" s="6" t="s">
        <v>159</v>
      </c>
      <c r="B53" t="s">
        <v>313</v>
      </c>
      <c r="C53" t="str">
        <f t="shared" si="0"/>
        <v>CP002476.1_left</v>
      </c>
      <c r="D53" s="1" t="s">
        <v>84</v>
      </c>
      <c r="E53" s="4" t="s">
        <v>133</v>
      </c>
      <c r="I53" s="4"/>
      <c r="J53" s="4"/>
      <c r="K53" s="4"/>
      <c r="L53" s="4"/>
      <c r="M53" s="4"/>
      <c r="N53" s="4"/>
      <c r="O53" s="4"/>
      <c r="P53" s="4"/>
      <c r="Q53" s="4"/>
    </row>
    <row r="54" spans="1:17">
      <c r="A54" s="6" t="s">
        <v>299</v>
      </c>
      <c r="B54" t="s">
        <v>313</v>
      </c>
      <c r="C54" t="str">
        <f t="shared" si="0"/>
        <v>CP003988.1_left</v>
      </c>
      <c r="D54" s="1" t="s">
        <v>84</v>
      </c>
      <c r="E54" s="4" t="s">
        <v>133</v>
      </c>
      <c r="I54" s="4"/>
      <c r="J54" s="4"/>
      <c r="K54" s="4"/>
      <c r="L54" s="4"/>
      <c r="M54" s="4"/>
      <c r="N54" s="4"/>
      <c r="O54" s="4"/>
      <c r="P54" s="4"/>
      <c r="Q54" s="4"/>
    </row>
    <row r="55" spans="1:17">
      <c r="A55" s="6" t="s">
        <v>275</v>
      </c>
      <c r="B55" t="s">
        <v>313</v>
      </c>
      <c r="C55" t="str">
        <f t="shared" si="0"/>
        <v>CP048261.1_left</v>
      </c>
      <c r="D55" s="1" t="s">
        <v>84</v>
      </c>
      <c r="E55" s="4" t="s">
        <v>133</v>
      </c>
      <c r="I55" s="4"/>
      <c r="J55" s="4"/>
      <c r="K55" s="4"/>
      <c r="L55" s="4"/>
      <c r="M55" s="4"/>
      <c r="N55" s="4"/>
      <c r="O55" s="4"/>
      <c r="P55" s="4"/>
      <c r="Q55" s="4"/>
    </row>
    <row r="56" spans="1:17">
      <c r="A56" s="6" t="s">
        <v>302</v>
      </c>
      <c r="B56" t="s">
        <v>313</v>
      </c>
      <c r="C56" t="str">
        <f t="shared" si="0"/>
        <v>CP048262.1_left</v>
      </c>
      <c r="D56" s="1" t="s">
        <v>84</v>
      </c>
      <c r="E56" s="4" t="s">
        <v>133</v>
      </c>
      <c r="I56" s="4"/>
      <c r="J56" s="4"/>
      <c r="K56" s="4"/>
      <c r="L56" s="4"/>
      <c r="M56" s="4"/>
      <c r="N56" s="4"/>
      <c r="O56" s="4"/>
      <c r="P56" s="4"/>
      <c r="Q56" s="4"/>
    </row>
    <row r="57" spans="1:17">
      <c r="A57" s="6" t="s">
        <v>281</v>
      </c>
      <c r="B57" t="s">
        <v>313</v>
      </c>
      <c r="C57" t="str">
        <f t="shared" si="0"/>
        <v>EU372836.1_left</v>
      </c>
      <c r="D57" s="1" t="s">
        <v>84</v>
      </c>
      <c r="E57" s="4" t="s">
        <v>133</v>
      </c>
      <c r="I57" s="4"/>
      <c r="J57" s="4"/>
      <c r="K57" s="4"/>
      <c r="L57" s="4"/>
      <c r="M57" s="4"/>
      <c r="N57" s="4"/>
      <c r="O57" s="4"/>
      <c r="P57" s="4"/>
      <c r="Q57" s="4"/>
    </row>
    <row r="58" spans="1:17">
      <c r="A58" s="6" t="s">
        <v>151</v>
      </c>
      <c r="B58" t="s">
        <v>313</v>
      </c>
      <c r="C58" t="str">
        <f t="shared" si="0"/>
        <v>FQ859184.1_left</v>
      </c>
      <c r="D58" s="1" t="s">
        <v>84</v>
      </c>
      <c r="E58" s="4" t="s">
        <v>133</v>
      </c>
      <c r="I58" s="4"/>
      <c r="J58" s="4"/>
      <c r="K58" s="4"/>
      <c r="L58" s="4"/>
      <c r="M58" s="4"/>
      <c r="N58" s="4"/>
      <c r="O58" s="4"/>
      <c r="P58" s="4"/>
      <c r="Q58" s="4"/>
    </row>
    <row r="59" spans="1:17">
      <c r="A59" s="6" t="s">
        <v>308</v>
      </c>
      <c r="C59" t="str">
        <f t="shared" si="0"/>
        <v>Goshi</v>
      </c>
      <c r="D59" s="1" t="s">
        <v>84</v>
      </c>
      <c r="E59" t="s">
        <v>320</v>
      </c>
      <c r="I59" s="4"/>
      <c r="J59" s="4"/>
      <c r="K59" s="4"/>
      <c r="L59" s="4"/>
      <c r="M59" s="4"/>
      <c r="N59" s="4"/>
      <c r="O59" s="4"/>
      <c r="P59" s="4"/>
      <c r="Q59" s="4"/>
    </row>
    <row r="60" spans="1:17">
      <c r="A60" s="6"/>
      <c r="D60" s="1"/>
      <c r="I60" s="4"/>
      <c r="J60" s="4"/>
      <c r="K60" s="4"/>
      <c r="L60" s="4"/>
      <c r="M60" s="4"/>
      <c r="N60" s="4"/>
      <c r="O60" s="4"/>
      <c r="P60" s="4"/>
      <c r="Q60" s="4"/>
    </row>
    <row r="61" spans="1:17">
      <c r="A61" s="1" t="s">
        <v>86</v>
      </c>
      <c r="B61" t="s">
        <v>313</v>
      </c>
      <c r="C61" t="str">
        <f t="shared" si="0"/>
        <v>NC_017766.1_left</v>
      </c>
      <c r="D61" s="6" t="s">
        <v>84</v>
      </c>
      <c r="E61" s="4" t="s">
        <v>134</v>
      </c>
      <c r="I61" s="4"/>
      <c r="J61" s="4"/>
      <c r="K61" s="4"/>
      <c r="L61" s="1"/>
      <c r="M61" s="4"/>
      <c r="N61" s="4"/>
      <c r="O61" s="4"/>
      <c r="P61" s="4"/>
      <c r="Q61" s="4"/>
    </row>
    <row r="62" spans="1:17">
      <c r="A62" s="1" t="s">
        <v>74</v>
      </c>
      <c r="B62" t="s">
        <v>313</v>
      </c>
      <c r="C62" t="str">
        <f t="shared" si="0"/>
        <v>NC_020894.1_left</v>
      </c>
      <c r="D62" s="6" t="s">
        <v>84</v>
      </c>
      <c r="E62" s="4" t="s">
        <v>133</v>
      </c>
      <c r="I62" s="4"/>
      <c r="J62" s="4"/>
      <c r="K62" s="1"/>
      <c r="L62" s="4"/>
      <c r="M62" s="4"/>
      <c r="N62" s="4"/>
      <c r="O62" s="4"/>
      <c r="P62" s="4"/>
      <c r="Q62" s="4"/>
    </row>
    <row r="63" spans="1:17">
      <c r="A63" s="6" t="s">
        <v>278</v>
      </c>
      <c r="B63" t="s">
        <v>313</v>
      </c>
      <c r="C63" t="str">
        <f t="shared" si="0"/>
        <v>NC_020990.1_left</v>
      </c>
      <c r="D63" s="1" t="s">
        <v>84</v>
      </c>
      <c r="E63" s="4" t="s">
        <v>133</v>
      </c>
      <c r="I63" s="4"/>
      <c r="J63" s="4"/>
      <c r="K63" s="4"/>
      <c r="L63" s="4"/>
      <c r="M63" s="4"/>
      <c r="N63" s="4"/>
      <c r="O63" s="4"/>
      <c r="P63" s="4"/>
      <c r="Q63" s="4"/>
    </row>
    <row r="64" spans="1:17">
      <c r="C64" t="str">
        <f t="shared" si="0"/>
        <v/>
      </c>
      <c r="I64" s="4"/>
      <c r="J64" s="4"/>
      <c r="K64" s="4"/>
      <c r="L64" s="4"/>
      <c r="M64" s="4"/>
      <c r="N64" s="4"/>
      <c r="O64" s="4"/>
      <c r="P64" s="4"/>
      <c r="Q64" s="4"/>
    </row>
    <row r="65" spans="1:17">
      <c r="A65" s="4" t="s">
        <v>5</v>
      </c>
      <c r="C65" t="str">
        <f t="shared" si="0"/>
        <v>GU080327.1</v>
      </c>
      <c r="D65" s="4" t="s">
        <v>87</v>
      </c>
      <c r="E65" s="4" t="s">
        <v>7</v>
      </c>
      <c r="I65" s="4"/>
      <c r="J65" s="4"/>
      <c r="K65" s="4"/>
      <c r="L65" s="4"/>
      <c r="M65" s="4"/>
      <c r="N65" s="4"/>
      <c r="O65" s="4"/>
      <c r="P65" s="4"/>
      <c r="Q65" s="4"/>
    </row>
    <row r="66" spans="1:17">
      <c r="A66" s="4" t="s">
        <v>12</v>
      </c>
      <c r="C66" t="str">
        <f t="shared" si="0"/>
        <v>GU080328.1</v>
      </c>
      <c r="D66" s="4" t="s">
        <v>87</v>
      </c>
      <c r="E66" s="4" t="s">
        <v>7</v>
      </c>
      <c r="I66" s="4"/>
      <c r="J66" s="4"/>
      <c r="K66" s="4"/>
      <c r="L66" s="4"/>
      <c r="M66" s="4"/>
      <c r="N66" s="4"/>
      <c r="O66" s="4"/>
      <c r="P66" s="4"/>
      <c r="Q66" s="5"/>
    </row>
    <row r="67" spans="1:17">
      <c r="A67" s="4" t="s">
        <v>14</v>
      </c>
      <c r="C67" t="str">
        <f t="shared" ref="C67:C130" si="1">A67&amp;B67</f>
        <v>GU080326.1</v>
      </c>
      <c r="D67" s="4" t="s">
        <v>314</v>
      </c>
      <c r="E67" s="4" t="s">
        <v>7</v>
      </c>
      <c r="I67" s="4"/>
      <c r="J67" s="4"/>
      <c r="K67" s="4"/>
      <c r="L67" s="4"/>
      <c r="M67" s="4"/>
      <c r="N67" s="4"/>
      <c r="O67" s="4"/>
      <c r="P67" s="4"/>
      <c r="Q67" s="4"/>
    </row>
    <row r="68" spans="1:17">
      <c r="A68" s="4" t="s">
        <v>20</v>
      </c>
      <c r="C68" t="str">
        <f t="shared" si="1"/>
        <v>GU080329.1</v>
      </c>
      <c r="D68" s="4" t="s">
        <v>314</v>
      </c>
      <c r="E68" s="4" t="s">
        <v>7</v>
      </c>
      <c r="I68" s="4"/>
      <c r="J68" s="4"/>
      <c r="K68" s="4"/>
      <c r="L68" s="4"/>
      <c r="M68" s="4"/>
      <c r="N68" s="4"/>
      <c r="O68" s="4"/>
      <c r="P68" s="4"/>
      <c r="Q68" s="3"/>
    </row>
    <row r="69" spans="1:17">
      <c r="A69" s="4" t="s">
        <v>22</v>
      </c>
      <c r="C69" t="str">
        <f t="shared" si="1"/>
        <v>GU080330.1</v>
      </c>
      <c r="D69" s="4" t="s">
        <v>314</v>
      </c>
      <c r="E69" s="4" t="s">
        <v>7</v>
      </c>
      <c r="I69" s="4"/>
      <c r="J69" s="4"/>
      <c r="K69" s="4"/>
      <c r="L69" s="4"/>
      <c r="M69" s="4"/>
      <c r="N69" s="4"/>
      <c r="O69" s="4"/>
      <c r="P69" s="4"/>
      <c r="Q69" s="4"/>
    </row>
    <row r="70" spans="1:17">
      <c r="A70" s="4" t="s">
        <v>25</v>
      </c>
      <c r="C70" t="str">
        <f t="shared" si="1"/>
        <v>GU080331.1</v>
      </c>
      <c r="D70" s="4" t="s">
        <v>314</v>
      </c>
      <c r="E70" s="4" t="s">
        <v>7</v>
      </c>
      <c r="I70" s="3"/>
      <c r="J70" s="4"/>
      <c r="K70" s="3"/>
      <c r="L70" s="4"/>
      <c r="M70" s="4"/>
      <c r="N70" s="3"/>
      <c r="O70" s="4"/>
      <c r="P70" s="4"/>
      <c r="Q70" s="3"/>
    </row>
    <row r="71" spans="1:17">
      <c r="A71" s="4" t="s">
        <v>32</v>
      </c>
      <c r="C71" t="str">
        <f t="shared" si="1"/>
        <v>AF038456.1</v>
      </c>
      <c r="D71" s="4" t="s">
        <v>87</v>
      </c>
      <c r="E71" s="4" t="s">
        <v>36</v>
      </c>
      <c r="I71" s="3"/>
      <c r="J71" s="4"/>
      <c r="K71" s="3"/>
      <c r="L71" s="4"/>
      <c r="M71" s="4"/>
      <c r="N71" s="4"/>
      <c r="O71" s="4"/>
      <c r="P71" s="4"/>
      <c r="Q71" s="4"/>
    </row>
    <row r="72" spans="1:17">
      <c r="A72" s="4" t="s">
        <v>310</v>
      </c>
      <c r="C72" t="str">
        <f t="shared" si="1"/>
        <v>AF038457.1</v>
      </c>
      <c r="D72" s="4" t="s">
        <v>314</v>
      </c>
      <c r="E72" s="4" t="s">
        <v>36</v>
      </c>
      <c r="I72" s="3"/>
      <c r="J72" s="4"/>
      <c r="K72" s="3"/>
      <c r="L72" s="4"/>
      <c r="M72" s="4"/>
      <c r="N72" s="4"/>
      <c r="O72" s="4"/>
      <c r="P72" s="4"/>
      <c r="Q72" s="3"/>
    </row>
    <row r="73" spans="1:17">
      <c r="A73" s="4" t="s">
        <v>47</v>
      </c>
      <c r="C73" t="str">
        <f t="shared" si="1"/>
        <v>AF038455.1</v>
      </c>
      <c r="D73" s="4" t="s">
        <v>314</v>
      </c>
      <c r="E73" s="4" t="s">
        <v>36</v>
      </c>
      <c r="I73" s="3"/>
      <c r="J73" s="4"/>
      <c r="K73" s="4"/>
      <c r="L73" s="4"/>
      <c r="M73" s="4"/>
      <c r="N73" s="4"/>
      <c r="O73" s="4"/>
      <c r="P73" s="4"/>
      <c r="Q73" s="3"/>
    </row>
    <row r="74" spans="1:17">
      <c r="A74" s="4" t="s">
        <v>51</v>
      </c>
      <c r="C74" t="str">
        <f t="shared" si="1"/>
        <v>AF038454.1</v>
      </c>
      <c r="D74" s="4" t="s">
        <v>314</v>
      </c>
      <c r="E74" s="4" t="s">
        <v>36</v>
      </c>
      <c r="I74" s="3"/>
      <c r="J74" s="4"/>
      <c r="K74" s="4"/>
      <c r="L74" s="4"/>
      <c r="M74" s="4"/>
      <c r="N74" s="4"/>
      <c r="O74" s="4"/>
      <c r="P74" s="4"/>
      <c r="Q74" s="3"/>
    </row>
    <row r="75" spans="1:17">
      <c r="A75" s="4" t="s">
        <v>55</v>
      </c>
      <c r="C75" t="str">
        <f t="shared" si="1"/>
        <v>AF038453.1</v>
      </c>
      <c r="D75" s="1" t="s">
        <v>184</v>
      </c>
      <c r="E75" s="4" t="s">
        <v>36</v>
      </c>
      <c r="I75" s="4"/>
      <c r="J75" s="4"/>
      <c r="K75" s="4"/>
      <c r="L75" s="4"/>
      <c r="M75" s="4"/>
      <c r="N75" s="4"/>
      <c r="O75" s="4"/>
      <c r="P75" s="4"/>
      <c r="Q75" s="4"/>
    </row>
    <row r="76" spans="1:17">
      <c r="A76" s="4" t="s">
        <v>59</v>
      </c>
      <c r="C76" t="str">
        <f t="shared" si="1"/>
        <v>X77096.1</v>
      </c>
      <c r="D76" s="4" t="s">
        <v>314</v>
      </c>
      <c r="E76" s="4" t="s">
        <v>61</v>
      </c>
      <c r="I76" s="4"/>
      <c r="J76" s="4"/>
      <c r="K76" s="4"/>
      <c r="L76" s="4"/>
      <c r="M76" s="4"/>
      <c r="N76" s="4"/>
      <c r="O76" s="4"/>
      <c r="P76" s="4"/>
      <c r="Q76" s="4"/>
    </row>
    <row r="77" spans="1:17">
      <c r="A77" s="4" t="s">
        <v>70</v>
      </c>
      <c r="C77" t="str">
        <f t="shared" si="1"/>
        <v>AY044253.1</v>
      </c>
      <c r="D77" s="4" t="s">
        <v>87</v>
      </c>
      <c r="E77" s="4" t="s">
        <v>133</v>
      </c>
      <c r="I77" s="4"/>
      <c r="J77" s="4"/>
      <c r="K77" s="4"/>
      <c r="L77" s="1"/>
      <c r="M77" s="4"/>
      <c r="N77" s="4"/>
      <c r="O77" s="4"/>
      <c r="P77" s="4"/>
      <c r="Q77" s="4"/>
    </row>
    <row r="78" spans="1:17">
      <c r="A78" t="s">
        <v>168</v>
      </c>
      <c r="C78" t="str">
        <f t="shared" si="1"/>
        <v>GU080325.1</v>
      </c>
      <c r="D78" s="1" t="s">
        <v>84</v>
      </c>
      <c r="E78" s="4" t="s">
        <v>133</v>
      </c>
      <c r="I78" s="4"/>
      <c r="J78" s="4"/>
      <c r="K78" s="1"/>
      <c r="L78" s="1"/>
      <c r="M78" s="4"/>
      <c r="N78" s="4"/>
      <c r="P78" s="4"/>
    </row>
    <row r="79" spans="1:17">
      <c r="A79" s="4"/>
      <c r="C79" t="str">
        <f t="shared" si="1"/>
        <v/>
      </c>
      <c r="D79" s="4"/>
      <c r="I79" s="4"/>
      <c r="J79" s="4"/>
      <c r="K79" s="1"/>
      <c r="L79" s="4"/>
      <c r="M79" s="4"/>
      <c r="N79" s="4"/>
      <c r="P79" s="4"/>
    </row>
    <row r="80" spans="1:17">
      <c r="A80" s="1" t="s">
        <v>231</v>
      </c>
      <c r="B80" t="s">
        <v>315</v>
      </c>
      <c r="C80" t="str">
        <f t="shared" si="1"/>
        <v>AB088224_right</v>
      </c>
      <c r="D80" s="1" t="s">
        <v>184</v>
      </c>
      <c r="E80" s="4" t="s">
        <v>133</v>
      </c>
      <c r="I80" s="4"/>
      <c r="J80" s="4"/>
      <c r="K80" s="1"/>
      <c r="L80" s="4"/>
      <c r="M80" s="4"/>
      <c r="N80" s="4"/>
      <c r="O80" s="4"/>
      <c r="P80" s="4"/>
    </row>
    <row r="81" spans="1:17">
      <c r="A81" s="1" t="s">
        <v>233</v>
      </c>
      <c r="B81" t="s">
        <v>315</v>
      </c>
      <c r="C81" t="str">
        <f t="shared" si="1"/>
        <v>AB597522_right</v>
      </c>
      <c r="D81" s="1" t="s">
        <v>184</v>
      </c>
      <c r="E81" s="4" t="s">
        <v>133</v>
      </c>
      <c r="J81" s="4"/>
      <c r="K81" s="1"/>
      <c r="L81" s="1"/>
      <c r="M81" s="4"/>
      <c r="N81" s="4"/>
      <c r="O81" s="4"/>
      <c r="P81" s="4"/>
      <c r="Q81" s="4"/>
    </row>
    <row r="82" spans="1:17">
      <c r="A82" s="1" t="s">
        <v>235</v>
      </c>
      <c r="B82" t="s">
        <v>315</v>
      </c>
      <c r="C82" t="str">
        <f t="shared" si="1"/>
        <v>AB905437_right</v>
      </c>
      <c r="D82" s="1" t="s">
        <v>184</v>
      </c>
      <c r="E82" s="4" t="s">
        <v>133</v>
      </c>
      <c r="I82" s="4"/>
    </row>
    <row r="83" spans="1:17">
      <c r="A83" s="1" t="s">
        <v>32</v>
      </c>
      <c r="B83" t="s">
        <v>315</v>
      </c>
      <c r="C83" t="str">
        <f t="shared" si="1"/>
        <v>AF038456.1_right</v>
      </c>
      <c r="D83" s="1" t="s">
        <v>184</v>
      </c>
      <c r="E83" s="4" t="s">
        <v>133</v>
      </c>
      <c r="I83" s="4"/>
    </row>
    <row r="84" spans="1:17">
      <c r="A84" s="1" t="s">
        <v>227</v>
      </c>
      <c r="B84" t="s">
        <v>315</v>
      </c>
      <c r="C84" t="str">
        <f t="shared" si="1"/>
        <v>AP017380.1_right</v>
      </c>
      <c r="D84" s="1" t="s">
        <v>184</v>
      </c>
      <c r="E84" s="4" t="s">
        <v>133</v>
      </c>
      <c r="I84" s="4"/>
    </row>
    <row r="85" spans="1:17">
      <c r="A85" s="1" t="s">
        <v>202</v>
      </c>
      <c r="B85" t="s">
        <v>315</v>
      </c>
      <c r="C85" t="str">
        <f t="shared" si="1"/>
        <v>AP018517.1_right</v>
      </c>
      <c r="D85" s="1" t="s">
        <v>184</v>
      </c>
      <c r="E85" s="4" t="s">
        <v>133</v>
      </c>
      <c r="I85" s="4"/>
    </row>
    <row r="86" spans="1:17">
      <c r="A86" s="1" t="s">
        <v>70</v>
      </c>
      <c r="B86" t="s">
        <v>315</v>
      </c>
      <c r="C86" t="str">
        <f t="shared" si="1"/>
        <v>AY044253.1_right</v>
      </c>
      <c r="D86" s="1" t="s">
        <v>184</v>
      </c>
      <c r="E86" s="4" t="s">
        <v>133</v>
      </c>
      <c r="I86" s="4"/>
    </row>
    <row r="87" spans="1:17">
      <c r="A87" s="1" t="s">
        <v>251</v>
      </c>
      <c r="B87" t="s">
        <v>315</v>
      </c>
      <c r="C87" t="str">
        <f t="shared" si="1"/>
        <v>AY211023.1_right</v>
      </c>
      <c r="D87" s="1" t="s">
        <v>184</v>
      </c>
      <c r="E87" s="4" t="s">
        <v>133</v>
      </c>
      <c r="I87" s="3"/>
    </row>
    <row r="88" spans="1:17">
      <c r="A88" s="1" t="s">
        <v>298</v>
      </c>
      <c r="B88" t="s">
        <v>315</v>
      </c>
      <c r="C88" t="str">
        <f t="shared" si="1"/>
        <v>AY225511.1_right</v>
      </c>
      <c r="D88" s="1" t="s">
        <v>184</v>
      </c>
      <c r="E88" s="4" t="s">
        <v>133</v>
      </c>
      <c r="I88" s="3"/>
    </row>
    <row r="89" spans="1:17">
      <c r="A89" s="1" t="s">
        <v>193</v>
      </c>
      <c r="B89" t="s">
        <v>315</v>
      </c>
      <c r="C89" t="str">
        <f t="shared" si="1"/>
        <v>BA000030.4_right</v>
      </c>
      <c r="D89" s="1" t="s">
        <v>184</v>
      </c>
      <c r="E89" s="4" t="s">
        <v>133</v>
      </c>
      <c r="I89" s="3"/>
    </row>
    <row r="90" spans="1:17">
      <c r="A90" s="1" t="s">
        <v>196</v>
      </c>
      <c r="B90" t="s">
        <v>315</v>
      </c>
      <c r="C90" t="str">
        <f t="shared" si="1"/>
        <v>CP002047.1_right</v>
      </c>
      <c r="D90" s="1" t="s">
        <v>184</v>
      </c>
      <c r="E90" s="4" t="s">
        <v>133</v>
      </c>
      <c r="I90" s="3"/>
    </row>
    <row r="91" spans="1:17">
      <c r="A91" s="1" t="s">
        <v>199</v>
      </c>
      <c r="B91" t="s">
        <v>315</v>
      </c>
      <c r="C91" t="str">
        <f t="shared" si="1"/>
        <v>CP006259.1_right</v>
      </c>
      <c r="D91" s="1" t="s">
        <v>184</v>
      </c>
      <c r="E91" s="4" t="s">
        <v>133</v>
      </c>
      <c r="I91" s="3"/>
    </row>
    <row r="92" spans="1:17">
      <c r="A92" s="1" t="s">
        <v>229</v>
      </c>
      <c r="B92" t="s">
        <v>315</v>
      </c>
      <c r="C92" t="str">
        <f t="shared" si="1"/>
        <v>CP006260.1_right</v>
      </c>
      <c r="D92" s="1" t="s">
        <v>184</v>
      </c>
      <c r="E92" s="4" t="s">
        <v>133</v>
      </c>
      <c r="I92" s="4"/>
    </row>
    <row r="93" spans="1:17">
      <c r="A93" s="1" t="s">
        <v>213</v>
      </c>
      <c r="B93" t="s">
        <v>315</v>
      </c>
      <c r="C93" t="str">
        <f t="shared" si="1"/>
        <v>CP009124.1_right</v>
      </c>
      <c r="D93" s="1" t="s">
        <v>184</v>
      </c>
      <c r="E93" s="4" t="s">
        <v>133</v>
      </c>
      <c r="I93" s="4"/>
    </row>
    <row r="94" spans="1:17">
      <c r="A94" s="1" t="s">
        <v>205</v>
      </c>
      <c r="B94" t="s">
        <v>315</v>
      </c>
      <c r="C94" t="str">
        <f t="shared" si="1"/>
        <v>CP009438.1_right</v>
      </c>
      <c r="D94" s="1" t="s">
        <v>184</v>
      </c>
      <c r="E94" s="4" t="s">
        <v>133</v>
      </c>
      <c r="I94" s="4"/>
    </row>
    <row r="95" spans="1:17">
      <c r="A95" s="1" t="s">
        <v>237</v>
      </c>
      <c r="B95" t="s">
        <v>315</v>
      </c>
      <c r="C95" t="str">
        <f t="shared" si="1"/>
        <v>CP009439.1_right</v>
      </c>
      <c r="D95" s="1" t="s">
        <v>184</v>
      </c>
      <c r="E95" s="4" t="s">
        <v>133</v>
      </c>
      <c r="I95" s="4"/>
    </row>
    <row r="96" spans="1:17">
      <c r="A96" s="1" t="s">
        <v>190</v>
      </c>
      <c r="B96" t="s">
        <v>315</v>
      </c>
      <c r="C96" t="str">
        <f t="shared" si="1"/>
        <v>CP012382.1_right</v>
      </c>
      <c r="D96" s="1" t="s">
        <v>184</v>
      </c>
      <c r="E96" s="4" t="s">
        <v>133</v>
      </c>
      <c r="I96" s="4"/>
    </row>
    <row r="97" spans="1:9">
      <c r="A97" s="1" t="s">
        <v>208</v>
      </c>
      <c r="B97" t="s">
        <v>315</v>
      </c>
      <c r="C97" t="str">
        <f t="shared" si="1"/>
        <v>CP013738.1_right</v>
      </c>
      <c r="D97" s="1" t="s">
        <v>184</v>
      </c>
      <c r="E97" s="4" t="s">
        <v>133</v>
      </c>
      <c r="I97" s="4"/>
    </row>
    <row r="98" spans="1:9">
      <c r="A98" s="1" t="s">
        <v>305</v>
      </c>
      <c r="B98" t="s">
        <v>315</v>
      </c>
      <c r="C98" t="str">
        <f t="shared" si="1"/>
        <v>CP013739.1_right</v>
      </c>
      <c r="D98" s="1" t="s">
        <v>184</v>
      </c>
      <c r="E98" s="4" t="s">
        <v>133</v>
      </c>
    </row>
    <row r="99" spans="1:9">
      <c r="A99" s="1" t="s">
        <v>300</v>
      </c>
      <c r="B99" t="s">
        <v>315</v>
      </c>
      <c r="C99" t="str">
        <f t="shared" si="1"/>
        <v>CP015866.1_right</v>
      </c>
      <c r="D99" s="1" t="s">
        <v>184</v>
      </c>
      <c r="E99" s="4" t="s">
        <v>133</v>
      </c>
    </row>
    <row r="100" spans="1:9">
      <c r="A100" s="1" t="s">
        <v>241</v>
      </c>
      <c r="B100" t="s">
        <v>315</v>
      </c>
      <c r="C100" t="str">
        <f t="shared" si="1"/>
        <v>CP015867.1_right</v>
      </c>
      <c r="D100" s="1" t="s">
        <v>184</v>
      </c>
      <c r="E100" s="4" t="s">
        <v>133</v>
      </c>
    </row>
    <row r="101" spans="1:9">
      <c r="A101" s="1" t="s">
        <v>216</v>
      </c>
      <c r="B101" t="s">
        <v>315</v>
      </c>
      <c r="C101" t="str">
        <f t="shared" si="1"/>
        <v>CP023992.1_right</v>
      </c>
      <c r="D101" s="1" t="s">
        <v>184</v>
      </c>
      <c r="E101" s="4" t="s">
        <v>133</v>
      </c>
    </row>
    <row r="102" spans="1:9">
      <c r="A102" s="1" t="s">
        <v>211</v>
      </c>
      <c r="B102" t="s">
        <v>315</v>
      </c>
      <c r="C102" t="str">
        <f t="shared" si="1"/>
        <v>CP024985.1_right</v>
      </c>
      <c r="D102" s="1" t="s">
        <v>184</v>
      </c>
      <c r="E102" s="4" t="s">
        <v>133</v>
      </c>
    </row>
    <row r="103" spans="1:9">
      <c r="A103" s="1" t="s">
        <v>240</v>
      </c>
      <c r="B103" t="s">
        <v>315</v>
      </c>
      <c r="C103" t="str">
        <f t="shared" si="1"/>
        <v>CP024986.1_right</v>
      </c>
      <c r="D103" s="1" t="s">
        <v>184</v>
      </c>
      <c r="E103" s="4" t="s">
        <v>133</v>
      </c>
    </row>
    <row r="104" spans="1:9">
      <c r="A104" s="1" t="s">
        <v>220</v>
      </c>
      <c r="B104" t="s">
        <v>315</v>
      </c>
      <c r="C104" t="str">
        <f t="shared" si="1"/>
        <v>CP029624.1_right</v>
      </c>
      <c r="D104" s="1" t="s">
        <v>184</v>
      </c>
      <c r="E104" s="4" t="s">
        <v>133</v>
      </c>
    </row>
    <row r="105" spans="1:9">
      <c r="A105" s="1" t="s">
        <v>218</v>
      </c>
      <c r="B105" t="s">
        <v>315</v>
      </c>
      <c r="C105" t="str">
        <f t="shared" si="1"/>
        <v>FN554889.1_right</v>
      </c>
      <c r="D105" s="1" t="s">
        <v>184</v>
      </c>
      <c r="E105" s="4" t="s">
        <v>133</v>
      </c>
    </row>
    <row r="106" spans="1:9">
      <c r="A106" s="1" t="s">
        <v>5</v>
      </c>
      <c r="B106" t="s">
        <v>315</v>
      </c>
      <c r="C106" t="str">
        <f t="shared" si="1"/>
        <v>GU080327.1_right</v>
      </c>
      <c r="D106" s="1" t="s">
        <v>184</v>
      </c>
      <c r="E106" s="4" t="s">
        <v>133</v>
      </c>
    </row>
    <row r="107" spans="1:9">
      <c r="A107" s="1" t="s">
        <v>12</v>
      </c>
      <c r="B107" t="s">
        <v>315</v>
      </c>
      <c r="C107" t="str">
        <f t="shared" si="1"/>
        <v>GU080328.1_right</v>
      </c>
      <c r="D107" s="1" t="s">
        <v>184</v>
      </c>
      <c r="E107" s="4" t="s">
        <v>133</v>
      </c>
    </row>
    <row r="108" spans="1:9">
      <c r="A108" s="1" t="s">
        <v>247</v>
      </c>
      <c r="B108" t="s">
        <v>315</v>
      </c>
      <c r="C108" t="str">
        <f t="shared" si="1"/>
        <v>KF602047.1_right</v>
      </c>
      <c r="D108" s="1" t="s">
        <v>184</v>
      </c>
      <c r="E108" s="4" t="s">
        <v>133</v>
      </c>
    </row>
    <row r="109" spans="1:9">
      <c r="A109" s="1" t="s">
        <v>261</v>
      </c>
      <c r="B109" t="s">
        <v>315</v>
      </c>
      <c r="C109" t="str">
        <f t="shared" si="1"/>
        <v>NC_001738.1_right</v>
      </c>
      <c r="D109" s="1" t="s">
        <v>184</v>
      </c>
      <c r="E109" s="4" t="s">
        <v>133</v>
      </c>
    </row>
    <row r="110" spans="1:9">
      <c r="A110" s="1" t="s">
        <v>183</v>
      </c>
      <c r="B110" t="s">
        <v>315</v>
      </c>
      <c r="C110" t="str">
        <f t="shared" si="1"/>
        <v>NC_003888.3_right</v>
      </c>
      <c r="D110" s="1" t="s">
        <v>184</v>
      </c>
      <c r="E110" s="4" t="s">
        <v>133</v>
      </c>
    </row>
    <row r="111" spans="1:9">
      <c r="A111" t="s">
        <v>309</v>
      </c>
      <c r="B111" t="s">
        <v>315</v>
      </c>
      <c r="C111" t="str">
        <f t="shared" si="1"/>
        <v>NC_010851.1_right</v>
      </c>
      <c r="D111" s="1" t="s">
        <v>184</v>
      </c>
      <c r="E111" s="4" t="s">
        <v>133</v>
      </c>
    </row>
    <row r="112" spans="1:9">
      <c r="A112" s="1" t="s">
        <v>187</v>
      </c>
      <c r="B112" t="s">
        <v>315</v>
      </c>
      <c r="C112" t="str">
        <f t="shared" si="1"/>
        <v>NC_016109.1_right</v>
      </c>
      <c r="D112" s="1" t="s">
        <v>184</v>
      </c>
      <c r="E112" s="4" t="s">
        <v>133</v>
      </c>
    </row>
    <row r="113" spans="1:5">
      <c r="A113" s="1" t="s">
        <v>91</v>
      </c>
      <c r="B113" t="s">
        <v>315</v>
      </c>
      <c r="C113" t="str">
        <f t="shared" si="1"/>
        <v>NC_017765.1_right</v>
      </c>
      <c r="D113" s="1" t="s">
        <v>184</v>
      </c>
      <c r="E113" s="4" t="s">
        <v>133</v>
      </c>
    </row>
    <row r="114" spans="1:5">
      <c r="A114" s="1" t="s">
        <v>89</v>
      </c>
      <c r="B114" t="s">
        <v>315</v>
      </c>
      <c r="C114" t="str">
        <f t="shared" si="1"/>
        <v>NC_020895.1_right</v>
      </c>
      <c r="D114" s="1" t="s">
        <v>184</v>
      </c>
      <c r="E114" s="4" t="s">
        <v>133</v>
      </c>
    </row>
    <row r="115" spans="1:5">
      <c r="A115" s="1" t="s">
        <v>222</v>
      </c>
      <c r="B115" t="s">
        <v>315</v>
      </c>
      <c r="C115" t="str">
        <f t="shared" si="1"/>
        <v>NZ_CM003601.1_right</v>
      </c>
      <c r="D115" s="1" t="s">
        <v>184</v>
      </c>
      <c r="E115" s="4" t="s">
        <v>133</v>
      </c>
    </row>
    <row r="116" spans="1:5">
      <c r="A116" s="1" t="s">
        <v>260</v>
      </c>
      <c r="B116" t="s">
        <v>315</v>
      </c>
      <c r="C116" t="str">
        <f t="shared" si="1"/>
        <v>NZ_CM003602.1_right</v>
      </c>
      <c r="D116" s="1" t="s">
        <v>184</v>
      </c>
      <c r="E116" s="4" t="s">
        <v>133</v>
      </c>
    </row>
    <row r="117" spans="1:5">
      <c r="A117" s="1" t="s">
        <v>113</v>
      </c>
      <c r="B117" t="s">
        <v>315</v>
      </c>
      <c r="C117" t="str">
        <f t="shared" si="1"/>
        <v>NZ_CP023693.1_right</v>
      </c>
      <c r="D117" s="6" t="s">
        <v>105</v>
      </c>
      <c r="E117" s="4" t="s">
        <v>133</v>
      </c>
    </row>
    <row r="118" spans="1:5">
      <c r="A118" s="1" t="s">
        <v>255</v>
      </c>
      <c r="B118" t="s">
        <v>315</v>
      </c>
      <c r="C118" t="str">
        <f t="shared" si="1"/>
        <v>NZ_CP026653.1_right</v>
      </c>
      <c r="D118" s="1" t="s">
        <v>184</v>
      </c>
      <c r="E118" s="4" t="s">
        <v>133</v>
      </c>
    </row>
    <row r="119" spans="1:5">
      <c r="A119" s="1" t="s">
        <v>257</v>
      </c>
      <c r="B119" t="s">
        <v>315</v>
      </c>
      <c r="C119" t="str">
        <f t="shared" si="1"/>
        <v>NZ_CP026654.1_right</v>
      </c>
      <c r="D119" s="1" t="s">
        <v>184</v>
      </c>
      <c r="E119" s="4" t="s">
        <v>133</v>
      </c>
    </row>
    <row r="120" spans="1:5">
      <c r="A120" s="1" t="s">
        <v>224</v>
      </c>
      <c r="B120" t="s">
        <v>315</v>
      </c>
      <c r="C120" t="str">
        <f t="shared" si="1"/>
        <v>NZ_CP032052.1_right</v>
      </c>
      <c r="D120" s="1" t="s">
        <v>184</v>
      </c>
      <c r="E120" s="4" t="s">
        <v>133</v>
      </c>
    </row>
    <row r="121" spans="1:5">
      <c r="A121" s="1" t="s">
        <v>92</v>
      </c>
      <c r="B121" t="s">
        <v>315</v>
      </c>
      <c r="C121" t="str">
        <f t="shared" si="1"/>
        <v>CP018627.1_right</v>
      </c>
      <c r="D121" s="6" t="s">
        <v>87</v>
      </c>
      <c r="E121" s="4" t="s">
        <v>133</v>
      </c>
    </row>
    <row r="122" spans="1:5">
      <c r="A122" s="1" t="s">
        <v>293</v>
      </c>
      <c r="B122" t="s">
        <v>315</v>
      </c>
      <c r="C122" t="str">
        <f t="shared" si="1"/>
        <v>CP023694.1_right</v>
      </c>
      <c r="D122" s="6" t="s">
        <v>87</v>
      </c>
      <c r="E122" s="4" t="s">
        <v>133</v>
      </c>
    </row>
    <row r="123" spans="1:5">
      <c r="A123" s="6" t="s">
        <v>146</v>
      </c>
      <c r="B123" t="s">
        <v>315</v>
      </c>
      <c r="C123" t="str">
        <f t="shared" si="1"/>
        <v>FQ859185.1_right</v>
      </c>
      <c r="D123" s="1" t="s">
        <v>84</v>
      </c>
      <c r="E123" s="4" t="s">
        <v>133</v>
      </c>
    </row>
    <row r="124" spans="1:5">
      <c r="A124" s="6" t="s">
        <v>148</v>
      </c>
      <c r="B124" t="s">
        <v>315</v>
      </c>
      <c r="C124" t="str">
        <f t="shared" si="1"/>
        <v>KF602048.1_right</v>
      </c>
      <c r="D124" s="1" t="s">
        <v>141</v>
      </c>
      <c r="E124" s="4" t="s">
        <v>133</v>
      </c>
    </row>
    <row r="125" spans="1:5">
      <c r="A125" s="1" t="s">
        <v>102</v>
      </c>
      <c r="B125" t="s">
        <v>315</v>
      </c>
      <c r="C125" t="str">
        <f t="shared" si="1"/>
        <v>NZ_CP022310.1_right</v>
      </c>
      <c r="D125" s="6" t="s">
        <v>87</v>
      </c>
      <c r="E125" s="4" t="s">
        <v>133</v>
      </c>
    </row>
    <row r="126" spans="1:5">
      <c r="A126" s="6" t="s">
        <v>288</v>
      </c>
      <c r="B126" t="s">
        <v>315</v>
      </c>
      <c r="C126" t="str">
        <f t="shared" si="1"/>
        <v>DQ322649_right</v>
      </c>
      <c r="D126" s="1" t="s">
        <v>287</v>
      </c>
      <c r="E126" s="4" t="s">
        <v>133</v>
      </c>
    </row>
    <row r="127" spans="1:5">
      <c r="A127" s="6" t="s">
        <v>290</v>
      </c>
      <c r="B127" t="s">
        <v>315</v>
      </c>
      <c r="C127" t="str">
        <f t="shared" si="1"/>
        <v>DQ322650_right</v>
      </c>
      <c r="D127" s="1" t="s">
        <v>289</v>
      </c>
      <c r="E127" s="4" t="s">
        <v>133</v>
      </c>
    </row>
    <row r="128" spans="1:5">
      <c r="A128" s="6" t="s">
        <v>268</v>
      </c>
      <c r="B128" t="s">
        <v>315</v>
      </c>
      <c r="C128" t="str">
        <f t="shared" si="1"/>
        <v>CP006261.1_right</v>
      </c>
      <c r="D128" s="1" t="s">
        <v>141</v>
      </c>
      <c r="E128" s="4" t="s">
        <v>133</v>
      </c>
    </row>
    <row r="129" spans="1:5">
      <c r="A129" s="6" t="s">
        <v>265</v>
      </c>
      <c r="B129" t="s">
        <v>315</v>
      </c>
      <c r="C129" t="str">
        <f t="shared" si="1"/>
        <v>NC_003903.1_right</v>
      </c>
      <c r="D129" s="1" t="s">
        <v>141</v>
      </c>
      <c r="E129" s="4" t="s">
        <v>133</v>
      </c>
    </row>
    <row r="130" spans="1:5">
      <c r="A130" s="8" t="s">
        <v>271</v>
      </c>
      <c r="B130" t="s">
        <v>315</v>
      </c>
      <c r="C130" t="str">
        <f t="shared" si="1"/>
        <v>NC_010572.1_right</v>
      </c>
      <c r="D130" s="1" t="s">
        <v>272</v>
      </c>
      <c r="E130" s="4" t="s">
        <v>133</v>
      </c>
    </row>
    <row r="131" spans="1:5">
      <c r="A131" s="6" t="s">
        <v>159</v>
      </c>
      <c r="B131" t="s">
        <v>315</v>
      </c>
      <c r="C131" t="str">
        <f t="shared" ref="C131:C141" si="2">A131&amp;B131</f>
        <v>CP002476.1_right</v>
      </c>
      <c r="D131" s="1" t="s">
        <v>105</v>
      </c>
      <c r="E131" s="4" t="s">
        <v>133</v>
      </c>
    </row>
    <row r="132" spans="1:5">
      <c r="A132" s="6" t="s">
        <v>299</v>
      </c>
      <c r="B132" t="s">
        <v>315</v>
      </c>
      <c r="C132" t="str">
        <f t="shared" si="2"/>
        <v>CP003988.1_right</v>
      </c>
      <c r="D132" s="1" t="s">
        <v>84</v>
      </c>
      <c r="E132" s="4" t="s">
        <v>133</v>
      </c>
    </row>
    <row r="133" spans="1:5">
      <c r="A133" s="6" t="s">
        <v>275</v>
      </c>
      <c r="B133" t="s">
        <v>315</v>
      </c>
      <c r="C133" t="str">
        <f t="shared" si="2"/>
        <v>CP048261.1_right</v>
      </c>
      <c r="D133" s="1" t="s">
        <v>84</v>
      </c>
      <c r="E133" s="4" t="s">
        <v>133</v>
      </c>
    </row>
    <row r="134" spans="1:5">
      <c r="A134" s="6" t="s">
        <v>302</v>
      </c>
      <c r="B134" t="s">
        <v>315</v>
      </c>
      <c r="C134" t="str">
        <f t="shared" si="2"/>
        <v>CP048262.1_right</v>
      </c>
      <c r="D134" s="1" t="s">
        <v>84</v>
      </c>
      <c r="E134" s="4" t="s">
        <v>133</v>
      </c>
    </row>
    <row r="135" spans="1:5">
      <c r="A135" s="6" t="s">
        <v>281</v>
      </c>
      <c r="B135" t="s">
        <v>315</v>
      </c>
      <c r="C135" t="str">
        <f t="shared" si="2"/>
        <v>EU372836.1_right</v>
      </c>
      <c r="D135" s="1" t="s">
        <v>84</v>
      </c>
      <c r="E135" s="4" t="s">
        <v>133</v>
      </c>
    </row>
    <row r="136" spans="1:5">
      <c r="A136" s="6" t="s">
        <v>151</v>
      </c>
      <c r="B136" t="s">
        <v>315</v>
      </c>
      <c r="C136" t="str">
        <f t="shared" si="2"/>
        <v>FQ859184.1_right</v>
      </c>
      <c r="D136" s="1" t="s">
        <v>105</v>
      </c>
      <c r="E136" s="4" t="s">
        <v>133</v>
      </c>
    </row>
    <row r="137" spans="1:5">
      <c r="A137" s="6"/>
      <c r="C137" t="str">
        <f t="shared" si="2"/>
        <v/>
      </c>
      <c r="D137" s="1"/>
    </row>
    <row r="138" spans="1:5">
      <c r="A138" s="6" t="s">
        <v>168</v>
      </c>
      <c r="B138" t="s">
        <v>315</v>
      </c>
      <c r="C138" t="str">
        <f t="shared" si="2"/>
        <v>GU080325.1_right</v>
      </c>
      <c r="D138" s="1" t="s">
        <v>84</v>
      </c>
      <c r="E138" s="4" t="s">
        <v>133</v>
      </c>
    </row>
    <row r="139" spans="1:5">
      <c r="A139" s="1" t="s">
        <v>86</v>
      </c>
      <c r="B139" t="s">
        <v>315</v>
      </c>
      <c r="C139" t="str">
        <f t="shared" si="2"/>
        <v>NC_017766.1_right</v>
      </c>
      <c r="D139" s="6" t="s">
        <v>87</v>
      </c>
      <c r="E139" s="4" t="s">
        <v>134</v>
      </c>
    </row>
    <row r="140" spans="1:5">
      <c r="A140" s="1" t="s">
        <v>74</v>
      </c>
      <c r="B140" t="s">
        <v>315</v>
      </c>
      <c r="C140" t="str">
        <f t="shared" si="2"/>
        <v>NC_020894.1_right</v>
      </c>
      <c r="D140" s="6" t="s">
        <v>87</v>
      </c>
      <c r="E140" s="4" t="s">
        <v>133</v>
      </c>
    </row>
    <row r="141" spans="1:5">
      <c r="A141" s="6" t="s">
        <v>278</v>
      </c>
      <c r="B141" t="s">
        <v>315</v>
      </c>
      <c r="C141" t="str">
        <f t="shared" si="2"/>
        <v>NC_020990.1_right</v>
      </c>
      <c r="D141" s="1" t="s">
        <v>84</v>
      </c>
      <c r="E141" s="4" t="s">
        <v>133</v>
      </c>
    </row>
  </sheetData>
  <sortState xmlns:xlrd2="http://schemas.microsoft.com/office/spreadsheetml/2017/richdata2" ref="I11:I82">
    <sortCondition ref="I82"/>
  </sortState>
  <phoneticPr fontId="7" type="noConversion"/>
  <conditionalFormatting sqref="A2:A79">
    <cfRule type="duplicateValues" dxfId="4" priority="1"/>
  </conditionalFormatting>
  <conditionalFormatting sqref="A21:A47 A49:A63">
    <cfRule type="duplicateValues" dxfId="3" priority="3"/>
  </conditionalFormatting>
  <conditionalFormatting sqref="A99:A125 A127:A141">
    <cfRule type="duplicateValues" dxfId="2" priority="2"/>
  </conditionalFormatting>
  <conditionalFormatting sqref="I11:I81">
    <cfRule type="duplicateValues" dxfId="1" priority="14"/>
  </conditionalFormatting>
  <conditionalFormatting sqref="I27:I53 I55:I69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339D-BC3D-41C4-A4E3-82D56C5EB9EA}">
  <dimension ref="A1:G28"/>
  <sheetViews>
    <sheetView workbookViewId="0">
      <selection activeCell="G1" sqref="G1"/>
    </sheetView>
  </sheetViews>
  <sheetFormatPr defaultRowHeight="15"/>
  <cols>
    <col min="2" max="2" width="22.28515625" bestFit="1" customWidth="1"/>
    <col min="3" max="3" width="59.85546875" bestFit="1" customWidth="1"/>
    <col min="7" max="7" width="58.140625" bestFit="1" customWidth="1"/>
  </cols>
  <sheetData>
    <row r="1" spans="1:7">
      <c r="A1" t="s">
        <v>434</v>
      </c>
      <c r="B1" t="s">
        <v>439</v>
      </c>
      <c r="C1" t="s">
        <v>354</v>
      </c>
      <c r="D1" t="s">
        <v>321</v>
      </c>
      <c r="E1" t="s">
        <v>322</v>
      </c>
      <c r="F1" t="s">
        <v>323</v>
      </c>
      <c r="G1" t="s">
        <v>8</v>
      </c>
    </row>
    <row r="2" spans="1:7">
      <c r="A2">
        <v>209</v>
      </c>
      <c r="B2" t="s">
        <v>324</v>
      </c>
      <c r="C2" t="s">
        <v>433</v>
      </c>
      <c r="D2">
        <v>322436</v>
      </c>
      <c r="E2" t="s">
        <v>325</v>
      </c>
      <c r="F2">
        <v>0</v>
      </c>
      <c r="G2" t="s">
        <v>440</v>
      </c>
    </row>
    <row r="3" spans="1:7">
      <c r="A3">
        <v>209</v>
      </c>
      <c r="B3" t="s">
        <v>326</v>
      </c>
      <c r="C3" t="s">
        <v>433</v>
      </c>
      <c r="D3">
        <v>322436</v>
      </c>
      <c r="E3" t="s">
        <v>325</v>
      </c>
      <c r="F3">
        <v>0</v>
      </c>
      <c r="G3" t="s">
        <v>440</v>
      </c>
    </row>
    <row r="4" spans="1:7">
      <c r="A4">
        <v>9</v>
      </c>
      <c r="B4" t="s">
        <v>327</v>
      </c>
      <c r="C4" t="s">
        <v>432</v>
      </c>
      <c r="D4">
        <v>3011</v>
      </c>
      <c r="E4" t="s">
        <v>325</v>
      </c>
      <c r="F4">
        <v>0</v>
      </c>
      <c r="G4" t="s">
        <v>440</v>
      </c>
    </row>
    <row r="5" spans="1:7">
      <c r="A5">
        <v>514</v>
      </c>
      <c r="B5" t="s">
        <v>328</v>
      </c>
      <c r="C5" s="2" t="s">
        <v>431</v>
      </c>
      <c r="D5" s="2">
        <v>13768</v>
      </c>
      <c r="E5" t="s">
        <v>325</v>
      </c>
      <c r="F5">
        <v>0</v>
      </c>
      <c r="G5" t="s">
        <v>440</v>
      </c>
    </row>
    <row r="6" spans="1:7">
      <c r="A6">
        <v>551</v>
      </c>
      <c r="B6" t="s">
        <v>329</v>
      </c>
      <c r="C6" t="s">
        <v>430</v>
      </c>
      <c r="D6" s="2">
        <v>70688</v>
      </c>
      <c r="E6" t="s">
        <v>325</v>
      </c>
      <c r="F6">
        <v>0</v>
      </c>
      <c r="G6" t="s">
        <v>440</v>
      </c>
    </row>
    <row r="7" spans="1:7">
      <c r="A7">
        <v>733</v>
      </c>
      <c r="B7" t="s">
        <v>330</v>
      </c>
      <c r="C7" t="s">
        <v>429</v>
      </c>
      <c r="D7" s="2">
        <v>79453</v>
      </c>
      <c r="E7" t="s">
        <v>325</v>
      </c>
      <c r="F7">
        <v>0</v>
      </c>
      <c r="G7" t="s">
        <v>440</v>
      </c>
    </row>
    <row r="8" spans="1:7">
      <c r="A8">
        <v>6</v>
      </c>
      <c r="B8" t="s">
        <v>331</v>
      </c>
      <c r="C8" t="s">
        <v>428</v>
      </c>
      <c r="D8" s="2">
        <v>85047</v>
      </c>
      <c r="E8" t="s">
        <v>67</v>
      </c>
      <c r="F8" t="s">
        <v>67</v>
      </c>
      <c r="G8" t="s">
        <v>441</v>
      </c>
    </row>
    <row r="9" spans="1:7">
      <c r="A9">
        <v>6</v>
      </c>
      <c r="B9" t="s">
        <v>332</v>
      </c>
      <c r="C9" t="s">
        <v>428</v>
      </c>
      <c r="D9" s="2">
        <v>85047</v>
      </c>
      <c r="E9" t="s">
        <v>67</v>
      </c>
      <c r="F9" t="s">
        <v>67</v>
      </c>
      <c r="G9" t="s">
        <v>441</v>
      </c>
    </row>
    <row r="10" spans="1:7">
      <c r="A10">
        <v>124</v>
      </c>
      <c r="B10" t="s">
        <v>333</v>
      </c>
      <c r="C10" s="2" t="s">
        <v>427</v>
      </c>
      <c r="D10" s="2">
        <v>237512</v>
      </c>
      <c r="E10" t="s">
        <v>67</v>
      </c>
      <c r="F10" t="s">
        <v>67</v>
      </c>
      <c r="G10" t="s">
        <v>442</v>
      </c>
    </row>
    <row r="11" spans="1:7">
      <c r="A11">
        <v>124</v>
      </c>
      <c r="B11" t="s">
        <v>334</v>
      </c>
      <c r="C11" s="2" t="s">
        <v>427</v>
      </c>
      <c r="D11" s="2">
        <v>237512</v>
      </c>
      <c r="E11" t="s">
        <v>67</v>
      </c>
      <c r="F11" t="s">
        <v>67</v>
      </c>
      <c r="G11" t="s">
        <v>442</v>
      </c>
    </row>
    <row r="12" spans="1:7">
      <c r="A12">
        <v>2</v>
      </c>
      <c r="B12" t="s">
        <v>335</v>
      </c>
      <c r="C12" s="2" t="s">
        <v>426</v>
      </c>
      <c r="D12" s="2">
        <v>617085</v>
      </c>
      <c r="E12" t="s">
        <v>67</v>
      </c>
      <c r="F12" t="s">
        <v>67</v>
      </c>
      <c r="G12" t="s">
        <v>442</v>
      </c>
    </row>
    <row r="13" spans="1:7">
      <c r="A13">
        <v>2</v>
      </c>
      <c r="B13" t="s">
        <v>336</v>
      </c>
      <c r="C13" s="2" t="s">
        <v>426</v>
      </c>
      <c r="D13" s="2">
        <v>617085</v>
      </c>
      <c r="E13" t="s">
        <v>67</v>
      </c>
      <c r="F13" t="s">
        <v>67</v>
      </c>
      <c r="G13" t="s">
        <v>442</v>
      </c>
    </row>
    <row r="14" spans="1:7">
      <c r="A14">
        <v>1240</v>
      </c>
      <c r="B14" t="s">
        <v>337</v>
      </c>
      <c r="C14" s="2" t="s">
        <v>425</v>
      </c>
      <c r="D14" s="2">
        <v>6900068</v>
      </c>
      <c r="E14" t="s">
        <v>67</v>
      </c>
      <c r="F14" t="s">
        <v>67</v>
      </c>
      <c r="G14" t="s">
        <v>338</v>
      </c>
    </row>
    <row r="15" spans="1:7">
      <c r="A15">
        <v>872</v>
      </c>
      <c r="B15" t="s">
        <v>339</v>
      </c>
      <c r="C15" s="2" t="s">
        <v>424</v>
      </c>
      <c r="D15" s="2">
        <v>140231</v>
      </c>
      <c r="E15" t="s">
        <v>67</v>
      </c>
      <c r="F15" t="s">
        <v>67</v>
      </c>
      <c r="G15" t="s">
        <v>340</v>
      </c>
    </row>
    <row r="16" spans="1:7">
      <c r="A16">
        <v>1669</v>
      </c>
      <c r="B16" t="s">
        <v>341</v>
      </c>
      <c r="C16" s="2" t="s">
        <v>423</v>
      </c>
      <c r="D16" s="2">
        <v>8429941</v>
      </c>
      <c r="E16" t="s">
        <v>67</v>
      </c>
      <c r="F16" t="s">
        <v>67</v>
      </c>
      <c r="G16" t="s">
        <v>338</v>
      </c>
    </row>
    <row r="17" spans="1:7">
      <c r="A17">
        <v>1669</v>
      </c>
      <c r="B17" t="s">
        <v>342</v>
      </c>
      <c r="C17" s="2" t="s">
        <v>422</v>
      </c>
      <c r="D17" s="2">
        <v>8429941</v>
      </c>
      <c r="E17" t="s">
        <v>67</v>
      </c>
      <c r="F17" t="s">
        <v>67</v>
      </c>
      <c r="G17" t="s">
        <v>338</v>
      </c>
    </row>
    <row r="18" spans="1:7">
      <c r="A18">
        <v>0</v>
      </c>
      <c r="B18" t="s">
        <v>343</v>
      </c>
      <c r="C18" s="2" t="s">
        <v>421</v>
      </c>
      <c r="D18" s="2">
        <v>84941</v>
      </c>
      <c r="E18" t="s">
        <v>67</v>
      </c>
      <c r="F18" t="s">
        <v>67</v>
      </c>
      <c r="G18" t="s">
        <v>443</v>
      </c>
    </row>
    <row r="19" spans="1:7">
      <c r="A19">
        <v>90</v>
      </c>
      <c r="B19" t="s">
        <v>344</v>
      </c>
      <c r="C19" s="2" t="s">
        <v>420</v>
      </c>
      <c r="D19" s="2">
        <v>53093</v>
      </c>
      <c r="E19" t="s">
        <v>67</v>
      </c>
      <c r="F19" t="s">
        <v>67</v>
      </c>
      <c r="G19" t="s">
        <v>435</v>
      </c>
    </row>
    <row r="20" spans="1:7">
      <c r="A20">
        <v>90</v>
      </c>
      <c r="B20" t="s">
        <v>345</v>
      </c>
      <c r="C20" s="2" t="s">
        <v>420</v>
      </c>
      <c r="D20" s="2">
        <v>53093</v>
      </c>
      <c r="E20" t="s">
        <v>67</v>
      </c>
      <c r="F20" t="s">
        <v>67</v>
      </c>
      <c r="G20" t="s">
        <v>435</v>
      </c>
    </row>
    <row r="21" spans="1:7">
      <c r="A21">
        <v>944</v>
      </c>
      <c r="B21" t="s">
        <v>346</v>
      </c>
      <c r="C21" s="2" t="s">
        <v>419</v>
      </c>
      <c r="D21" s="2">
        <v>17458</v>
      </c>
      <c r="E21" t="s">
        <v>67</v>
      </c>
      <c r="F21" t="s">
        <v>67</v>
      </c>
      <c r="G21" t="s">
        <v>338</v>
      </c>
    </row>
    <row r="22" spans="1:7">
      <c r="A22">
        <v>1261</v>
      </c>
      <c r="B22" t="s">
        <v>347</v>
      </c>
      <c r="C22" s="2" t="s">
        <v>418</v>
      </c>
      <c r="D22" s="2">
        <v>7581398</v>
      </c>
      <c r="E22" t="s">
        <v>67</v>
      </c>
      <c r="F22" t="s">
        <v>67</v>
      </c>
      <c r="G22" t="s">
        <v>445</v>
      </c>
    </row>
    <row r="23" spans="1:7">
      <c r="A23">
        <v>1669</v>
      </c>
      <c r="B23" t="s">
        <v>348</v>
      </c>
      <c r="C23" s="2" t="s">
        <v>417</v>
      </c>
      <c r="D23">
        <v>8429941</v>
      </c>
      <c r="E23" t="s">
        <v>67</v>
      </c>
      <c r="F23" t="s">
        <v>67</v>
      </c>
      <c r="G23" t="s">
        <v>338</v>
      </c>
    </row>
    <row r="24" spans="1:7">
      <c r="A24">
        <v>1518</v>
      </c>
      <c r="B24" t="s">
        <v>349</v>
      </c>
      <c r="C24" s="2" t="s">
        <v>417</v>
      </c>
      <c r="D24" s="2">
        <v>9734620</v>
      </c>
      <c r="E24" t="s">
        <v>67</v>
      </c>
      <c r="F24" t="s">
        <v>67</v>
      </c>
      <c r="G24" t="s">
        <v>340</v>
      </c>
    </row>
    <row r="25" spans="1:7">
      <c r="A25">
        <v>194</v>
      </c>
      <c r="B25" t="s">
        <v>350</v>
      </c>
      <c r="C25" s="2" t="s">
        <v>436</v>
      </c>
      <c r="D25" s="2">
        <v>8874321</v>
      </c>
      <c r="E25" t="s">
        <v>67</v>
      </c>
      <c r="F25" t="s">
        <v>67</v>
      </c>
      <c r="G25" t="s">
        <v>437</v>
      </c>
    </row>
    <row r="26" spans="1:7">
      <c r="A26">
        <v>194</v>
      </c>
      <c r="B26" t="s">
        <v>351</v>
      </c>
      <c r="C26" s="2" t="s">
        <v>436</v>
      </c>
      <c r="D26" s="2">
        <v>8874321</v>
      </c>
      <c r="E26" t="s">
        <v>67</v>
      </c>
      <c r="F26" t="s">
        <v>67</v>
      </c>
      <c r="G26" t="s">
        <v>437</v>
      </c>
    </row>
    <row r="27" spans="1:7">
      <c r="A27">
        <v>543</v>
      </c>
      <c r="B27" t="s">
        <v>352</v>
      </c>
      <c r="C27" s="2" t="s">
        <v>438</v>
      </c>
      <c r="D27" s="2">
        <v>131050</v>
      </c>
      <c r="E27" t="s">
        <v>67</v>
      </c>
      <c r="F27" t="s">
        <v>67</v>
      </c>
      <c r="G27" t="s">
        <v>444</v>
      </c>
    </row>
    <row r="28" spans="1:7">
      <c r="A28">
        <v>543</v>
      </c>
      <c r="B28" t="s">
        <v>353</v>
      </c>
      <c r="C28" s="2" t="s">
        <v>438</v>
      </c>
      <c r="D28" s="2">
        <v>131050</v>
      </c>
      <c r="E28" t="s">
        <v>67</v>
      </c>
      <c r="F28" t="s">
        <v>67</v>
      </c>
      <c r="G28" t="s"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A2C4-F8AB-450D-AA11-8A161DC376FF}">
  <dimension ref="A1:V27"/>
  <sheetViews>
    <sheetView tabSelected="1" workbookViewId="0">
      <selection activeCell="J32" sqref="J32"/>
    </sheetView>
  </sheetViews>
  <sheetFormatPr defaultRowHeight="15"/>
  <cols>
    <col min="1" max="1" width="23" bestFit="1" customWidth="1"/>
    <col min="6" max="6" width="27.85546875" bestFit="1" customWidth="1"/>
    <col min="7" max="9" width="10.5703125" bestFit="1" customWidth="1"/>
    <col min="10" max="10" width="19.85546875" customWidth="1"/>
    <col min="11" max="11" width="12.5703125" bestFit="1" customWidth="1"/>
    <col min="12" max="12" width="13.7109375" bestFit="1" customWidth="1"/>
    <col min="15" max="15" width="32.28515625" bestFit="1" customWidth="1"/>
    <col min="16" max="17" width="12" bestFit="1" customWidth="1"/>
    <col min="18" max="19" width="16.140625" bestFit="1" customWidth="1"/>
    <col min="20" max="20" width="13.7109375" bestFit="1" customWidth="1"/>
    <col min="21" max="21" width="16.140625" bestFit="1" customWidth="1"/>
    <col min="22" max="22" width="18.7109375" bestFit="1" customWidth="1"/>
  </cols>
  <sheetData>
    <row r="1" spans="1:22">
      <c r="A1" t="s">
        <v>355</v>
      </c>
      <c r="G1" t="s">
        <v>379</v>
      </c>
      <c r="O1" s="13">
        <v>45740</v>
      </c>
      <c r="P1" t="s">
        <v>325</v>
      </c>
      <c r="Q1" t="s">
        <v>325</v>
      </c>
      <c r="S1" t="s">
        <v>388</v>
      </c>
      <c r="V1" t="s">
        <v>386</v>
      </c>
    </row>
    <row r="2" spans="1:22" ht="45">
      <c r="B2" t="s">
        <v>356</v>
      </c>
      <c r="C2" t="s">
        <v>357</v>
      </c>
      <c r="D2" t="s">
        <v>358</v>
      </c>
      <c r="G2" t="s">
        <v>359</v>
      </c>
      <c r="H2" t="s">
        <v>356</v>
      </c>
      <c r="I2" t="s">
        <v>357</v>
      </c>
      <c r="J2" s="14" t="s">
        <v>360</v>
      </c>
      <c r="K2" t="s">
        <v>384</v>
      </c>
      <c r="L2" t="s">
        <v>385</v>
      </c>
      <c r="P2" t="s">
        <v>356</v>
      </c>
      <c r="Q2" t="s">
        <v>357</v>
      </c>
      <c r="R2" t="s">
        <v>391</v>
      </c>
      <c r="S2" t="s">
        <v>384</v>
      </c>
      <c r="T2" t="s">
        <v>385</v>
      </c>
      <c r="V2" t="s">
        <v>392</v>
      </c>
    </row>
    <row r="3" spans="1:22">
      <c r="F3" t="s">
        <v>361</v>
      </c>
    </row>
    <row r="4" spans="1:22">
      <c r="A4" t="s">
        <v>362</v>
      </c>
      <c r="B4">
        <v>688</v>
      </c>
      <c r="C4">
        <v>765</v>
      </c>
      <c r="D4" t="s">
        <v>67</v>
      </c>
      <c r="F4" t="s">
        <v>362</v>
      </c>
      <c r="G4" s="10">
        <f>H4+I4</f>
        <v>1454</v>
      </c>
      <c r="H4" s="10">
        <v>689</v>
      </c>
      <c r="I4" s="10">
        <v>765</v>
      </c>
      <c r="J4" s="10"/>
      <c r="K4" s="10" t="s">
        <v>67</v>
      </c>
      <c r="L4" s="10" t="s">
        <v>67</v>
      </c>
      <c r="O4" t="s">
        <v>362</v>
      </c>
      <c r="P4" s="10">
        <v>689</v>
      </c>
      <c r="Q4" s="10">
        <v>765</v>
      </c>
      <c r="R4" s="10" t="s">
        <v>387</v>
      </c>
      <c r="S4" t="s">
        <v>387</v>
      </c>
      <c r="T4" t="s">
        <v>387</v>
      </c>
      <c r="U4" s="10"/>
    </row>
    <row r="5" spans="1:22">
      <c r="A5" t="s">
        <v>363</v>
      </c>
      <c r="B5">
        <v>1123</v>
      </c>
      <c r="C5">
        <v>1532</v>
      </c>
      <c r="D5">
        <v>71</v>
      </c>
      <c r="F5" t="s">
        <v>363</v>
      </c>
      <c r="G5" s="10">
        <f>H5+I5</f>
        <v>2655</v>
      </c>
      <c r="H5" s="10">
        <v>1123</v>
      </c>
      <c r="I5" s="10">
        <v>1532</v>
      </c>
      <c r="J5" s="10"/>
      <c r="K5" s="10">
        <v>145</v>
      </c>
      <c r="L5" s="10">
        <v>223</v>
      </c>
      <c r="O5" t="s">
        <v>363</v>
      </c>
      <c r="P5" s="10">
        <v>978</v>
      </c>
      <c r="Q5" s="10">
        <v>1309</v>
      </c>
      <c r="R5" s="10" t="s">
        <v>387</v>
      </c>
      <c r="S5" s="10">
        <v>145</v>
      </c>
      <c r="T5" s="10">
        <v>223</v>
      </c>
      <c r="U5" s="10"/>
    </row>
    <row r="6" spans="1:22">
      <c r="A6" t="s">
        <v>364</v>
      </c>
      <c r="B6">
        <v>1.63</v>
      </c>
      <c r="C6">
        <v>2</v>
      </c>
      <c r="D6" t="s">
        <v>67</v>
      </c>
      <c r="F6" t="s">
        <v>364</v>
      </c>
      <c r="G6" s="11"/>
      <c r="H6" s="11">
        <f>H5/H4</f>
        <v>1.6298984034833091</v>
      </c>
      <c r="I6" s="11">
        <f>I5/I4</f>
        <v>2.0026143790849673</v>
      </c>
      <c r="J6" s="10"/>
      <c r="K6" s="10" t="s">
        <v>67</v>
      </c>
      <c r="L6" s="10" t="s">
        <v>67</v>
      </c>
      <c r="M6" s="10"/>
      <c r="O6" t="s">
        <v>364</v>
      </c>
      <c r="P6" s="11">
        <f>P5/P4</f>
        <v>1.4194484760522497</v>
      </c>
      <c r="Q6" s="11">
        <f>Q5/Q4</f>
        <v>1.711111111111111</v>
      </c>
      <c r="R6" s="11" t="s">
        <v>387</v>
      </c>
      <c r="S6" s="11">
        <f>S5/P4</f>
        <v>0.2104499274310595</v>
      </c>
      <c r="T6" s="11">
        <f>T5/Q4</f>
        <v>0.29150326797385623</v>
      </c>
      <c r="U6" s="12"/>
    </row>
    <row r="7" spans="1:22">
      <c r="A7" t="s">
        <v>365</v>
      </c>
      <c r="B7">
        <v>978</v>
      </c>
      <c r="C7">
        <v>1309</v>
      </c>
      <c r="D7">
        <v>71</v>
      </c>
      <c r="F7" t="s">
        <v>365</v>
      </c>
      <c r="G7" s="10">
        <f>H7+I7</f>
        <v>2287</v>
      </c>
      <c r="H7" s="10">
        <v>978</v>
      </c>
      <c r="I7" s="10">
        <v>1309</v>
      </c>
      <c r="J7" s="10"/>
      <c r="K7" s="10" t="s">
        <v>67</v>
      </c>
      <c r="L7" s="10" t="s">
        <v>67</v>
      </c>
      <c r="O7" t="s">
        <v>389</v>
      </c>
      <c r="P7" s="10">
        <f>P5*2</f>
        <v>1956</v>
      </c>
      <c r="Q7" s="10">
        <f>Q5*2</f>
        <v>2618</v>
      </c>
      <c r="R7" s="10">
        <v>127</v>
      </c>
      <c r="S7">
        <f>S5*2</f>
        <v>290</v>
      </c>
      <c r="T7">
        <f>T5*2</f>
        <v>446</v>
      </c>
    </row>
    <row r="8" spans="1:22">
      <c r="A8" t="s">
        <v>366</v>
      </c>
      <c r="B8">
        <v>1.42</v>
      </c>
      <c r="C8">
        <v>1.71</v>
      </c>
      <c r="D8" t="s">
        <v>67</v>
      </c>
      <c r="F8" t="s">
        <v>366</v>
      </c>
      <c r="G8" s="11"/>
      <c r="H8" s="11">
        <f>H7/H4</f>
        <v>1.4194484760522497</v>
      </c>
      <c r="I8" s="11">
        <f>I7/I4</f>
        <v>1.711111111111111</v>
      </c>
      <c r="J8" s="10"/>
      <c r="K8" s="10" t="s">
        <v>67</v>
      </c>
      <c r="L8" s="10" t="s">
        <v>67</v>
      </c>
      <c r="O8" t="s">
        <v>404</v>
      </c>
      <c r="P8" s="10" t="s">
        <v>408</v>
      </c>
      <c r="Q8" s="10" t="s">
        <v>394</v>
      </c>
      <c r="R8" s="10" t="s">
        <v>400</v>
      </c>
      <c r="S8" t="s">
        <v>409</v>
      </c>
      <c r="T8" t="s">
        <v>413</v>
      </c>
    </row>
    <row r="9" spans="1:22">
      <c r="A9" t="s">
        <v>367</v>
      </c>
      <c r="B9">
        <v>87.1</v>
      </c>
      <c r="C9">
        <v>85.4</v>
      </c>
      <c r="D9">
        <v>100</v>
      </c>
      <c r="F9" t="s">
        <v>367</v>
      </c>
      <c r="G9" s="11"/>
      <c r="H9" s="11">
        <f>H7/H5*100</f>
        <v>87.088156723063221</v>
      </c>
      <c r="I9" s="11">
        <f>I7/I5*100</f>
        <v>85.443864229765012</v>
      </c>
      <c r="J9" s="10"/>
      <c r="K9" s="10" t="s">
        <v>67</v>
      </c>
      <c r="L9" s="10" t="s">
        <v>67</v>
      </c>
      <c r="O9" t="s">
        <v>405</v>
      </c>
      <c r="P9" s="10" t="s">
        <v>395</v>
      </c>
      <c r="Q9" s="10" t="s">
        <v>397</v>
      </c>
      <c r="R9" s="10" t="s">
        <v>401</v>
      </c>
      <c r="S9" t="s">
        <v>410</v>
      </c>
      <c r="T9" t="s">
        <v>414</v>
      </c>
    </row>
    <row r="10" spans="1:22">
      <c r="A10" t="s">
        <v>368</v>
      </c>
      <c r="B10">
        <v>1956</v>
      </c>
      <c r="C10">
        <v>2618</v>
      </c>
      <c r="D10">
        <v>119</v>
      </c>
      <c r="F10" t="s">
        <v>368</v>
      </c>
      <c r="G10" s="10">
        <f>I10+H10</f>
        <v>4574</v>
      </c>
      <c r="H10" s="10">
        <f>H7*2</f>
        <v>1956</v>
      </c>
      <c r="I10" s="10">
        <f>I7*2</f>
        <v>2618</v>
      </c>
      <c r="J10" s="10">
        <v>127</v>
      </c>
      <c r="K10">
        <f>2*K5</f>
        <v>290</v>
      </c>
      <c r="L10" s="10">
        <v>446</v>
      </c>
      <c r="O10" t="s">
        <v>406</v>
      </c>
      <c r="P10" t="s">
        <v>396</v>
      </c>
      <c r="Q10" s="10" t="s">
        <v>398</v>
      </c>
      <c r="R10" s="10" t="s">
        <v>402</v>
      </c>
      <c r="S10" t="s">
        <v>411</v>
      </c>
      <c r="T10" t="s">
        <v>415</v>
      </c>
    </row>
    <row r="11" spans="1:22">
      <c r="A11" t="s">
        <v>369</v>
      </c>
      <c r="B11">
        <v>1252</v>
      </c>
      <c r="C11">
        <v>393</v>
      </c>
      <c r="D11">
        <v>2</v>
      </c>
      <c r="F11" t="s">
        <v>369</v>
      </c>
      <c r="G11" s="10">
        <v>1649</v>
      </c>
      <c r="H11" s="10">
        <v>1252</v>
      </c>
      <c r="I11" s="10">
        <v>393</v>
      </c>
      <c r="J11" s="10">
        <v>9</v>
      </c>
      <c r="K11" s="10">
        <v>234</v>
      </c>
      <c r="L11" s="10">
        <v>436</v>
      </c>
      <c r="O11" t="s">
        <v>407</v>
      </c>
      <c r="P11" s="10" t="s">
        <v>393</v>
      </c>
      <c r="Q11" s="10" t="s">
        <v>399</v>
      </c>
      <c r="R11" s="10" t="s">
        <v>403</v>
      </c>
      <c r="S11" t="s">
        <v>412</v>
      </c>
      <c r="T11" t="s">
        <v>416</v>
      </c>
    </row>
    <row r="12" spans="1:22">
      <c r="A12" t="s">
        <v>370</v>
      </c>
      <c r="B12">
        <v>223</v>
      </c>
      <c r="C12">
        <v>179</v>
      </c>
      <c r="D12">
        <v>10</v>
      </c>
      <c r="F12" t="s">
        <v>370</v>
      </c>
      <c r="G12" s="10">
        <v>409</v>
      </c>
      <c r="H12" s="10">
        <v>223</v>
      </c>
      <c r="I12" s="10">
        <v>179</v>
      </c>
      <c r="J12" s="10">
        <v>11</v>
      </c>
      <c r="K12" s="10">
        <v>31</v>
      </c>
      <c r="L12" s="10">
        <v>4</v>
      </c>
      <c r="P12" s="12"/>
      <c r="Q12" s="12"/>
      <c r="R12" s="11"/>
      <c r="S12" s="12"/>
      <c r="T12" s="12"/>
    </row>
    <row r="13" spans="1:22">
      <c r="A13" t="s">
        <v>371</v>
      </c>
      <c r="B13">
        <v>64</v>
      </c>
      <c r="C13">
        <v>34</v>
      </c>
      <c r="D13">
        <v>3</v>
      </c>
      <c r="F13" t="s">
        <v>371</v>
      </c>
      <c r="G13" s="10">
        <v>101</v>
      </c>
      <c r="H13">
        <v>64</v>
      </c>
      <c r="I13" s="10">
        <v>34</v>
      </c>
      <c r="J13" s="10">
        <v>3</v>
      </c>
      <c r="K13" s="10">
        <v>4</v>
      </c>
      <c r="L13" s="10">
        <v>0</v>
      </c>
      <c r="P13" s="12"/>
      <c r="Q13" s="12"/>
      <c r="R13" s="11"/>
      <c r="S13" s="12"/>
      <c r="T13" s="12"/>
    </row>
    <row r="14" spans="1:22">
      <c r="A14" t="s">
        <v>372</v>
      </c>
      <c r="B14">
        <v>419</v>
      </c>
      <c r="C14">
        <v>2012</v>
      </c>
      <c r="D14">
        <v>104</v>
      </c>
      <c r="F14" t="s">
        <v>372</v>
      </c>
      <c r="G14" s="10">
        <v>2478</v>
      </c>
      <c r="H14" s="10">
        <v>419</v>
      </c>
      <c r="I14" s="10">
        <v>2012</v>
      </c>
      <c r="J14" s="10">
        <v>104</v>
      </c>
      <c r="K14" s="10">
        <v>21</v>
      </c>
      <c r="L14" s="10">
        <v>6</v>
      </c>
      <c r="M14" s="10"/>
      <c r="P14" s="11"/>
      <c r="Q14" s="11"/>
      <c r="R14" s="11"/>
      <c r="S14" s="11"/>
      <c r="T14" s="11"/>
    </row>
    <row r="15" spans="1:22">
      <c r="A15" t="s">
        <v>373</v>
      </c>
      <c r="B15">
        <v>64.010000000000005</v>
      </c>
      <c r="C15">
        <v>15.01</v>
      </c>
      <c r="D15">
        <v>1.68</v>
      </c>
      <c r="F15" t="s">
        <v>380</v>
      </c>
      <c r="G15" s="11">
        <f t="shared" ref="G15:J18" si="0">G11/G$10*100</f>
        <v>36.051595977262792</v>
      </c>
      <c r="H15" s="11">
        <f t="shared" si="0"/>
        <v>64.008179959100204</v>
      </c>
      <c r="I15" s="11">
        <f>I11/I$10*100</f>
        <v>15.011459129106189</v>
      </c>
      <c r="J15" s="11">
        <f>J11/J$10*100</f>
        <v>7.0866141732283463</v>
      </c>
      <c r="K15" s="11">
        <f t="shared" ref="K15:L15" si="1">K11/K$10*100</f>
        <v>80.689655172413794</v>
      </c>
      <c r="L15" s="11">
        <f t="shared" si="1"/>
        <v>97.757847533632287</v>
      </c>
      <c r="P15" s="11"/>
      <c r="Q15" s="11"/>
      <c r="R15" s="11"/>
      <c r="S15" s="11"/>
      <c r="T15" s="11"/>
    </row>
    <row r="16" spans="1:22">
      <c r="A16" t="s">
        <v>374</v>
      </c>
      <c r="B16">
        <v>11.4</v>
      </c>
      <c r="C16">
        <v>6.84</v>
      </c>
      <c r="D16">
        <v>8.4</v>
      </c>
      <c r="F16" t="s">
        <v>381</v>
      </c>
      <c r="G16" s="11">
        <f t="shared" si="0"/>
        <v>8.9418452120682108</v>
      </c>
      <c r="H16" s="11">
        <f t="shared" si="0"/>
        <v>11.400817995910021</v>
      </c>
      <c r="I16" s="11">
        <f t="shared" si="0"/>
        <v>6.8372803666921316</v>
      </c>
      <c r="J16" s="11">
        <f t="shared" si="0"/>
        <v>8.6614173228346463</v>
      </c>
      <c r="K16" s="11">
        <f t="shared" ref="K16:L16" si="2">K12/K$10*100</f>
        <v>10.689655172413794</v>
      </c>
      <c r="L16" s="11">
        <f t="shared" si="2"/>
        <v>0.89686098654708524</v>
      </c>
    </row>
    <row r="17" spans="1:12">
      <c r="A17" t="s">
        <v>375</v>
      </c>
      <c r="B17">
        <v>3.27</v>
      </c>
      <c r="C17">
        <v>1.3</v>
      </c>
      <c r="D17">
        <v>2.52</v>
      </c>
      <c r="F17" t="s">
        <v>382</v>
      </c>
      <c r="G17" s="11">
        <f t="shared" si="0"/>
        <v>2.2081329252295583</v>
      </c>
      <c r="H17" s="11">
        <f t="shared" si="0"/>
        <v>3.2719836400818001</v>
      </c>
      <c r="I17" s="11">
        <f t="shared" si="0"/>
        <v>1.2987012987012987</v>
      </c>
      <c r="J17" s="11">
        <f t="shared" si="0"/>
        <v>2.3622047244094486</v>
      </c>
      <c r="K17" s="11">
        <f t="shared" ref="K17:L17" si="3">K13/K$10*100</f>
        <v>1.3793103448275863</v>
      </c>
      <c r="L17" s="11">
        <f t="shared" si="3"/>
        <v>0</v>
      </c>
    </row>
    <row r="18" spans="1:12">
      <c r="A18" t="s">
        <v>376</v>
      </c>
      <c r="B18">
        <v>21.42</v>
      </c>
      <c r="C18">
        <v>76.849999999999994</v>
      </c>
      <c r="D18">
        <v>87.39</v>
      </c>
      <c r="F18" t="s">
        <v>383</v>
      </c>
      <c r="G18" s="11">
        <f t="shared" si="0"/>
        <v>54.175776125929161</v>
      </c>
      <c r="H18" s="11">
        <f t="shared" si="0"/>
        <v>21.421267893660531</v>
      </c>
      <c r="I18" s="11">
        <f t="shared" si="0"/>
        <v>76.852559205500384</v>
      </c>
      <c r="J18" s="11">
        <f t="shared" si="0"/>
        <v>81.889763779527556</v>
      </c>
      <c r="K18" s="11">
        <f t="shared" ref="K18:L18" si="4">K14/K$10*100</f>
        <v>7.2413793103448283</v>
      </c>
      <c r="L18" s="11">
        <f t="shared" si="4"/>
        <v>1.3452914798206279</v>
      </c>
    </row>
    <row r="19" spans="1:12">
      <c r="G19" s="10"/>
      <c r="H19" s="10"/>
      <c r="I19" s="10"/>
      <c r="J19" s="10"/>
      <c r="K19" s="10"/>
      <c r="L19" s="10"/>
    </row>
    <row r="20" spans="1:12">
      <c r="G20" s="10"/>
      <c r="H20" s="10"/>
      <c r="I20" s="10"/>
      <c r="J20" s="10"/>
      <c r="K20" s="10"/>
      <c r="L20" s="10"/>
    </row>
    <row r="21" spans="1:12">
      <c r="G21" s="10">
        <f>G14+G13+G12+G11</f>
        <v>4637</v>
      </c>
      <c r="H21" s="10">
        <f>H14+H13+H12+H11</f>
        <v>1958</v>
      </c>
      <c r="I21" s="10">
        <f t="shared" ref="I21:J21" si="5">I14+I13+I12+I11</f>
        <v>2618</v>
      </c>
      <c r="J21" s="10">
        <f t="shared" si="5"/>
        <v>127</v>
      </c>
    </row>
    <row r="22" spans="1:12">
      <c r="B22">
        <f>SUM(B11:B14)</f>
        <v>1958</v>
      </c>
      <c r="G22" s="10">
        <f>G21-G10</f>
        <v>63</v>
      </c>
      <c r="H22" s="10">
        <f>H21-H10</f>
        <v>2</v>
      </c>
      <c r="I22" s="10">
        <f t="shared" ref="I22:J22" si="6">I21-I10</f>
        <v>0</v>
      </c>
      <c r="J22" s="10">
        <f t="shared" si="6"/>
        <v>0</v>
      </c>
    </row>
    <row r="23" spans="1:12">
      <c r="G23" t="s">
        <v>390</v>
      </c>
      <c r="H23" s="10" t="s">
        <v>377</v>
      </c>
    </row>
    <row r="26" spans="1:12">
      <c r="G26" s="10"/>
    </row>
    <row r="27" spans="1:12">
      <c r="G2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manually added</vt:lpstr>
      <vt:lpstr>algora et al</vt:lpstr>
      <vt:lpstr>list all</vt:lpstr>
      <vt:lpstr>circular in telogroup</vt:lpstr>
      <vt:lpstr>1-2-3ton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Sparholt Jørgensen</dc:creator>
  <cp:lastModifiedBy>Tue Sparholt Jørgensen</cp:lastModifiedBy>
  <dcterms:created xsi:type="dcterms:W3CDTF">2024-09-24T12:12:09Z</dcterms:created>
  <dcterms:modified xsi:type="dcterms:W3CDTF">2025-03-24T13:49:58Z</dcterms:modified>
</cp:coreProperties>
</file>