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85" windowWidth="19155" windowHeight="7560" firstSheet="3" activeTab="4"/>
  </bookViews>
  <sheets>
    <sheet name="RoysWaterBudget" sheetId="1" r:id="rId1"/>
    <sheet name="Sheet2" sheetId="2" r:id="rId2"/>
    <sheet name="Annual_Basin_Precip_Summaries_(" sheetId="4" r:id="rId3"/>
    <sheet name="Annual_Basin_Maximum_ET_and_Act" sheetId="5" r:id="rId4"/>
    <sheet name="For_Roy" sheetId="3" r:id="rId5"/>
  </sheets>
  <calcPr calcId="145621"/>
</workbook>
</file>

<file path=xl/calcChain.xml><?xml version="1.0" encoding="utf-8"?>
<calcChain xmlns="http://schemas.openxmlformats.org/spreadsheetml/2006/main">
  <c r="A36" i="3" l="1"/>
  <c r="J27" i="3" l="1"/>
  <c r="I27" i="3"/>
  <c r="G25" i="3"/>
  <c r="G18" i="3"/>
  <c r="K18" i="3" s="1"/>
  <c r="L18" i="3" s="1"/>
  <c r="K20" i="3"/>
  <c r="K19" i="3"/>
  <c r="D18" i="3"/>
  <c r="J14" i="3"/>
  <c r="J15" i="3"/>
  <c r="H15" i="3"/>
  <c r="B14" i="3"/>
  <c r="B15" i="3"/>
  <c r="F13" i="3"/>
  <c r="D13" i="3"/>
  <c r="C13" i="3"/>
  <c r="E14" i="3"/>
  <c r="E15" i="3"/>
  <c r="I14" i="3"/>
  <c r="I15" i="3"/>
  <c r="E12" i="3"/>
  <c r="E29" i="3"/>
  <c r="E10" i="3"/>
  <c r="G10" i="3" s="1"/>
  <c r="D25" i="3"/>
  <c r="J25" i="3" s="1"/>
  <c r="H12" i="3"/>
  <c r="K25" i="3"/>
  <c r="K24" i="3"/>
  <c r="K23" i="3"/>
  <c r="K21" i="3"/>
  <c r="K7" i="3"/>
  <c r="J24" i="3"/>
  <c r="J23" i="3"/>
  <c r="J21" i="3"/>
  <c r="J20" i="3"/>
  <c r="J19" i="3"/>
  <c r="J18" i="3"/>
  <c r="J12" i="3"/>
  <c r="J7" i="3"/>
  <c r="I25" i="3"/>
  <c r="I24" i="3"/>
  <c r="I23" i="3"/>
  <c r="I21" i="3"/>
  <c r="I12" i="3"/>
  <c r="I10" i="3"/>
  <c r="I7" i="3"/>
  <c r="L7" i="3" s="1"/>
  <c r="B25" i="3"/>
  <c r="B13" i="3" l="1"/>
  <c r="K15" i="3"/>
  <c r="L15" i="3" s="1"/>
  <c r="L21" i="3"/>
  <c r="L23" i="3"/>
  <c r="L24" i="3"/>
  <c r="L19" i="3"/>
  <c r="L20" i="3"/>
  <c r="G13" i="3"/>
  <c r="J13" i="3" s="1"/>
  <c r="H14" i="3"/>
  <c r="K14" i="3" s="1"/>
  <c r="L14" i="3" s="1"/>
  <c r="I13" i="3"/>
  <c r="E13" i="3"/>
  <c r="L25" i="3"/>
  <c r="K12" i="3"/>
  <c r="L12" i="3" s="1"/>
  <c r="H10" i="3"/>
  <c r="K10" i="3" s="1"/>
  <c r="J10" i="3"/>
  <c r="F1" i="4"/>
  <c r="C1" i="4"/>
  <c r="D1" i="4"/>
  <c r="E1" i="4"/>
  <c r="B1" i="4"/>
  <c r="C1" i="5"/>
  <c r="D1" i="5"/>
  <c r="E1" i="5"/>
  <c r="F1" i="5"/>
  <c r="G1" i="5"/>
  <c r="H1" i="5"/>
  <c r="B1" i="5"/>
  <c r="H13" i="3" l="1"/>
  <c r="K13" i="3" s="1"/>
  <c r="L13" i="3" s="1"/>
  <c r="L10" i="3"/>
  <c r="B2" i="2"/>
  <c r="K27" i="3" l="1"/>
  <c r="L27" i="3" s="1"/>
  <c r="L26" i="3"/>
  <c r="D12" i="1"/>
  <c r="C12" i="1"/>
  <c r="E12" i="1"/>
  <c r="B12" i="1"/>
  <c r="G4" i="1"/>
</calcChain>
</file>

<file path=xl/sharedStrings.xml><?xml version="1.0" encoding="utf-8"?>
<sst xmlns="http://schemas.openxmlformats.org/spreadsheetml/2006/main" count="108" uniqueCount="81">
  <si>
    <t>Supply</t>
  </si>
  <si>
    <t>Precipitation</t>
  </si>
  <si>
    <t>Storage</t>
  </si>
  <si>
    <t>Groundwater</t>
  </si>
  <si>
    <t>Snow</t>
  </si>
  <si>
    <t>Reservoirs</t>
  </si>
  <si>
    <t>Vegetation (ET)</t>
  </si>
  <si>
    <t>Minimum Mainstem Discharge</t>
  </si>
  <si>
    <t>Irrigation (water diverted)</t>
  </si>
  <si>
    <t>Other Human Uses (e.g. urban)</t>
  </si>
  <si>
    <t>Runoff</t>
  </si>
  <si>
    <t>Willamette River Discharge</t>
  </si>
  <si>
    <t>Units</t>
  </si>
  <si>
    <t>cm</t>
  </si>
  <si>
    <t>Inputs</t>
  </si>
  <si>
    <t>Total</t>
  </si>
  <si>
    <t>Demand &amp; Runoff</t>
  </si>
  <si>
    <t xml:space="preserve"> April 1 SWE (acre-ft)</t>
  </si>
  <si>
    <t xml:space="preserve"> Total Snow (acre-ft)</t>
  </si>
  <si>
    <t xml:space="preserve"> Total Precip (acre-ft) - Irrigated Ag</t>
  </si>
  <si>
    <t xml:space="preserve"> Total Precip (acre-ft) - Potentially Irrigated Ag</t>
  </si>
  <si>
    <t xml:space="preserve"> Total Precip (acre-ft)</t>
  </si>
  <si>
    <t>Year</t>
  </si>
  <si>
    <t xml:space="preserve"> Total Max ET (acre-ft)</t>
  </si>
  <si>
    <t xml:space="preserve"> Total ET (acre-ft)</t>
  </si>
  <si>
    <t xml:space="preserve"> Total Max ET -Forest (acre-ft)</t>
  </si>
  <si>
    <t xml:space="preserve"> Total ET - Forest (acre-ft)</t>
  </si>
  <si>
    <t xml:space="preserve"> Total Max ET (Crop Demand) - Irrigated Ag (acre-ft)</t>
  </si>
  <si>
    <t xml:space="preserve"> Total Max ET (Crop Demand) - Irrigated Potentially Ag (acre-ft)</t>
  </si>
  <si>
    <t xml:space="preserve"> Total Max ET (Crop Demand) - Ag (acre-ft)</t>
  </si>
  <si>
    <t xml:space="preserve"> Total ET - Irrigated Ag (acre-ft)</t>
  </si>
  <si>
    <t xml:space="preserve"> Total ET - Irrigated Potentially Ag (acre-ft)</t>
  </si>
  <si>
    <t xml:space="preserve"> Total ET - Ag (acre-ft)</t>
  </si>
  <si>
    <t>Avg 2010-2030</t>
  </si>
  <si>
    <t>Inflows</t>
  </si>
  <si>
    <t>Snowpack</t>
  </si>
  <si>
    <t>Outflows</t>
  </si>
  <si>
    <t>Residential &amp; Industrial</t>
  </si>
  <si>
    <t>Environmental Flows</t>
  </si>
  <si>
    <t>All Vegetation (ET)</t>
  </si>
  <si>
    <t>29728 km2</t>
  </si>
  <si>
    <t>WB area</t>
  </si>
  <si>
    <t>Annual</t>
  </si>
  <si>
    <t>Notes</t>
  </si>
  <si>
    <t>Irrigation (water diversions or irrigation requests)</t>
  </si>
  <si>
    <t>Calculations for Water Budget Diagram</t>
  </si>
  <si>
    <t>CSV file name</t>
  </si>
  <si>
    <t>Data Column Name</t>
  </si>
  <si>
    <t>Annual_Basin_Precip_Summaries_(acre-ft)_Historic_Run0.csv</t>
  </si>
  <si>
    <t>reservoir output files, e.g. Reservoir_Historic_Run0.csv</t>
  </si>
  <si>
    <t>Forest_Water_Content_Ref_Run0.csv + Ag_Water_Content_Ref_Run0.csv</t>
  </si>
  <si>
    <t>As of 1/17/2015, there are no files for simulated historical for soil moisture</t>
  </si>
  <si>
    <t>ET_by_LandCover_(mm)_Historic_Run0.csv</t>
  </si>
  <si>
    <t>Daily_WaterMaster_Metrics_Historic_Run0.csv</t>
  </si>
  <si>
    <t>Willamette_at_Portland_(m3_s)_Historic_Run0.csv</t>
  </si>
  <si>
    <t>Values</t>
  </si>
  <si>
    <t>Data sources</t>
  </si>
  <si>
    <t>ET_by_Elevation_(mm)_Historic_Run0.csv</t>
  </si>
  <si>
    <t>No simulated historical as of 1/17/2015</t>
  </si>
  <si>
    <t>Scaled by forest area</t>
  </si>
  <si>
    <t>Scaled by ag area</t>
  </si>
  <si>
    <t>calculated from Environmental Flows provided by Dave Hulse</t>
  </si>
  <si>
    <t>see BiOp &amp; Env Flows references all together.pdf on github</t>
  </si>
  <si>
    <t xml:space="preserve">    Ag</t>
  </si>
  <si>
    <t xml:space="preserve">    Forest</t>
  </si>
  <si>
    <t>Forest_Water_Content_Ref_Run0.csv</t>
  </si>
  <si>
    <t>Ag_Water_Content_Ref_Run0.csv</t>
  </si>
  <si>
    <t xml:space="preserve">    Forests (ET)</t>
  </si>
  <si>
    <t xml:space="preserve">    Agriculture (ET)</t>
  </si>
  <si>
    <t>Summer (6/1 - 9/30)</t>
  </si>
  <si>
    <t>Winter (10/1 - 5/31)</t>
  </si>
  <si>
    <t>Urban_Water_Total_Demand_Ref_Run0.csv, Daily_Urban_Water_Demand_Summary_Historic_Run0.csv</t>
  </si>
  <si>
    <t>Input</t>
  </si>
  <si>
    <t>Output</t>
  </si>
  <si>
    <t>Delta Storage</t>
  </si>
  <si>
    <t>Ouput</t>
  </si>
  <si>
    <t>Other Outflow to Columbia</t>
  </si>
  <si>
    <t>Balance</t>
  </si>
  <si>
    <t>TOTALS</t>
  </si>
  <si>
    <t>Soil Moisture &amp; GW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</si>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</sst>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2" xfId="2" applyNumberFormat="1" applyFont="1" applyBorder="1" applyAlignment="1">
      <alignment vertical="top"/>
    </xf>
    <xf numFmtId="1" fontId="0" fillId="0" borderId="5" xfId="2" applyNumberFormat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RoysWaterBudget!$A$2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RoysWaterBudget!$B$2:$E$2</c:f>
              <c:numCache>
                <c:formatCode>General</c:formatCode>
                <c:ptCount val="4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RoysWaterBudget!$A$3</c:f>
              <c:strCache>
                <c:ptCount val="1"/>
                <c:pt idx="0">
                  <c:v>Groundwater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RoysWaterBudget!$B$3:$E$3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RoysWaterBudget!$A$4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RoysWaterBudget!$B$4:$E$4</c:f>
              <c:numCache>
                <c:formatCode>General</c:formatCode>
                <c:ptCount val="4"/>
                <c:pt idx="0">
                  <c:v>0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RoysWaterBudget!$A$5</c:f>
              <c:strCache>
                <c:ptCount val="1"/>
                <c:pt idx="0">
                  <c:v>Reservoirs</c:v>
                </c:pt>
              </c:strCache>
            </c:strRef>
          </c:tx>
          <c:invertIfNegative val="0"/>
          <c:val>
            <c:numRef>
              <c:f>RoysWaterBudget!$B$5:$E$5</c:f>
              <c:numCache>
                <c:formatCode>General</c:formatCode>
                <c:ptCount val="4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RoysWaterBudget!$A$6</c:f>
              <c:strCache>
                <c:ptCount val="1"/>
                <c:pt idx="0">
                  <c:v>Vegetation (ET)</c:v>
                </c:pt>
              </c:strCache>
            </c:strRef>
          </c:tx>
          <c:invertIfNegative val="0"/>
          <c:val>
            <c:numRef>
              <c:f>RoysWaterBudget!$B$6:$E$6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RoysWaterBudget!$A$7</c:f>
              <c:strCache>
                <c:ptCount val="1"/>
                <c:pt idx="0">
                  <c:v>Minimum Mainstem Discharge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RoysWaterBudget!$A$8</c:f>
              <c:strCache>
                <c:ptCount val="1"/>
                <c:pt idx="0">
                  <c:v>Irrigation (water diverted)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RoysWaterBudget!$A$9</c:f>
              <c:strCache>
                <c:ptCount val="1"/>
                <c:pt idx="0">
                  <c:v>Other Human Uses (e.g. urban)</c:v>
                </c:pt>
              </c:strCache>
            </c:strRef>
          </c:tx>
          <c:invertIfNegative val="0"/>
          <c:val>
            <c:numRef>
              <c:f>RoysWaterBudget!$B$9:$E$9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RoysWaterBudget!$A$10</c:f>
              <c:strCache>
                <c:ptCount val="1"/>
                <c:pt idx="0">
                  <c:v>Willamette River Discharge</c:v>
                </c:pt>
              </c:strCache>
            </c:strRef>
          </c:tx>
          <c:invertIfNegative val="0"/>
          <c:val>
            <c:numRef>
              <c:f>RoysWaterBudget!$B$10:$D$10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79456"/>
        <c:axId val="95380992"/>
      </c:barChart>
      <c:catAx>
        <c:axId val="953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80992"/>
        <c:crosses val="autoZero"/>
        <c:auto val="1"/>
        <c:lblAlgn val="ctr"/>
        <c:lblOffset val="100"/>
        <c:noMultiLvlLbl val="0"/>
      </c:catAx>
      <c:valAx>
        <c:axId val="953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RoysWaterBudget!$A$2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RoysWaterBudget!$B$2:$E$2</c:f>
              <c:numCache>
                <c:formatCode>General</c:formatCode>
                <c:ptCount val="4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RoysWaterBudget!$A$3</c:f>
              <c:strCache>
                <c:ptCount val="1"/>
                <c:pt idx="0">
                  <c:v>Groundwater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RoysWaterBudget!$B$3:$E$3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RoysWaterBudget!$A$4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RoysWaterBudget!$B$4:$E$4</c:f>
              <c:numCache>
                <c:formatCode>General</c:formatCode>
                <c:ptCount val="4"/>
                <c:pt idx="0">
                  <c:v>0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RoysWaterBudget!$A$5</c:f>
              <c:strCache>
                <c:ptCount val="1"/>
                <c:pt idx="0">
                  <c:v>Reservoirs</c:v>
                </c:pt>
              </c:strCache>
            </c:strRef>
          </c:tx>
          <c:invertIfNegative val="0"/>
          <c:val>
            <c:numRef>
              <c:f>RoysWaterBudget!$B$5:$E$5</c:f>
              <c:numCache>
                <c:formatCode>General</c:formatCode>
                <c:ptCount val="4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RoysWaterBudget!$A$6</c:f>
              <c:strCache>
                <c:ptCount val="1"/>
                <c:pt idx="0">
                  <c:v>Vegetation (ET)</c:v>
                </c:pt>
              </c:strCache>
            </c:strRef>
          </c:tx>
          <c:invertIfNegative val="0"/>
          <c:val>
            <c:numRef>
              <c:f>RoysWaterBudget!$B$6:$E$6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RoysWaterBudget!$A$7</c:f>
              <c:strCache>
                <c:ptCount val="1"/>
                <c:pt idx="0">
                  <c:v>Minimum Mainstem Discharge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RoysWaterBudget!$A$8</c:f>
              <c:strCache>
                <c:ptCount val="1"/>
                <c:pt idx="0">
                  <c:v>Irrigation (water diverted)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RoysWaterBudget!$A$9</c:f>
              <c:strCache>
                <c:ptCount val="1"/>
                <c:pt idx="0">
                  <c:v>Other Human Uses (e.g. urban)</c:v>
                </c:pt>
              </c:strCache>
            </c:strRef>
          </c:tx>
          <c:invertIfNegative val="0"/>
          <c:val>
            <c:numRef>
              <c:f>RoysWaterBudget!$B$9:$E$9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RoysWaterBudget!$A$10</c:f>
              <c:strCache>
                <c:ptCount val="1"/>
                <c:pt idx="0">
                  <c:v>Willamette River Discharge</c:v>
                </c:pt>
              </c:strCache>
            </c:strRef>
          </c:tx>
          <c:invertIfNegative val="0"/>
          <c:val>
            <c:numRef>
              <c:f>RoysWaterBudget!$B$10:$D$10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11584"/>
        <c:axId val="95491200"/>
      </c:barChart>
      <c:catAx>
        <c:axId val="954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491200"/>
        <c:crosses val="autoZero"/>
        <c:auto val="1"/>
        <c:lblAlgn val="ctr"/>
        <c:lblOffset val="100"/>
        <c:noMultiLvlLbl val="0"/>
      </c:catAx>
      <c:valAx>
        <c:axId val="95491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4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RoysWaterBudget!$D$1</c:f>
              <c:strCache>
                <c:ptCount val="1"/>
                <c:pt idx="0">
                  <c:v>Demand &amp; Runoff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RoysWaterBudget!$A$6:$A$10</c:f>
              <c:strCache>
                <c:ptCount val="5"/>
                <c:pt idx="0">
                  <c:v>Vegetation (ET)</c:v>
                </c:pt>
                <c:pt idx="1">
                  <c:v>Minimum Mainstem Discharge</c:v>
                </c:pt>
                <c:pt idx="2">
                  <c:v>Irrigation (water diverted)</c:v>
                </c:pt>
                <c:pt idx="3">
                  <c:v>Other Human Uses (e.g. urban)</c:v>
                </c:pt>
                <c:pt idx="4">
                  <c:v>Willamette River Discharge</c:v>
                </c:pt>
              </c:strCache>
            </c:strRef>
          </c:cat>
          <c:val>
            <c:numRef>
              <c:f>RoysWaterBudget!$D$6:$D$10</c:f>
              <c:numCache>
                <c:formatCode>General</c:formatCode>
                <c:ptCount val="5"/>
                <c:pt idx="0">
                  <c:v>41</c:v>
                </c:pt>
                <c:pt idx="1">
                  <c:v>13</c:v>
                </c:pt>
                <c:pt idx="2">
                  <c:v>1.7</c:v>
                </c:pt>
                <c:pt idx="3">
                  <c:v>1.3</c:v>
                </c:pt>
                <c:pt idx="4">
                  <c:v>115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WB Supply</a:t>
            </a:r>
            <a:r>
              <a:rPr lang="en-US" baseline="0"/>
              <a:t> and Demand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Sheet2!$A$2:$A$8</c:f>
              <c:strCache>
                <c:ptCount val="1"/>
                <c:pt idx="0">
                  <c:v>Precipitation Snow Vegetation (ET) Minimum Mainstem Discharge Irrigation (water diverted) Other Human Uses (e.g. urban) Willamette River Discharge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Precipitation</c:v>
                </c:pt>
                <c:pt idx="1">
                  <c:v>Snow</c:v>
                </c:pt>
                <c:pt idx="2">
                  <c:v>Vegetation (ET)</c:v>
                </c:pt>
                <c:pt idx="3">
                  <c:v>Minimum Mainstem Discharge</c:v>
                </c:pt>
                <c:pt idx="4">
                  <c:v>Irrigation (water diverted)</c:v>
                </c:pt>
                <c:pt idx="5">
                  <c:v>Other Human Uses (e.g. urban)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148.5</c:v>
                </c:pt>
                <c:pt idx="1">
                  <c:v>10.5</c:v>
                </c:pt>
                <c:pt idx="2">
                  <c:v>41</c:v>
                </c:pt>
                <c:pt idx="3">
                  <c:v>13</c:v>
                </c:pt>
                <c:pt idx="4">
                  <c:v>1.7</c:v>
                </c:pt>
                <c:pt idx="5">
                  <c:v>1.3</c:v>
                </c:pt>
                <c:pt idx="6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13984"/>
        <c:axId val="96334976"/>
      </c:barChart>
      <c:catAx>
        <c:axId val="955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334976"/>
        <c:crosses val="autoZero"/>
        <c:auto val="1"/>
        <c:lblAlgn val="ctr"/>
        <c:lblOffset val="100"/>
        <c:noMultiLvlLbl val="0"/>
      </c:catAx>
      <c:valAx>
        <c:axId val="963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9525</xdr:rowOff>
    </xdr:from>
    <xdr:to>
      <xdr:col>22</xdr:col>
      <xdr:colOff>0</xdr:colOff>
      <xdr:row>33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35</xdr:row>
      <xdr:rowOff>161925</xdr:rowOff>
    </xdr:from>
    <xdr:to>
      <xdr:col>22</xdr:col>
      <xdr:colOff>285750</xdr:colOff>
      <xdr:row>67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25</xdr:row>
      <xdr:rowOff>152399</xdr:rowOff>
    </xdr:from>
    <xdr:to>
      <xdr:col>17</xdr:col>
      <xdr:colOff>409575</xdr:colOff>
      <xdr:row>50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100011</xdr:rowOff>
    </xdr:from>
    <xdr:to>
      <xdr:col>17</xdr:col>
      <xdr:colOff>114299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defaultRowHeight="15" x14ac:dyDescent="0.25"/>
  <cols>
    <col min="1" max="1" width="28.7109375" customWidth="1"/>
    <col min="4" max="4" width="16.85546875" customWidth="1"/>
    <col min="5" max="5" width="8.42578125" customWidth="1"/>
  </cols>
  <sheetData>
    <row r="1" spans="1:7" x14ac:dyDescent="0.25">
      <c r="A1" s="1" t="s">
        <v>0</v>
      </c>
      <c r="B1" s="1" t="s">
        <v>14</v>
      </c>
      <c r="C1" s="1" t="s">
        <v>2</v>
      </c>
      <c r="D1" s="1" t="s">
        <v>16</v>
      </c>
      <c r="E1" s="1" t="s">
        <v>10</v>
      </c>
      <c r="F1" s="1" t="s">
        <v>12</v>
      </c>
    </row>
    <row r="2" spans="1:7" x14ac:dyDescent="0.25">
      <c r="A2" t="s">
        <v>1</v>
      </c>
      <c r="B2">
        <v>159</v>
      </c>
      <c r="C2">
        <v>0</v>
      </c>
      <c r="D2">
        <v>0</v>
      </c>
      <c r="E2">
        <v>0</v>
      </c>
      <c r="F2" t="s">
        <v>13</v>
      </c>
    </row>
    <row r="3" spans="1:7" x14ac:dyDescent="0.25">
      <c r="A3" t="s">
        <v>3</v>
      </c>
      <c r="B3">
        <v>0</v>
      </c>
      <c r="C3">
        <v>159</v>
      </c>
      <c r="D3">
        <v>0</v>
      </c>
      <c r="E3">
        <v>0</v>
      </c>
      <c r="F3" t="s">
        <v>13</v>
      </c>
    </row>
    <row r="4" spans="1:7" x14ac:dyDescent="0.25">
      <c r="A4" t="s">
        <v>4</v>
      </c>
      <c r="B4">
        <v>0</v>
      </c>
      <c r="C4">
        <v>10.5</v>
      </c>
      <c r="D4">
        <v>0</v>
      </c>
      <c r="E4">
        <v>0</v>
      </c>
      <c r="F4" t="s">
        <v>13</v>
      </c>
      <c r="G4">
        <f>C4/B2</f>
        <v>6.6037735849056603E-2</v>
      </c>
    </row>
    <row r="5" spans="1:7" x14ac:dyDescent="0.25">
      <c r="A5" t="s">
        <v>5</v>
      </c>
      <c r="B5">
        <v>0</v>
      </c>
      <c r="C5">
        <v>6.6</v>
      </c>
      <c r="D5">
        <v>0</v>
      </c>
      <c r="E5">
        <v>0</v>
      </c>
      <c r="F5" t="s">
        <v>13</v>
      </c>
    </row>
    <row r="6" spans="1:7" x14ac:dyDescent="0.25">
      <c r="A6" t="s">
        <v>6</v>
      </c>
      <c r="B6">
        <v>0</v>
      </c>
      <c r="C6">
        <v>0</v>
      </c>
      <c r="D6">
        <v>41</v>
      </c>
      <c r="E6">
        <v>0</v>
      </c>
      <c r="F6" t="s">
        <v>13</v>
      </c>
    </row>
    <row r="7" spans="1:7" x14ac:dyDescent="0.25">
      <c r="A7" t="s">
        <v>7</v>
      </c>
      <c r="B7">
        <v>0</v>
      </c>
      <c r="C7">
        <v>0</v>
      </c>
      <c r="D7">
        <v>13</v>
      </c>
      <c r="E7">
        <v>0</v>
      </c>
      <c r="F7" t="s">
        <v>13</v>
      </c>
    </row>
    <row r="8" spans="1:7" x14ac:dyDescent="0.25">
      <c r="A8" t="s">
        <v>8</v>
      </c>
      <c r="B8">
        <v>0</v>
      </c>
      <c r="C8">
        <v>0</v>
      </c>
      <c r="D8">
        <v>1.7</v>
      </c>
      <c r="E8">
        <v>0</v>
      </c>
      <c r="F8" t="s">
        <v>13</v>
      </c>
    </row>
    <row r="9" spans="1:7" x14ac:dyDescent="0.25">
      <c r="A9" t="s">
        <v>9</v>
      </c>
      <c r="B9">
        <v>0</v>
      </c>
      <c r="C9">
        <v>0</v>
      </c>
      <c r="D9">
        <v>1.3</v>
      </c>
      <c r="E9">
        <v>0</v>
      </c>
      <c r="F9" t="s">
        <v>13</v>
      </c>
    </row>
    <row r="10" spans="1:7" x14ac:dyDescent="0.25">
      <c r="A10" t="s">
        <v>11</v>
      </c>
      <c r="B10">
        <v>0</v>
      </c>
      <c r="C10">
        <v>0</v>
      </c>
      <c r="D10">
        <v>115</v>
      </c>
      <c r="F10" t="s">
        <v>13</v>
      </c>
    </row>
    <row r="12" spans="1:7" x14ac:dyDescent="0.25">
      <c r="A12" t="s">
        <v>15</v>
      </c>
      <c r="B12">
        <f>SUM(B2:B10)</f>
        <v>159</v>
      </c>
      <c r="C12">
        <f t="shared" ref="C12:E12" si="0">SUM(C2:C10)</f>
        <v>176.1</v>
      </c>
      <c r="D12">
        <f>SUM(D2:D10)</f>
        <v>172</v>
      </c>
      <c r="E12">
        <f t="shared" si="0"/>
        <v>0</v>
      </c>
    </row>
    <row r="13" spans="1:7" x14ac:dyDescent="0.25">
      <c r="A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C10" sqref="C10"/>
    </sheetView>
  </sheetViews>
  <sheetFormatPr defaultRowHeight="15" x14ac:dyDescent="0.25"/>
  <cols>
    <col min="1" max="1" width="28.7109375" bestFit="1" customWidth="1"/>
  </cols>
  <sheetData>
    <row r="2" spans="1:2" x14ac:dyDescent="0.25">
      <c r="A2" t="s">
        <v>1</v>
      </c>
      <c r="B2">
        <f>159-B3</f>
        <v>148.5</v>
      </c>
    </row>
    <row r="3" spans="1:2" x14ac:dyDescent="0.25">
      <c r="A3" t="s">
        <v>4</v>
      </c>
      <c r="B3">
        <v>10.5</v>
      </c>
    </row>
    <row r="4" spans="1:2" x14ac:dyDescent="0.25">
      <c r="A4" t="s">
        <v>6</v>
      </c>
      <c r="B4">
        <v>41</v>
      </c>
    </row>
    <row r="5" spans="1:2" x14ac:dyDescent="0.25">
      <c r="A5" t="s">
        <v>7</v>
      </c>
      <c r="B5">
        <v>13</v>
      </c>
    </row>
    <row r="6" spans="1:2" x14ac:dyDescent="0.25">
      <c r="A6" t="s">
        <v>8</v>
      </c>
      <c r="B6">
        <v>1.7</v>
      </c>
    </row>
    <row r="7" spans="1:2" x14ac:dyDescent="0.25">
      <c r="A7" t="s">
        <v>9</v>
      </c>
      <c r="B7">
        <v>1.3</v>
      </c>
    </row>
    <row r="8" spans="1:2" x14ac:dyDescent="0.25">
      <c r="A8" t="s">
        <v>11</v>
      </c>
      <c r="B8">
        <v>115</v>
      </c>
    </row>
    <row r="10" spans="1:2" ht="15.75" x14ac:dyDescent="0.25">
      <c r="A10" s="3" t="s">
        <v>40</v>
      </c>
      <c r="B10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1" sqref="E1:F1"/>
    </sheetView>
  </sheetViews>
  <sheetFormatPr defaultRowHeight="15" x14ac:dyDescent="0.25"/>
  <cols>
    <col min="1" max="1" width="16.7109375" customWidth="1"/>
    <col min="2" max="2" width="19.85546875" bestFit="1" customWidth="1"/>
    <col min="3" max="3" width="42.7109375" bestFit="1" customWidth="1"/>
    <col min="4" max="4" width="32.140625" bestFit="1" customWidth="1"/>
    <col min="5" max="5" width="19.140625" bestFit="1" customWidth="1"/>
    <col min="6" max="6" width="19.42578125" bestFit="1" customWidth="1"/>
  </cols>
  <sheetData>
    <row r="1" spans="1:6" x14ac:dyDescent="0.25">
      <c r="A1" t="s">
        <v>33</v>
      </c>
      <c r="B1" s="2">
        <f>AVERAGE(B5:B25)</f>
        <v>37542990.476190478</v>
      </c>
      <c r="C1" s="2">
        <f t="shared" ref="C1:F1" si="0">AVERAGE(C5:C25)</f>
        <v>930464.80952380947</v>
      </c>
      <c r="D1" s="2">
        <f t="shared" si="0"/>
        <v>930464.80952380947</v>
      </c>
      <c r="E1" s="2">
        <f t="shared" si="0"/>
        <v>37542990.476190478</v>
      </c>
      <c r="F1" s="2">
        <f t="shared" si="0"/>
        <v>1293668.0952380951</v>
      </c>
    </row>
    <row r="3" spans="1:6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</row>
    <row r="4" spans="1:6" x14ac:dyDescent="0.25">
      <c r="A4">
        <v>2009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2010</v>
      </c>
      <c r="B5" s="2">
        <v>36440100</v>
      </c>
      <c r="C5">
        <v>970584</v>
      </c>
      <c r="D5">
        <v>970584</v>
      </c>
      <c r="E5" s="2">
        <v>36440100</v>
      </c>
      <c r="F5">
        <v>590225</v>
      </c>
    </row>
    <row r="6" spans="1:6" x14ac:dyDescent="0.25">
      <c r="A6">
        <v>2011</v>
      </c>
      <c r="B6" s="2">
        <v>36069200</v>
      </c>
      <c r="C6">
        <v>868197</v>
      </c>
      <c r="D6">
        <v>868197</v>
      </c>
      <c r="E6" s="2">
        <v>36069200</v>
      </c>
      <c r="F6" s="2">
        <v>1406280</v>
      </c>
    </row>
    <row r="7" spans="1:6" x14ac:dyDescent="0.25">
      <c r="A7">
        <v>2012</v>
      </c>
      <c r="B7" s="2">
        <v>34938300</v>
      </c>
      <c r="C7">
        <v>913320</v>
      </c>
      <c r="D7">
        <v>913320</v>
      </c>
      <c r="E7" s="2">
        <v>34938300</v>
      </c>
      <c r="F7">
        <v>513680</v>
      </c>
    </row>
    <row r="8" spans="1:6" x14ac:dyDescent="0.25">
      <c r="A8">
        <v>2013</v>
      </c>
      <c r="B8" s="2">
        <v>43157100</v>
      </c>
      <c r="C8">
        <v>682179</v>
      </c>
      <c r="D8">
        <v>682179</v>
      </c>
      <c r="E8" s="2">
        <v>43157100</v>
      </c>
      <c r="F8">
        <v>587441</v>
      </c>
    </row>
    <row r="9" spans="1:6" x14ac:dyDescent="0.25">
      <c r="A9">
        <v>2014</v>
      </c>
      <c r="B9" s="2">
        <v>39637200</v>
      </c>
      <c r="C9">
        <v>989558</v>
      </c>
      <c r="D9">
        <v>989558</v>
      </c>
      <c r="E9" s="2">
        <v>39637200</v>
      </c>
      <c r="F9" s="2">
        <v>1035440</v>
      </c>
    </row>
    <row r="10" spans="1:6" x14ac:dyDescent="0.25">
      <c r="A10">
        <v>2015</v>
      </c>
      <c r="B10" s="2">
        <v>54515100</v>
      </c>
      <c r="C10" s="2">
        <v>1391490</v>
      </c>
      <c r="D10" s="2">
        <v>1391490</v>
      </c>
      <c r="E10" s="2">
        <v>54515100</v>
      </c>
      <c r="F10" s="2">
        <v>6811350</v>
      </c>
    </row>
    <row r="11" spans="1:6" x14ac:dyDescent="0.25">
      <c r="A11">
        <v>2016</v>
      </c>
      <c r="B11" s="2">
        <v>33212400</v>
      </c>
      <c r="C11">
        <v>920461</v>
      </c>
      <c r="D11">
        <v>920461</v>
      </c>
      <c r="E11" s="2">
        <v>33212400</v>
      </c>
      <c r="F11" s="2">
        <v>1371730</v>
      </c>
    </row>
    <row r="12" spans="1:6" x14ac:dyDescent="0.25">
      <c r="A12">
        <v>2017</v>
      </c>
      <c r="B12" s="2">
        <v>29130100</v>
      </c>
      <c r="C12">
        <v>764874</v>
      </c>
      <c r="D12">
        <v>764874</v>
      </c>
      <c r="E12" s="2">
        <v>29130100</v>
      </c>
      <c r="F12">
        <v>787423</v>
      </c>
    </row>
    <row r="13" spans="1:6" x14ac:dyDescent="0.25">
      <c r="A13">
        <v>2018</v>
      </c>
      <c r="B13" s="2">
        <v>28788500</v>
      </c>
      <c r="C13">
        <v>633755</v>
      </c>
      <c r="D13">
        <v>633755</v>
      </c>
      <c r="E13" s="2">
        <v>28788500</v>
      </c>
      <c r="F13">
        <v>241823</v>
      </c>
    </row>
    <row r="14" spans="1:6" x14ac:dyDescent="0.25">
      <c r="A14">
        <v>2019</v>
      </c>
      <c r="B14" s="2">
        <v>26288500</v>
      </c>
      <c r="C14">
        <v>654378</v>
      </c>
      <c r="D14">
        <v>654378</v>
      </c>
      <c r="E14" s="2">
        <v>26288500</v>
      </c>
      <c r="F14">
        <v>157466</v>
      </c>
    </row>
    <row r="15" spans="1:6" x14ac:dyDescent="0.25">
      <c r="A15">
        <v>2020</v>
      </c>
      <c r="B15" s="2">
        <v>34460000</v>
      </c>
      <c r="C15">
        <v>895781</v>
      </c>
      <c r="D15">
        <v>895781</v>
      </c>
      <c r="E15" s="2">
        <v>34460000</v>
      </c>
      <c r="F15">
        <v>290708</v>
      </c>
    </row>
    <row r="16" spans="1:6" x14ac:dyDescent="0.25">
      <c r="A16">
        <v>2021</v>
      </c>
      <c r="B16" s="2">
        <v>48125800</v>
      </c>
      <c r="C16" s="2">
        <v>1292810</v>
      </c>
      <c r="D16" s="2">
        <v>1292810</v>
      </c>
      <c r="E16" s="2">
        <v>48125800</v>
      </c>
      <c r="F16" s="2">
        <v>1408040</v>
      </c>
    </row>
    <row r="17" spans="1:6" x14ac:dyDescent="0.25">
      <c r="A17">
        <v>2022</v>
      </c>
      <c r="B17" s="2">
        <v>42429600</v>
      </c>
      <c r="C17" s="2">
        <v>1072520</v>
      </c>
      <c r="D17" s="2">
        <v>1072520</v>
      </c>
      <c r="E17" s="2">
        <v>42429600</v>
      </c>
      <c r="F17" s="2">
        <v>1782720</v>
      </c>
    </row>
    <row r="18" spans="1:6" x14ac:dyDescent="0.25">
      <c r="A18">
        <v>2023</v>
      </c>
      <c r="B18" s="2">
        <v>28058900</v>
      </c>
      <c r="C18">
        <v>749920</v>
      </c>
      <c r="D18">
        <v>749920</v>
      </c>
      <c r="E18" s="2">
        <v>28058900</v>
      </c>
      <c r="F18" s="2">
        <v>2418010</v>
      </c>
    </row>
    <row r="19" spans="1:6" x14ac:dyDescent="0.25">
      <c r="A19">
        <v>2024</v>
      </c>
      <c r="B19" s="2">
        <v>34843300</v>
      </c>
      <c r="C19">
        <v>788615</v>
      </c>
      <c r="D19">
        <v>788615</v>
      </c>
      <c r="E19" s="2">
        <v>34843300</v>
      </c>
      <c r="F19">
        <v>554068</v>
      </c>
    </row>
    <row r="20" spans="1:6" x14ac:dyDescent="0.25">
      <c r="A20">
        <v>2025</v>
      </c>
      <c r="B20" s="2">
        <v>26649700</v>
      </c>
      <c r="C20">
        <v>612356</v>
      </c>
      <c r="D20">
        <v>612356</v>
      </c>
      <c r="E20" s="2">
        <v>26649700</v>
      </c>
      <c r="F20">
        <v>655797</v>
      </c>
    </row>
    <row r="21" spans="1:6" x14ac:dyDescent="0.25">
      <c r="A21">
        <v>2026</v>
      </c>
      <c r="B21" s="2">
        <v>52732200</v>
      </c>
      <c r="C21" s="2">
        <v>1391010</v>
      </c>
      <c r="D21" s="2">
        <v>1391010</v>
      </c>
      <c r="E21" s="2">
        <v>52732200</v>
      </c>
      <c r="F21" s="2">
        <v>1945380</v>
      </c>
    </row>
    <row r="22" spans="1:6" x14ac:dyDescent="0.25">
      <c r="A22">
        <v>2027</v>
      </c>
      <c r="B22" s="2">
        <v>29734600</v>
      </c>
      <c r="C22">
        <v>742123</v>
      </c>
      <c r="D22">
        <v>742123</v>
      </c>
      <c r="E22" s="2">
        <v>29734600</v>
      </c>
      <c r="F22" s="2">
        <v>1825890</v>
      </c>
    </row>
    <row r="23" spans="1:6" x14ac:dyDescent="0.25">
      <c r="A23">
        <v>2028</v>
      </c>
      <c r="B23" s="2">
        <v>42672400</v>
      </c>
      <c r="C23" s="2">
        <v>1026750</v>
      </c>
      <c r="D23" s="2">
        <v>1026750</v>
      </c>
      <c r="E23" s="2">
        <v>42672400</v>
      </c>
      <c r="F23">
        <v>315166</v>
      </c>
    </row>
    <row r="24" spans="1:6" x14ac:dyDescent="0.25">
      <c r="A24">
        <v>2029</v>
      </c>
      <c r="B24" s="2">
        <v>47968700</v>
      </c>
      <c r="C24" s="2">
        <v>1133600</v>
      </c>
      <c r="D24" s="2">
        <v>1133600</v>
      </c>
      <c r="E24" s="2">
        <v>47968700</v>
      </c>
      <c r="F24">
        <v>689943</v>
      </c>
    </row>
    <row r="25" spans="1:6" x14ac:dyDescent="0.25">
      <c r="A25">
        <v>2030</v>
      </c>
      <c r="B25" s="2">
        <v>38551100</v>
      </c>
      <c r="C25" s="2">
        <v>1045480</v>
      </c>
      <c r="D25" s="2">
        <v>1045480</v>
      </c>
      <c r="E25" s="2">
        <v>38551100</v>
      </c>
      <c r="F25" s="2">
        <v>1778450</v>
      </c>
    </row>
    <row r="26" spans="1:6" x14ac:dyDescent="0.25">
      <c r="A26">
        <v>2031</v>
      </c>
      <c r="B26" s="2">
        <v>54194700</v>
      </c>
      <c r="C26" s="2">
        <v>1486770</v>
      </c>
      <c r="D26" s="2">
        <v>1486770</v>
      </c>
      <c r="E26" s="2">
        <v>54194700</v>
      </c>
      <c r="F26" s="2">
        <v>3089330</v>
      </c>
    </row>
    <row r="27" spans="1:6" x14ac:dyDescent="0.25">
      <c r="A27">
        <v>2032</v>
      </c>
      <c r="B27" s="2">
        <v>42322900</v>
      </c>
      <c r="C27" s="2">
        <v>1025020</v>
      </c>
      <c r="D27" s="2">
        <v>1025020</v>
      </c>
      <c r="E27" s="2">
        <v>42322900</v>
      </c>
      <c r="F27" s="2">
        <v>2204680</v>
      </c>
    </row>
    <row r="28" spans="1:6" x14ac:dyDescent="0.25">
      <c r="A28">
        <v>2033</v>
      </c>
      <c r="B28" s="2">
        <v>35831200</v>
      </c>
      <c r="C28">
        <v>930140</v>
      </c>
      <c r="D28">
        <v>930140</v>
      </c>
      <c r="E28" s="2">
        <v>35831200</v>
      </c>
      <c r="F28">
        <v>422567</v>
      </c>
    </row>
    <row r="29" spans="1:6" x14ac:dyDescent="0.25">
      <c r="A29">
        <v>2034</v>
      </c>
      <c r="B29" s="2">
        <v>43274900</v>
      </c>
      <c r="C29">
        <v>927816</v>
      </c>
      <c r="D29">
        <v>927816</v>
      </c>
      <c r="E29" s="2">
        <v>43274900</v>
      </c>
      <c r="F29">
        <v>252944</v>
      </c>
    </row>
    <row r="30" spans="1:6" x14ac:dyDescent="0.25">
      <c r="A30">
        <v>2035</v>
      </c>
      <c r="B30" s="2">
        <v>34951200</v>
      </c>
      <c r="C30">
        <v>932812</v>
      </c>
      <c r="D30">
        <v>932812</v>
      </c>
      <c r="E30" s="2">
        <v>34951200</v>
      </c>
      <c r="F30" s="2">
        <v>1351020</v>
      </c>
    </row>
    <row r="31" spans="1:6" x14ac:dyDescent="0.25">
      <c r="A31">
        <v>2036</v>
      </c>
      <c r="B31" s="2">
        <v>46757100</v>
      </c>
      <c r="C31" s="2">
        <v>1254870</v>
      </c>
      <c r="D31" s="2">
        <v>1254870</v>
      </c>
      <c r="E31" s="2">
        <v>46757100</v>
      </c>
      <c r="F31" s="2">
        <v>1442540</v>
      </c>
    </row>
    <row r="32" spans="1:6" x14ac:dyDescent="0.25">
      <c r="A32">
        <v>2037</v>
      </c>
      <c r="B32" s="2">
        <v>49677000</v>
      </c>
      <c r="C32" s="2">
        <v>1369460</v>
      </c>
      <c r="D32" s="2">
        <v>1369460</v>
      </c>
      <c r="E32" s="2">
        <v>49677000</v>
      </c>
      <c r="F32" s="2">
        <v>3590990</v>
      </c>
    </row>
    <row r="33" spans="1:6" x14ac:dyDescent="0.25">
      <c r="A33">
        <v>2038</v>
      </c>
      <c r="B33" s="2">
        <v>36088200</v>
      </c>
      <c r="C33">
        <v>911066</v>
      </c>
      <c r="D33">
        <v>911066</v>
      </c>
      <c r="E33" s="2">
        <v>36088200</v>
      </c>
      <c r="F33">
        <v>368967</v>
      </c>
    </row>
    <row r="34" spans="1:6" x14ac:dyDescent="0.25">
      <c r="A34">
        <v>2039</v>
      </c>
      <c r="B34" s="2">
        <v>42964700</v>
      </c>
      <c r="C34" s="2">
        <v>1268680</v>
      </c>
      <c r="D34" s="2">
        <v>1268680</v>
      </c>
      <c r="E34" s="2">
        <v>42964700</v>
      </c>
      <c r="F34">
        <v>539592</v>
      </c>
    </row>
    <row r="35" spans="1:6" x14ac:dyDescent="0.25">
      <c r="A35">
        <v>2040</v>
      </c>
      <c r="B35" s="2">
        <v>31161100</v>
      </c>
      <c r="C35">
        <v>801935</v>
      </c>
      <c r="D35">
        <v>801935</v>
      </c>
      <c r="E35" s="2">
        <v>31161100</v>
      </c>
      <c r="F35" s="2">
        <v>1265710</v>
      </c>
    </row>
    <row r="36" spans="1:6" x14ac:dyDescent="0.25">
      <c r="A36">
        <v>2041</v>
      </c>
      <c r="B36" s="2">
        <v>48841500</v>
      </c>
      <c r="C36" s="2">
        <v>1347330</v>
      </c>
      <c r="D36" s="2">
        <v>1347330</v>
      </c>
      <c r="E36" s="2">
        <v>48841500</v>
      </c>
      <c r="F36">
        <v>501385</v>
      </c>
    </row>
    <row r="37" spans="1:6" x14ac:dyDescent="0.25">
      <c r="A37">
        <v>2042</v>
      </c>
      <c r="B37" s="2">
        <v>45385200</v>
      </c>
      <c r="C37" s="2">
        <v>1034080</v>
      </c>
      <c r="D37" s="2">
        <v>1034080</v>
      </c>
      <c r="E37" s="2">
        <v>45385200</v>
      </c>
      <c r="F37" s="2">
        <v>1293250</v>
      </c>
    </row>
    <row r="38" spans="1:6" x14ac:dyDescent="0.25">
      <c r="A38">
        <v>2043</v>
      </c>
      <c r="B38" s="2">
        <v>28630500</v>
      </c>
      <c r="C38">
        <v>678830</v>
      </c>
      <c r="D38">
        <v>678830</v>
      </c>
      <c r="E38" s="2">
        <v>28630500</v>
      </c>
      <c r="F38">
        <v>370341</v>
      </c>
    </row>
    <row r="39" spans="1:6" x14ac:dyDescent="0.25">
      <c r="A39">
        <v>2044</v>
      </c>
      <c r="B39" s="2">
        <v>39840900</v>
      </c>
      <c r="C39" s="2">
        <v>1066750</v>
      </c>
      <c r="D39" s="2">
        <v>1066750</v>
      </c>
      <c r="E39" s="2">
        <v>39840900</v>
      </c>
      <c r="F39">
        <v>946956</v>
      </c>
    </row>
    <row r="40" spans="1:6" x14ac:dyDescent="0.25">
      <c r="A40">
        <v>2045</v>
      </c>
      <c r="B40" s="2">
        <v>50306200</v>
      </c>
      <c r="C40" s="2">
        <v>1303780</v>
      </c>
      <c r="D40" s="2">
        <v>1303780</v>
      </c>
      <c r="E40" s="2">
        <v>50306200</v>
      </c>
      <c r="F40" s="2">
        <v>1595800</v>
      </c>
    </row>
    <row r="41" spans="1:6" x14ac:dyDescent="0.25">
      <c r="A41">
        <v>2046</v>
      </c>
      <c r="B41" s="2">
        <v>39510200</v>
      </c>
      <c r="C41" s="2">
        <v>1005050</v>
      </c>
      <c r="D41" s="2">
        <v>1005050</v>
      </c>
      <c r="E41" s="2">
        <v>39510200</v>
      </c>
      <c r="F41" s="2">
        <v>2441800</v>
      </c>
    </row>
    <row r="42" spans="1:6" x14ac:dyDescent="0.25">
      <c r="A42">
        <v>2047</v>
      </c>
      <c r="B42" s="2">
        <v>43805500</v>
      </c>
      <c r="C42" s="2">
        <v>1021620</v>
      </c>
      <c r="D42" s="2">
        <v>1021620</v>
      </c>
      <c r="E42" s="2">
        <v>43805500</v>
      </c>
      <c r="F42" s="2">
        <v>1393450</v>
      </c>
    </row>
    <row r="43" spans="1:6" x14ac:dyDescent="0.25">
      <c r="A43">
        <v>2048</v>
      </c>
      <c r="B43" s="2">
        <v>35741000</v>
      </c>
      <c r="C43">
        <v>807127</v>
      </c>
      <c r="D43">
        <v>807127</v>
      </c>
      <c r="E43" s="2">
        <v>35741000</v>
      </c>
      <c r="F43">
        <v>679478</v>
      </c>
    </row>
    <row r="44" spans="1:6" x14ac:dyDescent="0.25">
      <c r="A44">
        <v>2049</v>
      </c>
      <c r="B44" s="2">
        <v>41395000</v>
      </c>
      <c r="C44" s="2">
        <v>1107350</v>
      </c>
      <c r="D44" s="2">
        <v>1107350</v>
      </c>
      <c r="E44" s="2">
        <v>41395000</v>
      </c>
      <c r="F44" s="2">
        <v>1354120</v>
      </c>
    </row>
    <row r="45" spans="1:6" x14ac:dyDescent="0.25">
      <c r="A45">
        <v>2050</v>
      </c>
      <c r="B45" s="2">
        <v>37530700</v>
      </c>
      <c r="C45" s="2">
        <v>1022770</v>
      </c>
      <c r="D45" s="2">
        <v>1022770</v>
      </c>
      <c r="E45" s="2">
        <v>37530700</v>
      </c>
      <c r="F45" s="2">
        <v>1480970</v>
      </c>
    </row>
    <row r="46" spans="1:6" x14ac:dyDescent="0.25">
      <c r="A46">
        <v>2051</v>
      </c>
      <c r="B46" s="2">
        <v>37619600</v>
      </c>
      <c r="C46" s="2">
        <v>1003370</v>
      </c>
      <c r="D46" s="2">
        <v>1003370</v>
      </c>
      <c r="E46" s="2">
        <v>37619600</v>
      </c>
      <c r="F46" s="2">
        <v>2521540</v>
      </c>
    </row>
    <row r="47" spans="1:6" x14ac:dyDescent="0.25">
      <c r="A47">
        <v>2052</v>
      </c>
      <c r="B47" s="2">
        <v>47682900</v>
      </c>
      <c r="C47">
        <v>915086</v>
      </c>
      <c r="D47">
        <v>915086</v>
      </c>
      <c r="E47" s="2">
        <v>47682900</v>
      </c>
      <c r="F47" s="2">
        <v>1202320</v>
      </c>
    </row>
    <row r="48" spans="1:6" x14ac:dyDescent="0.25">
      <c r="A48">
        <v>2053</v>
      </c>
      <c r="B48" s="2">
        <v>43996800</v>
      </c>
      <c r="C48" s="2">
        <v>1143440</v>
      </c>
      <c r="D48" s="2">
        <v>1143440</v>
      </c>
      <c r="E48" s="2">
        <v>43996800</v>
      </c>
      <c r="F48">
        <v>238863</v>
      </c>
    </row>
    <row r="49" spans="1:6" x14ac:dyDescent="0.25">
      <c r="A49">
        <v>2054</v>
      </c>
      <c r="B49" s="2">
        <v>38852700</v>
      </c>
      <c r="C49" s="2">
        <v>1035060</v>
      </c>
      <c r="D49" s="2">
        <v>1035060</v>
      </c>
      <c r="E49" s="2">
        <v>38852700</v>
      </c>
      <c r="F49">
        <v>305238</v>
      </c>
    </row>
    <row r="50" spans="1:6" x14ac:dyDescent="0.25">
      <c r="A50">
        <v>2055</v>
      </c>
      <c r="B50" s="2">
        <v>45811900</v>
      </c>
      <c r="C50" s="2">
        <v>1129540</v>
      </c>
      <c r="D50" s="2">
        <v>1129540</v>
      </c>
      <c r="E50" s="2">
        <v>45811900</v>
      </c>
      <c r="F50">
        <v>155425</v>
      </c>
    </row>
    <row r="51" spans="1:6" x14ac:dyDescent="0.25">
      <c r="A51">
        <v>2056</v>
      </c>
      <c r="B51" s="2">
        <v>37824100</v>
      </c>
      <c r="C51">
        <v>898184</v>
      </c>
      <c r="D51">
        <v>898184</v>
      </c>
      <c r="E51" s="2">
        <v>37824100</v>
      </c>
      <c r="F51" s="2">
        <v>1350150</v>
      </c>
    </row>
    <row r="52" spans="1:6" x14ac:dyDescent="0.25">
      <c r="A52">
        <v>2057</v>
      </c>
      <c r="B52" s="2">
        <v>43829700</v>
      </c>
      <c r="C52" s="2">
        <v>1138630</v>
      </c>
      <c r="D52" s="2">
        <v>1138630</v>
      </c>
      <c r="E52" s="2">
        <v>43829700</v>
      </c>
      <c r="F52" s="2">
        <v>1041730</v>
      </c>
    </row>
    <row r="53" spans="1:6" x14ac:dyDescent="0.25">
      <c r="A53">
        <v>2058</v>
      </c>
      <c r="B53" s="2">
        <v>35757300</v>
      </c>
      <c r="C53">
        <v>790028</v>
      </c>
      <c r="D53">
        <v>790028</v>
      </c>
      <c r="E53" s="2">
        <v>35757300</v>
      </c>
      <c r="F53">
        <v>694759</v>
      </c>
    </row>
    <row r="54" spans="1:6" x14ac:dyDescent="0.25">
      <c r="A54">
        <v>2059</v>
      </c>
      <c r="B54" s="2">
        <v>43943100</v>
      </c>
      <c r="C54" s="2">
        <v>1033170</v>
      </c>
      <c r="D54" s="2">
        <v>1033170</v>
      </c>
      <c r="E54" s="2">
        <v>43943100</v>
      </c>
      <c r="F54">
        <v>437958</v>
      </c>
    </row>
    <row r="55" spans="1:6" x14ac:dyDescent="0.25">
      <c r="A55">
        <v>2060</v>
      </c>
      <c r="B55" s="2">
        <v>41025700</v>
      </c>
      <c r="C55">
        <v>854753</v>
      </c>
      <c r="D55">
        <v>854753</v>
      </c>
      <c r="E55" s="2">
        <v>41025700</v>
      </c>
      <c r="F55">
        <v>331778</v>
      </c>
    </row>
    <row r="56" spans="1:6" x14ac:dyDescent="0.25">
      <c r="A56">
        <v>2061</v>
      </c>
      <c r="B56" s="2">
        <v>42441600</v>
      </c>
      <c r="C56" s="2">
        <v>1114790</v>
      </c>
      <c r="D56" s="2">
        <v>1114790</v>
      </c>
      <c r="E56" s="2">
        <v>42441600</v>
      </c>
      <c r="F56" s="2">
        <v>2163930</v>
      </c>
    </row>
    <row r="57" spans="1:6" x14ac:dyDescent="0.25">
      <c r="A57">
        <v>2062</v>
      </c>
      <c r="B57" s="2">
        <v>53952700</v>
      </c>
      <c r="C57" s="2">
        <v>1501970</v>
      </c>
      <c r="D57" s="2">
        <v>1501970</v>
      </c>
      <c r="E57" s="2">
        <v>53952700</v>
      </c>
      <c r="F57">
        <v>606905</v>
      </c>
    </row>
    <row r="58" spans="1:6" x14ac:dyDescent="0.25">
      <c r="A58">
        <v>2063</v>
      </c>
      <c r="B58" s="2">
        <v>44935100</v>
      </c>
      <c r="C58" s="2">
        <v>1055550</v>
      </c>
      <c r="D58" s="2">
        <v>1055550</v>
      </c>
      <c r="E58" s="2">
        <v>44935100</v>
      </c>
      <c r="F58" s="2">
        <v>2155060</v>
      </c>
    </row>
    <row r="59" spans="1:6" x14ac:dyDescent="0.25">
      <c r="A59">
        <v>2064</v>
      </c>
      <c r="B59" s="2">
        <v>40300200</v>
      </c>
      <c r="C59" s="2">
        <v>1007210</v>
      </c>
      <c r="D59" s="2">
        <v>1007210</v>
      </c>
      <c r="E59" s="2">
        <v>40300200</v>
      </c>
      <c r="F59">
        <v>305071</v>
      </c>
    </row>
    <row r="60" spans="1:6" x14ac:dyDescent="0.25">
      <c r="A60">
        <v>2065</v>
      </c>
      <c r="B60" s="2">
        <v>31691900</v>
      </c>
      <c r="C60">
        <v>800492</v>
      </c>
      <c r="D60">
        <v>800492</v>
      </c>
      <c r="E60" s="2">
        <v>31691900</v>
      </c>
      <c r="F60">
        <v>235674</v>
      </c>
    </row>
    <row r="61" spans="1:6" x14ac:dyDescent="0.25">
      <c r="A61">
        <v>2066</v>
      </c>
      <c r="B61" s="2">
        <v>40363800</v>
      </c>
      <c r="C61">
        <v>787466</v>
      </c>
      <c r="D61">
        <v>787466</v>
      </c>
      <c r="E61" s="2">
        <v>40363800</v>
      </c>
      <c r="F61">
        <v>324871</v>
      </c>
    </row>
    <row r="62" spans="1:6" x14ac:dyDescent="0.25">
      <c r="A62">
        <v>2067</v>
      </c>
      <c r="B62" s="2">
        <v>40705200</v>
      </c>
      <c r="C62" s="2">
        <v>1023790</v>
      </c>
      <c r="D62" s="2">
        <v>1023790</v>
      </c>
      <c r="E62" s="2">
        <v>40705200</v>
      </c>
      <c r="F62">
        <v>633481</v>
      </c>
    </row>
    <row r="63" spans="1:6" x14ac:dyDescent="0.25">
      <c r="A63">
        <v>2068</v>
      </c>
      <c r="B63" s="2">
        <v>56236900</v>
      </c>
      <c r="C63" s="2">
        <v>1419350</v>
      </c>
      <c r="D63" s="2">
        <v>1419350</v>
      </c>
      <c r="E63" s="2">
        <v>56236900</v>
      </c>
      <c r="F63" s="2">
        <v>1920150</v>
      </c>
    </row>
    <row r="64" spans="1:6" x14ac:dyDescent="0.25">
      <c r="A64">
        <v>2069</v>
      </c>
      <c r="B64" s="2">
        <v>42680200</v>
      </c>
      <c r="C64" s="2">
        <v>1141240</v>
      </c>
      <c r="D64" s="2">
        <v>1141240</v>
      </c>
      <c r="E64" s="2">
        <v>42680200</v>
      </c>
      <c r="F64">
        <v>615598</v>
      </c>
    </row>
    <row r="65" spans="1:6" x14ac:dyDescent="0.25">
      <c r="A65">
        <v>2070</v>
      </c>
      <c r="B65" s="2">
        <v>41818100</v>
      </c>
      <c r="C65" s="2">
        <v>1073310</v>
      </c>
      <c r="D65" s="2">
        <v>1073310</v>
      </c>
      <c r="E65" s="2">
        <v>41818100</v>
      </c>
      <c r="F65">
        <v>885230</v>
      </c>
    </row>
    <row r="66" spans="1:6" x14ac:dyDescent="0.25">
      <c r="A66">
        <v>2071</v>
      </c>
      <c r="B66" s="2">
        <v>34633600</v>
      </c>
      <c r="C66">
        <v>637637</v>
      </c>
      <c r="D66">
        <v>637637</v>
      </c>
      <c r="E66" s="2">
        <v>34633600</v>
      </c>
      <c r="F66">
        <v>487862</v>
      </c>
    </row>
    <row r="67" spans="1:6" x14ac:dyDescent="0.25">
      <c r="A67">
        <v>2072</v>
      </c>
      <c r="B67" s="2">
        <v>35445700</v>
      </c>
      <c r="C67">
        <v>860199</v>
      </c>
      <c r="D67">
        <v>860199</v>
      </c>
      <c r="E67" s="2">
        <v>35445700</v>
      </c>
      <c r="F67">
        <v>217500</v>
      </c>
    </row>
    <row r="68" spans="1:6" x14ac:dyDescent="0.25">
      <c r="A68">
        <v>2073</v>
      </c>
      <c r="B68" s="2">
        <v>47295400</v>
      </c>
      <c r="C68" s="2">
        <v>1249190</v>
      </c>
      <c r="D68" s="2">
        <v>1249190</v>
      </c>
      <c r="E68" s="2">
        <v>47295400</v>
      </c>
      <c r="F68">
        <v>549184</v>
      </c>
    </row>
    <row r="69" spans="1:6" x14ac:dyDescent="0.25">
      <c r="A69">
        <v>2074</v>
      </c>
      <c r="B69" s="2">
        <v>49690700</v>
      </c>
      <c r="C69" s="2">
        <v>1336820</v>
      </c>
      <c r="D69" s="2">
        <v>1336820</v>
      </c>
      <c r="E69" s="2">
        <v>49690700</v>
      </c>
      <c r="F69" s="2">
        <v>1861860</v>
      </c>
    </row>
    <row r="70" spans="1:6" x14ac:dyDescent="0.25">
      <c r="A70">
        <v>2075</v>
      </c>
      <c r="B70" s="2">
        <v>44891500</v>
      </c>
      <c r="C70">
        <v>966180</v>
      </c>
      <c r="D70">
        <v>966180</v>
      </c>
      <c r="E70" s="2">
        <v>44891500</v>
      </c>
      <c r="F70">
        <v>373055</v>
      </c>
    </row>
    <row r="71" spans="1:6" x14ac:dyDescent="0.25">
      <c r="A71">
        <v>2076</v>
      </c>
      <c r="B71" s="2">
        <v>44507900</v>
      </c>
      <c r="C71">
        <v>835169</v>
      </c>
      <c r="D71">
        <v>835169</v>
      </c>
      <c r="E71" s="2">
        <v>44507900</v>
      </c>
      <c r="F71">
        <v>570363</v>
      </c>
    </row>
    <row r="72" spans="1:6" x14ac:dyDescent="0.25">
      <c r="A72">
        <v>2077</v>
      </c>
      <c r="B72" s="2">
        <v>41009900</v>
      </c>
      <c r="C72">
        <v>981476</v>
      </c>
      <c r="D72">
        <v>981476</v>
      </c>
      <c r="E72" s="2">
        <v>41009900</v>
      </c>
      <c r="F72">
        <v>861095</v>
      </c>
    </row>
    <row r="73" spans="1:6" x14ac:dyDescent="0.25">
      <c r="A73">
        <v>2078</v>
      </c>
      <c r="B73" s="2">
        <v>42339300</v>
      </c>
      <c r="C73">
        <v>895802</v>
      </c>
      <c r="D73">
        <v>895802</v>
      </c>
      <c r="E73" s="2">
        <v>42339300</v>
      </c>
      <c r="F73">
        <v>340573</v>
      </c>
    </row>
    <row r="74" spans="1:6" x14ac:dyDescent="0.25">
      <c r="A74">
        <v>2079</v>
      </c>
      <c r="B74" s="2">
        <v>50942900</v>
      </c>
      <c r="C74" s="2">
        <v>1291920</v>
      </c>
      <c r="D74" s="2">
        <v>1291920</v>
      </c>
      <c r="E74" s="2">
        <v>50942900</v>
      </c>
      <c r="F74" s="2">
        <v>2209600</v>
      </c>
    </row>
    <row r="75" spans="1:6" x14ac:dyDescent="0.25">
      <c r="A75">
        <v>2080</v>
      </c>
      <c r="B75" s="2">
        <v>40293500</v>
      </c>
      <c r="C75" s="2">
        <v>1026990</v>
      </c>
      <c r="D75" s="2">
        <v>1026990</v>
      </c>
      <c r="E75" s="2">
        <v>40293500</v>
      </c>
      <c r="F75" s="2">
        <v>2725330</v>
      </c>
    </row>
    <row r="76" spans="1:6" x14ac:dyDescent="0.25">
      <c r="A76">
        <v>2081</v>
      </c>
      <c r="B76" s="2">
        <v>29235600</v>
      </c>
      <c r="C76">
        <v>650269</v>
      </c>
      <c r="D76">
        <v>650269</v>
      </c>
      <c r="E76" s="2">
        <v>29235600</v>
      </c>
      <c r="F76">
        <v>198475</v>
      </c>
    </row>
    <row r="77" spans="1:6" x14ac:dyDescent="0.25">
      <c r="A77">
        <v>2082</v>
      </c>
      <c r="B77" s="2">
        <v>37627500</v>
      </c>
      <c r="C77">
        <v>862851</v>
      </c>
      <c r="D77">
        <v>862851</v>
      </c>
      <c r="E77" s="2">
        <v>37627500</v>
      </c>
      <c r="F77">
        <v>136294</v>
      </c>
    </row>
    <row r="78" spans="1:6" x14ac:dyDescent="0.25">
      <c r="A78">
        <v>2083</v>
      </c>
      <c r="B78" s="2">
        <v>45705500</v>
      </c>
      <c r="C78">
        <v>993462</v>
      </c>
      <c r="D78">
        <v>993462</v>
      </c>
      <c r="E78" s="2">
        <v>45705500</v>
      </c>
      <c r="F78">
        <v>222110</v>
      </c>
    </row>
    <row r="79" spans="1:6" x14ac:dyDescent="0.25">
      <c r="A79">
        <v>2084</v>
      </c>
      <c r="B79" s="2">
        <v>41578700</v>
      </c>
      <c r="C79" s="2">
        <v>1051820</v>
      </c>
      <c r="D79" s="2">
        <v>1051820</v>
      </c>
      <c r="E79" s="2">
        <v>41578700</v>
      </c>
      <c r="F79">
        <v>972697</v>
      </c>
    </row>
    <row r="80" spans="1:6" x14ac:dyDescent="0.25">
      <c r="A80">
        <v>2085</v>
      </c>
      <c r="B80" s="2">
        <v>37492700</v>
      </c>
      <c r="C80">
        <v>918268</v>
      </c>
      <c r="D80">
        <v>918268</v>
      </c>
      <c r="E80" s="2">
        <v>37492700</v>
      </c>
      <c r="F80">
        <v>507235</v>
      </c>
    </row>
    <row r="81" spans="1:6" x14ac:dyDescent="0.25">
      <c r="A81">
        <v>2086</v>
      </c>
      <c r="B81" s="2">
        <v>26453900</v>
      </c>
      <c r="C81">
        <v>591679</v>
      </c>
      <c r="D81">
        <v>591679</v>
      </c>
      <c r="E81" s="2">
        <v>26453900</v>
      </c>
      <c r="F81">
        <v>284345</v>
      </c>
    </row>
    <row r="82" spans="1:6" x14ac:dyDescent="0.25">
      <c r="A82">
        <v>2087</v>
      </c>
      <c r="B82" s="2">
        <v>36848400</v>
      </c>
      <c r="C82">
        <v>722318</v>
      </c>
      <c r="D82">
        <v>722318</v>
      </c>
      <c r="E82" s="2">
        <v>36848400</v>
      </c>
      <c r="F82">
        <v>263746</v>
      </c>
    </row>
    <row r="83" spans="1:6" x14ac:dyDescent="0.25">
      <c r="A83">
        <v>2088</v>
      </c>
      <c r="B83" s="2">
        <v>36954200</v>
      </c>
      <c r="C83">
        <v>968391</v>
      </c>
      <c r="D83">
        <v>968391</v>
      </c>
      <c r="E83" s="2">
        <v>36954200</v>
      </c>
      <c r="F83">
        <v>279592</v>
      </c>
    </row>
    <row r="84" spans="1:6" x14ac:dyDescent="0.25">
      <c r="A84">
        <v>2089</v>
      </c>
      <c r="B84" s="2">
        <v>46082600</v>
      </c>
      <c r="C84" s="2">
        <v>1132870</v>
      </c>
      <c r="D84" s="2">
        <v>1132870</v>
      </c>
      <c r="E84" s="2">
        <v>46082600</v>
      </c>
      <c r="F84">
        <v>379321</v>
      </c>
    </row>
    <row r="85" spans="1:6" x14ac:dyDescent="0.25">
      <c r="A85">
        <v>2090</v>
      </c>
      <c r="B85" s="2">
        <v>49019800</v>
      </c>
      <c r="C85">
        <v>832766</v>
      </c>
      <c r="D85">
        <v>832766</v>
      </c>
      <c r="E85" s="2">
        <v>49019800</v>
      </c>
      <c r="F85">
        <v>232543</v>
      </c>
    </row>
    <row r="86" spans="1:6" x14ac:dyDescent="0.25">
      <c r="A86">
        <v>2091</v>
      </c>
      <c r="B86" s="2">
        <v>31689000</v>
      </c>
      <c r="C86">
        <v>638913</v>
      </c>
      <c r="D86">
        <v>638913</v>
      </c>
      <c r="E86" s="2">
        <v>31689000</v>
      </c>
      <c r="F86">
        <v>252358</v>
      </c>
    </row>
    <row r="87" spans="1:6" x14ac:dyDescent="0.25">
      <c r="A87">
        <v>2092</v>
      </c>
      <c r="B87" s="2">
        <v>40396400</v>
      </c>
      <c r="C87">
        <v>919809</v>
      </c>
      <c r="D87">
        <v>919809</v>
      </c>
      <c r="E87" s="2">
        <v>40396400</v>
      </c>
      <c r="F87">
        <v>127282</v>
      </c>
    </row>
    <row r="88" spans="1:6" x14ac:dyDescent="0.25">
      <c r="A88">
        <v>2093</v>
      </c>
      <c r="B88" s="2">
        <v>37567700</v>
      </c>
      <c r="C88">
        <v>990944</v>
      </c>
      <c r="D88">
        <v>990944</v>
      </c>
      <c r="E88" s="2">
        <v>37567700</v>
      </c>
      <c r="F88">
        <v>417861</v>
      </c>
    </row>
    <row r="89" spans="1:6" x14ac:dyDescent="0.25">
      <c r="A89">
        <v>2094</v>
      </c>
      <c r="B89" s="2">
        <v>51949400</v>
      </c>
      <c r="C89" s="2">
        <v>1317180</v>
      </c>
      <c r="D89" s="2">
        <v>1317180</v>
      </c>
      <c r="E89" s="2">
        <v>51949400</v>
      </c>
      <c r="F89">
        <v>252100</v>
      </c>
    </row>
    <row r="90" spans="1:6" x14ac:dyDescent="0.25">
      <c r="A90">
        <v>2095</v>
      </c>
      <c r="B90" s="2">
        <v>35258900</v>
      </c>
      <c r="C90">
        <v>921673</v>
      </c>
      <c r="D90">
        <v>921673</v>
      </c>
      <c r="E90" s="2">
        <v>35258900</v>
      </c>
      <c r="F90">
        <v>697213</v>
      </c>
    </row>
    <row r="91" spans="1:6" x14ac:dyDescent="0.25">
      <c r="A91">
        <v>2096</v>
      </c>
      <c r="B91" s="2">
        <v>33026900</v>
      </c>
      <c r="C91">
        <v>849532</v>
      </c>
      <c r="D91">
        <v>849532</v>
      </c>
      <c r="E91" s="2">
        <v>33026900</v>
      </c>
      <c r="F91">
        <v>45193.8</v>
      </c>
    </row>
    <row r="92" spans="1:6" x14ac:dyDescent="0.25">
      <c r="A92">
        <v>2097</v>
      </c>
      <c r="B92" s="2">
        <v>37264200</v>
      </c>
      <c r="C92">
        <v>699999</v>
      </c>
      <c r="D92">
        <v>699999</v>
      </c>
      <c r="E92" s="2">
        <v>37264200</v>
      </c>
      <c r="F92">
        <v>201937</v>
      </c>
    </row>
    <row r="93" spans="1:6" x14ac:dyDescent="0.25">
      <c r="A93">
        <v>2098</v>
      </c>
      <c r="B93" s="2">
        <v>44474300</v>
      </c>
      <c r="C93">
        <v>821046</v>
      </c>
      <c r="D93">
        <v>821046</v>
      </c>
      <c r="E93" s="2">
        <v>44474300</v>
      </c>
      <c r="F93">
        <v>204320</v>
      </c>
    </row>
    <row r="94" spans="1:6" x14ac:dyDescent="0.25">
      <c r="A94">
        <v>2099</v>
      </c>
      <c r="B94" s="2">
        <v>35256900</v>
      </c>
      <c r="C94">
        <v>929871</v>
      </c>
      <c r="D94">
        <v>929871</v>
      </c>
      <c r="E94" s="2">
        <v>35256900</v>
      </c>
      <c r="F94">
        <v>462866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20.140625" bestFit="1" customWidth="1"/>
    <col min="3" max="3" width="39" bestFit="1" customWidth="1"/>
    <col min="4" max="4" width="28.42578125" hidden="1" customWidth="1"/>
    <col min="5" max="5" width="38.85546875" hidden="1" customWidth="1"/>
    <col min="6" max="6" width="57.5703125" hidden="1" customWidth="1"/>
    <col min="7" max="7" width="47.140625" hidden="1" customWidth="1"/>
    <col min="8" max="8" width="23.5703125" bestFit="1" customWidth="1"/>
    <col min="9" max="9" width="27.42578125" bestFit="1" customWidth="1"/>
    <col min="10" max="10" width="16.140625" bestFit="1" customWidth="1"/>
    <col min="11" max="11" width="20.42578125" bestFit="1" customWidth="1"/>
  </cols>
  <sheetData>
    <row r="1" spans="1:11" x14ac:dyDescent="0.25">
      <c r="A1" t="s">
        <v>33</v>
      </c>
      <c r="B1" s="2">
        <f>AVERAGE(B5:B25)</f>
        <v>1016310.2380952381</v>
      </c>
      <c r="C1" s="2">
        <f t="shared" ref="C1:H1" si="0">AVERAGE(C5:C25)</f>
        <v>226056.14285714287</v>
      </c>
      <c r="D1" s="2">
        <f t="shared" si="0"/>
        <v>226056.14285714287</v>
      </c>
      <c r="E1" s="2">
        <f t="shared" si="0"/>
        <v>1572321.9047619049</v>
      </c>
      <c r="F1" s="2">
        <f t="shared" si="0"/>
        <v>316089.90476190473</v>
      </c>
      <c r="G1" s="2">
        <f t="shared" si="0"/>
        <v>316089.90476190473</v>
      </c>
      <c r="H1" s="2">
        <f t="shared" si="0"/>
        <v>5856387.1428571427</v>
      </c>
    </row>
    <row r="3" spans="1:11" x14ac:dyDescent="0.25">
      <c r="A3" t="s">
        <v>22</v>
      </c>
      <c r="B3" t="s">
        <v>32</v>
      </c>
      <c r="C3" t="s">
        <v>31</v>
      </c>
      <c r="D3" t="s">
        <v>30</v>
      </c>
      <c r="E3" t="s">
        <v>29</v>
      </c>
      <c r="F3" t="s">
        <v>28</v>
      </c>
      <c r="G3" t="s">
        <v>27</v>
      </c>
      <c r="H3" t="s">
        <v>26</v>
      </c>
      <c r="I3" t="s">
        <v>25</v>
      </c>
      <c r="J3" t="s">
        <v>24</v>
      </c>
      <c r="K3" t="s">
        <v>23</v>
      </c>
    </row>
    <row r="4" spans="1:11" x14ac:dyDescent="0.25">
      <c r="A4">
        <v>2009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2010</v>
      </c>
      <c r="B5" s="2">
        <v>1026310</v>
      </c>
      <c r="C5">
        <v>253197</v>
      </c>
      <c r="D5">
        <v>253197</v>
      </c>
      <c r="E5" s="2">
        <v>1597290</v>
      </c>
      <c r="F5">
        <v>353972</v>
      </c>
      <c r="G5">
        <v>353972</v>
      </c>
      <c r="H5" s="2">
        <v>5634000</v>
      </c>
      <c r="I5" s="2">
        <v>6715790</v>
      </c>
      <c r="J5" s="2">
        <v>6939990</v>
      </c>
      <c r="K5" s="2">
        <v>8674520</v>
      </c>
    </row>
    <row r="6" spans="1:11" x14ac:dyDescent="0.25">
      <c r="A6">
        <v>2011</v>
      </c>
      <c r="B6" s="2">
        <v>1011570</v>
      </c>
      <c r="C6">
        <v>222474</v>
      </c>
      <c r="D6">
        <v>222474</v>
      </c>
      <c r="E6" s="2">
        <v>1607960</v>
      </c>
      <c r="F6">
        <v>315938</v>
      </c>
      <c r="G6">
        <v>315938</v>
      </c>
      <c r="H6" s="2">
        <v>5966930</v>
      </c>
      <c r="I6" s="2">
        <v>6734570</v>
      </c>
      <c r="J6" s="2">
        <v>7264800</v>
      </c>
      <c r="K6" s="2">
        <v>8704800</v>
      </c>
    </row>
    <row r="7" spans="1:11" x14ac:dyDescent="0.25">
      <c r="A7">
        <v>2012</v>
      </c>
      <c r="B7" s="2">
        <v>1054240</v>
      </c>
      <c r="C7">
        <v>253252</v>
      </c>
      <c r="D7">
        <v>253252</v>
      </c>
      <c r="E7" s="2">
        <v>1554740</v>
      </c>
      <c r="F7">
        <v>338820</v>
      </c>
      <c r="G7">
        <v>338820</v>
      </c>
      <c r="H7" s="2">
        <v>6041640</v>
      </c>
      <c r="I7" s="2">
        <v>6577540</v>
      </c>
      <c r="J7" s="2">
        <v>7389380</v>
      </c>
      <c r="K7" s="2">
        <v>8487910</v>
      </c>
    </row>
    <row r="8" spans="1:11" x14ac:dyDescent="0.25">
      <c r="A8">
        <v>2013</v>
      </c>
      <c r="B8" s="2">
        <v>1046130</v>
      </c>
      <c r="C8">
        <v>150316</v>
      </c>
      <c r="D8">
        <v>150316</v>
      </c>
      <c r="E8" s="2">
        <v>1427220</v>
      </c>
      <c r="F8">
        <v>195540</v>
      </c>
      <c r="G8">
        <v>195540</v>
      </c>
      <c r="H8" s="2">
        <v>5884750</v>
      </c>
      <c r="I8" s="2">
        <v>6027350</v>
      </c>
      <c r="J8" s="2">
        <v>7215660</v>
      </c>
      <c r="K8" s="2">
        <v>7781930</v>
      </c>
    </row>
    <row r="9" spans="1:11" x14ac:dyDescent="0.25">
      <c r="A9">
        <v>2014</v>
      </c>
      <c r="B9" s="2">
        <v>1023720</v>
      </c>
      <c r="C9">
        <v>229419</v>
      </c>
      <c r="D9">
        <v>229419</v>
      </c>
      <c r="E9" s="2">
        <v>1588580</v>
      </c>
      <c r="F9">
        <v>318766</v>
      </c>
      <c r="G9">
        <v>318766</v>
      </c>
      <c r="H9" s="2">
        <v>5788280</v>
      </c>
      <c r="I9" s="2">
        <v>6551500</v>
      </c>
      <c r="J9" s="2">
        <v>7098990</v>
      </c>
      <c r="K9" s="2">
        <v>8500230</v>
      </c>
    </row>
    <row r="10" spans="1:11" x14ac:dyDescent="0.25">
      <c r="A10">
        <v>2015</v>
      </c>
      <c r="B10" s="2">
        <v>1022030</v>
      </c>
      <c r="C10">
        <v>223592</v>
      </c>
      <c r="D10">
        <v>223592</v>
      </c>
      <c r="E10" s="2">
        <v>1550930</v>
      </c>
      <c r="F10">
        <v>309265</v>
      </c>
      <c r="G10">
        <v>309265</v>
      </c>
      <c r="H10" s="2">
        <v>5832150</v>
      </c>
      <c r="I10" s="2">
        <v>6164120</v>
      </c>
      <c r="J10" s="2">
        <v>7138140</v>
      </c>
      <c r="K10" s="2">
        <v>8061870</v>
      </c>
    </row>
    <row r="11" spans="1:11" x14ac:dyDescent="0.25">
      <c r="A11">
        <v>2016</v>
      </c>
      <c r="B11">
        <v>970869</v>
      </c>
      <c r="C11">
        <v>241593</v>
      </c>
      <c r="D11">
        <v>241593</v>
      </c>
      <c r="E11" s="2">
        <v>1647320</v>
      </c>
      <c r="F11">
        <v>356840</v>
      </c>
      <c r="G11">
        <v>356840</v>
      </c>
      <c r="H11" s="2">
        <v>5642420</v>
      </c>
      <c r="I11" s="2">
        <v>6657510</v>
      </c>
      <c r="J11" s="2">
        <v>6893000</v>
      </c>
      <c r="K11" s="2">
        <v>8674770</v>
      </c>
    </row>
    <row r="12" spans="1:11" x14ac:dyDescent="0.25">
      <c r="A12">
        <v>2017</v>
      </c>
      <c r="B12">
        <v>951814</v>
      </c>
      <c r="C12">
        <v>230735</v>
      </c>
      <c r="D12">
        <v>230735</v>
      </c>
      <c r="E12" s="2">
        <v>1722780</v>
      </c>
      <c r="F12">
        <v>359034</v>
      </c>
      <c r="G12">
        <v>359034</v>
      </c>
      <c r="H12" s="2">
        <v>5818330</v>
      </c>
      <c r="I12" s="2">
        <v>7248400</v>
      </c>
      <c r="J12" s="2">
        <v>7054510</v>
      </c>
      <c r="K12" s="2">
        <v>9362690</v>
      </c>
    </row>
    <row r="13" spans="1:11" x14ac:dyDescent="0.25">
      <c r="A13">
        <v>2018</v>
      </c>
      <c r="B13" s="2">
        <v>1066720</v>
      </c>
      <c r="C13">
        <v>209372</v>
      </c>
      <c r="D13">
        <v>209372</v>
      </c>
      <c r="E13" s="2">
        <v>1611490</v>
      </c>
      <c r="F13">
        <v>290727</v>
      </c>
      <c r="G13">
        <v>290727</v>
      </c>
      <c r="H13" s="2">
        <v>6295940</v>
      </c>
      <c r="I13" s="2">
        <v>6716920</v>
      </c>
      <c r="J13" s="2">
        <v>7664330</v>
      </c>
      <c r="K13" s="2">
        <v>8695160</v>
      </c>
    </row>
    <row r="14" spans="1:11" x14ac:dyDescent="0.25">
      <c r="A14">
        <v>2019</v>
      </c>
      <c r="B14" s="2">
        <v>1025960</v>
      </c>
      <c r="C14">
        <v>230225</v>
      </c>
      <c r="D14">
        <v>230225</v>
      </c>
      <c r="E14" s="2">
        <v>1620650</v>
      </c>
      <c r="F14">
        <v>324238</v>
      </c>
      <c r="G14">
        <v>324238</v>
      </c>
      <c r="H14" s="2">
        <v>6047180</v>
      </c>
      <c r="I14" s="2">
        <v>7008010</v>
      </c>
      <c r="J14" s="2">
        <v>7368490</v>
      </c>
      <c r="K14" s="2">
        <v>9003730</v>
      </c>
    </row>
    <row r="15" spans="1:11" x14ac:dyDescent="0.25">
      <c r="A15">
        <v>2020</v>
      </c>
      <c r="B15" s="2">
        <v>1079880</v>
      </c>
      <c r="C15">
        <v>245372</v>
      </c>
      <c r="D15">
        <v>245372</v>
      </c>
      <c r="E15" s="2">
        <v>1616690</v>
      </c>
      <c r="F15">
        <v>332816</v>
      </c>
      <c r="G15">
        <v>332816</v>
      </c>
      <c r="H15" s="2">
        <v>6034170</v>
      </c>
      <c r="I15" s="2">
        <v>6765530</v>
      </c>
      <c r="J15" s="2">
        <v>7415150</v>
      </c>
      <c r="K15" s="2">
        <v>8751220</v>
      </c>
    </row>
    <row r="16" spans="1:11" x14ac:dyDescent="0.25">
      <c r="A16">
        <v>2021</v>
      </c>
      <c r="B16" s="2">
        <v>1037580</v>
      </c>
      <c r="C16">
        <v>242630</v>
      </c>
      <c r="D16">
        <v>242630</v>
      </c>
      <c r="E16" s="2">
        <v>1571600</v>
      </c>
      <c r="F16">
        <v>332389</v>
      </c>
      <c r="G16">
        <v>332389</v>
      </c>
      <c r="H16" s="2">
        <v>5756420</v>
      </c>
      <c r="I16" s="2">
        <v>6221840</v>
      </c>
      <c r="J16" s="2">
        <v>7081530</v>
      </c>
      <c r="K16" s="2">
        <v>8145940</v>
      </c>
    </row>
    <row r="17" spans="1:11" x14ac:dyDescent="0.25">
      <c r="A17">
        <v>2022</v>
      </c>
      <c r="B17" s="2">
        <v>1028400</v>
      </c>
      <c r="C17">
        <v>231876</v>
      </c>
      <c r="D17">
        <v>231876</v>
      </c>
      <c r="E17" s="2">
        <v>1534500</v>
      </c>
      <c r="F17">
        <v>314687</v>
      </c>
      <c r="G17">
        <v>314687</v>
      </c>
      <c r="H17" s="2">
        <v>5760850</v>
      </c>
      <c r="I17" s="2">
        <v>6121220</v>
      </c>
      <c r="J17" s="2">
        <v>7073770</v>
      </c>
      <c r="K17" s="2">
        <v>8001140</v>
      </c>
    </row>
    <row r="18" spans="1:11" x14ac:dyDescent="0.25">
      <c r="A18">
        <v>2023</v>
      </c>
      <c r="B18">
        <v>951149</v>
      </c>
      <c r="C18">
        <v>232744</v>
      </c>
      <c r="D18">
        <v>232744</v>
      </c>
      <c r="E18" s="2">
        <v>1591580</v>
      </c>
      <c r="F18">
        <v>341716</v>
      </c>
      <c r="G18">
        <v>341716</v>
      </c>
      <c r="H18" s="2">
        <v>5688880</v>
      </c>
      <c r="I18" s="2">
        <v>6655130</v>
      </c>
      <c r="J18" s="2">
        <v>6918150</v>
      </c>
      <c r="K18" s="2">
        <v>8611970</v>
      </c>
    </row>
    <row r="19" spans="1:11" x14ac:dyDescent="0.25">
      <c r="A19">
        <v>2024</v>
      </c>
      <c r="B19" s="2">
        <v>1022710</v>
      </c>
      <c r="C19">
        <v>210006</v>
      </c>
      <c r="D19">
        <v>210006</v>
      </c>
      <c r="E19" s="2">
        <v>1443440</v>
      </c>
      <c r="F19">
        <v>273158</v>
      </c>
      <c r="G19">
        <v>273158</v>
      </c>
      <c r="H19" s="2">
        <v>5968620</v>
      </c>
      <c r="I19" s="2">
        <v>6298340</v>
      </c>
      <c r="J19" s="2">
        <v>7277790</v>
      </c>
      <c r="K19" s="2">
        <v>8077930</v>
      </c>
    </row>
    <row r="20" spans="1:11" x14ac:dyDescent="0.25">
      <c r="A20">
        <v>2025</v>
      </c>
      <c r="B20">
        <v>949248</v>
      </c>
      <c r="C20">
        <v>204776</v>
      </c>
      <c r="D20">
        <v>204776</v>
      </c>
      <c r="E20" s="2">
        <v>1590380</v>
      </c>
      <c r="F20">
        <v>302569</v>
      </c>
      <c r="G20">
        <v>302569</v>
      </c>
      <c r="H20" s="2">
        <v>5647960</v>
      </c>
      <c r="I20" s="2">
        <v>6681700</v>
      </c>
      <c r="J20" s="2">
        <v>6875490</v>
      </c>
      <c r="K20" s="2">
        <v>8636200</v>
      </c>
    </row>
    <row r="21" spans="1:11" x14ac:dyDescent="0.25">
      <c r="A21">
        <v>2026</v>
      </c>
      <c r="B21">
        <v>962737</v>
      </c>
      <c r="C21">
        <v>228364</v>
      </c>
      <c r="D21">
        <v>228364</v>
      </c>
      <c r="E21" s="2">
        <v>1528040</v>
      </c>
      <c r="F21">
        <v>322277</v>
      </c>
      <c r="G21">
        <v>322277</v>
      </c>
      <c r="H21" s="2">
        <v>5505980</v>
      </c>
      <c r="I21" s="2">
        <v>6363310</v>
      </c>
      <c r="J21" s="2">
        <v>6743040</v>
      </c>
      <c r="K21" s="2">
        <v>8240790</v>
      </c>
    </row>
    <row r="22" spans="1:11" x14ac:dyDescent="0.25">
      <c r="A22">
        <v>2027</v>
      </c>
      <c r="B22">
        <v>992884</v>
      </c>
      <c r="C22">
        <v>221532</v>
      </c>
      <c r="D22">
        <v>221532</v>
      </c>
      <c r="E22" s="2">
        <v>1616400</v>
      </c>
      <c r="F22">
        <v>324924</v>
      </c>
      <c r="G22">
        <v>324924</v>
      </c>
      <c r="H22" s="2">
        <v>6076950</v>
      </c>
      <c r="I22" s="2">
        <v>6585480</v>
      </c>
      <c r="J22" s="2">
        <v>7360580</v>
      </c>
      <c r="K22" s="2">
        <v>8569620</v>
      </c>
    </row>
    <row r="23" spans="1:11" x14ac:dyDescent="0.25">
      <c r="A23">
        <v>2028</v>
      </c>
      <c r="B23" s="2">
        <v>1094080</v>
      </c>
      <c r="C23">
        <v>225555</v>
      </c>
      <c r="D23">
        <v>225555</v>
      </c>
      <c r="E23" s="2">
        <v>1413500</v>
      </c>
      <c r="F23">
        <v>275007</v>
      </c>
      <c r="G23">
        <v>275007</v>
      </c>
      <c r="H23" s="2">
        <v>5981400</v>
      </c>
      <c r="I23" s="2">
        <v>6223450</v>
      </c>
      <c r="J23" s="2">
        <v>7369240</v>
      </c>
      <c r="K23" s="2">
        <v>7968180</v>
      </c>
    </row>
    <row r="24" spans="1:11" x14ac:dyDescent="0.25">
      <c r="A24">
        <v>2029</v>
      </c>
      <c r="B24" s="2">
        <v>1053830</v>
      </c>
      <c r="C24">
        <v>223261</v>
      </c>
      <c r="D24">
        <v>223261</v>
      </c>
      <c r="E24" s="2">
        <v>1552690</v>
      </c>
      <c r="F24">
        <v>302655</v>
      </c>
      <c r="G24">
        <v>302655</v>
      </c>
      <c r="H24" s="2">
        <v>5911960</v>
      </c>
      <c r="I24" s="2">
        <v>6335510</v>
      </c>
      <c r="J24" s="2">
        <v>7259500</v>
      </c>
      <c r="K24" s="2">
        <v>8242850</v>
      </c>
    </row>
    <row r="25" spans="1:11" x14ac:dyDescent="0.25">
      <c r="A25">
        <v>2030</v>
      </c>
      <c r="B25">
        <v>970654</v>
      </c>
      <c r="C25">
        <v>236888</v>
      </c>
      <c r="D25">
        <v>236888</v>
      </c>
      <c r="E25" s="2">
        <v>1630980</v>
      </c>
      <c r="F25">
        <v>352550</v>
      </c>
      <c r="G25">
        <v>352550</v>
      </c>
      <c r="H25" s="2">
        <v>5699320</v>
      </c>
      <c r="I25" s="2">
        <v>6528060</v>
      </c>
      <c r="J25" s="2">
        <v>6950420</v>
      </c>
      <c r="K25" s="2">
        <v>8526350</v>
      </c>
    </row>
    <row r="26" spans="1:11" x14ac:dyDescent="0.25">
      <c r="A26">
        <v>2031</v>
      </c>
      <c r="B26" s="2">
        <v>1033160</v>
      </c>
      <c r="C26">
        <v>238968</v>
      </c>
      <c r="D26">
        <v>238968</v>
      </c>
      <c r="E26" s="2">
        <v>1549110</v>
      </c>
      <c r="F26">
        <v>325856</v>
      </c>
      <c r="G26">
        <v>325856</v>
      </c>
      <c r="H26" s="2">
        <v>5757770</v>
      </c>
      <c r="I26" s="2">
        <v>6157190</v>
      </c>
      <c r="J26" s="2">
        <v>7076770</v>
      </c>
      <c r="K26" s="2">
        <v>8054520</v>
      </c>
    </row>
    <row r="27" spans="1:11" x14ac:dyDescent="0.25">
      <c r="A27">
        <v>2032</v>
      </c>
      <c r="B27">
        <v>968948</v>
      </c>
      <c r="C27">
        <v>214113</v>
      </c>
      <c r="D27">
        <v>214113</v>
      </c>
      <c r="E27" s="2">
        <v>1544510</v>
      </c>
      <c r="F27">
        <v>305688</v>
      </c>
      <c r="G27">
        <v>305688</v>
      </c>
      <c r="H27" s="2">
        <v>5906430</v>
      </c>
      <c r="I27" s="2">
        <v>6375810</v>
      </c>
      <c r="J27" s="2">
        <v>7158420</v>
      </c>
      <c r="K27" s="2">
        <v>8274920</v>
      </c>
    </row>
    <row r="28" spans="1:11" x14ac:dyDescent="0.25">
      <c r="A28">
        <v>2033</v>
      </c>
      <c r="B28" s="2">
        <v>1018520</v>
      </c>
      <c r="C28">
        <v>232306</v>
      </c>
      <c r="D28">
        <v>232306</v>
      </c>
      <c r="E28" s="2">
        <v>1501110</v>
      </c>
      <c r="F28">
        <v>312133</v>
      </c>
      <c r="G28">
        <v>312133</v>
      </c>
      <c r="H28" s="2">
        <v>5760210</v>
      </c>
      <c r="I28" s="2">
        <v>6293540</v>
      </c>
      <c r="J28" s="2">
        <v>7063150</v>
      </c>
      <c r="K28" s="2">
        <v>8139850</v>
      </c>
    </row>
    <row r="29" spans="1:11" x14ac:dyDescent="0.25">
      <c r="A29">
        <v>2034</v>
      </c>
      <c r="B29" s="2">
        <v>1037680</v>
      </c>
      <c r="C29">
        <v>202171</v>
      </c>
      <c r="D29">
        <v>202171</v>
      </c>
      <c r="E29" s="2">
        <v>1454390</v>
      </c>
      <c r="F29">
        <v>263953</v>
      </c>
      <c r="G29">
        <v>263953</v>
      </c>
      <c r="H29" s="2">
        <v>5909430</v>
      </c>
      <c r="I29" s="2">
        <v>6154720</v>
      </c>
      <c r="J29" s="2">
        <v>7233620</v>
      </c>
      <c r="K29" s="2">
        <v>7943970</v>
      </c>
    </row>
    <row r="30" spans="1:11" x14ac:dyDescent="0.25">
      <c r="A30">
        <v>2035</v>
      </c>
      <c r="B30" s="2">
        <v>1014190</v>
      </c>
      <c r="C30">
        <v>242441</v>
      </c>
      <c r="D30">
        <v>242441</v>
      </c>
      <c r="E30" s="2">
        <v>1522000</v>
      </c>
      <c r="F30">
        <v>331066</v>
      </c>
      <c r="G30">
        <v>331066</v>
      </c>
      <c r="H30" s="2">
        <v>5637500</v>
      </c>
      <c r="I30" s="2">
        <v>6172750</v>
      </c>
      <c r="J30" s="2">
        <v>6931630</v>
      </c>
      <c r="K30" s="2">
        <v>8037880</v>
      </c>
    </row>
    <row r="31" spans="1:11" x14ac:dyDescent="0.25">
      <c r="A31">
        <v>2036</v>
      </c>
      <c r="B31">
        <v>961120</v>
      </c>
      <c r="C31">
        <v>233102</v>
      </c>
      <c r="D31">
        <v>233102</v>
      </c>
      <c r="E31" s="2">
        <v>1570200</v>
      </c>
      <c r="F31">
        <v>337235</v>
      </c>
      <c r="G31">
        <v>337235</v>
      </c>
      <c r="H31" s="2">
        <v>5675280</v>
      </c>
      <c r="I31" s="2">
        <v>6466650</v>
      </c>
      <c r="J31" s="2">
        <v>6913320</v>
      </c>
      <c r="K31" s="2">
        <v>8391960</v>
      </c>
    </row>
    <row r="32" spans="1:11" x14ac:dyDescent="0.25">
      <c r="A32">
        <v>2037</v>
      </c>
      <c r="B32">
        <v>923699</v>
      </c>
      <c r="C32">
        <v>238611</v>
      </c>
      <c r="D32">
        <v>238611</v>
      </c>
      <c r="E32" s="2">
        <v>1512180</v>
      </c>
      <c r="F32">
        <v>346973</v>
      </c>
      <c r="G32">
        <v>346973</v>
      </c>
      <c r="H32" s="2">
        <v>5163090</v>
      </c>
      <c r="I32" s="2">
        <v>5652060</v>
      </c>
      <c r="J32" s="2">
        <v>6346550</v>
      </c>
      <c r="K32" s="2">
        <v>7496780</v>
      </c>
    </row>
    <row r="33" spans="1:11" x14ac:dyDescent="0.25">
      <c r="A33">
        <v>2038</v>
      </c>
      <c r="B33">
        <v>999871</v>
      </c>
      <c r="C33">
        <v>235466</v>
      </c>
      <c r="D33">
        <v>235466</v>
      </c>
      <c r="E33" s="2">
        <v>1583660</v>
      </c>
      <c r="F33">
        <v>332402</v>
      </c>
      <c r="G33">
        <v>332402</v>
      </c>
      <c r="H33" s="2">
        <v>5335410</v>
      </c>
      <c r="I33" s="2">
        <v>6150010</v>
      </c>
      <c r="J33" s="2">
        <v>6612910</v>
      </c>
      <c r="K33" s="2">
        <v>8087070</v>
      </c>
    </row>
    <row r="34" spans="1:11" x14ac:dyDescent="0.25">
      <c r="A34">
        <v>2039</v>
      </c>
      <c r="B34">
        <v>978600</v>
      </c>
      <c r="C34">
        <v>250226</v>
      </c>
      <c r="D34">
        <v>250226</v>
      </c>
      <c r="E34" s="2">
        <v>1558300</v>
      </c>
      <c r="F34">
        <v>353742</v>
      </c>
      <c r="G34">
        <v>353742</v>
      </c>
      <c r="H34" s="2">
        <v>5153300</v>
      </c>
      <c r="I34" s="2">
        <v>5895660</v>
      </c>
      <c r="J34" s="2">
        <v>6402230</v>
      </c>
      <c r="K34" s="2">
        <v>7799270</v>
      </c>
    </row>
    <row r="35" spans="1:11" x14ac:dyDescent="0.25">
      <c r="A35">
        <v>2040</v>
      </c>
      <c r="B35">
        <v>979293</v>
      </c>
      <c r="C35">
        <v>230668</v>
      </c>
      <c r="D35">
        <v>230668</v>
      </c>
      <c r="E35" s="2">
        <v>1558110</v>
      </c>
      <c r="F35">
        <v>327464</v>
      </c>
      <c r="G35">
        <v>327464</v>
      </c>
      <c r="H35" s="2">
        <v>5322760</v>
      </c>
      <c r="I35" s="2">
        <v>6149540</v>
      </c>
      <c r="J35" s="2">
        <v>6575810</v>
      </c>
      <c r="K35" s="2">
        <v>8058290</v>
      </c>
    </row>
    <row r="36" spans="1:11" x14ac:dyDescent="0.25">
      <c r="A36">
        <v>2041</v>
      </c>
      <c r="B36" s="2">
        <v>1010250</v>
      </c>
      <c r="C36">
        <v>251400</v>
      </c>
      <c r="D36">
        <v>251400</v>
      </c>
      <c r="E36" s="2">
        <v>1506440</v>
      </c>
      <c r="F36">
        <v>339263</v>
      </c>
      <c r="G36">
        <v>339263</v>
      </c>
      <c r="H36" s="2">
        <v>5038770</v>
      </c>
      <c r="I36" s="2">
        <v>5440740</v>
      </c>
      <c r="J36" s="2">
        <v>6317010</v>
      </c>
      <c r="K36" s="2">
        <v>7274570</v>
      </c>
    </row>
    <row r="37" spans="1:11" x14ac:dyDescent="0.25">
      <c r="A37">
        <v>2042</v>
      </c>
      <c r="B37" s="2">
        <v>1027230</v>
      </c>
      <c r="C37">
        <v>210985</v>
      </c>
      <c r="D37">
        <v>210985</v>
      </c>
      <c r="E37" s="2">
        <v>1440590</v>
      </c>
      <c r="F37">
        <v>273122</v>
      </c>
      <c r="G37">
        <v>273122</v>
      </c>
      <c r="H37" s="2">
        <v>5445620</v>
      </c>
      <c r="I37" s="2">
        <v>5775970</v>
      </c>
      <c r="J37" s="2">
        <v>6750100</v>
      </c>
      <c r="K37" s="2">
        <v>7542070</v>
      </c>
    </row>
    <row r="38" spans="1:11" x14ac:dyDescent="0.25">
      <c r="A38">
        <v>2043</v>
      </c>
      <c r="B38">
        <v>997815</v>
      </c>
      <c r="C38">
        <v>214272</v>
      </c>
      <c r="D38">
        <v>214272</v>
      </c>
      <c r="E38" s="2">
        <v>1474010</v>
      </c>
      <c r="F38">
        <v>290837</v>
      </c>
      <c r="G38">
        <v>290837</v>
      </c>
      <c r="H38" s="2">
        <v>5430330</v>
      </c>
      <c r="I38" s="2">
        <v>5749830</v>
      </c>
      <c r="J38" s="2">
        <v>6700810</v>
      </c>
      <c r="K38" s="2">
        <v>7551970</v>
      </c>
    </row>
    <row r="39" spans="1:11" x14ac:dyDescent="0.25">
      <c r="A39">
        <v>2044</v>
      </c>
      <c r="B39">
        <v>976156</v>
      </c>
      <c r="C39">
        <v>241831</v>
      </c>
      <c r="D39">
        <v>241831</v>
      </c>
      <c r="E39" s="2">
        <v>1533000</v>
      </c>
      <c r="F39">
        <v>340233</v>
      </c>
      <c r="G39">
        <v>340233</v>
      </c>
      <c r="H39" s="2">
        <v>5287820</v>
      </c>
      <c r="I39" s="2">
        <v>5897210</v>
      </c>
      <c r="J39" s="2">
        <v>6532650</v>
      </c>
      <c r="K39" s="2">
        <v>7769530</v>
      </c>
    </row>
    <row r="40" spans="1:11" x14ac:dyDescent="0.25">
      <c r="A40">
        <v>2045</v>
      </c>
      <c r="B40">
        <v>887362</v>
      </c>
      <c r="C40">
        <v>223189</v>
      </c>
      <c r="D40">
        <v>223189</v>
      </c>
      <c r="E40" s="2">
        <v>1561620</v>
      </c>
      <c r="F40">
        <v>343296</v>
      </c>
      <c r="G40">
        <v>343296</v>
      </c>
      <c r="H40" s="2">
        <v>4872330</v>
      </c>
      <c r="I40" s="2">
        <v>5666150</v>
      </c>
      <c r="J40" s="2">
        <v>6010800</v>
      </c>
      <c r="K40" s="2">
        <v>7567100</v>
      </c>
    </row>
    <row r="41" spans="1:11" x14ac:dyDescent="0.25">
      <c r="A41">
        <v>2046</v>
      </c>
      <c r="B41">
        <v>914077</v>
      </c>
      <c r="C41">
        <v>225696</v>
      </c>
      <c r="D41">
        <v>225696</v>
      </c>
      <c r="E41" s="2">
        <v>1535930</v>
      </c>
      <c r="F41">
        <v>333524</v>
      </c>
      <c r="G41">
        <v>333524</v>
      </c>
      <c r="H41" s="2">
        <v>5346570</v>
      </c>
      <c r="I41" s="2">
        <v>6022120</v>
      </c>
      <c r="J41" s="2">
        <v>6525500</v>
      </c>
      <c r="K41" s="2">
        <v>7902180</v>
      </c>
    </row>
    <row r="42" spans="1:11" x14ac:dyDescent="0.25">
      <c r="A42">
        <v>2047</v>
      </c>
      <c r="B42" s="2">
        <v>1039950</v>
      </c>
      <c r="C42">
        <v>217203</v>
      </c>
      <c r="D42">
        <v>217203</v>
      </c>
      <c r="E42" s="2">
        <v>1408620</v>
      </c>
      <c r="F42">
        <v>274626</v>
      </c>
      <c r="G42">
        <v>274626</v>
      </c>
      <c r="H42" s="2">
        <v>5401830</v>
      </c>
      <c r="I42" s="2">
        <v>5741980</v>
      </c>
      <c r="J42" s="2">
        <v>6717230</v>
      </c>
      <c r="K42" s="2">
        <v>7469240</v>
      </c>
    </row>
    <row r="43" spans="1:11" x14ac:dyDescent="0.25">
      <c r="A43">
        <v>2048</v>
      </c>
      <c r="B43" s="2">
        <v>1016860</v>
      </c>
      <c r="C43">
        <v>212865</v>
      </c>
      <c r="D43">
        <v>212865</v>
      </c>
      <c r="E43" s="2">
        <v>1416700</v>
      </c>
      <c r="F43">
        <v>275838</v>
      </c>
      <c r="G43">
        <v>275838</v>
      </c>
      <c r="H43" s="2">
        <v>5475110</v>
      </c>
      <c r="I43" s="2">
        <v>5694230</v>
      </c>
      <c r="J43" s="2">
        <v>6766520</v>
      </c>
      <c r="K43" s="2">
        <v>7431630</v>
      </c>
    </row>
    <row r="44" spans="1:11" x14ac:dyDescent="0.25">
      <c r="A44">
        <v>2049</v>
      </c>
      <c r="B44">
        <v>936414</v>
      </c>
      <c r="C44">
        <v>227831</v>
      </c>
      <c r="D44">
        <v>227831</v>
      </c>
      <c r="E44" s="2">
        <v>1453500</v>
      </c>
      <c r="F44">
        <v>318861</v>
      </c>
      <c r="G44">
        <v>318861</v>
      </c>
      <c r="H44" s="2">
        <v>5076300</v>
      </c>
      <c r="I44" s="2">
        <v>5746570</v>
      </c>
      <c r="J44" s="2">
        <v>6272820</v>
      </c>
      <c r="K44" s="2">
        <v>7526710</v>
      </c>
    </row>
    <row r="45" spans="1:11" x14ac:dyDescent="0.25">
      <c r="A45">
        <v>2050</v>
      </c>
      <c r="B45">
        <v>869005</v>
      </c>
      <c r="C45">
        <v>221766</v>
      </c>
      <c r="D45">
        <v>221766</v>
      </c>
      <c r="E45" s="2">
        <v>1616730</v>
      </c>
      <c r="F45">
        <v>353463</v>
      </c>
      <c r="G45">
        <v>353463</v>
      </c>
      <c r="H45" s="2">
        <v>4973500</v>
      </c>
      <c r="I45" s="2">
        <v>6013380</v>
      </c>
      <c r="J45" s="2">
        <v>6096560</v>
      </c>
      <c r="K45" s="2">
        <v>7983730</v>
      </c>
    </row>
    <row r="46" spans="1:11" x14ac:dyDescent="0.25">
      <c r="A46">
        <v>2051</v>
      </c>
      <c r="B46">
        <v>865753</v>
      </c>
      <c r="C46">
        <v>220084</v>
      </c>
      <c r="D46">
        <v>220084</v>
      </c>
      <c r="E46" s="2">
        <v>1468620</v>
      </c>
      <c r="F46">
        <v>328924</v>
      </c>
      <c r="G46">
        <v>328924</v>
      </c>
      <c r="H46" s="2">
        <v>4883970</v>
      </c>
      <c r="I46" s="2">
        <v>5546790</v>
      </c>
      <c r="J46" s="2">
        <v>5999770</v>
      </c>
      <c r="K46" s="2">
        <v>7343100</v>
      </c>
    </row>
    <row r="47" spans="1:11" x14ac:dyDescent="0.25">
      <c r="A47">
        <v>2052</v>
      </c>
      <c r="B47">
        <v>939610</v>
      </c>
      <c r="C47">
        <v>167536</v>
      </c>
      <c r="D47">
        <v>167536</v>
      </c>
      <c r="E47" s="2">
        <v>1429970</v>
      </c>
      <c r="F47">
        <v>235456</v>
      </c>
      <c r="G47">
        <v>235456</v>
      </c>
      <c r="H47" s="2">
        <v>5193280</v>
      </c>
      <c r="I47" s="2">
        <v>5450660</v>
      </c>
      <c r="J47" s="2">
        <v>6398340</v>
      </c>
      <c r="K47" s="2">
        <v>7203820</v>
      </c>
    </row>
    <row r="48" spans="1:11" x14ac:dyDescent="0.25">
      <c r="A48">
        <v>2053</v>
      </c>
      <c r="B48">
        <v>984758</v>
      </c>
      <c r="C48">
        <v>228479</v>
      </c>
      <c r="D48">
        <v>228479</v>
      </c>
      <c r="E48" s="2">
        <v>1345680</v>
      </c>
      <c r="F48">
        <v>289931</v>
      </c>
      <c r="G48">
        <v>289931</v>
      </c>
      <c r="H48" s="2">
        <v>5388940</v>
      </c>
      <c r="I48" s="2">
        <v>5832190</v>
      </c>
      <c r="J48" s="2">
        <v>6646560</v>
      </c>
      <c r="K48" s="2">
        <v>7495900</v>
      </c>
    </row>
    <row r="49" spans="1:11" x14ac:dyDescent="0.25">
      <c r="A49">
        <v>2054</v>
      </c>
      <c r="B49">
        <v>961209</v>
      </c>
      <c r="C49">
        <v>228879</v>
      </c>
      <c r="D49">
        <v>228879</v>
      </c>
      <c r="E49" s="2">
        <v>1282300</v>
      </c>
      <c r="F49">
        <v>286010</v>
      </c>
      <c r="G49">
        <v>286010</v>
      </c>
      <c r="H49" s="2">
        <v>4993390</v>
      </c>
      <c r="I49" s="2">
        <v>5329480</v>
      </c>
      <c r="J49" s="2">
        <v>6214480</v>
      </c>
      <c r="K49" s="2">
        <v>6911270</v>
      </c>
    </row>
    <row r="50" spans="1:11" x14ac:dyDescent="0.25">
      <c r="A50">
        <v>2055</v>
      </c>
      <c r="B50">
        <v>965943</v>
      </c>
      <c r="C50">
        <v>224531</v>
      </c>
      <c r="D50">
        <v>224531</v>
      </c>
      <c r="E50" s="2">
        <v>1440000</v>
      </c>
      <c r="F50">
        <v>304323</v>
      </c>
      <c r="G50">
        <v>304323</v>
      </c>
      <c r="H50" s="2">
        <v>5242120</v>
      </c>
      <c r="I50" s="2">
        <v>5642840</v>
      </c>
      <c r="J50" s="2">
        <v>6478370</v>
      </c>
      <c r="K50" s="2">
        <v>7410770</v>
      </c>
    </row>
    <row r="51" spans="1:11" x14ac:dyDescent="0.25">
      <c r="A51">
        <v>2056</v>
      </c>
      <c r="B51">
        <v>931824</v>
      </c>
      <c r="C51">
        <v>203471</v>
      </c>
      <c r="D51">
        <v>203471</v>
      </c>
      <c r="E51" s="2">
        <v>1379780</v>
      </c>
      <c r="F51">
        <v>274199</v>
      </c>
      <c r="G51">
        <v>274199</v>
      </c>
      <c r="H51" s="2">
        <v>5088130</v>
      </c>
      <c r="I51" s="2">
        <v>5579220</v>
      </c>
      <c r="J51" s="2">
        <v>6282280</v>
      </c>
      <c r="K51" s="2">
        <v>7277380</v>
      </c>
    </row>
    <row r="52" spans="1:11" x14ac:dyDescent="0.25">
      <c r="A52">
        <v>2057</v>
      </c>
      <c r="B52">
        <v>861607</v>
      </c>
      <c r="C52">
        <v>226216</v>
      </c>
      <c r="D52">
        <v>226216</v>
      </c>
      <c r="E52" s="2">
        <v>1491000</v>
      </c>
      <c r="F52">
        <v>341723</v>
      </c>
      <c r="G52">
        <v>341723</v>
      </c>
      <c r="H52" s="2">
        <v>4892560</v>
      </c>
      <c r="I52" s="2">
        <v>5863190</v>
      </c>
      <c r="J52" s="2">
        <v>6007140</v>
      </c>
      <c r="K52" s="2">
        <v>7694290</v>
      </c>
    </row>
    <row r="53" spans="1:11" x14ac:dyDescent="0.25">
      <c r="A53">
        <v>2058</v>
      </c>
      <c r="B53" s="2">
        <v>1020670</v>
      </c>
      <c r="C53">
        <v>207593</v>
      </c>
      <c r="D53">
        <v>207593</v>
      </c>
      <c r="E53" s="2">
        <v>1350740</v>
      </c>
      <c r="F53">
        <v>257747</v>
      </c>
      <c r="G53">
        <v>257747</v>
      </c>
      <c r="H53" s="2">
        <v>5345630</v>
      </c>
      <c r="I53" s="2">
        <v>5655030</v>
      </c>
      <c r="J53" s="2">
        <v>6643720</v>
      </c>
      <c r="K53" s="2">
        <v>7322430</v>
      </c>
    </row>
    <row r="54" spans="1:11" x14ac:dyDescent="0.25">
      <c r="A54">
        <v>2059</v>
      </c>
      <c r="B54">
        <v>946727</v>
      </c>
      <c r="C54">
        <v>200815</v>
      </c>
      <c r="D54">
        <v>200815</v>
      </c>
      <c r="E54" s="2">
        <v>1432450</v>
      </c>
      <c r="F54">
        <v>276117</v>
      </c>
      <c r="G54">
        <v>276117</v>
      </c>
      <c r="H54" s="2">
        <v>5526070</v>
      </c>
      <c r="I54" s="2">
        <v>5890530</v>
      </c>
      <c r="J54" s="2">
        <v>6747410</v>
      </c>
      <c r="K54" s="2">
        <v>7656710</v>
      </c>
    </row>
    <row r="55" spans="1:11" x14ac:dyDescent="0.25">
      <c r="A55">
        <v>2060</v>
      </c>
      <c r="B55">
        <v>992026</v>
      </c>
      <c r="C55">
        <v>186307</v>
      </c>
      <c r="D55">
        <v>186307</v>
      </c>
      <c r="E55" s="2">
        <v>1322570</v>
      </c>
      <c r="F55">
        <v>233363</v>
      </c>
      <c r="G55">
        <v>233363</v>
      </c>
      <c r="H55" s="2">
        <v>5383420</v>
      </c>
      <c r="I55" s="2">
        <v>5665920</v>
      </c>
      <c r="J55" s="2">
        <v>6650490</v>
      </c>
      <c r="K55" s="2">
        <v>7302650</v>
      </c>
    </row>
    <row r="56" spans="1:11" x14ac:dyDescent="0.25">
      <c r="A56">
        <v>2061</v>
      </c>
      <c r="B56">
        <v>949820</v>
      </c>
      <c r="C56">
        <v>228698</v>
      </c>
      <c r="D56">
        <v>228698</v>
      </c>
      <c r="E56" s="2">
        <v>1431260</v>
      </c>
      <c r="F56">
        <v>313026</v>
      </c>
      <c r="G56">
        <v>313026</v>
      </c>
      <c r="H56" s="2">
        <v>5240990</v>
      </c>
      <c r="I56" s="2">
        <v>5823250</v>
      </c>
      <c r="J56" s="2">
        <v>6460000</v>
      </c>
      <c r="K56" s="2">
        <v>7586370</v>
      </c>
    </row>
    <row r="57" spans="1:11" x14ac:dyDescent="0.25">
      <c r="A57">
        <v>2062</v>
      </c>
      <c r="B57">
        <v>945176</v>
      </c>
      <c r="C57">
        <v>231327</v>
      </c>
      <c r="D57">
        <v>231327</v>
      </c>
      <c r="E57" s="2">
        <v>1435250</v>
      </c>
      <c r="F57">
        <v>316475</v>
      </c>
      <c r="G57">
        <v>316475</v>
      </c>
      <c r="H57" s="2">
        <v>5341630</v>
      </c>
      <c r="I57" s="2">
        <v>5998430</v>
      </c>
      <c r="J57" s="2">
        <v>6559650</v>
      </c>
      <c r="K57" s="2">
        <v>7770190</v>
      </c>
    </row>
    <row r="58" spans="1:11" x14ac:dyDescent="0.25">
      <c r="A58">
        <v>2063</v>
      </c>
      <c r="B58">
        <v>945221</v>
      </c>
      <c r="C58">
        <v>208521</v>
      </c>
      <c r="D58">
        <v>208521</v>
      </c>
      <c r="E58" s="2">
        <v>1423920</v>
      </c>
      <c r="F58">
        <v>285643</v>
      </c>
      <c r="G58">
        <v>285643</v>
      </c>
      <c r="H58" s="2">
        <v>5363550</v>
      </c>
      <c r="I58" s="2">
        <v>5888940</v>
      </c>
      <c r="J58" s="2">
        <v>6580310</v>
      </c>
      <c r="K58" s="2">
        <v>7644640</v>
      </c>
    </row>
    <row r="59" spans="1:11" x14ac:dyDescent="0.25">
      <c r="A59">
        <v>2064</v>
      </c>
      <c r="B59">
        <v>982932</v>
      </c>
      <c r="C59">
        <v>221905</v>
      </c>
      <c r="D59">
        <v>221905</v>
      </c>
      <c r="E59" s="2">
        <v>1400910</v>
      </c>
      <c r="F59">
        <v>291794</v>
      </c>
      <c r="G59">
        <v>291794</v>
      </c>
      <c r="H59" s="2">
        <v>5584520</v>
      </c>
      <c r="I59" s="2">
        <v>5920210</v>
      </c>
      <c r="J59" s="2">
        <v>6846750</v>
      </c>
      <c r="K59" s="2">
        <v>7651850</v>
      </c>
    </row>
    <row r="60" spans="1:11" x14ac:dyDescent="0.25">
      <c r="A60">
        <v>2065</v>
      </c>
      <c r="B60">
        <v>869629</v>
      </c>
      <c r="C60">
        <v>211061</v>
      </c>
      <c r="D60">
        <v>211061</v>
      </c>
      <c r="E60" s="2">
        <v>1525960</v>
      </c>
      <c r="F60">
        <v>322594</v>
      </c>
      <c r="G60">
        <v>322594</v>
      </c>
      <c r="H60" s="2">
        <v>5387220</v>
      </c>
      <c r="I60" s="2">
        <v>6401440</v>
      </c>
      <c r="J60" s="2">
        <v>6525290</v>
      </c>
      <c r="K60" s="2">
        <v>8286750</v>
      </c>
    </row>
    <row r="61" spans="1:11" x14ac:dyDescent="0.25">
      <c r="A61">
        <v>2066</v>
      </c>
      <c r="B61">
        <v>958046</v>
      </c>
      <c r="C61">
        <v>173806</v>
      </c>
      <c r="D61">
        <v>173806</v>
      </c>
      <c r="E61" s="2">
        <v>1441830</v>
      </c>
      <c r="F61">
        <v>241385</v>
      </c>
      <c r="G61">
        <v>241385</v>
      </c>
      <c r="H61" s="2">
        <v>5836590</v>
      </c>
      <c r="I61" s="2">
        <v>6227250</v>
      </c>
      <c r="J61" s="2">
        <v>7077520</v>
      </c>
      <c r="K61" s="2">
        <v>8011050</v>
      </c>
    </row>
    <row r="62" spans="1:11" x14ac:dyDescent="0.25">
      <c r="A62">
        <v>2067</v>
      </c>
      <c r="B62">
        <v>991108</v>
      </c>
      <c r="C62">
        <v>225746</v>
      </c>
      <c r="D62">
        <v>225746</v>
      </c>
      <c r="E62" s="2">
        <v>1369110</v>
      </c>
      <c r="F62">
        <v>288345</v>
      </c>
      <c r="G62">
        <v>288345</v>
      </c>
      <c r="H62" s="2">
        <v>5497250</v>
      </c>
      <c r="I62" s="2">
        <v>5915340</v>
      </c>
      <c r="J62" s="2">
        <v>6765530</v>
      </c>
      <c r="K62" s="2">
        <v>7608910</v>
      </c>
    </row>
    <row r="63" spans="1:11" x14ac:dyDescent="0.25">
      <c r="A63">
        <v>2068</v>
      </c>
      <c r="B63">
        <v>937267</v>
      </c>
      <c r="C63">
        <v>208681</v>
      </c>
      <c r="D63">
        <v>208681</v>
      </c>
      <c r="E63" s="2">
        <v>1418030</v>
      </c>
      <c r="F63">
        <v>287022</v>
      </c>
      <c r="G63">
        <v>287022</v>
      </c>
      <c r="H63" s="2">
        <v>5578600</v>
      </c>
      <c r="I63" s="2">
        <v>6028920</v>
      </c>
      <c r="J63" s="2">
        <v>6789080</v>
      </c>
      <c r="K63" s="2">
        <v>7780410</v>
      </c>
    </row>
    <row r="64" spans="1:11" x14ac:dyDescent="0.25">
      <c r="A64">
        <v>2069</v>
      </c>
      <c r="B64">
        <v>976824</v>
      </c>
      <c r="C64">
        <v>226840</v>
      </c>
      <c r="D64">
        <v>226840</v>
      </c>
      <c r="E64" s="2">
        <v>1470710</v>
      </c>
      <c r="F64">
        <v>310812</v>
      </c>
      <c r="G64">
        <v>310812</v>
      </c>
      <c r="H64" s="2">
        <v>5744720</v>
      </c>
      <c r="I64" s="2">
        <v>6247450</v>
      </c>
      <c r="J64" s="2">
        <v>7005140</v>
      </c>
      <c r="K64" s="2">
        <v>8064170</v>
      </c>
    </row>
    <row r="65" spans="1:11" x14ac:dyDescent="0.25">
      <c r="A65">
        <v>2070</v>
      </c>
      <c r="B65">
        <v>932266</v>
      </c>
      <c r="C65">
        <v>226693</v>
      </c>
      <c r="D65">
        <v>226693</v>
      </c>
      <c r="E65" s="2">
        <v>1501170</v>
      </c>
      <c r="F65">
        <v>325029</v>
      </c>
      <c r="G65">
        <v>325029</v>
      </c>
      <c r="H65" s="2">
        <v>5618930</v>
      </c>
      <c r="I65" s="2">
        <v>6285330</v>
      </c>
      <c r="J65" s="2">
        <v>6827240</v>
      </c>
      <c r="K65" s="2">
        <v>8136200</v>
      </c>
    </row>
    <row r="66" spans="1:11" x14ac:dyDescent="0.25">
      <c r="A66">
        <v>2071</v>
      </c>
      <c r="B66">
        <v>994176</v>
      </c>
      <c r="C66">
        <v>161606</v>
      </c>
      <c r="D66">
        <v>161606</v>
      </c>
      <c r="E66" s="2">
        <v>1388650</v>
      </c>
      <c r="F66">
        <v>212507</v>
      </c>
      <c r="G66">
        <v>212507</v>
      </c>
      <c r="H66" s="2">
        <v>6038710</v>
      </c>
      <c r="I66" s="2">
        <v>6282170</v>
      </c>
      <c r="J66" s="2">
        <v>7322870</v>
      </c>
      <c r="K66" s="2">
        <v>8007560</v>
      </c>
    </row>
    <row r="67" spans="1:11" x14ac:dyDescent="0.25">
      <c r="A67">
        <v>2072</v>
      </c>
      <c r="B67">
        <v>950703</v>
      </c>
      <c r="C67">
        <v>212633</v>
      </c>
      <c r="D67">
        <v>212633</v>
      </c>
      <c r="E67" s="2">
        <v>1443400</v>
      </c>
      <c r="F67">
        <v>295670</v>
      </c>
      <c r="G67">
        <v>295670</v>
      </c>
      <c r="H67" s="2">
        <v>5933280</v>
      </c>
      <c r="I67" s="2">
        <v>6536980</v>
      </c>
      <c r="J67" s="2">
        <v>7167450</v>
      </c>
      <c r="K67" s="2">
        <v>8328100</v>
      </c>
    </row>
    <row r="68" spans="1:11" x14ac:dyDescent="0.25">
      <c r="A68">
        <v>2073</v>
      </c>
      <c r="B68" s="2">
        <v>1041060</v>
      </c>
      <c r="C68">
        <v>237126</v>
      </c>
      <c r="D68">
        <v>237126</v>
      </c>
      <c r="E68" s="2">
        <v>1373640</v>
      </c>
      <c r="F68">
        <v>295217</v>
      </c>
      <c r="G68">
        <v>295217</v>
      </c>
      <c r="H68" s="2">
        <v>5776430</v>
      </c>
      <c r="I68" s="2">
        <v>6131950</v>
      </c>
      <c r="J68" s="2">
        <v>7104780</v>
      </c>
      <c r="K68" s="2">
        <v>7834380</v>
      </c>
    </row>
    <row r="69" spans="1:11" x14ac:dyDescent="0.25">
      <c r="A69">
        <v>2074</v>
      </c>
      <c r="B69">
        <v>986542</v>
      </c>
      <c r="C69">
        <v>236050</v>
      </c>
      <c r="D69">
        <v>236050</v>
      </c>
      <c r="E69" s="2">
        <v>1441270</v>
      </c>
      <c r="F69">
        <v>315752</v>
      </c>
      <c r="G69">
        <v>315752</v>
      </c>
      <c r="H69" s="2">
        <v>5823000</v>
      </c>
      <c r="I69" s="2">
        <v>6393220</v>
      </c>
      <c r="J69" s="2">
        <v>7095260</v>
      </c>
      <c r="K69" s="2">
        <v>8179560</v>
      </c>
    </row>
    <row r="70" spans="1:11" x14ac:dyDescent="0.25">
      <c r="A70">
        <v>2075</v>
      </c>
      <c r="B70" s="2">
        <v>1026740</v>
      </c>
      <c r="C70">
        <v>195742</v>
      </c>
      <c r="D70">
        <v>195742</v>
      </c>
      <c r="E70" s="2">
        <v>1411670</v>
      </c>
      <c r="F70">
        <v>252041</v>
      </c>
      <c r="G70">
        <v>252041</v>
      </c>
      <c r="H70" s="2">
        <v>5956630</v>
      </c>
      <c r="I70" s="2">
        <v>6238590</v>
      </c>
      <c r="J70" s="2">
        <v>7276930</v>
      </c>
      <c r="K70" s="2">
        <v>7989920</v>
      </c>
    </row>
    <row r="71" spans="1:11" x14ac:dyDescent="0.25">
      <c r="A71">
        <v>2076</v>
      </c>
      <c r="B71" s="2">
        <v>1063220</v>
      </c>
      <c r="C71">
        <v>178970</v>
      </c>
      <c r="D71">
        <v>178970</v>
      </c>
      <c r="E71" s="2">
        <v>1383440</v>
      </c>
      <c r="F71">
        <v>222375</v>
      </c>
      <c r="G71">
        <v>222375</v>
      </c>
      <c r="H71" s="2">
        <v>6335940</v>
      </c>
      <c r="I71" s="2">
        <v>6604970</v>
      </c>
      <c r="J71" s="2">
        <v>7704210</v>
      </c>
      <c r="K71" s="2">
        <v>8332580</v>
      </c>
    </row>
    <row r="72" spans="1:11" x14ac:dyDescent="0.25">
      <c r="A72">
        <v>2077</v>
      </c>
      <c r="B72" s="2">
        <v>1026690</v>
      </c>
      <c r="C72">
        <v>210912</v>
      </c>
      <c r="D72">
        <v>210912</v>
      </c>
      <c r="E72" s="2">
        <v>1452520</v>
      </c>
      <c r="F72">
        <v>276996</v>
      </c>
      <c r="G72">
        <v>276996</v>
      </c>
      <c r="H72" s="2">
        <v>6136010</v>
      </c>
      <c r="I72" s="2">
        <v>6581660</v>
      </c>
      <c r="J72" s="2">
        <v>7462990</v>
      </c>
      <c r="K72" s="2">
        <v>8388840</v>
      </c>
    </row>
    <row r="73" spans="1:11" x14ac:dyDescent="0.25">
      <c r="A73">
        <v>2078</v>
      </c>
      <c r="B73">
        <v>931956</v>
      </c>
      <c r="C73">
        <v>178828</v>
      </c>
      <c r="D73">
        <v>178828</v>
      </c>
      <c r="E73" s="2">
        <v>1438100</v>
      </c>
      <c r="F73">
        <v>253619</v>
      </c>
      <c r="G73">
        <v>253619</v>
      </c>
      <c r="H73" s="2">
        <v>5696610</v>
      </c>
      <c r="I73" s="2">
        <v>6550060</v>
      </c>
      <c r="J73" s="2">
        <v>6909740</v>
      </c>
      <c r="K73" s="2">
        <v>8340090</v>
      </c>
    </row>
    <row r="74" spans="1:11" x14ac:dyDescent="0.25">
      <c r="A74">
        <v>2079</v>
      </c>
      <c r="B74">
        <v>957227</v>
      </c>
      <c r="C74">
        <v>214893</v>
      </c>
      <c r="D74">
        <v>214893</v>
      </c>
      <c r="E74" s="2">
        <v>1437380</v>
      </c>
      <c r="F74">
        <v>293208</v>
      </c>
      <c r="G74">
        <v>293208</v>
      </c>
      <c r="H74" s="2">
        <v>5841770</v>
      </c>
      <c r="I74" s="2">
        <v>6462160</v>
      </c>
      <c r="J74" s="2">
        <v>7084620</v>
      </c>
      <c r="K74" s="2">
        <v>8249660</v>
      </c>
    </row>
    <row r="75" spans="1:11" x14ac:dyDescent="0.25">
      <c r="A75">
        <v>2080</v>
      </c>
      <c r="B75">
        <v>926183</v>
      </c>
      <c r="C75">
        <v>223625</v>
      </c>
      <c r="D75">
        <v>223625</v>
      </c>
      <c r="E75" s="2">
        <v>1569190</v>
      </c>
      <c r="F75">
        <v>333960</v>
      </c>
      <c r="G75">
        <v>333960</v>
      </c>
      <c r="H75" s="2">
        <v>5912330</v>
      </c>
      <c r="I75" s="2">
        <v>6745380</v>
      </c>
      <c r="J75" s="2">
        <v>7127860</v>
      </c>
      <c r="K75" s="2">
        <v>8691380</v>
      </c>
    </row>
    <row r="76" spans="1:11" x14ac:dyDescent="0.25">
      <c r="A76">
        <v>2081</v>
      </c>
      <c r="B76">
        <v>957693</v>
      </c>
      <c r="C76">
        <v>195611</v>
      </c>
      <c r="D76">
        <v>195611</v>
      </c>
      <c r="E76" s="2">
        <v>1431000</v>
      </c>
      <c r="F76">
        <v>267621</v>
      </c>
      <c r="G76">
        <v>267621</v>
      </c>
      <c r="H76" s="2">
        <v>6056910</v>
      </c>
      <c r="I76" s="2">
        <v>6797360</v>
      </c>
      <c r="J76" s="2">
        <v>7307710</v>
      </c>
      <c r="K76" s="2">
        <v>8585750</v>
      </c>
    </row>
    <row r="77" spans="1:11" x14ac:dyDescent="0.25">
      <c r="A77">
        <v>2082</v>
      </c>
      <c r="B77" s="2">
        <v>1011880</v>
      </c>
      <c r="C77">
        <v>204323</v>
      </c>
      <c r="D77">
        <v>204323</v>
      </c>
      <c r="E77" s="2">
        <v>1530280</v>
      </c>
      <c r="F77">
        <v>284521</v>
      </c>
      <c r="G77">
        <v>284521</v>
      </c>
      <c r="H77" s="2">
        <v>6412040</v>
      </c>
      <c r="I77" s="2">
        <v>7239020</v>
      </c>
      <c r="J77" s="2">
        <v>7734020</v>
      </c>
      <c r="K77" s="2">
        <v>9149520</v>
      </c>
    </row>
    <row r="78" spans="1:11" x14ac:dyDescent="0.25">
      <c r="A78">
        <v>2083</v>
      </c>
      <c r="B78" s="2">
        <v>1053820</v>
      </c>
      <c r="C78">
        <v>195307</v>
      </c>
      <c r="D78">
        <v>195307</v>
      </c>
      <c r="E78" s="2">
        <v>1515310</v>
      </c>
      <c r="F78">
        <v>261063</v>
      </c>
      <c r="G78">
        <v>261063</v>
      </c>
      <c r="H78" s="2">
        <v>6814550</v>
      </c>
      <c r="I78" s="2">
        <v>7259140</v>
      </c>
      <c r="J78" s="2">
        <v>8189590</v>
      </c>
      <c r="K78" s="2">
        <v>9154610</v>
      </c>
    </row>
    <row r="79" spans="1:11" x14ac:dyDescent="0.25">
      <c r="A79">
        <v>2084</v>
      </c>
      <c r="B79" s="2">
        <v>1036230</v>
      </c>
      <c r="C79">
        <v>224015</v>
      </c>
      <c r="D79">
        <v>224015</v>
      </c>
      <c r="E79" s="2">
        <v>1447600</v>
      </c>
      <c r="F79">
        <v>289184</v>
      </c>
      <c r="G79">
        <v>289184</v>
      </c>
      <c r="H79" s="2">
        <v>5982160</v>
      </c>
      <c r="I79" s="2">
        <v>6685120</v>
      </c>
      <c r="J79" s="2">
        <v>7319480</v>
      </c>
      <c r="K79" s="2">
        <v>8491490</v>
      </c>
    </row>
    <row r="80" spans="1:11" x14ac:dyDescent="0.25">
      <c r="A80">
        <v>2085</v>
      </c>
      <c r="B80" s="2">
        <v>1015060</v>
      </c>
      <c r="C80">
        <v>228729</v>
      </c>
      <c r="D80">
        <v>228729</v>
      </c>
      <c r="E80" s="2">
        <v>1469770</v>
      </c>
      <c r="F80">
        <v>304050</v>
      </c>
      <c r="G80">
        <v>304050</v>
      </c>
      <c r="H80" s="2">
        <v>6184970</v>
      </c>
      <c r="I80" s="2">
        <v>6700800</v>
      </c>
      <c r="J80" s="2">
        <v>7504270</v>
      </c>
      <c r="K80" s="2">
        <v>8534750</v>
      </c>
    </row>
    <row r="81" spans="1:11" x14ac:dyDescent="0.25">
      <c r="A81">
        <v>2086</v>
      </c>
      <c r="B81" s="2">
        <v>1033870</v>
      </c>
      <c r="C81">
        <v>215072</v>
      </c>
      <c r="D81">
        <v>215072</v>
      </c>
      <c r="E81" s="2">
        <v>1562640</v>
      </c>
      <c r="F81">
        <v>295406</v>
      </c>
      <c r="G81">
        <v>295406</v>
      </c>
      <c r="H81" s="2">
        <v>6323360</v>
      </c>
      <c r="I81" s="2">
        <v>7230930</v>
      </c>
      <c r="J81" s="2">
        <v>7671300</v>
      </c>
      <c r="K81" s="2">
        <v>9179700</v>
      </c>
    </row>
    <row r="82" spans="1:11" x14ac:dyDescent="0.25">
      <c r="A82">
        <v>2087</v>
      </c>
      <c r="B82" s="2">
        <v>1013800</v>
      </c>
      <c r="C82">
        <v>181715</v>
      </c>
      <c r="D82">
        <v>181715</v>
      </c>
      <c r="E82" s="2">
        <v>1604480</v>
      </c>
      <c r="F82">
        <v>263646</v>
      </c>
      <c r="G82">
        <v>263646</v>
      </c>
      <c r="H82" s="2">
        <v>6886060</v>
      </c>
      <c r="I82" s="2">
        <v>7866200</v>
      </c>
      <c r="J82" s="2">
        <v>8224020</v>
      </c>
      <c r="K82" s="2">
        <v>9878760</v>
      </c>
    </row>
    <row r="83" spans="1:11" x14ac:dyDescent="0.25">
      <c r="A83">
        <v>2088</v>
      </c>
      <c r="B83">
        <v>946131</v>
      </c>
      <c r="C83">
        <v>224310</v>
      </c>
      <c r="D83">
        <v>224310</v>
      </c>
      <c r="E83" s="2">
        <v>1540330</v>
      </c>
      <c r="F83">
        <v>324752</v>
      </c>
      <c r="G83">
        <v>324752</v>
      </c>
      <c r="H83" s="2">
        <v>6030220</v>
      </c>
      <c r="I83" s="2">
        <v>7625430</v>
      </c>
      <c r="J83" s="2">
        <v>7275150</v>
      </c>
      <c r="K83" s="2">
        <v>9559330</v>
      </c>
    </row>
    <row r="84" spans="1:11" x14ac:dyDescent="0.25">
      <c r="A84">
        <v>2089</v>
      </c>
      <c r="B84">
        <v>974348</v>
      </c>
      <c r="C84">
        <v>219394</v>
      </c>
      <c r="D84">
        <v>219394</v>
      </c>
      <c r="E84" s="2">
        <v>1500490</v>
      </c>
      <c r="F84">
        <v>306795</v>
      </c>
      <c r="G84">
        <v>306795</v>
      </c>
      <c r="H84" s="2">
        <v>5426930</v>
      </c>
      <c r="I84" s="2">
        <v>6140140</v>
      </c>
      <c r="J84" s="2">
        <v>6692880</v>
      </c>
      <c r="K84" s="2">
        <v>8002960</v>
      </c>
    </row>
    <row r="85" spans="1:11" x14ac:dyDescent="0.25">
      <c r="A85">
        <v>2090</v>
      </c>
      <c r="B85" s="2">
        <v>1078460</v>
      </c>
      <c r="C85">
        <v>158720</v>
      </c>
      <c r="D85">
        <v>158720</v>
      </c>
      <c r="E85" s="2">
        <v>1373130</v>
      </c>
      <c r="F85">
        <v>193134</v>
      </c>
      <c r="G85">
        <v>193134</v>
      </c>
      <c r="H85" s="2">
        <v>5975750</v>
      </c>
      <c r="I85" s="2">
        <v>6254550</v>
      </c>
      <c r="J85" s="2">
        <v>7363970</v>
      </c>
      <c r="K85" s="2">
        <v>7973380</v>
      </c>
    </row>
    <row r="86" spans="1:11" x14ac:dyDescent="0.25">
      <c r="A86">
        <v>2091</v>
      </c>
      <c r="B86">
        <v>948497</v>
      </c>
      <c r="C86">
        <v>174503</v>
      </c>
      <c r="D86">
        <v>174503</v>
      </c>
      <c r="E86" s="2">
        <v>1478080</v>
      </c>
      <c r="F86">
        <v>249492</v>
      </c>
      <c r="G86">
        <v>249492</v>
      </c>
      <c r="H86" s="2">
        <v>5807340</v>
      </c>
      <c r="I86" s="2">
        <v>6285520</v>
      </c>
      <c r="J86" s="2">
        <v>7049580</v>
      </c>
      <c r="K86" s="2">
        <v>8124370</v>
      </c>
    </row>
    <row r="87" spans="1:11" x14ac:dyDescent="0.25">
      <c r="A87">
        <v>2092</v>
      </c>
      <c r="B87">
        <v>921405</v>
      </c>
      <c r="C87">
        <v>198840</v>
      </c>
      <c r="D87">
        <v>198840</v>
      </c>
      <c r="E87" s="2">
        <v>1295980</v>
      </c>
      <c r="F87">
        <v>256692</v>
      </c>
      <c r="G87">
        <v>256692</v>
      </c>
      <c r="H87" s="2">
        <v>5210240</v>
      </c>
      <c r="I87" s="2">
        <v>5830900</v>
      </c>
      <c r="J87" s="2">
        <v>6403160</v>
      </c>
      <c r="K87" s="2">
        <v>7448240</v>
      </c>
    </row>
    <row r="88" spans="1:11" x14ac:dyDescent="0.25">
      <c r="A88">
        <v>2093</v>
      </c>
      <c r="B88">
        <v>915389</v>
      </c>
      <c r="C88">
        <v>220293</v>
      </c>
      <c r="D88">
        <v>220293</v>
      </c>
      <c r="E88" s="2">
        <v>1489110</v>
      </c>
      <c r="F88">
        <v>318494</v>
      </c>
      <c r="G88">
        <v>318494</v>
      </c>
      <c r="H88" s="2">
        <v>5302100</v>
      </c>
      <c r="I88" s="2">
        <v>6196770</v>
      </c>
      <c r="J88" s="2">
        <v>6499440</v>
      </c>
      <c r="K88" s="2">
        <v>8047110</v>
      </c>
    </row>
    <row r="89" spans="1:11" x14ac:dyDescent="0.25">
      <c r="A89">
        <v>2094</v>
      </c>
      <c r="B89">
        <v>895554</v>
      </c>
      <c r="C89">
        <v>210355</v>
      </c>
      <c r="D89">
        <v>210355</v>
      </c>
      <c r="E89" s="2">
        <v>1455930</v>
      </c>
      <c r="F89">
        <v>305275</v>
      </c>
      <c r="G89">
        <v>305275</v>
      </c>
      <c r="H89" s="2">
        <v>5446510</v>
      </c>
      <c r="I89" s="2">
        <v>6316430</v>
      </c>
      <c r="J89" s="2">
        <v>6623450</v>
      </c>
      <c r="K89" s="2">
        <v>8129470</v>
      </c>
    </row>
    <row r="90" spans="1:11" x14ac:dyDescent="0.25">
      <c r="A90">
        <v>2095</v>
      </c>
      <c r="B90">
        <v>960176</v>
      </c>
      <c r="C90">
        <v>227793</v>
      </c>
      <c r="D90">
        <v>227793</v>
      </c>
      <c r="E90" s="2">
        <v>1392490</v>
      </c>
      <c r="F90">
        <v>302960</v>
      </c>
      <c r="G90">
        <v>302960</v>
      </c>
      <c r="H90" s="2">
        <v>5349580</v>
      </c>
      <c r="I90" s="2">
        <v>6297280</v>
      </c>
      <c r="J90" s="2">
        <v>6596090</v>
      </c>
      <c r="K90" s="2">
        <v>8040180</v>
      </c>
    </row>
    <row r="91" spans="1:11" x14ac:dyDescent="0.25">
      <c r="A91">
        <v>2096</v>
      </c>
      <c r="B91">
        <v>955071</v>
      </c>
      <c r="C91">
        <v>227350</v>
      </c>
      <c r="D91">
        <v>227350</v>
      </c>
      <c r="E91" s="2">
        <v>1483020</v>
      </c>
      <c r="F91">
        <v>316424</v>
      </c>
      <c r="G91">
        <v>316424</v>
      </c>
      <c r="H91" s="2">
        <v>5428120</v>
      </c>
      <c r="I91" s="2">
        <v>6462180</v>
      </c>
      <c r="J91" s="2">
        <v>6676160</v>
      </c>
      <c r="K91" s="2">
        <v>8312720</v>
      </c>
    </row>
    <row r="92" spans="1:11" x14ac:dyDescent="0.25">
      <c r="A92">
        <v>2097</v>
      </c>
      <c r="B92">
        <v>923753</v>
      </c>
      <c r="C92">
        <v>176036</v>
      </c>
      <c r="D92">
        <v>176036</v>
      </c>
      <c r="E92" s="2">
        <v>1441600</v>
      </c>
      <c r="F92">
        <v>251379</v>
      </c>
      <c r="G92">
        <v>251379</v>
      </c>
      <c r="H92" s="2">
        <v>6256250</v>
      </c>
      <c r="I92" s="2">
        <v>6736480</v>
      </c>
      <c r="J92" s="2">
        <v>7482470</v>
      </c>
      <c r="K92" s="2">
        <v>8547820</v>
      </c>
    </row>
    <row r="93" spans="1:11" x14ac:dyDescent="0.25">
      <c r="A93">
        <v>2098</v>
      </c>
      <c r="B93">
        <v>941735</v>
      </c>
      <c r="C93">
        <v>156814</v>
      </c>
      <c r="D93">
        <v>156814</v>
      </c>
      <c r="E93" s="2">
        <v>1333000</v>
      </c>
      <c r="F93">
        <v>207475</v>
      </c>
      <c r="G93">
        <v>207475</v>
      </c>
      <c r="H93" s="2">
        <v>5543340</v>
      </c>
      <c r="I93" s="2">
        <v>5910280</v>
      </c>
      <c r="J93" s="2">
        <v>6773300</v>
      </c>
      <c r="K93" s="2">
        <v>7580280</v>
      </c>
    </row>
    <row r="94" spans="1:11" x14ac:dyDescent="0.25">
      <c r="A94">
        <v>2099</v>
      </c>
      <c r="B94">
        <v>843127</v>
      </c>
      <c r="C94">
        <v>202274</v>
      </c>
      <c r="D94">
        <v>202274</v>
      </c>
      <c r="E94" s="2">
        <v>1468200</v>
      </c>
      <c r="F94">
        <v>308391</v>
      </c>
      <c r="G94">
        <v>308391</v>
      </c>
      <c r="H94" s="2">
        <v>5171370</v>
      </c>
      <c r="I94" s="2">
        <v>6636030</v>
      </c>
      <c r="J94" s="2">
        <v>6291150</v>
      </c>
      <c r="K94" s="2">
        <v>8475170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90"/>
  <sheetViews>
    <sheetView tabSelected="1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H13" sqref="H13"/>
    </sheetView>
  </sheetViews>
  <sheetFormatPr defaultRowHeight="15" x14ac:dyDescent="0.25"/>
  <cols>
    <col min="1" max="1" width="26.5703125" style="5" customWidth="1"/>
    <col min="2" max="2" width="7.28515625" style="5" bestFit="1" customWidth="1"/>
    <col min="3" max="3" width="5.7109375" style="5" bestFit="1" customWidth="1"/>
    <col min="4" max="4" width="7.28515625" style="5" bestFit="1" customWidth="1"/>
    <col min="5" max="5" width="12.85546875" style="5" bestFit="1" customWidth="1"/>
    <col min="6" max="6" width="5.7109375" style="5" bestFit="1" customWidth="1"/>
    <col min="7" max="7" width="6.5703125" style="5" bestFit="1" customWidth="1"/>
    <col min="8" max="8" width="12.85546875" style="5" bestFit="1" customWidth="1"/>
    <col min="9" max="9" width="6" style="5" bestFit="1" customWidth="1"/>
    <col min="10" max="10" width="7.28515625" style="5" bestFit="1" customWidth="1"/>
    <col min="11" max="11" width="12.85546875" style="5" bestFit="1" customWidth="1"/>
    <col min="12" max="12" width="7.85546875" style="5" bestFit="1" customWidth="1"/>
    <col min="13" max="13" width="7.85546875" style="5" customWidth="1"/>
    <col min="14" max="14" width="95" style="5" bestFit="1" customWidth="1"/>
    <col min="15" max="15" width="47.140625" style="5" bestFit="1" customWidth="1"/>
    <col min="16" max="16" width="65.140625" style="6" customWidth="1"/>
    <col min="17" max="16384" width="9.140625" style="5"/>
  </cols>
  <sheetData>
    <row r="1" spans="1:16" x14ac:dyDescent="0.25">
      <c r="A1" s="4" t="s">
        <v>45</v>
      </c>
    </row>
    <row r="3" spans="1:16" x14ac:dyDescent="0.25">
      <c r="B3" s="7" t="s">
        <v>55</v>
      </c>
      <c r="C3" s="8"/>
      <c r="D3" s="10"/>
      <c r="E3" s="10"/>
      <c r="F3" s="8"/>
      <c r="G3" s="10"/>
      <c r="H3" s="10"/>
      <c r="I3" s="10"/>
      <c r="J3" s="10"/>
      <c r="K3" s="10"/>
      <c r="L3" s="10"/>
      <c r="M3" s="10"/>
      <c r="N3" s="4" t="s">
        <v>56</v>
      </c>
    </row>
    <row r="5" spans="1:16" x14ac:dyDescent="0.25">
      <c r="B5" s="4" t="s">
        <v>42</v>
      </c>
      <c r="C5" s="24" t="s">
        <v>69</v>
      </c>
      <c r="D5" s="24"/>
      <c r="E5" s="24"/>
      <c r="F5" s="24" t="s">
        <v>70</v>
      </c>
      <c r="G5" s="24"/>
      <c r="H5" s="24"/>
      <c r="I5" s="24" t="s">
        <v>80</v>
      </c>
      <c r="J5" s="24"/>
      <c r="K5" s="24"/>
      <c r="L5" s="4"/>
      <c r="M5" s="4"/>
      <c r="N5" s="4" t="s">
        <v>46</v>
      </c>
      <c r="O5" s="4" t="s">
        <v>47</v>
      </c>
      <c r="P5" s="7" t="s">
        <v>43</v>
      </c>
    </row>
    <row r="6" spans="1:16" x14ac:dyDescent="0.25">
      <c r="A6" s="4" t="s">
        <v>34</v>
      </c>
      <c r="C6" s="5" t="s">
        <v>72</v>
      </c>
      <c r="D6" s="5" t="s">
        <v>73</v>
      </c>
      <c r="E6" s="5" t="s">
        <v>74</v>
      </c>
      <c r="F6" s="5" t="s">
        <v>72</v>
      </c>
      <c r="G6" s="5" t="s">
        <v>75</v>
      </c>
      <c r="H6" s="5" t="s">
        <v>74</v>
      </c>
      <c r="I6" s="5" t="s">
        <v>72</v>
      </c>
      <c r="J6" s="5" t="s">
        <v>73</v>
      </c>
      <c r="K6" s="5" t="s">
        <v>74</v>
      </c>
      <c r="L6" s="5" t="s">
        <v>77</v>
      </c>
    </row>
    <row r="7" spans="1:16" x14ac:dyDescent="0.25">
      <c r="A7" s="5" t="s">
        <v>1</v>
      </c>
      <c r="B7" s="5">
        <v>161.80000000000001</v>
      </c>
      <c r="C7" s="5">
        <v>15.2</v>
      </c>
      <c r="F7" s="5">
        <v>147</v>
      </c>
      <c r="I7" s="5">
        <f>SUM(C7,F7)</f>
        <v>162.19999999999999</v>
      </c>
      <c r="J7" s="5">
        <f>SUM(D7,G7)</f>
        <v>0</v>
      </c>
      <c r="K7" s="18">
        <f>SUM(E7,H7)</f>
        <v>0</v>
      </c>
      <c r="L7" s="5">
        <f>I7-J7-K7</f>
        <v>162.19999999999999</v>
      </c>
      <c r="N7" s="4" t="s">
        <v>48</v>
      </c>
    </row>
    <row r="8" spans="1:16" x14ac:dyDescent="0.25">
      <c r="K8" s="18"/>
      <c r="N8" s="4"/>
    </row>
    <row r="9" spans="1:16" x14ac:dyDescent="0.25">
      <c r="A9" s="4" t="s">
        <v>2</v>
      </c>
      <c r="K9" s="18"/>
    </row>
    <row r="10" spans="1:16" x14ac:dyDescent="0.25">
      <c r="A10" s="5" t="s">
        <v>35</v>
      </c>
      <c r="B10" s="5">
        <v>13.3</v>
      </c>
      <c r="C10" s="5">
        <v>0</v>
      </c>
      <c r="D10" s="5">
        <v>5</v>
      </c>
      <c r="E10" s="5">
        <f>C10-D10</f>
        <v>-5</v>
      </c>
      <c r="F10" s="5">
        <v>13.3</v>
      </c>
      <c r="G10" s="5">
        <f>F10+E10</f>
        <v>8.3000000000000007</v>
      </c>
      <c r="H10" s="5">
        <f>F10-G10</f>
        <v>5</v>
      </c>
      <c r="I10" s="5">
        <f>SUM(C10,F10)</f>
        <v>13.3</v>
      </c>
      <c r="J10" s="5">
        <f>SUM(D10,G10)</f>
        <v>13.3</v>
      </c>
      <c r="K10" s="18">
        <f>SUM(E10,H10)</f>
        <v>0</v>
      </c>
      <c r="L10" s="5">
        <f>I10-J10-K10</f>
        <v>0</v>
      </c>
      <c r="N10" s="4" t="s">
        <v>48</v>
      </c>
    </row>
    <row r="11" spans="1:16" x14ac:dyDescent="0.25">
      <c r="K11" s="18"/>
      <c r="N11" s="4"/>
      <c r="O11" s="6"/>
    </row>
    <row r="12" spans="1:16" x14ac:dyDescent="0.25">
      <c r="A12" s="5" t="s">
        <v>5</v>
      </c>
      <c r="B12" s="16">
        <v>6.3</v>
      </c>
      <c r="C12" s="16">
        <v>11.1</v>
      </c>
      <c r="D12" s="16">
        <v>12.9</v>
      </c>
      <c r="E12" s="16">
        <f>C12-D12</f>
        <v>-1.8000000000000007</v>
      </c>
      <c r="F12" s="16">
        <v>35.4</v>
      </c>
      <c r="G12" s="16">
        <v>33.6</v>
      </c>
      <c r="H12" s="16">
        <f>F12-G12</f>
        <v>1.7999999999999972</v>
      </c>
      <c r="I12" s="16">
        <f>SUM(C12,F12)</f>
        <v>46.5</v>
      </c>
      <c r="J12" s="16">
        <f>SUM(D12,G12)</f>
        <v>46.5</v>
      </c>
      <c r="K12" s="18">
        <f>SUM(E12,H12)</f>
        <v>-3.5527136788005009E-15</v>
      </c>
      <c r="L12" s="17">
        <f>I12-J12-K12</f>
        <v>3.5527136788005009E-15</v>
      </c>
      <c r="N12" s="4" t="s">
        <v>49</v>
      </c>
    </row>
    <row r="13" spans="1:16" x14ac:dyDescent="0.25">
      <c r="A13" s="5" t="s">
        <v>79</v>
      </c>
      <c r="B13" s="16">
        <f>F13-C13</f>
        <v>35.007000000000005</v>
      </c>
      <c r="C13" s="16">
        <f>SUM(C14:C15)</f>
        <v>15.7</v>
      </c>
      <c r="D13" s="16">
        <f>SUM(D14:D15)</f>
        <v>37.26</v>
      </c>
      <c r="E13" s="16">
        <f>C13-D13</f>
        <v>-21.56</v>
      </c>
      <c r="F13" s="16">
        <f>SUM(F14:F15)</f>
        <v>50.707000000000001</v>
      </c>
      <c r="G13" s="16">
        <f>SUM(G14:G15)</f>
        <v>16.579999999999998</v>
      </c>
      <c r="H13" s="16">
        <f>F13-G13</f>
        <v>34.127000000000002</v>
      </c>
      <c r="I13" s="16">
        <f>SUM(C13,F13)</f>
        <v>66.406999999999996</v>
      </c>
      <c r="J13" s="16">
        <f t="shared" ref="J13:J15" si="0">SUM(D13,G13)</f>
        <v>53.839999999999996</v>
      </c>
      <c r="K13" s="18">
        <f>SUM(E13,H13)</f>
        <v>12.567000000000004</v>
      </c>
      <c r="L13" s="17">
        <f>I13-J13-K13</f>
        <v>0</v>
      </c>
      <c r="N13" s="4" t="s">
        <v>50</v>
      </c>
      <c r="O13" s="6"/>
      <c r="P13" s="5" t="s">
        <v>51</v>
      </c>
    </row>
    <row r="14" spans="1:16" x14ac:dyDescent="0.25">
      <c r="A14" s="5" t="s">
        <v>64</v>
      </c>
      <c r="B14" s="16">
        <f t="shared" ref="B14:B15" si="1">F14-C14</f>
        <v>27.337</v>
      </c>
      <c r="C14" s="16">
        <v>10.45</v>
      </c>
      <c r="D14" s="16">
        <v>28.27</v>
      </c>
      <c r="E14" s="16">
        <f t="shared" ref="E14:E15" si="2">C14-D14</f>
        <v>-17.82</v>
      </c>
      <c r="F14" s="16">
        <v>37.786999999999999</v>
      </c>
      <c r="G14" s="16">
        <v>10.45</v>
      </c>
      <c r="H14" s="16">
        <f t="shared" ref="H14:H15" si="3">F14-G14</f>
        <v>27.337</v>
      </c>
      <c r="I14" s="16">
        <f>SUM(C14,F14)</f>
        <v>48.236999999999995</v>
      </c>
      <c r="J14" s="16">
        <f t="shared" si="0"/>
        <v>38.72</v>
      </c>
      <c r="K14" s="18">
        <f>SUM(E14,H14)</f>
        <v>9.5169999999999995</v>
      </c>
      <c r="L14" s="17">
        <f>I14-J14-K14</f>
        <v>0</v>
      </c>
      <c r="N14" s="4" t="s">
        <v>65</v>
      </c>
      <c r="O14" s="6"/>
      <c r="P14" s="5"/>
    </row>
    <row r="15" spans="1:16" x14ac:dyDescent="0.25">
      <c r="A15" s="5" t="s">
        <v>63</v>
      </c>
      <c r="B15" s="16">
        <f t="shared" si="1"/>
        <v>7.67</v>
      </c>
      <c r="C15" s="16">
        <v>5.25</v>
      </c>
      <c r="D15" s="16">
        <v>8.99</v>
      </c>
      <c r="E15" s="16">
        <f t="shared" si="2"/>
        <v>-3.74</v>
      </c>
      <c r="F15" s="16">
        <v>12.92</v>
      </c>
      <c r="G15" s="16">
        <v>6.13</v>
      </c>
      <c r="H15" s="16">
        <f t="shared" si="3"/>
        <v>6.79</v>
      </c>
      <c r="I15" s="16">
        <f>SUM(C15,F15)</f>
        <v>18.170000000000002</v>
      </c>
      <c r="J15" s="16">
        <f t="shared" si="0"/>
        <v>15.120000000000001</v>
      </c>
      <c r="K15" s="18">
        <f>SUM(E15,H15)</f>
        <v>3.05</v>
      </c>
      <c r="L15" s="17">
        <f>I15-J15-K15</f>
        <v>0</v>
      </c>
      <c r="N15" s="4" t="s">
        <v>66</v>
      </c>
      <c r="O15" s="6"/>
      <c r="P15" s="5"/>
    </row>
    <row r="16" spans="1:16" x14ac:dyDescent="0.25">
      <c r="E16" s="16"/>
      <c r="K16" s="18"/>
    </row>
    <row r="17" spans="1:17" x14ac:dyDescent="0.25">
      <c r="A17" s="4" t="s">
        <v>36</v>
      </c>
      <c r="K17" s="18"/>
    </row>
    <row r="18" spans="1:17" x14ac:dyDescent="0.25">
      <c r="A18" s="5" t="s">
        <v>39</v>
      </c>
      <c r="B18" s="5">
        <v>31.4</v>
      </c>
      <c r="D18" s="5">
        <f>SUM(D19:D20)</f>
        <v>14.600000000000001</v>
      </c>
      <c r="E18" s="16"/>
      <c r="G18" s="5">
        <f>SUM(G19:G20)</f>
        <v>17.8</v>
      </c>
      <c r="H18" s="16"/>
      <c r="J18" s="5">
        <f t="shared" ref="J18:K21" si="4">SUM(D18,G18)</f>
        <v>32.400000000000006</v>
      </c>
      <c r="K18" s="18">
        <f t="shared" si="4"/>
        <v>0</v>
      </c>
      <c r="L18" s="5">
        <f>I18-J18-K18</f>
        <v>-32.400000000000006</v>
      </c>
      <c r="N18" s="4" t="s">
        <v>57</v>
      </c>
    </row>
    <row r="19" spans="1:17" x14ac:dyDescent="0.25">
      <c r="A19" s="5" t="s">
        <v>67</v>
      </c>
      <c r="B19" s="5">
        <v>26.2</v>
      </c>
      <c r="D19" s="5">
        <v>11.8</v>
      </c>
      <c r="E19" s="16"/>
      <c r="G19" s="5">
        <v>14.3</v>
      </c>
      <c r="J19" s="5">
        <f t="shared" si="4"/>
        <v>26.1</v>
      </c>
      <c r="K19" s="18">
        <f t="shared" si="4"/>
        <v>0</v>
      </c>
      <c r="L19" s="5">
        <f>I19-J19-K19</f>
        <v>-26.1</v>
      </c>
      <c r="N19" s="4" t="s">
        <v>52</v>
      </c>
      <c r="P19" s="6" t="s">
        <v>59</v>
      </c>
    </row>
    <row r="20" spans="1:17" x14ac:dyDescent="0.25">
      <c r="A20" s="5" t="s">
        <v>68</v>
      </c>
      <c r="B20" s="5">
        <v>6.2</v>
      </c>
      <c r="D20" s="5">
        <v>2.8</v>
      </c>
      <c r="E20" s="16"/>
      <c r="G20" s="5">
        <v>3.5</v>
      </c>
      <c r="J20" s="5">
        <f t="shared" si="4"/>
        <v>6.3</v>
      </c>
      <c r="K20" s="18">
        <f t="shared" si="4"/>
        <v>0</v>
      </c>
      <c r="L20" s="5">
        <f>I20-J20-K20</f>
        <v>-6.3</v>
      </c>
      <c r="N20" s="4" t="s">
        <v>52</v>
      </c>
      <c r="O20" s="6"/>
      <c r="P20" s="6" t="s">
        <v>60</v>
      </c>
    </row>
    <row r="21" spans="1:17" ht="30" x14ac:dyDescent="0.25">
      <c r="A21" s="6" t="s">
        <v>44</v>
      </c>
      <c r="B21" s="5">
        <v>1.4</v>
      </c>
      <c r="D21" s="5">
        <v>0.95</v>
      </c>
      <c r="G21" s="5">
        <v>0.45</v>
      </c>
      <c r="I21" s="5">
        <f>SUM(C21,F21)</f>
        <v>0</v>
      </c>
      <c r="J21" s="5">
        <f t="shared" si="4"/>
        <v>1.4</v>
      </c>
      <c r="K21" s="18">
        <f t="shared" si="4"/>
        <v>0</v>
      </c>
      <c r="L21" s="5">
        <f>I21-J21-K21</f>
        <v>-1.4</v>
      </c>
      <c r="N21" s="1" t="s">
        <v>53</v>
      </c>
      <c r="O21"/>
    </row>
    <row r="22" spans="1:17" x14ac:dyDescent="0.25">
      <c r="A22" s="6"/>
      <c r="K22" s="18"/>
      <c r="N22" s="1"/>
      <c r="O22"/>
    </row>
    <row r="23" spans="1:17" x14ac:dyDescent="0.25">
      <c r="A23" s="5" t="s">
        <v>37</v>
      </c>
      <c r="B23" s="5">
        <v>1.3</v>
      </c>
      <c r="C23" s="5">
        <v>0.49</v>
      </c>
      <c r="D23" s="5">
        <v>0.49</v>
      </c>
      <c r="E23" s="5">
        <v>0</v>
      </c>
      <c r="F23" s="5">
        <v>0.81</v>
      </c>
      <c r="G23" s="5">
        <v>0.81</v>
      </c>
      <c r="H23" s="5">
        <v>0</v>
      </c>
      <c r="I23" s="5">
        <f t="shared" ref="I23:K25" si="5">SUM(C23,F23)</f>
        <v>1.3</v>
      </c>
      <c r="J23" s="5">
        <f t="shared" si="5"/>
        <v>1.3</v>
      </c>
      <c r="K23" s="18">
        <f t="shared" si="5"/>
        <v>0</v>
      </c>
      <c r="L23" s="5">
        <f>I23-J23-K23</f>
        <v>0</v>
      </c>
      <c r="N23" s="1" t="s">
        <v>71</v>
      </c>
      <c r="P23" s="6" t="s">
        <v>58</v>
      </c>
    </row>
    <row r="24" spans="1:17" x14ac:dyDescent="0.25">
      <c r="A24" s="5" t="s">
        <v>38</v>
      </c>
      <c r="B24" s="5">
        <v>14.8</v>
      </c>
      <c r="D24" s="5">
        <v>6.7</v>
      </c>
      <c r="G24" s="5">
        <v>8.1</v>
      </c>
      <c r="I24" s="5">
        <f t="shared" si="5"/>
        <v>0</v>
      </c>
      <c r="J24" s="5">
        <f t="shared" si="5"/>
        <v>14.8</v>
      </c>
      <c r="K24" s="18">
        <f t="shared" si="5"/>
        <v>0</v>
      </c>
      <c r="L24" s="5">
        <f>I24-J24-K24</f>
        <v>-14.8</v>
      </c>
      <c r="N24" s="1" t="s">
        <v>61</v>
      </c>
      <c r="P24" s="6" t="s">
        <v>62</v>
      </c>
    </row>
    <row r="25" spans="1:17" x14ac:dyDescent="0.25">
      <c r="A25" s="5" t="s">
        <v>76</v>
      </c>
      <c r="B25" s="5">
        <f>128.4-B24</f>
        <v>113.60000000000001</v>
      </c>
      <c r="D25" s="5">
        <f>21.9-D24</f>
        <v>15.2</v>
      </c>
      <c r="G25" s="5">
        <f>107.5-G24</f>
        <v>99.4</v>
      </c>
      <c r="I25" s="5">
        <f t="shared" si="5"/>
        <v>0</v>
      </c>
      <c r="J25" s="5">
        <f t="shared" si="5"/>
        <v>114.60000000000001</v>
      </c>
      <c r="K25" s="18">
        <f t="shared" si="5"/>
        <v>0</v>
      </c>
      <c r="L25" s="5">
        <f>I25-J25-K25</f>
        <v>-114.60000000000001</v>
      </c>
      <c r="N25" s="1" t="s">
        <v>54</v>
      </c>
    </row>
    <row r="26" spans="1:17" x14ac:dyDescent="0.25">
      <c r="H26" s="22" t="s">
        <v>78</v>
      </c>
      <c r="I26" s="11"/>
      <c r="J26" s="11"/>
      <c r="K26" s="19"/>
      <c r="L26" s="12">
        <f>SUM(L7,L10,L12,L13,L18,L21,L23,L24,L25)</f>
        <v>-1.0000000000000284</v>
      </c>
      <c r="M26" s="15"/>
    </row>
    <row r="27" spans="1:17" x14ac:dyDescent="0.25">
      <c r="H27" s="23"/>
      <c r="I27" s="13">
        <f>SUM(I23:I25,I21,I18,I7)</f>
        <v>163.5</v>
      </c>
      <c r="J27" s="13">
        <f>SUM(J23:J25,J21,J18,J7)</f>
        <v>164.50000000000003</v>
      </c>
      <c r="K27" s="20">
        <f>SUM(K7,K10,K12,K13,K18,K21,K23,K24,K25)</f>
        <v>12.567</v>
      </c>
      <c r="L27" s="14">
        <f>I27-J27-K27</f>
        <v>-13.567000000000029</v>
      </c>
      <c r="M27" s="15"/>
      <c r="O27" s="21"/>
      <c r="P27" s="21"/>
      <c r="Q27" s="9"/>
    </row>
    <row r="28" spans="1:17" x14ac:dyDescent="0.25">
      <c r="O28" s="6"/>
      <c r="Q28" s="6"/>
    </row>
    <row r="29" spans="1:17" x14ac:dyDescent="0.25">
      <c r="E29" s="5">
        <f>4.319+1.968</f>
        <v>6.2869999999999999</v>
      </c>
      <c r="O29" s="21"/>
      <c r="P29" s="21"/>
      <c r="Q29" s="9"/>
    </row>
    <row r="30" spans="1:17" x14ac:dyDescent="0.25">
      <c r="O30" s="6"/>
      <c r="Q30" s="6"/>
    </row>
    <row r="31" spans="1:17" x14ac:dyDescent="0.25">
      <c r="O31" s="21"/>
      <c r="P31" s="21"/>
      <c r="Q31" s="9"/>
    </row>
    <row r="32" spans="1:17" x14ac:dyDescent="0.25">
      <c r="O32" s="6"/>
      <c r="Q32" s="6"/>
    </row>
    <row r="33" spans="1:17" x14ac:dyDescent="0.25">
      <c r="O33" s="21"/>
      <c r="P33" s="21"/>
      <c r="Q33" s="9"/>
    </row>
    <row r="34" spans="1:17" x14ac:dyDescent="0.25">
      <c r="O34" s="6"/>
      <c r="Q34" s="6"/>
    </row>
    <row r="35" spans="1:17" x14ac:dyDescent="0.25">
      <c r="O35" s="21"/>
      <c r="P35" s="21"/>
      <c r="Q35" s="9"/>
    </row>
    <row r="36" spans="1:17" x14ac:dyDescent="0.25">
      <c r="A36" s="5">
        <f>6.7+15.2+15-15-5-1.8</f>
        <v>15.099999999999998</v>
      </c>
      <c r="O36" s="6"/>
      <c r="Q36" s="6"/>
    </row>
    <row r="37" spans="1:17" x14ac:dyDescent="0.25">
      <c r="O37" s="6"/>
      <c r="Q37" s="6"/>
    </row>
    <row r="38" spans="1:17" x14ac:dyDescent="0.25">
      <c r="O38" s="6"/>
      <c r="Q38" s="6"/>
    </row>
    <row r="39" spans="1:17" x14ac:dyDescent="0.25">
      <c r="O39" s="6"/>
      <c r="Q39" s="6"/>
    </row>
    <row r="40" spans="1:17" x14ac:dyDescent="0.25">
      <c r="O40" s="6"/>
      <c r="Q40" s="6"/>
    </row>
    <row r="41" spans="1:17" x14ac:dyDescent="0.25">
      <c r="O41" s="6"/>
      <c r="Q41" s="6"/>
    </row>
    <row r="42" spans="1:17" x14ac:dyDescent="0.25">
      <c r="O42" s="6"/>
      <c r="Q42" s="6"/>
    </row>
    <row r="43" spans="1:17" x14ac:dyDescent="0.25">
      <c r="O43" s="6"/>
      <c r="Q43" s="6"/>
    </row>
    <row r="44" spans="1:17" x14ac:dyDescent="0.25">
      <c r="O44" s="6"/>
      <c r="Q44" s="6"/>
    </row>
    <row r="45" spans="1:17" x14ac:dyDescent="0.25">
      <c r="O45" s="6"/>
      <c r="Q45" s="6"/>
    </row>
    <row r="46" spans="1:17" x14ac:dyDescent="0.25">
      <c r="O46" s="6"/>
      <c r="Q46" s="6"/>
    </row>
    <row r="47" spans="1:17" x14ac:dyDescent="0.25">
      <c r="O47" s="6"/>
      <c r="Q47" s="6"/>
    </row>
    <row r="48" spans="1:17" x14ac:dyDescent="0.25">
      <c r="O48" s="6"/>
      <c r="Q48" s="6"/>
    </row>
    <row r="49" spans="15:17" x14ac:dyDescent="0.25">
      <c r="O49" s="6"/>
      <c r="Q49" s="6"/>
    </row>
    <row r="50" spans="15:17" x14ac:dyDescent="0.25">
      <c r="O50" s="6"/>
      <c r="Q50" s="6"/>
    </row>
    <row r="51" spans="15:17" x14ac:dyDescent="0.25">
      <c r="O51" s="6"/>
      <c r="Q51" s="6"/>
    </row>
    <row r="52" spans="15:17" x14ac:dyDescent="0.25">
      <c r="O52" s="6"/>
      <c r="Q52" s="6"/>
    </row>
    <row r="53" spans="15:17" x14ac:dyDescent="0.25">
      <c r="O53" s="6"/>
      <c r="Q53" s="6"/>
    </row>
    <row r="54" spans="15:17" x14ac:dyDescent="0.25">
      <c r="O54" s="6"/>
      <c r="Q54" s="6"/>
    </row>
    <row r="55" spans="15:17" x14ac:dyDescent="0.25">
      <c r="O55" s="6"/>
      <c r="Q55" s="6"/>
    </row>
    <row r="56" spans="15:17" x14ac:dyDescent="0.25">
      <c r="O56" s="6"/>
      <c r="Q56" s="6"/>
    </row>
    <row r="57" spans="15:17" x14ac:dyDescent="0.25">
      <c r="O57" s="21"/>
      <c r="P57" s="21"/>
      <c r="Q57" s="9"/>
    </row>
    <row r="58" spans="15:17" x14ac:dyDescent="0.25">
      <c r="O58" s="6"/>
      <c r="Q58" s="6"/>
    </row>
    <row r="59" spans="15:17" x14ac:dyDescent="0.25">
      <c r="O59" s="6"/>
      <c r="Q59" s="6"/>
    </row>
    <row r="60" spans="15:17" x14ac:dyDescent="0.25">
      <c r="O60" s="6"/>
      <c r="Q60" s="6"/>
    </row>
    <row r="61" spans="15:17" x14ac:dyDescent="0.25">
      <c r="O61" s="6"/>
      <c r="Q61" s="6"/>
    </row>
    <row r="62" spans="15:17" x14ac:dyDescent="0.25">
      <c r="O62" s="6"/>
      <c r="Q62" s="6"/>
    </row>
    <row r="63" spans="15:17" x14ac:dyDescent="0.25">
      <c r="O63" s="6"/>
      <c r="Q63" s="6"/>
    </row>
    <row r="64" spans="15:17" x14ac:dyDescent="0.25">
      <c r="O64" s="6"/>
      <c r="Q64" s="6"/>
    </row>
    <row r="65" spans="15:17" x14ac:dyDescent="0.25">
      <c r="O65" s="6"/>
      <c r="Q65" s="6"/>
    </row>
    <row r="66" spans="15:17" x14ac:dyDescent="0.25">
      <c r="O66" s="6"/>
      <c r="Q66" s="6"/>
    </row>
    <row r="67" spans="15:17" x14ac:dyDescent="0.25">
      <c r="O67" s="6"/>
      <c r="Q67" s="6"/>
    </row>
    <row r="68" spans="15:17" x14ac:dyDescent="0.25">
      <c r="O68" s="6"/>
      <c r="Q68" s="6"/>
    </row>
    <row r="69" spans="15:17" x14ac:dyDescent="0.25">
      <c r="O69" s="6"/>
      <c r="Q69" s="6"/>
    </row>
    <row r="70" spans="15:17" x14ac:dyDescent="0.25">
      <c r="O70" s="6"/>
      <c r="Q70" s="6"/>
    </row>
    <row r="71" spans="15:17" x14ac:dyDescent="0.25">
      <c r="O71" s="6"/>
      <c r="Q71" s="6"/>
    </row>
    <row r="72" spans="15:17" x14ac:dyDescent="0.25">
      <c r="O72" s="6"/>
      <c r="Q72" s="6"/>
    </row>
    <row r="73" spans="15:17" x14ac:dyDescent="0.25">
      <c r="O73" s="6"/>
      <c r="Q73" s="6"/>
    </row>
    <row r="74" spans="15:17" x14ac:dyDescent="0.25">
      <c r="O74" s="6"/>
      <c r="Q74" s="6"/>
    </row>
    <row r="75" spans="15:17" x14ac:dyDescent="0.25">
      <c r="O75" s="6"/>
      <c r="Q75" s="6"/>
    </row>
    <row r="76" spans="15:17" x14ac:dyDescent="0.25">
      <c r="O76" s="6"/>
      <c r="Q76" s="6"/>
    </row>
    <row r="77" spans="15:17" x14ac:dyDescent="0.25">
      <c r="O77" s="6"/>
      <c r="Q77" s="6"/>
    </row>
    <row r="78" spans="15:17" x14ac:dyDescent="0.25">
      <c r="O78" s="6"/>
      <c r="Q78" s="6"/>
    </row>
    <row r="79" spans="15:17" x14ac:dyDescent="0.25">
      <c r="O79" s="21"/>
      <c r="P79" s="21"/>
      <c r="Q79" s="9"/>
    </row>
    <row r="80" spans="15:17" x14ac:dyDescent="0.25">
      <c r="O80" s="6"/>
      <c r="Q80" s="6"/>
    </row>
    <row r="81" spans="15:17" x14ac:dyDescent="0.25">
      <c r="O81" s="6"/>
      <c r="Q81" s="6"/>
    </row>
    <row r="82" spans="15:17" x14ac:dyDescent="0.25">
      <c r="O82" s="6"/>
      <c r="Q82" s="6"/>
    </row>
    <row r="83" spans="15:17" x14ac:dyDescent="0.25">
      <c r="O83" s="6"/>
      <c r="Q83" s="6"/>
    </row>
    <row r="84" spans="15:17" x14ac:dyDescent="0.25">
      <c r="O84" s="6"/>
      <c r="Q84" s="6"/>
    </row>
    <row r="85" spans="15:17" x14ac:dyDescent="0.25">
      <c r="O85" s="6"/>
      <c r="Q85" s="6"/>
    </row>
    <row r="86" spans="15:17" x14ac:dyDescent="0.25">
      <c r="O86" s="6"/>
      <c r="Q86" s="6"/>
    </row>
    <row r="87" spans="15:17" x14ac:dyDescent="0.25">
      <c r="O87" s="6"/>
      <c r="Q87" s="6"/>
    </row>
    <row r="88" spans="15:17" x14ac:dyDescent="0.25">
      <c r="O88" s="6"/>
      <c r="Q88" s="6"/>
    </row>
    <row r="89" spans="15:17" x14ac:dyDescent="0.25">
      <c r="O89" s="6"/>
      <c r="Q89" s="6"/>
    </row>
    <row r="90" spans="15:17" x14ac:dyDescent="0.25">
      <c r="O90" s="6"/>
      <c r="Q90" s="6"/>
    </row>
    <row r="91" spans="15:17" x14ac:dyDescent="0.25">
      <c r="O91" s="6"/>
      <c r="Q91" s="6"/>
    </row>
    <row r="92" spans="15:17" x14ac:dyDescent="0.25">
      <c r="O92" s="6"/>
      <c r="Q92" s="6"/>
    </row>
    <row r="93" spans="15:17" x14ac:dyDescent="0.25">
      <c r="O93" s="6"/>
      <c r="Q93" s="6"/>
    </row>
    <row r="94" spans="15:17" x14ac:dyDescent="0.25">
      <c r="O94" s="6"/>
      <c r="Q94" s="6"/>
    </row>
    <row r="95" spans="15:17" x14ac:dyDescent="0.25">
      <c r="O95" s="6"/>
      <c r="Q95" s="6"/>
    </row>
    <row r="96" spans="15:17" x14ac:dyDescent="0.25">
      <c r="O96" s="6"/>
      <c r="Q96" s="6"/>
    </row>
    <row r="97" spans="15:17" x14ac:dyDescent="0.25">
      <c r="O97" s="6"/>
      <c r="Q97" s="6"/>
    </row>
    <row r="98" spans="15:17" x14ac:dyDescent="0.25">
      <c r="O98" s="6"/>
      <c r="Q98" s="6"/>
    </row>
    <row r="99" spans="15:17" x14ac:dyDescent="0.25">
      <c r="O99" s="6"/>
      <c r="Q99" s="6"/>
    </row>
    <row r="100" spans="15:17" x14ac:dyDescent="0.25">
      <c r="O100" s="6"/>
      <c r="Q100" s="6"/>
    </row>
    <row r="101" spans="15:17" x14ac:dyDescent="0.25">
      <c r="O101" s="21"/>
      <c r="P101" s="21"/>
      <c r="Q101" s="9"/>
    </row>
    <row r="102" spans="15:17" x14ac:dyDescent="0.25">
      <c r="O102" s="6"/>
      <c r="Q102" s="6"/>
    </row>
    <row r="103" spans="15:17" x14ac:dyDescent="0.25">
      <c r="O103" s="6"/>
      <c r="Q103" s="6"/>
    </row>
    <row r="104" spans="15:17" x14ac:dyDescent="0.25">
      <c r="O104" s="6"/>
      <c r="Q104" s="6"/>
    </row>
    <row r="105" spans="15:17" x14ac:dyDescent="0.25">
      <c r="O105" s="6"/>
      <c r="Q105" s="6"/>
    </row>
    <row r="106" spans="15:17" x14ac:dyDescent="0.25">
      <c r="O106" s="6"/>
      <c r="Q106" s="6"/>
    </row>
    <row r="107" spans="15:17" x14ac:dyDescent="0.25">
      <c r="O107" s="6"/>
      <c r="Q107" s="6"/>
    </row>
    <row r="108" spans="15:17" x14ac:dyDescent="0.25">
      <c r="O108" s="6"/>
      <c r="Q108" s="6"/>
    </row>
    <row r="109" spans="15:17" x14ac:dyDescent="0.25">
      <c r="O109" s="6"/>
      <c r="Q109" s="6"/>
    </row>
    <row r="110" spans="15:17" x14ac:dyDescent="0.25">
      <c r="O110" s="6"/>
      <c r="Q110" s="6"/>
    </row>
    <row r="111" spans="15:17" x14ac:dyDescent="0.25">
      <c r="O111" s="6"/>
      <c r="Q111" s="6"/>
    </row>
    <row r="112" spans="15:17" x14ac:dyDescent="0.25">
      <c r="O112" s="6"/>
      <c r="Q112" s="6"/>
    </row>
    <row r="113" spans="15:17" x14ac:dyDescent="0.25">
      <c r="O113" s="21"/>
      <c r="P113" s="21"/>
      <c r="Q113" s="9"/>
    </row>
    <row r="114" spans="15:17" x14ac:dyDescent="0.25">
      <c r="O114" s="6"/>
      <c r="Q114" s="6"/>
    </row>
    <row r="115" spans="15:17" x14ac:dyDescent="0.25">
      <c r="O115" s="6"/>
      <c r="Q115" s="6"/>
    </row>
    <row r="116" spans="15:17" x14ac:dyDescent="0.25">
      <c r="O116" s="6"/>
      <c r="Q116" s="6"/>
    </row>
    <row r="117" spans="15:17" x14ac:dyDescent="0.25">
      <c r="O117" s="6"/>
      <c r="Q117" s="6"/>
    </row>
    <row r="118" spans="15:17" x14ac:dyDescent="0.25">
      <c r="O118" s="6"/>
      <c r="Q118" s="6"/>
    </row>
    <row r="119" spans="15:17" x14ac:dyDescent="0.25">
      <c r="O119" s="6"/>
      <c r="Q119" s="6"/>
    </row>
    <row r="120" spans="15:17" x14ac:dyDescent="0.25">
      <c r="O120" s="6"/>
      <c r="Q120" s="6"/>
    </row>
    <row r="121" spans="15:17" x14ac:dyDescent="0.25">
      <c r="O121" s="6"/>
      <c r="Q121" s="6"/>
    </row>
    <row r="122" spans="15:17" x14ac:dyDescent="0.25">
      <c r="O122" s="6"/>
      <c r="Q122" s="6"/>
    </row>
    <row r="123" spans="15:17" x14ac:dyDescent="0.25">
      <c r="O123" s="6"/>
      <c r="Q123" s="6"/>
    </row>
    <row r="124" spans="15:17" x14ac:dyDescent="0.25">
      <c r="O124" s="6"/>
      <c r="Q124" s="6"/>
    </row>
    <row r="125" spans="15:17" x14ac:dyDescent="0.25">
      <c r="O125" s="21"/>
      <c r="P125" s="21"/>
      <c r="Q125" s="9"/>
    </row>
    <row r="126" spans="15:17" x14ac:dyDescent="0.25">
      <c r="O126" s="6"/>
      <c r="Q126" s="6"/>
    </row>
    <row r="127" spans="15:17" x14ac:dyDescent="0.25">
      <c r="O127" s="21"/>
      <c r="P127" s="21"/>
      <c r="Q127" s="9"/>
    </row>
    <row r="128" spans="15:17" x14ac:dyDescent="0.25">
      <c r="O128" s="6"/>
      <c r="Q128" s="6"/>
    </row>
    <row r="129" spans="15:17" x14ac:dyDescent="0.25">
      <c r="O129" s="6"/>
      <c r="Q129" s="6"/>
    </row>
    <row r="130" spans="15:17" x14ac:dyDescent="0.25">
      <c r="O130" s="6"/>
      <c r="Q130" s="6"/>
    </row>
    <row r="131" spans="15:17" x14ac:dyDescent="0.25">
      <c r="O131" s="6"/>
      <c r="Q131" s="6"/>
    </row>
    <row r="132" spans="15:17" x14ac:dyDescent="0.25">
      <c r="O132" s="6"/>
      <c r="Q132" s="6"/>
    </row>
    <row r="133" spans="15:17" x14ac:dyDescent="0.25">
      <c r="O133" s="6"/>
      <c r="Q133" s="6"/>
    </row>
    <row r="134" spans="15:17" x14ac:dyDescent="0.25">
      <c r="O134" s="6"/>
      <c r="Q134" s="6"/>
    </row>
    <row r="135" spans="15:17" x14ac:dyDescent="0.25">
      <c r="O135" s="21"/>
      <c r="P135" s="21"/>
      <c r="Q135" s="9"/>
    </row>
    <row r="136" spans="15:17" x14ac:dyDescent="0.25">
      <c r="O136" s="6"/>
      <c r="Q136" s="6"/>
    </row>
    <row r="137" spans="15:17" x14ac:dyDescent="0.25">
      <c r="O137" s="6"/>
      <c r="Q137" s="6"/>
    </row>
    <row r="138" spans="15:17" x14ac:dyDescent="0.25">
      <c r="O138" s="6"/>
      <c r="Q138" s="6"/>
    </row>
    <row r="139" spans="15:17" x14ac:dyDescent="0.25">
      <c r="O139" s="6"/>
      <c r="Q139" s="6"/>
    </row>
    <row r="140" spans="15:17" x14ac:dyDescent="0.25">
      <c r="O140" s="6"/>
      <c r="Q140" s="6"/>
    </row>
    <row r="141" spans="15:17" x14ac:dyDescent="0.25">
      <c r="O141" s="6"/>
      <c r="Q141" s="6"/>
    </row>
    <row r="142" spans="15:17" x14ac:dyDescent="0.25">
      <c r="O142" s="6"/>
      <c r="Q142" s="6"/>
    </row>
    <row r="143" spans="15:17" x14ac:dyDescent="0.25">
      <c r="O143" s="6"/>
      <c r="Q143" s="6"/>
    </row>
    <row r="144" spans="15:17" x14ac:dyDescent="0.25">
      <c r="O144" s="6"/>
      <c r="Q144" s="6"/>
    </row>
    <row r="145" spans="15:17" x14ac:dyDescent="0.25">
      <c r="O145" s="6"/>
      <c r="Q145" s="6"/>
    </row>
    <row r="146" spans="15:17" x14ac:dyDescent="0.25">
      <c r="O146" s="6"/>
      <c r="Q146" s="6"/>
    </row>
    <row r="147" spans="15:17" x14ac:dyDescent="0.25">
      <c r="O147" s="21"/>
      <c r="P147" s="21"/>
      <c r="Q147" s="9"/>
    </row>
    <row r="148" spans="15:17" x14ac:dyDescent="0.25">
      <c r="O148" s="6"/>
      <c r="Q148" s="6"/>
    </row>
    <row r="149" spans="15:17" x14ac:dyDescent="0.25">
      <c r="O149" s="6"/>
      <c r="Q149" s="6"/>
    </row>
    <row r="150" spans="15:17" x14ac:dyDescent="0.25">
      <c r="O150" s="6"/>
      <c r="Q150" s="6"/>
    </row>
    <row r="151" spans="15:17" x14ac:dyDescent="0.25">
      <c r="O151" s="6"/>
      <c r="Q151" s="6"/>
    </row>
    <row r="152" spans="15:17" x14ac:dyDescent="0.25">
      <c r="O152" s="6"/>
      <c r="Q152" s="6"/>
    </row>
    <row r="153" spans="15:17" x14ac:dyDescent="0.25">
      <c r="O153" s="6"/>
      <c r="Q153" s="6"/>
    </row>
    <row r="154" spans="15:17" x14ac:dyDescent="0.25">
      <c r="O154" s="6"/>
      <c r="Q154" s="6"/>
    </row>
    <row r="155" spans="15:17" x14ac:dyDescent="0.25">
      <c r="O155" s="6"/>
      <c r="Q155" s="6"/>
    </row>
    <row r="156" spans="15:17" x14ac:dyDescent="0.25">
      <c r="O156" s="6"/>
      <c r="Q156" s="6"/>
    </row>
    <row r="157" spans="15:17" x14ac:dyDescent="0.25">
      <c r="O157" s="6"/>
      <c r="Q157" s="6"/>
    </row>
    <row r="158" spans="15:17" x14ac:dyDescent="0.25">
      <c r="O158" s="6"/>
      <c r="Q158" s="6"/>
    </row>
    <row r="159" spans="15:17" x14ac:dyDescent="0.25">
      <c r="O159" s="21"/>
      <c r="P159" s="21"/>
      <c r="Q159" s="9"/>
    </row>
    <row r="160" spans="15:17" x14ac:dyDescent="0.25">
      <c r="O160" s="6"/>
      <c r="Q160" s="6"/>
    </row>
    <row r="161" spans="15:17" x14ac:dyDescent="0.25">
      <c r="O161" s="6"/>
      <c r="Q161" s="6"/>
    </row>
    <row r="162" spans="15:17" x14ac:dyDescent="0.25">
      <c r="O162" s="6"/>
      <c r="Q162" s="6"/>
    </row>
    <row r="163" spans="15:17" x14ac:dyDescent="0.25">
      <c r="O163" s="6"/>
      <c r="Q163" s="6"/>
    </row>
    <row r="164" spans="15:17" x14ac:dyDescent="0.25">
      <c r="O164" s="6"/>
      <c r="Q164" s="6"/>
    </row>
    <row r="165" spans="15:17" x14ac:dyDescent="0.25">
      <c r="O165" s="6"/>
      <c r="Q165" s="6"/>
    </row>
    <row r="166" spans="15:17" x14ac:dyDescent="0.25">
      <c r="O166" s="6"/>
      <c r="Q166" s="6"/>
    </row>
    <row r="167" spans="15:17" x14ac:dyDescent="0.25">
      <c r="O167" s="6"/>
      <c r="Q167" s="6"/>
    </row>
    <row r="168" spans="15:17" x14ac:dyDescent="0.25">
      <c r="O168" s="6"/>
      <c r="Q168" s="6"/>
    </row>
    <row r="169" spans="15:17" x14ac:dyDescent="0.25">
      <c r="O169" s="6"/>
      <c r="Q169" s="6"/>
    </row>
    <row r="170" spans="15:17" x14ac:dyDescent="0.25">
      <c r="O170" s="6"/>
      <c r="Q170" s="6"/>
    </row>
    <row r="171" spans="15:17" x14ac:dyDescent="0.25">
      <c r="O171" s="6"/>
      <c r="Q171" s="6"/>
    </row>
    <row r="172" spans="15:17" x14ac:dyDescent="0.25">
      <c r="O172" s="21"/>
      <c r="P172" s="21"/>
      <c r="Q172" s="9"/>
    </row>
    <row r="173" spans="15:17" x14ac:dyDescent="0.25">
      <c r="O173" s="6"/>
      <c r="Q173" s="6"/>
    </row>
    <row r="174" spans="15:17" x14ac:dyDescent="0.25">
      <c r="O174" s="6"/>
      <c r="Q174" s="6"/>
    </row>
    <row r="175" spans="15:17" x14ac:dyDescent="0.25">
      <c r="O175" s="6"/>
      <c r="Q175" s="6"/>
    </row>
    <row r="176" spans="15:17" x14ac:dyDescent="0.25">
      <c r="O176" s="6"/>
      <c r="Q176" s="6"/>
    </row>
    <row r="177" spans="15:17" x14ac:dyDescent="0.25">
      <c r="O177" s="6"/>
      <c r="Q177" s="6"/>
    </row>
    <row r="178" spans="15:17" x14ac:dyDescent="0.25">
      <c r="O178" s="6"/>
      <c r="Q178" s="6"/>
    </row>
    <row r="179" spans="15:17" x14ac:dyDescent="0.25">
      <c r="O179" s="6"/>
      <c r="Q179" s="6"/>
    </row>
    <row r="180" spans="15:17" x14ac:dyDescent="0.25">
      <c r="O180" s="6"/>
      <c r="Q180" s="6"/>
    </row>
    <row r="181" spans="15:17" x14ac:dyDescent="0.25">
      <c r="O181" s="6"/>
      <c r="Q181" s="6"/>
    </row>
    <row r="182" spans="15:17" x14ac:dyDescent="0.25">
      <c r="O182" s="6"/>
      <c r="Q182" s="6"/>
    </row>
    <row r="183" spans="15:17" x14ac:dyDescent="0.25">
      <c r="O183" s="6"/>
      <c r="Q183" s="6"/>
    </row>
    <row r="184" spans="15:17" x14ac:dyDescent="0.25">
      <c r="O184" s="21"/>
      <c r="P184" s="21"/>
      <c r="Q184" s="9"/>
    </row>
    <row r="185" spans="15:17" x14ac:dyDescent="0.25">
      <c r="O185" s="6"/>
      <c r="Q185" s="6"/>
    </row>
    <row r="186" spans="15:17" x14ac:dyDescent="0.25">
      <c r="O186" s="6"/>
      <c r="Q186" s="6"/>
    </row>
    <row r="187" spans="15:17" x14ac:dyDescent="0.25">
      <c r="O187" s="6"/>
      <c r="Q187" s="6"/>
    </row>
    <row r="188" spans="15:17" x14ac:dyDescent="0.25">
      <c r="O188" s="6"/>
      <c r="Q188" s="6"/>
    </row>
    <row r="189" spans="15:17" x14ac:dyDescent="0.25">
      <c r="O189" s="6"/>
      <c r="Q189" s="6"/>
    </row>
    <row r="190" spans="15:17" x14ac:dyDescent="0.25">
      <c r="O190" s="6"/>
      <c r="Q190" s="6"/>
    </row>
    <row r="191" spans="15:17" x14ac:dyDescent="0.25">
      <c r="O191" s="6"/>
      <c r="Q191" s="6"/>
    </row>
    <row r="192" spans="15:17" x14ac:dyDescent="0.25">
      <c r="O192" s="6"/>
      <c r="Q192" s="6"/>
    </row>
    <row r="193" spans="15:17" x14ac:dyDescent="0.25">
      <c r="O193" s="6"/>
      <c r="Q193" s="6"/>
    </row>
    <row r="194" spans="15:17" x14ac:dyDescent="0.25">
      <c r="O194" s="6"/>
      <c r="Q194" s="6"/>
    </row>
    <row r="195" spans="15:17" x14ac:dyDescent="0.25">
      <c r="O195" s="6"/>
      <c r="Q195" s="6"/>
    </row>
    <row r="196" spans="15:17" x14ac:dyDescent="0.25">
      <c r="O196" s="21"/>
      <c r="P196" s="21"/>
      <c r="Q196" s="9"/>
    </row>
    <row r="197" spans="15:17" x14ac:dyDescent="0.25">
      <c r="O197" s="6"/>
      <c r="Q197" s="6"/>
    </row>
    <row r="198" spans="15:17" x14ac:dyDescent="0.25">
      <c r="O198" s="6"/>
      <c r="Q198" s="6"/>
    </row>
    <row r="199" spans="15:17" x14ac:dyDescent="0.25">
      <c r="O199" s="6"/>
      <c r="Q199" s="6"/>
    </row>
    <row r="200" spans="15:17" x14ac:dyDescent="0.25">
      <c r="O200" s="6"/>
      <c r="Q200" s="6"/>
    </row>
    <row r="201" spans="15:17" x14ac:dyDescent="0.25">
      <c r="O201" s="6"/>
      <c r="Q201" s="6"/>
    </row>
    <row r="202" spans="15:17" x14ac:dyDescent="0.25">
      <c r="O202" s="6"/>
      <c r="Q202" s="6"/>
    </row>
    <row r="203" spans="15:17" x14ac:dyDescent="0.25">
      <c r="O203" s="6"/>
      <c r="Q203" s="6"/>
    </row>
    <row r="204" spans="15:17" x14ac:dyDescent="0.25">
      <c r="O204" s="6"/>
      <c r="Q204" s="6"/>
    </row>
    <row r="205" spans="15:17" x14ac:dyDescent="0.25">
      <c r="O205" s="6"/>
      <c r="Q205" s="6"/>
    </row>
    <row r="206" spans="15:17" x14ac:dyDescent="0.25">
      <c r="O206" s="6"/>
      <c r="Q206" s="6"/>
    </row>
    <row r="207" spans="15:17" x14ac:dyDescent="0.25">
      <c r="O207" s="6"/>
      <c r="Q207" s="6"/>
    </row>
    <row r="208" spans="15:17" x14ac:dyDescent="0.25">
      <c r="O208" s="21"/>
      <c r="P208" s="21"/>
      <c r="Q208" s="9"/>
    </row>
    <row r="209" spans="15:17" x14ac:dyDescent="0.25">
      <c r="O209" s="6"/>
      <c r="Q209" s="6"/>
    </row>
    <row r="210" spans="15:17" x14ac:dyDescent="0.25">
      <c r="O210" s="6"/>
      <c r="Q210" s="6"/>
    </row>
    <row r="211" spans="15:17" x14ac:dyDescent="0.25">
      <c r="O211" s="6"/>
      <c r="Q211" s="6"/>
    </row>
    <row r="212" spans="15:17" x14ac:dyDescent="0.25">
      <c r="O212" s="6"/>
      <c r="Q212" s="6"/>
    </row>
    <row r="213" spans="15:17" x14ac:dyDescent="0.25">
      <c r="O213" s="6"/>
      <c r="Q213" s="6"/>
    </row>
    <row r="214" spans="15:17" x14ac:dyDescent="0.25">
      <c r="O214" s="6"/>
      <c r="Q214" s="6"/>
    </row>
    <row r="215" spans="15:17" x14ac:dyDescent="0.25">
      <c r="O215" s="6"/>
      <c r="Q215" s="6"/>
    </row>
    <row r="216" spans="15:17" x14ac:dyDescent="0.25">
      <c r="O216" s="6"/>
      <c r="Q216" s="6"/>
    </row>
    <row r="217" spans="15:17" x14ac:dyDescent="0.25">
      <c r="O217" s="6"/>
      <c r="Q217" s="6"/>
    </row>
    <row r="218" spans="15:17" x14ac:dyDescent="0.25">
      <c r="O218" s="6"/>
      <c r="Q218" s="6"/>
    </row>
    <row r="219" spans="15:17" x14ac:dyDescent="0.25">
      <c r="O219" s="6"/>
      <c r="Q219" s="6"/>
    </row>
    <row r="220" spans="15:17" x14ac:dyDescent="0.25">
      <c r="O220" s="21"/>
      <c r="P220" s="21"/>
      <c r="Q220" s="9"/>
    </row>
    <row r="221" spans="15:17" x14ac:dyDescent="0.25">
      <c r="O221" s="6"/>
      <c r="Q221" s="6"/>
    </row>
    <row r="222" spans="15:17" x14ac:dyDescent="0.25">
      <c r="O222" s="6"/>
      <c r="Q222" s="6"/>
    </row>
    <row r="223" spans="15:17" x14ac:dyDescent="0.25">
      <c r="O223" s="6"/>
      <c r="Q223" s="6"/>
    </row>
    <row r="224" spans="15:17" x14ac:dyDescent="0.25">
      <c r="O224" s="6"/>
      <c r="Q224" s="6"/>
    </row>
    <row r="225" spans="15:17" x14ac:dyDescent="0.25">
      <c r="O225" s="6"/>
      <c r="Q225" s="6"/>
    </row>
    <row r="226" spans="15:17" x14ac:dyDescent="0.25">
      <c r="O226" s="6"/>
      <c r="Q226" s="6"/>
    </row>
    <row r="227" spans="15:17" x14ac:dyDescent="0.25">
      <c r="O227" s="6"/>
      <c r="Q227" s="6"/>
    </row>
    <row r="228" spans="15:17" x14ac:dyDescent="0.25">
      <c r="O228" s="6"/>
      <c r="Q228" s="6"/>
    </row>
    <row r="229" spans="15:17" x14ac:dyDescent="0.25">
      <c r="O229" s="6"/>
      <c r="Q229" s="6"/>
    </row>
    <row r="230" spans="15:17" x14ac:dyDescent="0.25">
      <c r="O230" s="6"/>
      <c r="Q230" s="6"/>
    </row>
    <row r="231" spans="15:17" x14ac:dyDescent="0.25">
      <c r="O231" s="6"/>
      <c r="Q231" s="6"/>
    </row>
    <row r="232" spans="15:17" x14ac:dyDescent="0.25">
      <c r="O232" s="21"/>
      <c r="P232" s="21"/>
      <c r="Q232" s="9"/>
    </row>
    <row r="233" spans="15:17" x14ac:dyDescent="0.25">
      <c r="O233" s="6"/>
      <c r="Q233" s="6"/>
    </row>
    <row r="234" spans="15:17" x14ac:dyDescent="0.25">
      <c r="O234" s="6"/>
      <c r="Q234" s="6"/>
    </row>
    <row r="235" spans="15:17" x14ac:dyDescent="0.25">
      <c r="O235" s="6"/>
      <c r="Q235" s="6"/>
    </row>
    <row r="236" spans="15:17" x14ac:dyDescent="0.25">
      <c r="O236" s="6"/>
      <c r="Q236" s="6"/>
    </row>
    <row r="237" spans="15:17" x14ac:dyDescent="0.25">
      <c r="O237" s="6"/>
      <c r="Q237" s="6"/>
    </row>
    <row r="238" spans="15:17" x14ac:dyDescent="0.25">
      <c r="O238" s="6"/>
      <c r="Q238" s="6"/>
    </row>
    <row r="239" spans="15:17" x14ac:dyDescent="0.25">
      <c r="O239" s="6"/>
      <c r="Q239" s="6"/>
    </row>
    <row r="240" spans="15:17" x14ac:dyDescent="0.25">
      <c r="O240" s="6"/>
      <c r="Q240" s="6"/>
    </row>
    <row r="241" spans="15:17" x14ac:dyDescent="0.25">
      <c r="O241" s="6"/>
      <c r="Q241" s="6"/>
    </row>
    <row r="242" spans="15:17" x14ac:dyDescent="0.25">
      <c r="O242" s="6"/>
      <c r="Q242" s="6"/>
    </row>
    <row r="243" spans="15:17" x14ac:dyDescent="0.25">
      <c r="O243" s="6"/>
      <c r="Q243" s="6"/>
    </row>
    <row r="244" spans="15:17" x14ac:dyDescent="0.25">
      <c r="O244" s="21"/>
      <c r="P244" s="21"/>
      <c r="Q244" s="9"/>
    </row>
    <row r="245" spans="15:17" x14ac:dyDescent="0.25">
      <c r="O245" s="6"/>
      <c r="Q245" s="6"/>
    </row>
    <row r="246" spans="15:17" x14ac:dyDescent="0.25">
      <c r="O246" s="6"/>
      <c r="Q246" s="6"/>
    </row>
    <row r="247" spans="15:17" x14ac:dyDescent="0.25">
      <c r="O247" s="6"/>
      <c r="Q247" s="6"/>
    </row>
    <row r="248" spans="15:17" x14ac:dyDescent="0.25">
      <c r="O248" s="6"/>
      <c r="Q248" s="6"/>
    </row>
    <row r="249" spans="15:17" x14ac:dyDescent="0.25">
      <c r="O249" s="6"/>
      <c r="Q249" s="6"/>
    </row>
    <row r="250" spans="15:17" x14ac:dyDescent="0.25">
      <c r="O250" s="6"/>
      <c r="Q250" s="6"/>
    </row>
    <row r="251" spans="15:17" x14ac:dyDescent="0.25">
      <c r="O251" s="6"/>
      <c r="Q251" s="6"/>
    </row>
    <row r="252" spans="15:17" x14ac:dyDescent="0.25">
      <c r="O252" s="6"/>
      <c r="Q252" s="6"/>
    </row>
    <row r="253" spans="15:17" x14ac:dyDescent="0.25">
      <c r="O253" s="6"/>
      <c r="Q253" s="6"/>
    </row>
    <row r="254" spans="15:17" x14ac:dyDescent="0.25">
      <c r="O254" s="6"/>
      <c r="Q254" s="6"/>
    </row>
    <row r="255" spans="15:17" x14ac:dyDescent="0.25">
      <c r="O255" s="6"/>
      <c r="Q255" s="6"/>
    </row>
    <row r="256" spans="15:17" x14ac:dyDescent="0.25">
      <c r="O256" s="6"/>
      <c r="Q256" s="6"/>
    </row>
    <row r="257" spans="15:17" x14ac:dyDescent="0.25">
      <c r="O257" s="6"/>
      <c r="Q257" s="6"/>
    </row>
    <row r="258" spans="15:17" x14ac:dyDescent="0.25">
      <c r="O258" s="6"/>
      <c r="Q258" s="6"/>
    </row>
    <row r="259" spans="15:17" x14ac:dyDescent="0.25">
      <c r="O259" s="6"/>
      <c r="Q259" s="6"/>
    </row>
    <row r="260" spans="15:17" x14ac:dyDescent="0.25">
      <c r="O260" s="21"/>
      <c r="P260" s="21"/>
      <c r="Q260" s="9"/>
    </row>
    <row r="261" spans="15:17" x14ac:dyDescent="0.25">
      <c r="O261" s="6"/>
      <c r="Q261" s="6"/>
    </row>
    <row r="262" spans="15:17" x14ac:dyDescent="0.25">
      <c r="O262" s="6"/>
      <c r="Q262" s="6"/>
    </row>
    <row r="263" spans="15:17" x14ac:dyDescent="0.25">
      <c r="O263" s="6"/>
      <c r="Q263" s="6"/>
    </row>
    <row r="264" spans="15:17" x14ac:dyDescent="0.25">
      <c r="O264" s="6"/>
      <c r="Q264" s="6"/>
    </row>
    <row r="265" spans="15:17" x14ac:dyDescent="0.25">
      <c r="O265" s="6"/>
      <c r="Q265" s="6"/>
    </row>
    <row r="266" spans="15:17" x14ac:dyDescent="0.25">
      <c r="O266" s="6"/>
      <c r="Q266" s="6"/>
    </row>
    <row r="267" spans="15:17" x14ac:dyDescent="0.25">
      <c r="O267" s="6"/>
      <c r="Q267" s="6"/>
    </row>
    <row r="268" spans="15:17" x14ac:dyDescent="0.25">
      <c r="O268" s="6"/>
      <c r="Q268" s="6"/>
    </row>
    <row r="269" spans="15:17" x14ac:dyDescent="0.25">
      <c r="O269" s="6"/>
      <c r="Q269" s="6"/>
    </row>
    <row r="270" spans="15:17" x14ac:dyDescent="0.25">
      <c r="O270" s="6"/>
      <c r="Q270" s="6"/>
    </row>
    <row r="271" spans="15:17" x14ac:dyDescent="0.25">
      <c r="O271" s="6"/>
      <c r="Q271" s="6"/>
    </row>
    <row r="272" spans="15:17" x14ac:dyDescent="0.25">
      <c r="O272" s="21"/>
      <c r="P272" s="21"/>
      <c r="Q272" s="9"/>
    </row>
    <row r="273" spans="15:17" x14ac:dyDescent="0.25">
      <c r="O273" s="6"/>
      <c r="Q273" s="6"/>
    </row>
    <row r="274" spans="15:17" x14ac:dyDescent="0.25">
      <c r="O274" s="6"/>
      <c r="Q274" s="6"/>
    </row>
    <row r="275" spans="15:17" x14ac:dyDescent="0.25">
      <c r="O275" s="6"/>
      <c r="Q275" s="6"/>
    </row>
    <row r="276" spans="15:17" x14ac:dyDescent="0.25">
      <c r="O276" s="6"/>
      <c r="Q276" s="6"/>
    </row>
    <row r="277" spans="15:17" x14ac:dyDescent="0.25">
      <c r="O277" s="6"/>
      <c r="Q277" s="6"/>
    </row>
    <row r="278" spans="15:17" x14ac:dyDescent="0.25">
      <c r="O278" s="6"/>
      <c r="Q278" s="6"/>
    </row>
    <row r="279" spans="15:17" x14ac:dyDescent="0.25">
      <c r="O279" s="6"/>
      <c r="Q279" s="6"/>
    </row>
    <row r="280" spans="15:17" x14ac:dyDescent="0.25">
      <c r="O280" s="6"/>
      <c r="Q280" s="6"/>
    </row>
    <row r="281" spans="15:17" x14ac:dyDescent="0.25">
      <c r="O281" s="6"/>
      <c r="Q281" s="6"/>
    </row>
    <row r="282" spans="15:17" x14ac:dyDescent="0.25">
      <c r="O282" s="6"/>
      <c r="Q282" s="6"/>
    </row>
    <row r="283" spans="15:17" x14ac:dyDescent="0.25">
      <c r="O283" s="6"/>
      <c r="Q283" s="6"/>
    </row>
    <row r="284" spans="15:17" x14ac:dyDescent="0.25">
      <c r="O284" s="21"/>
      <c r="P284" s="21"/>
      <c r="Q284" s="9"/>
    </row>
    <row r="285" spans="15:17" x14ac:dyDescent="0.25">
      <c r="O285" s="6"/>
      <c r="Q285" s="6"/>
    </row>
    <row r="286" spans="15:17" x14ac:dyDescent="0.25">
      <c r="O286" s="6"/>
      <c r="Q286" s="6"/>
    </row>
    <row r="287" spans="15:17" x14ac:dyDescent="0.25">
      <c r="O287" s="6"/>
      <c r="Q287" s="6"/>
    </row>
    <row r="288" spans="15:17" x14ac:dyDescent="0.25">
      <c r="O288" s="6"/>
      <c r="Q288" s="6"/>
    </row>
    <row r="289" spans="15:17" x14ac:dyDescent="0.25">
      <c r="O289" s="6"/>
      <c r="Q289" s="6"/>
    </row>
    <row r="290" spans="15:17" x14ac:dyDescent="0.25">
      <c r="O290" s="6"/>
      <c r="Q290" s="6"/>
    </row>
    <row r="291" spans="15:17" x14ac:dyDescent="0.25">
      <c r="O291" s="6"/>
      <c r="Q291" s="6"/>
    </row>
    <row r="292" spans="15:17" x14ac:dyDescent="0.25">
      <c r="O292" s="6"/>
      <c r="Q292" s="6"/>
    </row>
    <row r="293" spans="15:17" x14ac:dyDescent="0.25">
      <c r="O293" s="6"/>
      <c r="Q293" s="6"/>
    </row>
    <row r="294" spans="15:17" x14ac:dyDescent="0.25">
      <c r="O294" s="6"/>
      <c r="Q294" s="6"/>
    </row>
    <row r="295" spans="15:17" x14ac:dyDescent="0.25">
      <c r="O295" s="6"/>
      <c r="Q295" s="6"/>
    </row>
    <row r="296" spans="15:17" x14ac:dyDescent="0.25">
      <c r="O296" s="21"/>
      <c r="P296" s="21"/>
      <c r="Q296" s="9"/>
    </row>
    <row r="297" spans="15:17" x14ac:dyDescent="0.25">
      <c r="O297" s="6"/>
      <c r="Q297" s="6"/>
    </row>
    <row r="298" spans="15:17" x14ac:dyDescent="0.25">
      <c r="O298" s="6"/>
      <c r="Q298" s="6"/>
    </row>
    <row r="299" spans="15:17" x14ac:dyDescent="0.25">
      <c r="O299" s="6"/>
      <c r="Q299" s="6"/>
    </row>
    <row r="300" spans="15:17" x14ac:dyDescent="0.25">
      <c r="O300" s="6"/>
      <c r="Q300" s="6"/>
    </row>
    <row r="301" spans="15:17" x14ac:dyDescent="0.25">
      <c r="O301" s="6"/>
      <c r="Q301" s="6"/>
    </row>
    <row r="302" spans="15:17" x14ac:dyDescent="0.25">
      <c r="O302" s="6"/>
      <c r="Q302" s="6"/>
    </row>
    <row r="303" spans="15:17" x14ac:dyDescent="0.25">
      <c r="O303" s="6"/>
      <c r="Q303" s="6"/>
    </row>
    <row r="304" spans="15:17" x14ac:dyDescent="0.25">
      <c r="O304" s="6"/>
      <c r="Q304" s="6"/>
    </row>
    <row r="305" spans="15:17" x14ac:dyDescent="0.25">
      <c r="O305" s="6"/>
      <c r="Q305" s="6"/>
    </row>
    <row r="306" spans="15:17" x14ac:dyDescent="0.25">
      <c r="O306" s="6"/>
      <c r="Q306" s="6"/>
    </row>
    <row r="307" spans="15:17" x14ac:dyDescent="0.25">
      <c r="O307" s="6"/>
      <c r="Q307" s="6"/>
    </row>
    <row r="308" spans="15:17" x14ac:dyDescent="0.25">
      <c r="O308" s="21"/>
      <c r="P308" s="21"/>
      <c r="Q308" s="9"/>
    </row>
    <row r="309" spans="15:17" x14ac:dyDescent="0.25">
      <c r="O309" s="6"/>
      <c r="Q309" s="6"/>
    </row>
    <row r="310" spans="15:17" x14ac:dyDescent="0.25">
      <c r="O310" s="6"/>
      <c r="Q310" s="6"/>
    </row>
    <row r="311" spans="15:17" x14ac:dyDescent="0.25">
      <c r="O311" s="21"/>
      <c r="P311" s="21"/>
      <c r="Q311" s="9"/>
    </row>
    <row r="312" spans="15:17" x14ac:dyDescent="0.25">
      <c r="O312" s="6"/>
      <c r="Q312" s="6"/>
    </row>
    <row r="313" spans="15:17" x14ac:dyDescent="0.25">
      <c r="O313" s="21"/>
      <c r="P313" s="21"/>
      <c r="Q313" s="9"/>
    </row>
    <row r="314" spans="15:17" x14ac:dyDescent="0.25">
      <c r="O314" s="6"/>
      <c r="Q314" s="6"/>
    </row>
    <row r="315" spans="15:17" x14ac:dyDescent="0.25">
      <c r="O315" s="21"/>
      <c r="P315" s="21"/>
      <c r="Q315" s="9"/>
    </row>
    <row r="316" spans="15:17" x14ac:dyDescent="0.25">
      <c r="O316" s="6"/>
      <c r="Q316" s="6"/>
    </row>
    <row r="317" spans="15:17" x14ac:dyDescent="0.25">
      <c r="O317" s="6"/>
      <c r="Q317" s="6"/>
    </row>
    <row r="318" spans="15:17" x14ac:dyDescent="0.25">
      <c r="O318" s="6"/>
      <c r="Q318" s="6"/>
    </row>
    <row r="319" spans="15:17" x14ac:dyDescent="0.25">
      <c r="O319" s="21"/>
      <c r="P319" s="21"/>
      <c r="Q319" s="9"/>
    </row>
    <row r="320" spans="15:17" x14ac:dyDescent="0.25">
      <c r="O320" s="6"/>
      <c r="Q320" s="6"/>
    </row>
    <row r="321" spans="15:17" x14ac:dyDescent="0.25">
      <c r="O321" s="6"/>
      <c r="Q321" s="6"/>
    </row>
    <row r="322" spans="15:17" x14ac:dyDescent="0.25">
      <c r="O322" s="6"/>
      <c r="Q322" s="6"/>
    </row>
    <row r="323" spans="15:17" x14ac:dyDescent="0.25">
      <c r="O323" s="6"/>
      <c r="Q323" s="6"/>
    </row>
    <row r="324" spans="15:17" x14ac:dyDescent="0.25">
      <c r="O324" s="21"/>
      <c r="P324" s="21"/>
      <c r="Q324" s="9"/>
    </row>
    <row r="325" spans="15:17" x14ac:dyDescent="0.25">
      <c r="O325" s="6"/>
      <c r="Q325" s="6"/>
    </row>
    <row r="326" spans="15:17" x14ac:dyDescent="0.25">
      <c r="O326" s="21"/>
      <c r="P326" s="21"/>
      <c r="Q326" s="9"/>
    </row>
    <row r="327" spans="15:17" x14ac:dyDescent="0.25">
      <c r="O327" s="6"/>
      <c r="Q327" s="6"/>
    </row>
    <row r="328" spans="15:17" x14ac:dyDescent="0.25">
      <c r="O328" s="21"/>
      <c r="P328" s="21"/>
      <c r="Q328" s="9"/>
    </row>
    <row r="329" spans="15:17" x14ac:dyDescent="0.25">
      <c r="O329" s="6"/>
      <c r="Q329" s="6"/>
    </row>
    <row r="330" spans="15:17" x14ac:dyDescent="0.25">
      <c r="O330" s="21"/>
      <c r="P330" s="21"/>
      <c r="Q330" s="9"/>
    </row>
    <row r="331" spans="15:17" x14ac:dyDescent="0.25">
      <c r="O331" s="6"/>
      <c r="Q331" s="6"/>
    </row>
    <row r="332" spans="15:17" x14ac:dyDescent="0.25">
      <c r="O332" s="21"/>
      <c r="P332" s="21"/>
      <c r="Q332" s="9"/>
    </row>
    <row r="333" spans="15:17" x14ac:dyDescent="0.25">
      <c r="O333" s="6"/>
      <c r="Q333" s="6"/>
    </row>
    <row r="334" spans="15:17" x14ac:dyDescent="0.25">
      <c r="O334" s="6"/>
      <c r="Q334" s="6"/>
    </row>
    <row r="335" spans="15:17" x14ac:dyDescent="0.25">
      <c r="O335" s="6"/>
      <c r="Q335" s="6"/>
    </row>
    <row r="336" spans="15:17" x14ac:dyDescent="0.25">
      <c r="O336" s="6"/>
      <c r="Q336" s="6"/>
    </row>
    <row r="337" spans="15:17" x14ac:dyDescent="0.25">
      <c r="O337" s="6"/>
      <c r="Q337" s="6"/>
    </row>
    <row r="338" spans="15:17" x14ac:dyDescent="0.25">
      <c r="O338" s="6"/>
      <c r="Q338" s="6"/>
    </row>
    <row r="339" spans="15:17" x14ac:dyDescent="0.25">
      <c r="O339" s="6"/>
      <c r="Q339" s="6"/>
    </row>
    <row r="340" spans="15:17" x14ac:dyDescent="0.25">
      <c r="O340" s="6"/>
      <c r="Q340" s="6"/>
    </row>
    <row r="341" spans="15:17" x14ac:dyDescent="0.25">
      <c r="O341" s="6"/>
      <c r="Q341" s="6"/>
    </row>
    <row r="342" spans="15:17" x14ac:dyDescent="0.25">
      <c r="O342" s="6"/>
      <c r="Q342" s="6"/>
    </row>
    <row r="343" spans="15:17" x14ac:dyDescent="0.25">
      <c r="O343" s="6"/>
      <c r="Q343" s="6"/>
    </row>
    <row r="344" spans="15:17" x14ac:dyDescent="0.25">
      <c r="O344" s="6"/>
      <c r="Q344" s="6"/>
    </row>
    <row r="345" spans="15:17" x14ac:dyDescent="0.25">
      <c r="O345" s="6"/>
      <c r="Q345" s="6"/>
    </row>
    <row r="346" spans="15:17" x14ac:dyDescent="0.25">
      <c r="O346" s="6"/>
      <c r="Q346" s="6"/>
    </row>
    <row r="347" spans="15:17" x14ac:dyDescent="0.25">
      <c r="O347" s="6"/>
      <c r="Q347" s="6"/>
    </row>
    <row r="348" spans="15:17" x14ac:dyDescent="0.25">
      <c r="O348" s="6"/>
      <c r="Q348" s="6"/>
    </row>
    <row r="349" spans="15:17" x14ac:dyDescent="0.25">
      <c r="O349" s="6"/>
      <c r="Q349" s="6"/>
    </row>
    <row r="350" spans="15:17" x14ac:dyDescent="0.25">
      <c r="O350" s="6"/>
      <c r="Q350" s="6"/>
    </row>
    <row r="351" spans="15:17" x14ac:dyDescent="0.25">
      <c r="O351" s="21"/>
      <c r="P351" s="21"/>
      <c r="Q351" s="9"/>
    </row>
    <row r="352" spans="15:17" x14ac:dyDescent="0.25">
      <c r="O352" s="6"/>
      <c r="Q352" s="6"/>
    </row>
    <row r="353" spans="15:17" x14ac:dyDescent="0.25">
      <c r="O353" s="6"/>
      <c r="Q353" s="6"/>
    </row>
    <row r="354" spans="15:17" x14ac:dyDescent="0.25">
      <c r="O354" s="6"/>
      <c r="Q354" s="6"/>
    </row>
    <row r="355" spans="15:17" x14ac:dyDescent="0.25">
      <c r="O355" s="6"/>
      <c r="Q355" s="6"/>
    </row>
    <row r="356" spans="15:17" x14ac:dyDescent="0.25">
      <c r="O356" s="6"/>
      <c r="Q356" s="6"/>
    </row>
    <row r="357" spans="15:17" x14ac:dyDescent="0.25">
      <c r="O357" s="6"/>
      <c r="Q357" s="6"/>
    </row>
    <row r="358" spans="15:17" x14ac:dyDescent="0.25">
      <c r="O358" s="6"/>
      <c r="Q358" s="6"/>
    </row>
    <row r="359" spans="15:17" x14ac:dyDescent="0.25">
      <c r="O359" s="6"/>
      <c r="Q359" s="6"/>
    </row>
    <row r="360" spans="15:17" x14ac:dyDescent="0.25">
      <c r="O360" s="6"/>
      <c r="Q360" s="6"/>
    </row>
    <row r="361" spans="15:17" x14ac:dyDescent="0.25">
      <c r="O361" s="6"/>
      <c r="Q361" s="6"/>
    </row>
    <row r="362" spans="15:17" x14ac:dyDescent="0.25">
      <c r="O362" s="6"/>
      <c r="Q362" s="6"/>
    </row>
    <row r="363" spans="15:17" x14ac:dyDescent="0.25">
      <c r="O363" s="6"/>
      <c r="Q363" s="6"/>
    </row>
    <row r="364" spans="15:17" x14ac:dyDescent="0.25">
      <c r="O364" s="6"/>
      <c r="Q364" s="6"/>
    </row>
    <row r="365" spans="15:17" x14ac:dyDescent="0.25">
      <c r="O365" s="6"/>
      <c r="Q365" s="6"/>
    </row>
    <row r="366" spans="15:17" x14ac:dyDescent="0.25">
      <c r="O366" s="6"/>
      <c r="Q366" s="6"/>
    </row>
    <row r="367" spans="15:17" x14ac:dyDescent="0.25">
      <c r="O367" s="6"/>
      <c r="Q367" s="6"/>
    </row>
    <row r="368" spans="15:17" x14ac:dyDescent="0.25">
      <c r="O368" s="6"/>
      <c r="Q368" s="6"/>
    </row>
    <row r="369" spans="15:17" x14ac:dyDescent="0.25">
      <c r="O369" s="6"/>
      <c r="Q369" s="6"/>
    </row>
    <row r="370" spans="15:17" x14ac:dyDescent="0.25">
      <c r="O370" s="21"/>
      <c r="P370" s="21"/>
      <c r="Q370" s="9"/>
    </row>
    <row r="371" spans="15:17" x14ac:dyDescent="0.25">
      <c r="O371" s="6"/>
      <c r="Q371" s="6"/>
    </row>
    <row r="372" spans="15:17" x14ac:dyDescent="0.25">
      <c r="O372" s="6"/>
      <c r="Q372" s="6"/>
    </row>
    <row r="373" spans="15:17" x14ac:dyDescent="0.25">
      <c r="O373" s="6"/>
      <c r="Q373" s="6"/>
    </row>
    <row r="374" spans="15:17" x14ac:dyDescent="0.25">
      <c r="O374" s="6"/>
      <c r="Q374" s="6"/>
    </row>
    <row r="375" spans="15:17" x14ac:dyDescent="0.25">
      <c r="O375" s="6"/>
      <c r="Q375" s="6"/>
    </row>
    <row r="376" spans="15:17" x14ac:dyDescent="0.25">
      <c r="O376" s="6"/>
      <c r="Q376" s="6"/>
    </row>
    <row r="377" spans="15:17" x14ac:dyDescent="0.25">
      <c r="O377" s="6"/>
      <c r="Q377" s="6"/>
    </row>
    <row r="378" spans="15:17" x14ac:dyDescent="0.25">
      <c r="O378" s="6"/>
      <c r="Q378" s="6"/>
    </row>
    <row r="379" spans="15:17" x14ac:dyDescent="0.25">
      <c r="O379" s="6"/>
      <c r="Q379" s="6"/>
    </row>
    <row r="380" spans="15:17" x14ac:dyDescent="0.25">
      <c r="O380" s="6"/>
      <c r="Q380" s="6"/>
    </row>
    <row r="381" spans="15:17" x14ac:dyDescent="0.25">
      <c r="O381" s="6"/>
      <c r="Q381" s="6"/>
    </row>
    <row r="382" spans="15:17" x14ac:dyDescent="0.25">
      <c r="O382" s="6"/>
      <c r="Q382" s="6"/>
    </row>
    <row r="383" spans="15:17" x14ac:dyDescent="0.25">
      <c r="O383" s="6"/>
      <c r="Q383" s="6"/>
    </row>
    <row r="384" spans="15:17" x14ac:dyDescent="0.25">
      <c r="O384" s="6"/>
      <c r="Q384" s="6"/>
    </row>
    <row r="385" spans="15:17" x14ac:dyDescent="0.25">
      <c r="O385" s="6"/>
      <c r="Q385" s="6"/>
    </row>
    <row r="386" spans="15:17" x14ac:dyDescent="0.25">
      <c r="O386" s="6"/>
      <c r="Q386" s="6"/>
    </row>
    <row r="387" spans="15:17" x14ac:dyDescent="0.25">
      <c r="O387" s="6"/>
      <c r="Q387" s="6"/>
    </row>
    <row r="388" spans="15:17" x14ac:dyDescent="0.25">
      <c r="O388" s="6"/>
      <c r="Q388" s="6"/>
    </row>
    <row r="389" spans="15:17" x14ac:dyDescent="0.25">
      <c r="O389" s="21"/>
      <c r="P389" s="21"/>
      <c r="Q389" s="9"/>
    </row>
    <row r="390" spans="15:17" x14ac:dyDescent="0.25">
      <c r="O390" s="6"/>
      <c r="Q390" s="6"/>
    </row>
    <row r="391" spans="15:17" x14ac:dyDescent="0.25">
      <c r="O391" s="6"/>
      <c r="Q391" s="6"/>
    </row>
    <row r="392" spans="15:17" x14ac:dyDescent="0.25">
      <c r="O392" s="6"/>
      <c r="Q392" s="6"/>
    </row>
    <row r="393" spans="15:17" x14ac:dyDescent="0.25">
      <c r="O393" s="6"/>
      <c r="Q393" s="6"/>
    </row>
    <row r="394" spans="15:17" x14ac:dyDescent="0.25">
      <c r="O394" s="6"/>
      <c r="Q394" s="6"/>
    </row>
    <row r="395" spans="15:17" x14ac:dyDescent="0.25">
      <c r="O395" s="6"/>
      <c r="Q395" s="6"/>
    </row>
    <row r="396" spans="15:17" x14ac:dyDescent="0.25">
      <c r="O396" s="6"/>
      <c r="Q396" s="6"/>
    </row>
    <row r="397" spans="15:17" x14ac:dyDescent="0.25">
      <c r="O397" s="6"/>
      <c r="Q397" s="6"/>
    </row>
    <row r="398" spans="15:17" x14ac:dyDescent="0.25">
      <c r="O398" s="6"/>
      <c r="Q398" s="6"/>
    </row>
    <row r="399" spans="15:17" x14ac:dyDescent="0.25">
      <c r="O399" s="6"/>
      <c r="Q399" s="6"/>
    </row>
    <row r="400" spans="15:17" x14ac:dyDescent="0.25">
      <c r="O400" s="6"/>
      <c r="Q400" s="6"/>
    </row>
    <row r="401" spans="15:17" x14ac:dyDescent="0.25">
      <c r="O401" s="6"/>
      <c r="Q401" s="6"/>
    </row>
    <row r="402" spans="15:17" x14ac:dyDescent="0.25">
      <c r="O402" s="6"/>
      <c r="Q402" s="6"/>
    </row>
    <row r="403" spans="15:17" x14ac:dyDescent="0.25">
      <c r="O403" s="6"/>
      <c r="Q403" s="6"/>
    </row>
    <row r="404" spans="15:17" x14ac:dyDescent="0.25">
      <c r="O404" s="6"/>
      <c r="Q404" s="6"/>
    </row>
    <row r="405" spans="15:17" x14ac:dyDescent="0.25">
      <c r="O405" s="6"/>
      <c r="Q405" s="6"/>
    </row>
    <row r="406" spans="15:17" x14ac:dyDescent="0.25">
      <c r="O406" s="6"/>
      <c r="Q406" s="6"/>
    </row>
    <row r="407" spans="15:17" x14ac:dyDescent="0.25">
      <c r="O407" s="6"/>
      <c r="Q407" s="6"/>
    </row>
    <row r="408" spans="15:17" x14ac:dyDescent="0.25">
      <c r="O408" s="21"/>
      <c r="P408" s="21"/>
      <c r="Q408" s="9"/>
    </row>
    <row r="409" spans="15:17" x14ac:dyDescent="0.25">
      <c r="O409" s="6"/>
      <c r="Q409" s="6"/>
    </row>
    <row r="410" spans="15:17" x14ac:dyDescent="0.25">
      <c r="O410" s="6"/>
      <c r="Q410" s="6"/>
    </row>
    <row r="411" spans="15:17" x14ac:dyDescent="0.25">
      <c r="O411" s="6"/>
      <c r="Q411" s="6"/>
    </row>
    <row r="412" spans="15:17" x14ac:dyDescent="0.25">
      <c r="O412" s="6"/>
      <c r="Q412" s="6"/>
    </row>
    <row r="413" spans="15:17" x14ac:dyDescent="0.25">
      <c r="O413" s="6"/>
      <c r="Q413" s="6"/>
    </row>
    <row r="414" spans="15:17" x14ac:dyDescent="0.25">
      <c r="O414" s="6"/>
      <c r="Q414" s="6"/>
    </row>
    <row r="415" spans="15:17" x14ac:dyDescent="0.25">
      <c r="O415" s="6"/>
      <c r="Q415" s="6"/>
    </row>
    <row r="416" spans="15:17" x14ac:dyDescent="0.25">
      <c r="O416" s="6"/>
      <c r="Q416" s="6"/>
    </row>
    <row r="417" spans="15:17" x14ac:dyDescent="0.25">
      <c r="O417" s="6"/>
      <c r="Q417" s="6"/>
    </row>
    <row r="418" spans="15:17" x14ac:dyDescent="0.25">
      <c r="O418" s="6"/>
      <c r="Q418" s="6"/>
    </row>
    <row r="419" spans="15:17" x14ac:dyDescent="0.25">
      <c r="O419" s="6"/>
      <c r="Q419" s="6"/>
    </row>
    <row r="420" spans="15:17" x14ac:dyDescent="0.25">
      <c r="O420" s="6"/>
      <c r="Q420" s="6"/>
    </row>
    <row r="421" spans="15:17" x14ac:dyDescent="0.25">
      <c r="O421" s="6"/>
      <c r="Q421" s="6"/>
    </row>
    <row r="422" spans="15:17" x14ac:dyDescent="0.25">
      <c r="O422" s="6"/>
      <c r="Q422" s="6"/>
    </row>
    <row r="423" spans="15:17" x14ac:dyDescent="0.25">
      <c r="O423" s="6"/>
      <c r="Q423" s="6"/>
    </row>
    <row r="424" spans="15:17" x14ac:dyDescent="0.25">
      <c r="O424" s="6"/>
      <c r="Q424" s="6"/>
    </row>
    <row r="425" spans="15:17" x14ac:dyDescent="0.25">
      <c r="O425" s="6"/>
      <c r="Q425" s="6"/>
    </row>
    <row r="426" spans="15:17" x14ac:dyDescent="0.25">
      <c r="O426" s="6"/>
      <c r="Q426" s="6"/>
    </row>
    <row r="427" spans="15:17" x14ac:dyDescent="0.25">
      <c r="O427" s="21"/>
      <c r="P427" s="21"/>
      <c r="Q427" s="9"/>
    </row>
    <row r="428" spans="15:17" x14ac:dyDescent="0.25">
      <c r="O428" s="6"/>
      <c r="Q428" s="6"/>
    </row>
    <row r="429" spans="15:17" x14ac:dyDescent="0.25">
      <c r="O429" s="6"/>
      <c r="Q429" s="6"/>
    </row>
    <row r="430" spans="15:17" x14ac:dyDescent="0.25">
      <c r="O430" s="6"/>
      <c r="Q430" s="6"/>
    </row>
    <row r="431" spans="15:17" x14ac:dyDescent="0.25">
      <c r="O431" s="6"/>
      <c r="Q431" s="6"/>
    </row>
    <row r="432" spans="15:17" x14ac:dyDescent="0.25">
      <c r="O432" s="6"/>
      <c r="Q432" s="6"/>
    </row>
    <row r="433" spans="15:17" x14ac:dyDescent="0.25">
      <c r="O433" s="6"/>
      <c r="Q433" s="6"/>
    </row>
    <row r="434" spans="15:17" x14ac:dyDescent="0.25">
      <c r="O434" s="6"/>
      <c r="Q434" s="6"/>
    </row>
    <row r="435" spans="15:17" x14ac:dyDescent="0.25">
      <c r="O435" s="6"/>
      <c r="Q435" s="6"/>
    </row>
    <row r="436" spans="15:17" x14ac:dyDescent="0.25">
      <c r="O436" s="6"/>
      <c r="Q436" s="6"/>
    </row>
    <row r="437" spans="15:17" x14ac:dyDescent="0.25">
      <c r="O437" s="6"/>
      <c r="Q437" s="6"/>
    </row>
    <row r="438" spans="15:17" x14ac:dyDescent="0.25">
      <c r="O438" s="6"/>
      <c r="Q438" s="6"/>
    </row>
    <row r="439" spans="15:17" x14ac:dyDescent="0.25">
      <c r="O439" s="6"/>
      <c r="Q439" s="6"/>
    </row>
    <row r="440" spans="15:17" x14ac:dyDescent="0.25">
      <c r="O440" s="6"/>
      <c r="Q440" s="6"/>
    </row>
    <row r="441" spans="15:17" x14ac:dyDescent="0.25">
      <c r="O441" s="6"/>
      <c r="Q441" s="6"/>
    </row>
    <row r="442" spans="15:17" x14ac:dyDescent="0.25">
      <c r="O442" s="6"/>
      <c r="Q442" s="6"/>
    </row>
    <row r="443" spans="15:17" x14ac:dyDescent="0.25">
      <c r="O443" s="6"/>
      <c r="Q443" s="6"/>
    </row>
    <row r="444" spans="15:17" x14ac:dyDescent="0.25">
      <c r="O444" s="6"/>
      <c r="Q444" s="6"/>
    </row>
    <row r="445" spans="15:17" x14ac:dyDescent="0.25">
      <c r="O445" s="6"/>
      <c r="Q445" s="6"/>
    </row>
    <row r="446" spans="15:17" x14ac:dyDescent="0.25">
      <c r="O446" s="21"/>
      <c r="P446" s="21"/>
      <c r="Q446" s="9"/>
    </row>
    <row r="447" spans="15:17" x14ac:dyDescent="0.25">
      <c r="O447" s="6"/>
      <c r="Q447" s="6"/>
    </row>
    <row r="448" spans="15:17" x14ac:dyDescent="0.25">
      <c r="O448" s="6"/>
      <c r="Q448" s="6"/>
    </row>
    <row r="449" spans="15:17" x14ac:dyDescent="0.25">
      <c r="O449" s="6"/>
      <c r="Q449" s="6"/>
    </row>
    <row r="450" spans="15:17" x14ac:dyDescent="0.25">
      <c r="O450" s="6"/>
      <c r="Q450" s="6"/>
    </row>
    <row r="451" spans="15:17" x14ac:dyDescent="0.25">
      <c r="O451" s="6"/>
      <c r="Q451" s="6"/>
    </row>
    <row r="452" spans="15:17" x14ac:dyDescent="0.25">
      <c r="O452" s="6"/>
      <c r="Q452" s="6"/>
    </row>
    <row r="453" spans="15:17" x14ac:dyDescent="0.25">
      <c r="O453" s="6"/>
      <c r="Q453" s="6"/>
    </row>
    <row r="454" spans="15:17" x14ac:dyDescent="0.25">
      <c r="O454" s="6"/>
      <c r="Q454" s="6"/>
    </row>
    <row r="455" spans="15:17" x14ac:dyDescent="0.25">
      <c r="O455" s="6"/>
      <c r="Q455" s="6"/>
    </row>
    <row r="456" spans="15:17" x14ac:dyDescent="0.25">
      <c r="O456" s="6"/>
      <c r="Q456" s="6"/>
    </row>
    <row r="457" spans="15:17" x14ac:dyDescent="0.25">
      <c r="O457" s="6"/>
      <c r="Q457" s="6"/>
    </row>
    <row r="458" spans="15:17" x14ac:dyDescent="0.25">
      <c r="O458" s="6"/>
      <c r="Q458" s="6"/>
    </row>
    <row r="459" spans="15:17" x14ac:dyDescent="0.25">
      <c r="O459" s="6"/>
      <c r="Q459" s="6"/>
    </row>
    <row r="460" spans="15:17" x14ac:dyDescent="0.25">
      <c r="O460" s="6"/>
      <c r="Q460" s="6"/>
    </row>
    <row r="461" spans="15:17" x14ac:dyDescent="0.25">
      <c r="O461" s="6"/>
      <c r="Q461" s="6"/>
    </row>
    <row r="462" spans="15:17" x14ac:dyDescent="0.25">
      <c r="O462" s="6"/>
      <c r="Q462" s="6"/>
    </row>
    <row r="463" spans="15:17" x14ac:dyDescent="0.25">
      <c r="O463" s="6"/>
      <c r="Q463" s="6"/>
    </row>
    <row r="464" spans="15:17" x14ac:dyDescent="0.25">
      <c r="O464" s="6"/>
      <c r="Q464" s="6"/>
    </row>
    <row r="465" spans="15:17" x14ac:dyDescent="0.25">
      <c r="O465" s="21"/>
      <c r="P465" s="21"/>
      <c r="Q465" s="9"/>
    </row>
    <row r="466" spans="15:17" x14ac:dyDescent="0.25">
      <c r="O466" s="6"/>
      <c r="Q466" s="6"/>
    </row>
    <row r="467" spans="15:17" x14ac:dyDescent="0.25">
      <c r="O467" s="6"/>
      <c r="Q467" s="6"/>
    </row>
    <row r="468" spans="15:17" x14ac:dyDescent="0.25">
      <c r="O468" s="6"/>
      <c r="Q468" s="6"/>
    </row>
    <row r="469" spans="15:17" x14ac:dyDescent="0.25">
      <c r="O469" s="6"/>
      <c r="Q469" s="6"/>
    </row>
    <row r="470" spans="15:17" x14ac:dyDescent="0.25">
      <c r="O470" s="6"/>
      <c r="Q470" s="6"/>
    </row>
    <row r="471" spans="15:17" x14ac:dyDescent="0.25">
      <c r="O471" s="6"/>
      <c r="Q471" s="6"/>
    </row>
    <row r="472" spans="15:17" x14ac:dyDescent="0.25">
      <c r="O472" s="6"/>
      <c r="Q472" s="6"/>
    </row>
    <row r="473" spans="15:17" x14ac:dyDescent="0.25">
      <c r="O473" s="6"/>
      <c r="Q473" s="6"/>
    </row>
    <row r="474" spans="15:17" x14ac:dyDescent="0.25">
      <c r="O474" s="6"/>
      <c r="Q474" s="6"/>
    </row>
    <row r="475" spans="15:17" x14ac:dyDescent="0.25">
      <c r="O475" s="6"/>
      <c r="Q475" s="6"/>
    </row>
    <row r="476" spans="15:17" x14ac:dyDescent="0.25">
      <c r="O476" s="6"/>
      <c r="Q476" s="6"/>
    </row>
    <row r="477" spans="15:17" x14ac:dyDescent="0.25">
      <c r="O477" s="6"/>
      <c r="Q477" s="6"/>
    </row>
    <row r="478" spans="15:17" x14ac:dyDescent="0.25">
      <c r="O478" s="6"/>
      <c r="Q478" s="6"/>
    </row>
    <row r="479" spans="15:17" x14ac:dyDescent="0.25">
      <c r="O479" s="6"/>
      <c r="Q479" s="6"/>
    </row>
    <row r="480" spans="15:17" x14ac:dyDescent="0.25">
      <c r="O480" s="6"/>
      <c r="Q480" s="6"/>
    </row>
    <row r="481" spans="15:17" x14ac:dyDescent="0.25">
      <c r="O481" s="6"/>
      <c r="Q481" s="6"/>
    </row>
    <row r="482" spans="15:17" x14ac:dyDescent="0.25">
      <c r="O482" s="6"/>
      <c r="Q482" s="6"/>
    </row>
    <row r="483" spans="15:17" x14ac:dyDescent="0.25">
      <c r="O483" s="6"/>
      <c r="Q483" s="6"/>
    </row>
    <row r="484" spans="15:17" x14ac:dyDescent="0.25">
      <c r="O484" s="21"/>
      <c r="P484" s="21"/>
      <c r="Q484" s="9"/>
    </row>
    <row r="485" spans="15:17" x14ac:dyDescent="0.25">
      <c r="O485" s="6"/>
      <c r="Q485" s="6"/>
    </row>
    <row r="486" spans="15:17" x14ac:dyDescent="0.25">
      <c r="O486" s="6"/>
      <c r="Q486" s="6"/>
    </row>
    <row r="487" spans="15:17" x14ac:dyDescent="0.25">
      <c r="O487" s="6"/>
      <c r="Q487" s="6"/>
    </row>
    <row r="488" spans="15:17" x14ac:dyDescent="0.25">
      <c r="O488" s="6"/>
      <c r="Q488" s="6"/>
    </row>
    <row r="489" spans="15:17" x14ac:dyDescent="0.25">
      <c r="O489" s="6"/>
      <c r="Q489" s="6"/>
    </row>
    <row r="490" spans="15:17" x14ac:dyDescent="0.25">
      <c r="O490" s="6"/>
      <c r="Q490" s="6"/>
    </row>
    <row r="491" spans="15:17" x14ac:dyDescent="0.25">
      <c r="O491" s="6"/>
      <c r="Q491" s="6"/>
    </row>
    <row r="492" spans="15:17" x14ac:dyDescent="0.25">
      <c r="O492" s="6"/>
      <c r="Q492" s="6"/>
    </row>
    <row r="493" spans="15:17" x14ac:dyDescent="0.25">
      <c r="O493" s="6"/>
      <c r="Q493" s="6"/>
    </row>
    <row r="494" spans="15:17" x14ac:dyDescent="0.25">
      <c r="O494" s="6"/>
      <c r="Q494" s="6"/>
    </row>
    <row r="495" spans="15:17" x14ac:dyDescent="0.25">
      <c r="O495" s="6"/>
      <c r="Q495" s="6"/>
    </row>
    <row r="496" spans="15:17" x14ac:dyDescent="0.25">
      <c r="O496" s="6"/>
      <c r="Q496" s="6"/>
    </row>
    <row r="497" spans="15:17" x14ac:dyDescent="0.25">
      <c r="O497" s="6"/>
      <c r="Q497" s="6"/>
    </row>
    <row r="498" spans="15:17" x14ac:dyDescent="0.25">
      <c r="O498" s="6"/>
      <c r="Q498" s="6"/>
    </row>
    <row r="499" spans="15:17" x14ac:dyDescent="0.25">
      <c r="O499" s="6"/>
      <c r="Q499" s="6"/>
    </row>
    <row r="500" spans="15:17" x14ac:dyDescent="0.25">
      <c r="O500" s="6"/>
      <c r="Q500" s="6"/>
    </row>
    <row r="501" spans="15:17" x14ac:dyDescent="0.25">
      <c r="O501" s="6"/>
      <c r="Q501" s="6"/>
    </row>
    <row r="502" spans="15:17" x14ac:dyDescent="0.25">
      <c r="O502" s="6"/>
      <c r="Q502" s="6"/>
    </row>
    <row r="503" spans="15:17" x14ac:dyDescent="0.25">
      <c r="O503" s="6"/>
      <c r="Q503" s="6"/>
    </row>
    <row r="504" spans="15:17" x14ac:dyDescent="0.25">
      <c r="O504" s="6"/>
      <c r="Q504" s="6"/>
    </row>
    <row r="505" spans="15:17" x14ac:dyDescent="0.25">
      <c r="O505" s="6"/>
      <c r="Q505" s="6"/>
    </row>
    <row r="506" spans="15:17" x14ac:dyDescent="0.25">
      <c r="O506" s="21"/>
      <c r="P506" s="21"/>
      <c r="Q506" s="9"/>
    </row>
    <row r="507" spans="15:17" x14ac:dyDescent="0.25">
      <c r="O507" s="6"/>
      <c r="Q507" s="6"/>
    </row>
    <row r="508" spans="15:17" x14ac:dyDescent="0.25">
      <c r="O508" s="6"/>
      <c r="Q508" s="6"/>
    </row>
    <row r="509" spans="15:17" x14ac:dyDescent="0.25">
      <c r="O509" s="6"/>
      <c r="Q509" s="6"/>
    </row>
    <row r="510" spans="15:17" x14ac:dyDescent="0.25">
      <c r="O510" s="6"/>
      <c r="Q510" s="6"/>
    </row>
    <row r="511" spans="15:17" x14ac:dyDescent="0.25">
      <c r="O511" s="6"/>
      <c r="Q511" s="6"/>
    </row>
    <row r="512" spans="15:17" x14ac:dyDescent="0.25">
      <c r="O512" s="6"/>
      <c r="Q512" s="6"/>
    </row>
    <row r="513" spans="15:17" x14ac:dyDescent="0.25">
      <c r="O513" s="6"/>
      <c r="Q513" s="6"/>
    </row>
    <row r="514" spans="15:17" x14ac:dyDescent="0.25">
      <c r="O514" s="6"/>
      <c r="Q514" s="6"/>
    </row>
    <row r="515" spans="15:17" x14ac:dyDescent="0.25">
      <c r="O515" s="6"/>
      <c r="Q515" s="6"/>
    </row>
    <row r="516" spans="15:17" x14ac:dyDescent="0.25">
      <c r="O516" s="6"/>
      <c r="Q516" s="6"/>
    </row>
    <row r="517" spans="15:17" x14ac:dyDescent="0.25">
      <c r="O517" s="6"/>
      <c r="Q517" s="6"/>
    </row>
    <row r="518" spans="15:17" x14ac:dyDescent="0.25">
      <c r="O518" s="6"/>
      <c r="Q518" s="6"/>
    </row>
    <row r="519" spans="15:17" x14ac:dyDescent="0.25">
      <c r="O519" s="6"/>
      <c r="Q519" s="6"/>
    </row>
    <row r="520" spans="15:17" x14ac:dyDescent="0.25">
      <c r="O520" s="6"/>
      <c r="Q520" s="6"/>
    </row>
    <row r="521" spans="15:17" x14ac:dyDescent="0.25">
      <c r="O521" s="6"/>
      <c r="Q521" s="6"/>
    </row>
    <row r="522" spans="15:17" x14ac:dyDescent="0.25">
      <c r="O522" s="6"/>
      <c r="Q522" s="6"/>
    </row>
    <row r="523" spans="15:17" x14ac:dyDescent="0.25">
      <c r="O523" s="6"/>
      <c r="Q523" s="6"/>
    </row>
    <row r="524" spans="15:17" x14ac:dyDescent="0.25">
      <c r="O524" s="6"/>
      <c r="Q524" s="6"/>
    </row>
    <row r="525" spans="15:17" x14ac:dyDescent="0.25">
      <c r="O525" s="21"/>
      <c r="P525" s="21"/>
      <c r="Q525" s="9"/>
    </row>
    <row r="526" spans="15:17" x14ac:dyDescent="0.25">
      <c r="O526" s="6"/>
      <c r="Q526" s="6"/>
    </row>
    <row r="527" spans="15:17" x14ac:dyDescent="0.25">
      <c r="O527" s="6"/>
      <c r="Q527" s="6"/>
    </row>
    <row r="528" spans="15:17" x14ac:dyDescent="0.25">
      <c r="O528" s="6"/>
      <c r="Q528" s="6"/>
    </row>
    <row r="529" spans="15:17" x14ac:dyDescent="0.25">
      <c r="O529" s="6"/>
      <c r="Q529" s="6"/>
    </row>
    <row r="530" spans="15:17" x14ac:dyDescent="0.25">
      <c r="O530" s="6"/>
      <c r="Q530" s="6"/>
    </row>
    <row r="531" spans="15:17" x14ac:dyDescent="0.25">
      <c r="O531" s="6"/>
      <c r="Q531" s="6"/>
    </row>
    <row r="532" spans="15:17" x14ac:dyDescent="0.25">
      <c r="O532" s="6"/>
      <c r="Q532" s="6"/>
    </row>
    <row r="533" spans="15:17" x14ac:dyDescent="0.25">
      <c r="O533" s="6"/>
      <c r="Q533" s="6"/>
    </row>
    <row r="534" spans="15:17" x14ac:dyDescent="0.25">
      <c r="O534" s="6"/>
      <c r="Q534" s="6"/>
    </row>
    <row r="535" spans="15:17" x14ac:dyDescent="0.25">
      <c r="O535" s="6"/>
      <c r="Q535" s="6"/>
    </row>
    <row r="536" spans="15:17" x14ac:dyDescent="0.25">
      <c r="O536" s="6"/>
      <c r="Q536" s="6"/>
    </row>
    <row r="537" spans="15:17" x14ac:dyDescent="0.25">
      <c r="O537" s="6"/>
      <c r="Q537" s="6"/>
    </row>
    <row r="538" spans="15:17" x14ac:dyDescent="0.25">
      <c r="O538" s="6"/>
      <c r="Q538" s="6"/>
    </row>
    <row r="539" spans="15:17" x14ac:dyDescent="0.25">
      <c r="O539" s="6"/>
      <c r="Q539" s="6"/>
    </row>
    <row r="540" spans="15:17" x14ac:dyDescent="0.25">
      <c r="O540" s="6"/>
      <c r="Q540" s="6"/>
    </row>
    <row r="541" spans="15:17" x14ac:dyDescent="0.25">
      <c r="O541" s="6"/>
      <c r="Q541" s="6"/>
    </row>
    <row r="542" spans="15:17" x14ac:dyDescent="0.25">
      <c r="O542" s="6"/>
      <c r="Q542" s="6"/>
    </row>
    <row r="543" spans="15:17" x14ac:dyDescent="0.25">
      <c r="O543" s="6"/>
      <c r="Q543" s="6"/>
    </row>
    <row r="544" spans="15:17" x14ac:dyDescent="0.25">
      <c r="O544" s="21"/>
      <c r="P544" s="21"/>
      <c r="Q544" s="9"/>
    </row>
    <row r="545" spans="15:17" x14ac:dyDescent="0.25">
      <c r="O545" s="6"/>
      <c r="Q545" s="6"/>
    </row>
    <row r="546" spans="15:17" x14ac:dyDescent="0.25">
      <c r="O546" s="6"/>
      <c r="Q546" s="6"/>
    </row>
    <row r="547" spans="15:17" x14ac:dyDescent="0.25">
      <c r="O547" s="6"/>
      <c r="Q547" s="6"/>
    </row>
    <row r="548" spans="15:17" x14ac:dyDescent="0.25">
      <c r="O548" s="6"/>
      <c r="Q548" s="6"/>
    </row>
    <row r="549" spans="15:17" x14ac:dyDescent="0.25">
      <c r="O549" s="6"/>
      <c r="Q549" s="6"/>
    </row>
    <row r="550" spans="15:17" x14ac:dyDescent="0.25">
      <c r="O550" s="6"/>
      <c r="Q550" s="6"/>
    </row>
    <row r="551" spans="15:17" x14ac:dyDescent="0.25">
      <c r="O551" s="6"/>
      <c r="Q551" s="6"/>
    </row>
    <row r="552" spans="15:17" x14ac:dyDescent="0.25">
      <c r="O552" s="6"/>
      <c r="Q552" s="6"/>
    </row>
    <row r="553" spans="15:17" x14ac:dyDescent="0.25">
      <c r="O553" s="6"/>
      <c r="Q553" s="6"/>
    </row>
    <row r="554" spans="15:17" x14ac:dyDescent="0.25">
      <c r="O554" s="6"/>
      <c r="Q554" s="6"/>
    </row>
    <row r="555" spans="15:17" x14ac:dyDescent="0.25">
      <c r="O555" s="6"/>
      <c r="Q555" s="6"/>
    </row>
    <row r="556" spans="15:17" x14ac:dyDescent="0.25">
      <c r="O556" s="6"/>
      <c r="Q556" s="6"/>
    </row>
    <row r="557" spans="15:17" x14ac:dyDescent="0.25">
      <c r="O557" s="6"/>
      <c r="Q557" s="6"/>
    </row>
    <row r="558" spans="15:17" x14ac:dyDescent="0.25">
      <c r="O558" s="6"/>
      <c r="Q558" s="6"/>
    </row>
    <row r="559" spans="15:17" x14ac:dyDescent="0.25">
      <c r="O559" s="6"/>
      <c r="Q559" s="6"/>
    </row>
    <row r="560" spans="15:17" x14ac:dyDescent="0.25">
      <c r="O560" s="6"/>
      <c r="Q560" s="6"/>
    </row>
    <row r="561" spans="15:17" x14ac:dyDescent="0.25">
      <c r="O561" s="6"/>
      <c r="Q561" s="6"/>
    </row>
    <row r="562" spans="15:17" x14ac:dyDescent="0.25">
      <c r="O562" s="6"/>
      <c r="Q562" s="6"/>
    </row>
    <row r="563" spans="15:17" x14ac:dyDescent="0.25">
      <c r="O563" s="21"/>
      <c r="P563" s="21"/>
      <c r="Q563" s="9"/>
    </row>
    <row r="564" spans="15:17" x14ac:dyDescent="0.25">
      <c r="O564" s="6"/>
      <c r="Q564" s="6"/>
    </row>
    <row r="565" spans="15:17" x14ac:dyDescent="0.25">
      <c r="O565" s="6"/>
      <c r="Q565" s="6"/>
    </row>
    <row r="566" spans="15:17" x14ac:dyDescent="0.25">
      <c r="O566" s="6"/>
      <c r="Q566" s="6"/>
    </row>
    <row r="567" spans="15:17" x14ac:dyDescent="0.25">
      <c r="O567" s="6"/>
      <c r="Q567" s="6"/>
    </row>
    <row r="568" spans="15:17" x14ac:dyDescent="0.25">
      <c r="O568" s="6"/>
      <c r="Q568" s="6"/>
    </row>
    <row r="569" spans="15:17" x14ac:dyDescent="0.25">
      <c r="O569" s="6"/>
      <c r="Q569" s="6"/>
    </row>
    <row r="570" spans="15:17" x14ac:dyDescent="0.25">
      <c r="O570" s="6"/>
      <c r="Q570" s="6"/>
    </row>
    <row r="571" spans="15:17" x14ac:dyDescent="0.25">
      <c r="O571" s="6"/>
      <c r="Q571" s="6"/>
    </row>
    <row r="572" spans="15:17" x14ac:dyDescent="0.25">
      <c r="O572" s="6"/>
      <c r="Q572" s="6"/>
    </row>
    <row r="573" spans="15:17" x14ac:dyDescent="0.25">
      <c r="O573" s="6"/>
      <c r="Q573" s="6"/>
    </row>
    <row r="574" spans="15:17" x14ac:dyDescent="0.25">
      <c r="O574" s="6"/>
      <c r="Q574" s="6"/>
    </row>
    <row r="575" spans="15:17" x14ac:dyDescent="0.25">
      <c r="O575" s="6"/>
      <c r="Q575" s="6"/>
    </row>
    <row r="576" spans="15:17" x14ac:dyDescent="0.25">
      <c r="O576" s="6"/>
      <c r="Q576" s="6"/>
    </row>
    <row r="577" spans="15:17" x14ac:dyDescent="0.25">
      <c r="O577" s="6"/>
      <c r="Q577" s="6"/>
    </row>
    <row r="578" spans="15:17" x14ac:dyDescent="0.25">
      <c r="O578" s="6"/>
      <c r="Q578" s="6"/>
    </row>
    <row r="579" spans="15:17" x14ac:dyDescent="0.25">
      <c r="O579" s="6"/>
      <c r="Q579" s="6"/>
    </row>
    <row r="580" spans="15:17" x14ac:dyDescent="0.25">
      <c r="O580" s="6"/>
      <c r="Q580" s="6"/>
    </row>
    <row r="581" spans="15:17" x14ac:dyDescent="0.25">
      <c r="O581" s="6"/>
      <c r="Q581" s="6"/>
    </row>
    <row r="582" spans="15:17" x14ac:dyDescent="0.25">
      <c r="O582" s="21"/>
      <c r="P582" s="21"/>
      <c r="Q582" s="9"/>
    </row>
    <row r="583" spans="15:17" x14ac:dyDescent="0.25">
      <c r="O583" s="6"/>
      <c r="Q583" s="6"/>
    </row>
    <row r="584" spans="15:17" x14ac:dyDescent="0.25">
      <c r="O584" s="6"/>
      <c r="Q584" s="6"/>
    </row>
    <row r="585" spans="15:17" x14ac:dyDescent="0.25">
      <c r="O585" s="6"/>
      <c r="Q585" s="6"/>
    </row>
    <row r="586" spans="15:17" x14ac:dyDescent="0.25">
      <c r="O586" s="6"/>
      <c r="Q586" s="6"/>
    </row>
    <row r="587" spans="15:17" x14ac:dyDescent="0.25">
      <c r="O587" s="6"/>
      <c r="Q587" s="6"/>
    </row>
    <row r="588" spans="15:17" x14ac:dyDescent="0.25">
      <c r="O588" s="6"/>
      <c r="Q588" s="6"/>
    </row>
    <row r="589" spans="15:17" x14ac:dyDescent="0.25">
      <c r="O589" s="6"/>
      <c r="Q589" s="6"/>
    </row>
    <row r="590" spans="15:17" x14ac:dyDescent="0.25">
      <c r="O590" s="6"/>
      <c r="Q590" s="6"/>
    </row>
    <row r="591" spans="15:17" x14ac:dyDescent="0.25">
      <c r="O591" s="21"/>
      <c r="P591" s="21"/>
      <c r="Q591" s="9"/>
    </row>
    <row r="592" spans="15:17" x14ac:dyDescent="0.25">
      <c r="O592" s="6"/>
      <c r="Q592" s="6"/>
    </row>
    <row r="593" spans="15:17" x14ac:dyDescent="0.25">
      <c r="O593" s="21"/>
      <c r="P593" s="21"/>
      <c r="Q593" s="9"/>
    </row>
    <row r="594" spans="15:17" x14ac:dyDescent="0.25">
      <c r="O594" s="6"/>
      <c r="Q594" s="6"/>
    </row>
    <row r="595" spans="15:17" x14ac:dyDescent="0.25">
      <c r="O595" s="6"/>
      <c r="Q595" s="6"/>
    </row>
    <row r="596" spans="15:17" x14ac:dyDescent="0.25">
      <c r="O596" s="21"/>
      <c r="P596" s="21"/>
      <c r="Q596" s="9"/>
    </row>
    <row r="597" spans="15:17" x14ac:dyDescent="0.25">
      <c r="O597" s="6"/>
      <c r="Q597" s="6"/>
    </row>
    <row r="598" spans="15:17" x14ac:dyDescent="0.25">
      <c r="O598" s="21"/>
      <c r="P598" s="21"/>
      <c r="Q598" s="9"/>
    </row>
    <row r="599" spans="15:17" x14ac:dyDescent="0.25">
      <c r="O599" s="6"/>
      <c r="Q599" s="6"/>
    </row>
    <row r="600" spans="15:17" x14ac:dyDescent="0.25">
      <c r="O600" s="6"/>
      <c r="Q600" s="6"/>
    </row>
    <row r="601" spans="15:17" x14ac:dyDescent="0.25">
      <c r="O601" s="6"/>
      <c r="Q601" s="6"/>
    </row>
    <row r="602" spans="15:17" x14ac:dyDescent="0.25">
      <c r="O602" s="6"/>
      <c r="Q602" s="6"/>
    </row>
    <row r="603" spans="15:17" x14ac:dyDescent="0.25">
      <c r="O603" s="6"/>
      <c r="Q603" s="6"/>
    </row>
    <row r="604" spans="15:17" x14ac:dyDescent="0.25">
      <c r="O604" s="6"/>
      <c r="Q604" s="6"/>
    </row>
    <row r="605" spans="15:17" x14ac:dyDescent="0.25">
      <c r="O605" s="6"/>
      <c r="Q605" s="6"/>
    </row>
    <row r="606" spans="15:17" x14ac:dyDescent="0.25">
      <c r="O606" s="6"/>
      <c r="Q606" s="6"/>
    </row>
    <row r="607" spans="15:17" x14ac:dyDescent="0.25">
      <c r="O607" s="6"/>
      <c r="Q607" s="6"/>
    </row>
    <row r="608" spans="15:17" x14ac:dyDescent="0.25">
      <c r="O608" s="6"/>
      <c r="Q608" s="6"/>
    </row>
    <row r="609" spans="15:17" x14ac:dyDescent="0.25">
      <c r="O609" s="6"/>
      <c r="Q609" s="6"/>
    </row>
    <row r="610" spans="15:17" x14ac:dyDescent="0.25">
      <c r="O610" s="6"/>
      <c r="Q610" s="6"/>
    </row>
    <row r="611" spans="15:17" x14ac:dyDescent="0.25">
      <c r="O611" s="6"/>
      <c r="Q611" s="6"/>
    </row>
    <row r="612" spans="15:17" x14ac:dyDescent="0.25">
      <c r="O612" s="6"/>
      <c r="Q612" s="6"/>
    </row>
    <row r="613" spans="15:17" x14ac:dyDescent="0.25">
      <c r="O613" s="6"/>
      <c r="Q613" s="6"/>
    </row>
    <row r="614" spans="15:17" x14ac:dyDescent="0.25">
      <c r="O614" s="6"/>
      <c r="Q614" s="6"/>
    </row>
    <row r="615" spans="15:17" x14ac:dyDescent="0.25">
      <c r="O615" s="6"/>
      <c r="Q615" s="6"/>
    </row>
    <row r="616" spans="15:17" x14ac:dyDescent="0.25">
      <c r="O616" s="6"/>
      <c r="Q616" s="6"/>
    </row>
    <row r="617" spans="15:17" x14ac:dyDescent="0.25">
      <c r="O617" s="6"/>
      <c r="Q617" s="6"/>
    </row>
    <row r="618" spans="15:17" x14ac:dyDescent="0.25">
      <c r="O618" s="21"/>
      <c r="P618" s="21"/>
      <c r="Q618" s="9"/>
    </row>
    <row r="619" spans="15:17" x14ac:dyDescent="0.25">
      <c r="O619" s="6"/>
      <c r="Q619" s="6"/>
    </row>
    <row r="620" spans="15:17" x14ac:dyDescent="0.25">
      <c r="O620" s="6"/>
      <c r="Q620" s="6"/>
    </row>
    <row r="621" spans="15:17" x14ac:dyDescent="0.25">
      <c r="O621" s="6"/>
      <c r="Q621" s="6"/>
    </row>
    <row r="622" spans="15:17" x14ac:dyDescent="0.25">
      <c r="O622" s="6"/>
      <c r="Q622" s="6"/>
    </row>
    <row r="623" spans="15:17" x14ac:dyDescent="0.25">
      <c r="O623" s="6"/>
      <c r="Q623" s="6"/>
    </row>
    <row r="624" spans="15:17" x14ac:dyDescent="0.25">
      <c r="O624" s="6"/>
      <c r="Q624" s="6"/>
    </row>
    <row r="625" spans="15:17" x14ac:dyDescent="0.25">
      <c r="O625" s="6"/>
      <c r="Q625" s="6"/>
    </row>
    <row r="626" spans="15:17" x14ac:dyDescent="0.25">
      <c r="O626" s="6"/>
      <c r="Q626" s="6"/>
    </row>
    <row r="627" spans="15:17" x14ac:dyDescent="0.25">
      <c r="O627" s="6"/>
      <c r="Q627" s="6"/>
    </row>
    <row r="628" spans="15:17" x14ac:dyDescent="0.25">
      <c r="O628" s="21"/>
      <c r="P628" s="21"/>
      <c r="Q628" s="9"/>
    </row>
    <row r="629" spans="15:17" x14ac:dyDescent="0.25">
      <c r="O629" s="6"/>
      <c r="Q629" s="6"/>
    </row>
    <row r="630" spans="15:17" x14ac:dyDescent="0.25">
      <c r="O630" s="6"/>
      <c r="Q630" s="6"/>
    </row>
    <row r="631" spans="15:17" x14ac:dyDescent="0.25">
      <c r="O631" s="6"/>
      <c r="Q631" s="6"/>
    </row>
    <row r="632" spans="15:17" x14ac:dyDescent="0.25">
      <c r="O632" s="6"/>
      <c r="Q632" s="6"/>
    </row>
    <row r="633" spans="15:17" x14ac:dyDescent="0.25">
      <c r="O633" s="6"/>
      <c r="Q633" s="6"/>
    </row>
    <row r="634" spans="15:17" x14ac:dyDescent="0.25">
      <c r="O634" s="6"/>
      <c r="Q634" s="6"/>
    </row>
    <row r="635" spans="15:17" x14ac:dyDescent="0.25">
      <c r="O635" s="6"/>
      <c r="Q635" s="6"/>
    </row>
    <row r="636" spans="15:17" x14ac:dyDescent="0.25">
      <c r="O636" s="6"/>
      <c r="Q636" s="6"/>
    </row>
    <row r="637" spans="15:17" x14ac:dyDescent="0.25">
      <c r="O637" s="6"/>
      <c r="Q637" s="6"/>
    </row>
    <row r="638" spans="15:17" x14ac:dyDescent="0.25">
      <c r="O638" s="6"/>
      <c r="Q638" s="6"/>
    </row>
    <row r="639" spans="15:17" x14ac:dyDescent="0.25">
      <c r="O639" s="6"/>
      <c r="Q639" s="6"/>
    </row>
    <row r="640" spans="15:17" x14ac:dyDescent="0.25">
      <c r="O640" s="6"/>
      <c r="Q640" s="6"/>
    </row>
    <row r="641" spans="15:17" x14ac:dyDescent="0.25">
      <c r="O641" s="6"/>
      <c r="Q641" s="6"/>
    </row>
    <row r="642" spans="15:17" x14ac:dyDescent="0.25">
      <c r="O642" s="6"/>
      <c r="Q642" s="6"/>
    </row>
    <row r="643" spans="15:17" x14ac:dyDescent="0.25">
      <c r="O643" s="6"/>
      <c r="Q643" s="6"/>
    </row>
    <row r="644" spans="15:17" x14ac:dyDescent="0.25">
      <c r="O644" s="21"/>
      <c r="P644" s="21"/>
      <c r="Q644" s="9"/>
    </row>
    <row r="645" spans="15:17" x14ac:dyDescent="0.25">
      <c r="O645" s="6"/>
      <c r="Q645" s="6"/>
    </row>
    <row r="646" spans="15:17" x14ac:dyDescent="0.25">
      <c r="O646" s="6"/>
      <c r="Q646" s="6"/>
    </row>
    <row r="647" spans="15:17" x14ac:dyDescent="0.25">
      <c r="O647" s="6"/>
      <c r="Q647" s="6"/>
    </row>
    <row r="648" spans="15:17" x14ac:dyDescent="0.25">
      <c r="O648" s="6"/>
      <c r="Q648" s="6"/>
    </row>
    <row r="649" spans="15:17" x14ac:dyDescent="0.25">
      <c r="O649" s="6"/>
      <c r="Q649" s="6"/>
    </row>
    <row r="650" spans="15:17" x14ac:dyDescent="0.25">
      <c r="O650" s="21"/>
      <c r="P650" s="21"/>
      <c r="Q650" s="9"/>
    </row>
    <row r="651" spans="15:17" x14ac:dyDescent="0.25">
      <c r="O651" s="6"/>
      <c r="Q651" s="6"/>
    </row>
    <row r="652" spans="15:17" x14ac:dyDescent="0.25">
      <c r="O652" s="21"/>
      <c r="P652" s="21"/>
      <c r="Q652" s="9"/>
    </row>
    <row r="653" spans="15:17" x14ac:dyDescent="0.25">
      <c r="O653" s="6"/>
      <c r="Q653" s="6"/>
    </row>
    <row r="654" spans="15:17" x14ac:dyDescent="0.25">
      <c r="O654" s="21"/>
      <c r="P654" s="21"/>
      <c r="Q654" s="9"/>
    </row>
    <row r="655" spans="15:17" x14ac:dyDescent="0.25">
      <c r="O655" s="6"/>
      <c r="Q655" s="6"/>
    </row>
    <row r="656" spans="15:17" x14ac:dyDescent="0.25">
      <c r="O656" s="21"/>
      <c r="P656" s="21"/>
      <c r="Q656" s="9"/>
    </row>
    <row r="657" spans="15:17" x14ac:dyDescent="0.25">
      <c r="O657" s="6"/>
      <c r="Q657" s="6"/>
    </row>
    <row r="658" spans="15:17" x14ac:dyDescent="0.25">
      <c r="O658" s="21"/>
      <c r="P658" s="21"/>
      <c r="Q658" s="9"/>
    </row>
    <row r="659" spans="15:17" x14ac:dyDescent="0.25">
      <c r="O659" s="6"/>
      <c r="Q659" s="6"/>
    </row>
    <row r="660" spans="15:17" x14ac:dyDescent="0.25">
      <c r="O660" s="21"/>
      <c r="P660" s="21"/>
      <c r="Q660" s="9"/>
    </row>
    <row r="661" spans="15:17" x14ac:dyDescent="0.25">
      <c r="O661" s="6"/>
      <c r="Q661" s="6"/>
    </row>
    <row r="662" spans="15:17" x14ac:dyDescent="0.25">
      <c r="O662" s="21"/>
      <c r="P662" s="21"/>
      <c r="Q662" s="9"/>
    </row>
    <row r="663" spans="15:17" x14ac:dyDescent="0.25">
      <c r="O663" s="6"/>
      <c r="Q663" s="6"/>
    </row>
    <row r="664" spans="15:17" x14ac:dyDescent="0.25">
      <c r="O664" s="21"/>
      <c r="P664" s="21"/>
      <c r="Q664" s="9"/>
    </row>
    <row r="665" spans="15:17" x14ac:dyDescent="0.25">
      <c r="O665" s="6"/>
      <c r="Q665" s="6"/>
    </row>
    <row r="666" spans="15:17" x14ac:dyDescent="0.25">
      <c r="O666" s="21"/>
      <c r="P666" s="21"/>
      <c r="Q666" s="9"/>
    </row>
    <row r="667" spans="15:17" x14ac:dyDescent="0.25">
      <c r="O667" s="6"/>
      <c r="Q667" s="6"/>
    </row>
    <row r="668" spans="15:17" x14ac:dyDescent="0.25">
      <c r="O668" s="21"/>
      <c r="P668" s="21"/>
      <c r="Q668" s="9"/>
    </row>
    <row r="669" spans="15:17" x14ac:dyDescent="0.25">
      <c r="O669" s="6"/>
      <c r="Q669" s="6"/>
    </row>
    <row r="670" spans="15:17" x14ac:dyDescent="0.25">
      <c r="O670" s="21"/>
      <c r="P670" s="21"/>
      <c r="Q670" s="9"/>
    </row>
    <row r="671" spans="15:17" x14ac:dyDescent="0.25">
      <c r="O671" s="6"/>
      <c r="Q671" s="6"/>
    </row>
    <row r="672" spans="15:17" x14ac:dyDescent="0.25">
      <c r="O672" s="21"/>
      <c r="P672" s="21"/>
      <c r="Q672" s="9"/>
    </row>
    <row r="673" spans="15:17" x14ac:dyDescent="0.25">
      <c r="O673" s="6"/>
      <c r="Q673" s="6"/>
    </row>
    <row r="674" spans="15:17" x14ac:dyDescent="0.25">
      <c r="O674" s="21"/>
      <c r="P674" s="21"/>
      <c r="Q674" s="9"/>
    </row>
    <row r="675" spans="15:17" x14ac:dyDescent="0.25">
      <c r="O675" s="6"/>
      <c r="Q675" s="6"/>
    </row>
    <row r="676" spans="15:17" x14ac:dyDescent="0.25">
      <c r="O676" s="21"/>
      <c r="P676" s="21"/>
      <c r="Q676" s="9"/>
    </row>
    <row r="677" spans="15:17" x14ac:dyDescent="0.25">
      <c r="O677" s="6"/>
      <c r="Q677" s="6"/>
    </row>
    <row r="678" spans="15:17" x14ac:dyDescent="0.25">
      <c r="O678" s="21"/>
      <c r="P678" s="21"/>
      <c r="Q678" s="9"/>
    </row>
    <row r="679" spans="15:17" x14ac:dyDescent="0.25">
      <c r="O679" s="6"/>
      <c r="Q679" s="6"/>
    </row>
    <row r="680" spans="15:17" x14ac:dyDescent="0.25">
      <c r="O680" s="6"/>
      <c r="Q680" s="6"/>
    </row>
    <row r="681" spans="15:17" x14ac:dyDescent="0.25">
      <c r="O681" s="6"/>
      <c r="Q681" s="6"/>
    </row>
    <row r="682" spans="15:17" x14ac:dyDescent="0.25">
      <c r="O682" s="6"/>
      <c r="Q682" s="6"/>
    </row>
    <row r="683" spans="15:17" x14ac:dyDescent="0.25">
      <c r="O683" s="6"/>
      <c r="Q683" s="6"/>
    </row>
    <row r="684" spans="15:17" x14ac:dyDescent="0.25">
      <c r="O684" s="6"/>
      <c r="Q684" s="6"/>
    </row>
    <row r="685" spans="15:17" x14ac:dyDescent="0.25">
      <c r="O685" s="6"/>
      <c r="Q685" s="6"/>
    </row>
    <row r="686" spans="15:17" x14ac:dyDescent="0.25">
      <c r="O686" s="21"/>
      <c r="P686" s="21"/>
      <c r="Q686" s="9"/>
    </row>
    <row r="687" spans="15:17" x14ac:dyDescent="0.25">
      <c r="O687" s="6"/>
      <c r="Q687" s="6"/>
    </row>
    <row r="688" spans="15:17" x14ac:dyDescent="0.25">
      <c r="O688" s="21"/>
      <c r="P688" s="21"/>
      <c r="Q688" s="9"/>
    </row>
    <row r="689" spans="15:17" x14ac:dyDescent="0.25">
      <c r="O689" s="6"/>
      <c r="Q689" s="6"/>
    </row>
    <row r="690" spans="15:17" x14ac:dyDescent="0.25">
      <c r="O690" s="6"/>
    </row>
  </sheetData>
  <mergeCells count="76">
    <mergeCell ref="H26:H27"/>
    <mergeCell ref="C5:E5"/>
    <mergeCell ref="F5:H5"/>
    <mergeCell ref="I5:K5"/>
    <mergeCell ref="O686:P686"/>
    <mergeCell ref="O666:P666"/>
    <mergeCell ref="O618:P618"/>
    <mergeCell ref="O628:P628"/>
    <mergeCell ref="O644:P644"/>
    <mergeCell ref="O650:P650"/>
    <mergeCell ref="O652:P652"/>
    <mergeCell ref="O654:P654"/>
    <mergeCell ref="O656:P656"/>
    <mergeCell ref="O658:P658"/>
    <mergeCell ref="O660:P660"/>
    <mergeCell ref="O662:P662"/>
    <mergeCell ref="O688:P688"/>
    <mergeCell ref="O668:P668"/>
    <mergeCell ref="O670:P670"/>
    <mergeCell ref="O672:P672"/>
    <mergeCell ref="O674:P674"/>
    <mergeCell ref="O676:P676"/>
    <mergeCell ref="O678:P678"/>
    <mergeCell ref="O664:P664"/>
    <mergeCell ref="O598:P598"/>
    <mergeCell ref="O446:P446"/>
    <mergeCell ref="O465:P465"/>
    <mergeCell ref="O484:P484"/>
    <mergeCell ref="O506:P506"/>
    <mergeCell ref="O525:P525"/>
    <mergeCell ref="O544:P544"/>
    <mergeCell ref="O563:P563"/>
    <mergeCell ref="O582:P582"/>
    <mergeCell ref="O591:P591"/>
    <mergeCell ref="O593:P593"/>
    <mergeCell ref="O596:P596"/>
    <mergeCell ref="O427:P427"/>
    <mergeCell ref="O315:P315"/>
    <mergeCell ref="O319:P319"/>
    <mergeCell ref="O324:P324"/>
    <mergeCell ref="O326:P326"/>
    <mergeCell ref="O328:P328"/>
    <mergeCell ref="O330:P330"/>
    <mergeCell ref="O332:P332"/>
    <mergeCell ref="O351:P351"/>
    <mergeCell ref="O370:P370"/>
    <mergeCell ref="O389:P389"/>
    <mergeCell ref="O408:P408"/>
    <mergeCell ref="O313:P313"/>
    <mergeCell ref="O196:P196"/>
    <mergeCell ref="O208:P208"/>
    <mergeCell ref="O220:P220"/>
    <mergeCell ref="O232:P232"/>
    <mergeCell ref="O244:P244"/>
    <mergeCell ref="O260:P260"/>
    <mergeCell ref="O272:P272"/>
    <mergeCell ref="O284:P284"/>
    <mergeCell ref="O296:P296"/>
    <mergeCell ref="O308:P308"/>
    <mergeCell ref="O311:P311"/>
    <mergeCell ref="O33:P33"/>
    <mergeCell ref="O27:P27"/>
    <mergeCell ref="O29:P29"/>
    <mergeCell ref="O31:P31"/>
    <mergeCell ref="O184:P184"/>
    <mergeCell ref="O35:P35"/>
    <mergeCell ref="O57:P57"/>
    <mergeCell ref="O79:P79"/>
    <mergeCell ref="O101:P101"/>
    <mergeCell ref="O113:P113"/>
    <mergeCell ref="O125:P125"/>
    <mergeCell ref="O127:P127"/>
    <mergeCell ref="O135:P135"/>
    <mergeCell ref="O147:P147"/>
    <mergeCell ref="O159:P159"/>
    <mergeCell ref="O172:P17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RoysWaterBudget</vt:lpstr>
      <vt:lpstr>Sheet2</vt:lpstr>
      <vt:lpstr>Annual_Basin_Precip_Summaries_(</vt:lpstr>
      <vt:lpstr>Annual_Basin_Maximum_ET_and_Act</vt:lpstr>
      <vt:lpstr>For_Roy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Wright</dc:creator>
  <cp:lastModifiedBy>Roy Haggerty</cp:lastModifiedBy>
  <dcterms:created xsi:type="dcterms:W3CDTF">2014-10-20T16:38:23Z</dcterms:created>
  <dcterms:modified xsi:type="dcterms:W3CDTF">2015-02-08T14:31:02Z</dcterms:modified>
</cp:coreProperties>
</file>