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8445"/>
  </bookViews>
  <sheets>
    <sheet name="Willamette_water_budget_Histori" sheetId="1" r:id="rId1"/>
  </sheets>
  <calcPr calcId="0"/>
</workbook>
</file>

<file path=xl/calcChain.xml><?xml version="1.0" encoding="utf-8"?>
<calcChain xmlns="http://schemas.openxmlformats.org/spreadsheetml/2006/main">
  <c r="C11" i="1" l="1"/>
  <c r="C29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 s="1"/>
  <c r="O24" i="1"/>
  <c r="N24" i="1"/>
  <c r="M24" i="1"/>
  <c r="L24" i="1"/>
  <c r="K24" i="1"/>
  <c r="J24" i="1"/>
  <c r="I24" i="1"/>
  <c r="H24" i="1"/>
  <c r="G24" i="1"/>
  <c r="F24" i="1"/>
  <c r="E24" i="1"/>
  <c r="C24" i="1" s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14" i="1"/>
  <c r="P11" i="1"/>
  <c r="P10" i="1"/>
  <c r="P2" i="1"/>
  <c r="P9" i="1"/>
  <c r="P6" i="1"/>
  <c r="P8" i="1"/>
  <c r="E8" i="1"/>
  <c r="F8" i="1"/>
  <c r="G8" i="1"/>
  <c r="H8" i="1"/>
  <c r="I8" i="1"/>
  <c r="J8" i="1"/>
  <c r="K8" i="1"/>
  <c r="L8" i="1"/>
  <c r="M8" i="1"/>
  <c r="N8" i="1"/>
  <c r="O8" i="1"/>
  <c r="D8" i="1"/>
  <c r="P5" i="1"/>
  <c r="F5" i="1"/>
  <c r="G5" i="1"/>
  <c r="H5" i="1"/>
  <c r="I5" i="1"/>
  <c r="J5" i="1"/>
  <c r="K5" i="1"/>
  <c r="L5" i="1"/>
  <c r="M5" i="1"/>
  <c r="N5" i="1"/>
  <c r="O5" i="1"/>
  <c r="E5" i="1"/>
  <c r="D5" i="1"/>
</calcChain>
</file>

<file path=xl/sharedStrings.xml><?xml version="1.0" encoding="utf-8"?>
<sst xmlns="http://schemas.openxmlformats.org/spreadsheetml/2006/main" count="37" uniqueCount="35">
  <si>
    <t>Order</t>
  </si>
  <si>
    <t>Flux</t>
  </si>
  <si>
    <t>Annual (cm)</t>
  </si>
  <si>
    <t>Oct (cm)</t>
  </si>
  <si>
    <t>Nov (cm)</t>
  </si>
  <si>
    <t>Dec (cm)</t>
  </si>
  <si>
    <t>Jan (cm)</t>
  </si>
  <si>
    <t>Feb (cm)</t>
  </si>
  <si>
    <t>Mar (cm)</t>
  </si>
  <si>
    <t>Apr (cm)</t>
  </si>
  <si>
    <t>May (cm)</t>
  </si>
  <si>
    <t>Jun (cm)</t>
  </si>
  <si>
    <t>Jul (cm)</t>
  </si>
  <si>
    <t>Aug (cm)</t>
  </si>
  <si>
    <t>Sep (cm)</t>
  </si>
  <si>
    <t>Basin-wide avg Precip</t>
  </si>
  <si>
    <t>Basin-wide Max SWE</t>
  </si>
  <si>
    <t>Basin-wide Min SWE</t>
  </si>
  <si>
    <t>All reservoirs delta</t>
  </si>
  <si>
    <t>All reservoirs max - min</t>
  </si>
  <si>
    <t>Basin-wide AET</t>
  </si>
  <si>
    <t>Irrigation</t>
  </si>
  <si>
    <t>Municipal &amp; domestic</t>
  </si>
  <si>
    <t>Minimum flows at Salem</t>
  </si>
  <si>
    <t>Willamette minus min flows at Salem</t>
  </si>
  <si>
    <t>Willamette at Portland</t>
  </si>
  <si>
    <t>delta SWE</t>
  </si>
  <si>
    <t>soils</t>
  </si>
  <si>
    <t>Precip</t>
  </si>
  <si>
    <t>Snow Water Equiv DELTA</t>
  </si>
  <si>
    <t>Reservoirs DELTA</t>
  </si>
  <si>
    <t>Soils DELTA</t>
  </si>
  <si>
    <t>Actual Evapotranspiration</t>
  </si>
  <si>
    <t>Municipal &amp; Domestic</t>
  </si>
  <si>
    <t>Environmental Flows @ 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</si>
</sst>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7" workbookViewId="0">
      <selection activeCell="C12" sqref="C12"/>
    </sheetView>
  </sheetViews>
  <sheetFormatPr defaultRowHeight="15" x14ac:dyDescent="0.25"/>
  <cols>
    <col min="2" max="2" width="34.85546875" bestFit="1" customWidth="1"/>
    <col min="16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>
        <v>1</v>
      </c>
      <c r="B2" t="s">
        <v>15</v>
      </c>
      <c r="C2" s="1">
        <v>161.85910873734099</v>
      </c>
      <c r="D2" s="1">
        <v>12.9021383280883</v>
      </c>
      <c r="E2" s="1">
        <v>25.3733799932306</v>
      </c>
      <c r="F2" s="1">
        <v>26.866992178766399</v>
      </c>
      <c r="G2" s="1">
        <v>22.180101396578799</v>
      </c>
      <c r="H2" s="1">
        <v>18.2381900141927</v>
      </c>
      <c r="I2" s="1">
        <v>17.218132131322299</v>
      </c>
      <c r="J2" s="1">
        <v>12.821411769314</v>
      </c>
      <c r="K2" s="1">
        <v>10.525970703861899</v>
      </c>
      <c r="L2" s="1">
        <v>6.1738104242472804</v>
      </c>
      <c r="M2" s="1">
        <v>1.8187701314167699</v>
      </c>
      <c r="N2" s="1">
        <v>2.2330759600610599</v>
      </c>
      <c r="O2" s="1">
        <v>5.2176757591450702</v>
      </c>
      <c r="P2" s="1">
        <f>SUM(D2:O2)</f>
        <v>161.56964879022519</v>
      </c>
    </row>
    <row r="3" spans="1:16" x14ac:dyDescent="0.25">
      <c r="A3">
        <v>2</v>
      </c>
      <c r="B3" t="s">
        <v>16</v>
      </c>
      <c r="C3" s="1">
        <v>13.2610713559322</v>
      </c>
      <c r="D3" s="1">
        <v>2.95342301694915</v>
      </c>
      <c r="E3" s="1">
        <v>5.4345150847457599</v>
      </c>
      <c r="F3" s="1">
        <v>8.4240369491525406</v>
      </c>
      <c r="G3" s="1">
        <v>10.6007515254237</v>
      </c>
      <c r="H3" s="1">
        <v>11.0030198305084</v>
      </c>
      <c r="I3" s="1">
        <v>10.710829322033799</v>
      </c>
      <c r="J3" s="1">
        <v>9.6970530508474493</v>
      </c>
      <c r="K3" s="1">
        <v>7.8245471186440598</v>
      </c>
      <c r="L3" s="1">
        <v>4.9195009152542299</v>
      </c>
      <c r="M3" s="1">
        <v>2.04528994915254</v>
      </c>
      <c r="N3" s="1">
        <v>1.2071551186440601</v>
      </c>
      <c r="O3" s="1">
        <v>1.68348266101694</v>
      </c>
    </row>
    <row r="4" spans="1:16" x14ac:dyDescent="0.25">
      <c r="A4">
        <v>3</v>
      </c>
      <c r="B4" t="s">
        <v>17</v>
      </c>
      <c r="C4" s="1">
        <v>0</v>
      </c>
      <c r="D4" s="1">
        <v>4.98903600250847E-2</v>
      </c>
      <c r="E4" s="1">
        <v>0.25352243513559303</v>
      </c>
      <c r="F4" s="1">
        <v>2.3122959999999999</v>
      </c>
      <c r="G4" s="1">
        <v>4.8247673220338898</v>
      </c>
      <c r="H4" s="1">
        <v>6.4490744915254199</v>
      </c>
      <c r="I4" s="1">
        <v>6.7098106440677903</v>
      </c>
      <c r="J4" s="1">
        <v>6.3765652033898199</v>
      </c>
      <c r="K4" s="1">
        <v>4.0328817966101704</v>
      </c>
      <c r="L4" s="1">
        <v>1.8264465235593199</v>
      </c>
      <c r="M4" s="1">
        <v>0.49806592898643998</v>
      </c>
      <c r="N4" s="1">
        <v>0.12965698509304999</v>
      </c>
      <c r="O4" s="1">
        <v>5.8141521208288097E-2</v>
      </c>
    </row>
    <row r="5" spans="1:16" x14ac:dyDescent="0.25">
      <c r="B5" t="s">
        <v>26</v>
      </c>
      <c r="C5" s="1"/>
      <c r="D5" s="1">
        <f>D4-O4</f>
        <v>-8.2511611832033968E-3</v>
      </c>
      <c r="E5" s="1">
        <f>E4-D4</f>
        <v>0.20363207511050832</v>
      </c>
      <c r="F5" s="1">
        <f t="shared" ref="F5:O5" si="0">F4-E4</f>
        <v>2.0587735648644068</v>
      </c>
      <c r="G5" s="1">
        <f t="shared" si="0"/>
        <v>2.5124713220338899</v>
      </c>
      <c r="H5" s="1">
        <f t="shared" si="0"/>
        <v>1.6243071694915301</v>
      </c>
      <c r="I5" s="1">
        <f t="shared" si="0"/>
        <v>0.26073615254237037</v>
      </c>
      <c r="J5" s="1">
        <f t="shared" si="0"/>
        <v>-0.33324544067797035</v>
      </c>
      <c r="K5" s="1">
        <f t="shared" si="0"/>
        <v>-2.3436834067796495</v>
      </c>
      <c r="L5" s="1">
        <f t="shared" si="0"/>
        <v>-2.2064352730508503</v>
      </c>
      <c r="M5" s="1">
        <f t="shared" si="0"/>
        <v>-1.3283805945728799</v>
      </c>
      <c r="N5" s="1">
        <f t="shared" si="0"/>
        <v>-0.36840894389338996</v>
      </c>
      <c r="O5" s="1">
        <f t="shared" si="0"/>
        <v>-7.151546388476189E-2</v>
      </c>
      <c r="P5" s="1">
        <f>SUM(D5:O5)</f>
        <v>2.6367796834847468E-16</v>
      </c>
    </row>
    <row r="6" spans="1:16" x14ac:dyDescent="0.25">
      <c r="A6">
        <v>3.5</v>
      </c>
      <c r="B6" t="s">
        <v>18</v>
      </c>
      <c r="C6" s="1">
        <v>-8.9814300898431992E-3</v>
      </c>
      <c r="D6" s="1">
        <v>-2.2243599233409501</v>
      </c>
      <c r="E6" s="1">
        <v>-1.5532443999410701</v>
      </c>
      <c r="F6" s="1">
        <v>-0.27295324902286</v>
      </c>
      <c r="G6" s="1">
        <v>-5.93702007407272E-2</v>
      </c>
      <c r="H6" s="1">
        <v>1.88795469133111</v>
      </c>
      <c r="I6" s="1">
        <v>1.7539267801176699</v>
      </c>
      <c r="J6" s="1">
        <v>1.3999514886772699</v>
      </c>
      <c r="K6" s="1">
        <v>0.87621477252212598</v>
      </c>
      <c r="L6" s="1">
        <v>0.106088676297422</v>
      </c>
      <c r="M6" s="1">
        <v>-3.4803045149915099E-2</v>
      </c>
      <c r="N6" s="1">
        <v>-8.6414486223878401E-2</v>
      </c>
      <c r="O6" s="1">
        <v>-1.80197253461604</v>
      </c>
      <c r="P6" s="1">
        <f t="shared" ref="P6:P7" si="1">SUM(D6:O6)</f>
        <v>-8.9814300898434229E-3</v>
      </c>
    </row>
    <row r="7" spans="1:16" x14ac:dyDescent="0.25">
      <c r="A7">
        <v>3.7</v>
      </c>
      <c r="B7" t="s">
        <v>19</v>
      </c>
      <c r="C7" s="1">
        <v>-8.9814300898431992E-3</v>
      </c>
      <c r="D7" s="1">
        <v>2.13731807679518</v>
      </c>
      <c r="E7" s="1">
        <v>1.5629824370860701</v>
      </c>
      <c r="F7" s="1">
        <v>0.58549068678509497</v>
      </c>
      <c r="G7" s="1">
        <v>0.47463319507033302</v>
      </c>
      <c r="H7" s="1">
        <v>1.85943471925982</v>
      </c>
      <c r="I7" s="1">
        <v>1.69298077509769</v>
      </c>
      <c r="J7" s="1">
        <v>1.3521449065660101</v>
      </c>
      <c r="K7" s="1">
        <v>0.83444118959588898</v>
      </c>
      <c r="L7" s="1">
        <v>0.16209804939632499</v>
      </c>
      <c r="M7" s="1">
        <v>6.4143884048566802E-2</v>
      </c>
      <c r="N7" s="1">
        <v>8.7209619042418501E-2</v>
      </c>
      <c r="O7" s="1">
        <v>1.7624310097598499</v>
      </c>
      <c r="P7" s="1"/>
    </row>
    <row r="8" spans="1:16" x14ac:dyDescent="0.25">
      <c r="B8" t="s">
        <v>27</v>
      </c>
      <c r="C8" s="1"/>
      <c r="D8" s="1">
        <f>D2-D5-D6-D9-D14</f>
        <v>7.0471741321247245</v>
      </c>
      <c r="E8" s="1">
        <f t="shared" ref="E8:O8" si="2">E2-E5-E6-E9-E14</f>
        <v>11.536664448687473</v>
      </c>
      <c r="F8" s="1">
        <f t="shared" si="2"/>
        <v>5.0292677128638026</v>
      </c>
      <c r="G8" s="1">
        <f t="shared" si="2"/>
        <v>-0.20609690419949089</v>
      </c>
      <c r="H8" s="1">
        <f t="shared" si="2"/>
        <v>-1.2397021692542207</v>
      </c>
      <c r="I8" s="1">
        <f t="shared" si="2"/>
        <v>-1.4273894875430404</v>
      </c>
      <c r="J8" s="1">
        <f t="shared" si="2"/>
        <v>-2.8728432514278488</v>
      </c>
      <c r="K8" s="1">
        <f t="shared" si="2"/>
        <v>-1.8446166858139357</v>
      </c>
      <c r="L8" s="1">
        <f t="shared" si="2"/>
        <v>-4.1856625856748302</v>
      </c>
      <c r="M8" s="1">
        <f t="shared" si="2"/>
        <v>-6.7184683661459745</v>
      </c>
      <c r="N8" s="1">
        <f t="shared" si="2"/>
        <v>-4.2495232379059207</v>
      </c>
      <c r="O8" s="1">
        <f t="shared" si="2"/>
        <v>0.36940309482506084</v>
      </c>
      <c r="P8" s="1">
        <f>SUM(D8:O8)</f>
        <v>1.2382067005358035</v>
      </c>
    </row>
    <row r="9" spans="1:16" x14ac:dyDescent="0.25">
      <c r="A9">
        <v>7</v>
      </c>
      <c r="B9" t="s">
        <v>20</v>
      </c>
      <c r="C9" s="1">
        <v>31.397615919770899</v>
      </c>
      <c r="D9" s="1">
        <v>2.12302207966101</v>
      </c>
      <c r="E9" s="1">
        <v>1.6607023440677899</v>
      </c>
      <c r="F9" s="1">
        <v>1.5644694288135499</v>
      </c>
      <c r="G9" s="1">
        <v>1.59999083728813</v>
      </c>
      <c r="H9" s="1">
        <v>1.6630177322033799</v>
      </c>
      <c r="I9" s="1">
        <v>2.2903313559321998</v>
      </c>
      <c r="J9" s="1">
        <v>2.78525837288135</v>
      </c>
      <c r="K9" s="1">
        <v>3.53498396271186</v>
      </c>
      <c r="L9" s="1">
        <v>3.9099622406779599</v>
      </c>
      <c r="M9" s="1">
        <v>4.2337880016949097</v>
      </c>
      <c r="N9" s="1">
        <v>3.4965547898304998</v>
      </c>
      <c r="O9" s="1">
        <v>2.5321672084745699</v>
      </c>
      <c r="P9" s="1">
        <f>SUM(D9:O9)</f>
        <v>31.394248354237209</v>
      </c>
    </row>
    <row r="10" spans="1:16" x14ac:dyDescent="0.25">
      <c r="A10">
        <v>9</v>
      </c>
      <c r="B10" t="s">
        <v>21</v>
      </c>
      <c r="C10" s="1">
        <v>1.41218523987925</v>
      </c>
      <c r="D10" s="1">
        <v>2.33982238424763E-2</v>
      </c>
      <c r="E10" s="1">
        <v>5.44187998413274E-6</v>
      </c>
      <c r="F10" s="1">
        <v>5.8164099854226301E-7</v>
      </c>
      <c r="G10" s="1">
        <v>0</v>
      </c>
      <c r="H10" s="1">
        <v>2.6562677957528397E-4</v>
      </c>
      <c r="I10" s="1">
        <v>3.2738526591959902E-2</v>
      </c>
      <c r="J10" s="1">
        <v>0.13286290746354401</v>
      </c>
      <c r="K10" s="1">
        <v>0.27662438516374399</v>
      </c>
      <c r="L10" s="1">
        <v>0.39232861650763501</v>
      </c>
      <c r="M10" s="1">
        <v>0.33419963632299998</v>
      </c>
      <c r="N10" s="1">
        <v>0.168603241938661</v>
      </c>
      <c r="O10" s="1">
        <v>4.8542982000875701E-2</v>
      </c>
      <c r="P10" s="1">
        <f>SUM(D10:O10)</f>
        <v>1.4095701701324539</v>
      </c>
    </row>
    <row r="11" spans="1:16" x14ac:dyDescent="0.25">
      <c r="A11">
        <v>10</v>
      </c>
      <c r="B11" t="s">
        <v>22</v>
      </c>
      <c r="C11" s="1">
        <f>SUM(D11:O11)</f>
        <v>1.2996771538891558</v>
      </c>
      <c r="D11" s="1">
        <v>0.105295393195855</v>
      </c>
      <c r="E11" s="1">
        <v>9.3367042923003393E-2</v>
      </c>
      <c r="F11" s="1">
        <v>9.1427007289923506E-2</v>
      </c>
      <c r="G11" s="1">
        <v>9.1516000345865295E-2</v>
      </c>
      <c r="H11" s="1">
        <v>8.7124496402469595E-2</v>
      </c>
      <c r="I11" s="1">
        <v>0.104970221143473</v>
      </c>
      <c r="J11" s="1">
        <v>0.111434109957589</v>
      </c>
      <c r="K11" s="1">
        <v>0.124037067674236</v>
      </c>
      <c r="L11" s="1">
        <v>0.12509556322648599</v>
      </c>
      <c r="M11" s="1">
        <v>0.12938250161824699</v>
      </c>
      <c r="N11" s="1">
        <v>0.124277260375502</v>
      </c>
      <c r="O11" s="1">
        <v>0.111750489736506</v>
      </c>
      <c r="P11" s="1">
        <f>SUM(D11:O11)</f>
        <v>1.2996771538891558</v>
      </c>
    </row>
    <row r="12" spans="1:16" x14ac:dyDescent="0.25">
      <c r="A12">
        <v>11</v>
      </c>
      <c r="B12" t="s">
        <v>23</v>
      </c>
      <c r="C12" s="1">
        <v>14.815386337136699</v>
      </c>
      <c r="D12" s="1">
        <v>1.7282697093649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3.4129211832077502</v>
      </c>
      <c r="K12" s="1">
        <v>2.96274807319698</v>
      </c>
      <c r="L12" s="1">
        <v>2.0163146609257199</v>
      </c>
      <c r="M12" s="1">
        <v>1.48137403659849</v>
      </c>
      <c r="N12" s="1">
        <v>1.4937188202368099</v>
      </c>
      <c r="O12" s="1">
        <v>1.6706607190527401</v>
      </c>
      <c r="P12" s="1"/>
    </row>
    <row r="13" spans="1:16" x14ac:dyDescent="0.25">
      <c r="A13">
        <v>11.5</v>
      </c>
      <c r="B13" t="s">
        <v>24</v>
      </c>
      <c r="C13" s="1">
        <v>114.33087679295301</v>
      </c>
      <c r="D13" s="1">
        <v>4.2362834914618102</v>
      </c>
      <c r="E13" s="1">
        <v>13.5256255253059</v>
      </c>
      <c r="F13" s="1">
        <v>18.487434721247499</v>
      </c>
      <c r="G13" s="1">
        <v>18.333106342196999</v>
      </c>
      <c r="H13" s="1">
        <v>14.3026125904209</v>
      </c>
      <c r="I13" s="1">
        <v>14.340527330273099</v>
      </c>
      <c r="J13" s="1">
        <v>8.4293694166535307</v>
      </c>
      <c r="K13" s="1">
        <v>7.3403239880245401</v>
      </c>
      <c r="L13" s="1">
        <v>6.5335427050718504</v>
      </c>
      <c r="M13" s="1">
        <v>4.1852600989921402</v>
      </c>
      <c r="N13" s="1">
        <v>1.94714901801694</v>
      </c>
      <c r="O13" s="1">
        <v>2.51893273529349</v>
      </c>
      <c r="P13" s="1"/>
    </row>
    <row r="14" spans="1:16" x14ac:dyDescent="0.25">
      <c r="A14">
        <v>100</v>
      </c>
      <c r="B14" t="s">
        <v>25</v>
      </c>
      <c r="C14" s="1">
        <v>129.14626313008901</v>
      </c>
      <c r="D14" s="1">
        <v>5.9645532008267201</v>
      </c>
      <c r="E14" s="1">
        <v>13.5256255253059</v>
      </c>
      <c r="F14" s="1">
        <v>18.487434721247499</v>
      </c>
      <c r="G14" s="1">
        <v>18.333106342196999</v>
      </c>
      <c r="H14" s="1">
        <v>14.3026125904209</v>
      </c>
      <c r="I14" s="1">
        <v>14.340527330273099</v>
      </c>
      <c r="J14" s="1">
        <v>11.842290599861199</v>
      </c>
      <c r="K14" s="1">
        <v>10.303072061221499</v>
      </c>
      <c r="L14" s="1">
        <v>8.5498573659975801</v>
      </c>
      <c r="M14" s="1">
        <v>5.6666341355906296</v>
      </c>
      <c r="N14" s="1">
        <v>3.4408678382537499</v>
      </c>
      <c r="O14" s="1">
        <v>4.1895934543462401</v>
      </c>
      <c r="P14" s="1">
        <f>SUM(D14:O14)</f>
        <v>128.94617516554203</v>
      </c>
    </row>
    <row r="15" spans="1:16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C22" t="str">
        <f t="shared" ref="C22:O23" si="3">C1</f>
        <v>Annual (cm)</v>
      </c>
      <c r="D22" t="str">
        <f t="shared" si="3"/>
        <v>Oct (cm)</v>
      </c>
      <c r="E22" t="str">
        <f t="shared" si="3"/>
        <v>Nov (cm)</v>
      </c>
      <c r="F22" t="str">
        <f t="shared" si="3"/>
        <v>Dec (cm)</v>
      </c>
      <c r="G22" t="str">
        <f t="shared" si="3"/>
        <v>Jan (cm)</v>
      </c>
      <c r="H22" t="str">
        <f t="shared" si="3"/>
        <v>Feb (cm)</v>
      </c>
      <c r="I22" t="str">
        <f t="shared" si="3"/>
        <v>Mar (cm)</v>
      </c>
      <c r="J22" t="str">
        <f t="shared" si="3"/>
        <v>Apr (cm)</v>
      </c>
      <c r="K22" t="str">
        <f t="shared" si="3"/>
        <v>May (cm)</v>
      </c>
      <c r="L22" t="str">
        <f t="shared" si="3"/>
        <v>Jun (cm)</v>
      </c>
      <c r="M22" t="str">
        <f t="shared" si="3"/>
        <v>Jul (cm)</v>
      </c>
      <c r="N22" t="str">
        <f t="shared" si="3"/>
        <v>Aug (cm)</v>
      </c>
      <c r="O22" t="str">
        <f t="shared" si="3"/>
        <v>Sep (cm)</v>
      </c>
    </row>
    <row r="23" spans="2:15" x14ac:dyDescent="0.25">
      <c r="B23" t="s">
        <v>28</v>
      </c>
      <c r="C23" s="1">
        <f t="shared" si="3"/>
        <v>161.85910873734099</v>
      </c>
      <c r="D23" s="1">
        <f t="shared" si="3"/>
        <v>12.9021383280883</v>
      </c>
      <c r="E23" s="1">
        <f t="shared" si="3"/>
        <v>25.3733799932306</v>
      </c>
      <c r="F23" s="1">
        <f t="shared" si="3"/>
        <v>26.866992178766399</v>
      </c>
      <c r="G23" s="1">
        <f t="shared" si="3"/>
        <v>22.180101396578799</v>
      </c>
      <c r="H23" s="1">
        <f t="shared" si="3"/>
        <v>18.2381900141927</v>
      </c>
      <c r="I23" s="1">
        <f t="shared" si="3"/>
        <v>17.218132131322299</v>
      </c>
      <c r="J23" s="1">
        <f t="shared" si="3"/>
        <v>12.821411769314</v>
      </c>
      <c r="K23" s="1">
        <f t="shared" si="3"/>
        <v>10.525970703861899</v>
      </c>
      <c r="L23" s="1">
        <f t="shared" si="3"/>
        <v>6.1738104242472804</v>
      </c>
      <c r="M23" s="1">
        <f t="shared" si="3"/>
        <v>1.8187701314167699</v>
      </c>
      <c r="N23" s="1">
        <f t="shared" si="3"/>
        <v>2.2330759600610599</v>
      </c>
      <c r="O23" s="1">
        <f t="shared" si="3"/>
        <v>5.2176757591450702</v>
      </c>
    </row>
    <row r="24" spans="2:15" x14ac:dyDescent="0.25">
      <c r="B24" t="s">
        <v>29</v>
      </c>
      <c r="C24" s="1">
        <f>SUM(D24:O24)</f>
        <v>2.6367796834847468E-16</v>
      </c>
      <c r="D24" s="1">
        <f>D5</f>
        <v>-8.2511611832033968E-3</v>
      </c>
      <c r="E24" s="1">
        <f t="shared" ref="E24:O25" si="4">E5</f>
        <v>0.20363207511050832</v>
      </c>
      <c r="F24" s="1">
        <f t="shared" si="4"/>
        <v>2.0587735648644068</v>
      </c>
      <c r="G24" s="1">
        <f t="shared" si="4"/>
        <v>2.5124713220338899</v>
      </c>
      <c r="H24" s="1">
        <f t="shared" si="4"/>
        <v>1.6243071694915301</v>
      </c>
      <c r="I24" s="1">
        <f t="shared" si="4"/>
        <v>0.26073615254237037</v>
      </c>
      <c r="J24" s="1">
        <f t="shared" si="4"/>
        <v>-0.33324544067797035</v>
      </c>
      <c r="K24" s="1">
        <f t="shared" si="4"/>
        <v>-2.3436834067796495</v>
      </c>
      <c r="L24" s="1">
        <f t="shared" si="4"/>
        <v>-2.2064352730508503</v>
      </c>
      <c r="M24" s="1">
        <f t="shared" si="4"/>
        <v>-1.3283805945728799</v>
      </c>
      <c r="N24" s="1">
        <f t="shared" si="4"/>
        <v>-0.36840894389338996</v>
      </c>
      <c r="O24" s="1">
        <f t="shared" si="4"/>
        <v>-7.151546388476189E-2</v>
      </c>
    </row>
    <row r="25" spans="2:15" x14ac:dyDescent="0.25">
      <c r="B25" t="s">
        <v>30</v>
      </c>
      <c r="C25" s="1">
        <f>SUM(D25:O25)</f>
        <v>-8.9814300898434229E-3</v>
      </c>
      <c r="D25" s="1">
        <f>D6</f>
        <v>-2.2243599233409501</v>
      </c>
      <c r="E25" s="1">
        <f t="shared" si="4"/>
        <v>-1.5532443999410701</v>
      </c>
      <c r="F25" s="1">
        <f t="shared" si="4"/>
        <v>-0.27295324902286</v>
      </c>
      <c r="G25" s="1">
        <f t="shared" si="4"/>
        <v>-5.93702007407272E-2</v>
      </c>
      <c r="H25" s="1">
        <f t="shared" si="4"/>
        <v>1.88795469133111</v>
      </c>
      <c r="I25" s="1">
        <f t="shared" si="4"/>
        <v>1.7539267801176699</v>
      </c>
      <c r="J25" s="1">
        <f t="shared" si="4"/>
        <v>1.3999514886772699</v>
      </c>
      <c r="K25" s="1">
        <f t="shared" si="4"/>
        <v>0.87621477252212598</v>
      </c>
      <c r="L25" s="1">
        <f t="shared" si="4"/>
        <v>0.106088676297422</v>
      </c>
      <c r="M25" s="1">
        <f t="shared" si="4"/>
        <v>-3.4803045149915099E-2</v>
      </c>
      <c r="N25" s="1">
        <f t="shared" si="4"/>
        <v>-8.6414486223878401E-2</v>
      </c>
      <c r="O25" s="1">
        <f t="shared" si="4"/>
        <v>-1.80197253461604</v>
      </c>
    </row>
    <row r="26" spans="2:15" x14ac:dyDescent="0.25">
      <c r="B26" t="s">
        <v>31</v>
      </c>
      <c r="C26" s="1">
        <f t="shared" ref="C26:C27" si="5">SUM(D26:O26)</f>
        <v>1.2382067005358035</v>
      </c>
      <c r="D26" s="1">
        <f>D8</f>
        <v>7.0471741321247245</v>
      </c>
      <c r="E26" s="1">
        <f t="shared" ref="E26:O30" si="6">E8</f>
        <v>11.536664448687473</v>
      </c>
      <c r="F26" s="1">
        <f t="shared" si="6"/>
        <v>5.0292677128638026</v>
      </c>
      <c r="G26" s="1">
        <f t="shared" si="6"/>
        <v>-0.20609690419949089</v>
      </c>
      <c r="H26" s="1">
        <f t="shared" si="6"/>
        <v>-1.2397021692542207</v>
      </c>
      <c r="I26" s="1">
        <f t="shared" si="6"/>
        <v>-1.4273894875430404</v>
      </c>
      <c r="J26" s="1">
        <f t="shared" si="6"/>
        <v>-2.8728432514278488</v>
      </c>
      <c r="K26" s="1">
        <f t="shared" si="6"/>
        <v>-1.8446166858139357</v>
      </c>
      <c r="L26" s="1">
        <f t="shared" si="6"/>
        <v>-4.1856625856748302</v>
      </c>
      <c r="M26" s="1">
        <f t="shared" si="6"/>
        <v>-6.7184683661459745</v>
      </c>
      <c r="N26" s="1">
        <f t="shared" si="6"/>
        <v>-4.2495232379059207</v>
      </c>
      <c r="O26" s="1">
        <f t="shared" si="6"/>
        <v>0.36940309482506084</v>
      </c>
    </row>
    <row r="27" spans="2:15" x14ac:dyDescent="0.25">
      <c r="B27" t="s">
        <v>32</v>
      </c>
      <c r="C27" s="1">
        <f t="shared" si="5"/>
        <v>31.394248354237209</v>
      </c>
      <c r="D27" s="1">
        <f>D9</f>
        <v>2.12302207966101</v>
      </c>
      <c r="E27" s="1">
        <f t="shared" si="6"/>
        <v>1.6607023440677899</v>
      </c>
      <c r="F27" s="1">
        <f t="shared" si="6"/>
        <v>1.5644694288135499</v>
      </c>
      <c r="G27" s="1">
        <f t="shared" si="6"/>
        <v>1.59999083728813</v>
      </c>
      <c r="H27" s="1">
        <f t="shared" si="6"/>
        <v>1.6630177322033799</v>
      </c>
      <c r="I27" s="1">
        <f t="shared" si="6"/>
        <v>2.2903313559321998</v>
      </c>
      <c r="J27" s="1">
        <f t="shared" si="6"/>
        <v>2.78525837288135</v>
      </c>
      <c r="K27" s="1">
        <f t="shared" si="6"/>
        <v>3.53498396271186</v>
      </c>
      <c r="L27" s="1">
        <f t="shared" si="6"/>
        <v>3.9099622406779599</v>
      </c>
      <c r="M27" s="1">
        <f t="shared" si="6"/>
        <v>4.2337880016949097</v>
      </c>
      <c r="N27" s="1">
        <f t="shared" si="6"/>
        <v>3.4965547898304998</v>
      </c>
      <c r="O27" s="1">
        <f t="shared" si="6"/>
        <v>2.5321672084745699</v>
      </c>
    </row>
    <row r="28" spans="2:15" x14ac:dyDescent="0.25">
      <c r="B28" t="s">
        <v>21</v>
      </c>
      <c r="C28" s="1">
        <f>C10</f>
        <v>1.41218523987925</v>
      </c>
      <c r="D28" s="1">
        <f>D10</f>
        <v>2.33982238424763E-2</v>
      </c>
      <c r="E28" s="1">
        <f t="shared" si="6"/>
        <v>5.44187998413274E-6</v>
      </c>
      <c r="F28" s="1">
        <f t="shared" si="6"/>
        <v>5.8164099854226301E-7</v>
      </c>
      <c r="G28" s="1">
        <f t="shared" si="6"/>
        <v>0</v>
      </c>
      <c r="H28" s="1">
        <f t="shared" si="6"/>
        <v>2.6562677957528397E-4</v>
      </c>
      <c r="I28" s="1">
        <f t="shared" si="6"/>
        <v>3.2738526591959902E-2</v>
      </c>
      <c r="J28" s="1">
        <f t="shared" si="6"/>
        <v>0.13286290746354401</v>
      </c>
      <c r="K28" s="1">
        <f t="shared" si="6"/>
        <v>0.27662438516374399</v>
      </c>
      <c r="L28" s="1">
        <f t="shared" si="6"/>
        <v>0.39232861650763501</v>
      </c>
      <c r="M28" s="1">
        <f t="shared" si="6"/>
        <v>0.33419963632299998</v>
      </c>
      <c r="N28" s="1">
        <f t="shared" si="6"/>
        <v>0.168603241938661</v>
      </c>
      <c r="O28" s="1">
        <f t="shared" si="6"/>
        <v>4.8542982000875701E-2</v>
      </c>
    </row>
    <row r="29" spans="2:15" x14ac:dyDescent="0.25">
      <c r="B29" t="s">
        <v>33</v>
      </c>
      <c r="C29" s="1">
        <f>C11</f>
        <v>1.2996771538891558</v>
      </c>
      <c r="D29" s="1">
        <f>D11</f>
        <v>0.105295393195855</v>
      </c>
      <c r="E29" s="1">
        <f t="shared" si="6"/>
        <v>9.3367042923003393E-2</v>
      </c>
      <c r="F29" s="1">
        <f t="shared" si="6"/>
        <v>9.1427007289923506E-2</v>
      </c>
      <c r="G29" s="1">
        <f t="shared" si="6"/>
        <v>9.1516000345865295E-2</v>
      </c>
      <c r="H29" s="1">
        <f t="shared" si="6"/>
        <v>8.7124496402469595E-2</v>
      </c>
      <c r="I29" s="1">
        <f t="shared" si="6"/>
        <v>0.104970221143473</v>
      </c>
      <c r="J29" s="1">
        <f t="shared" si="6"/>
        <v>0.111434109957589</v>
      </c>
      <c r="K29" s="1">
        <f t="shared" si="6"/>
        <v>0.124037067674236</v>
      </c>
      <c r="L29" s="1">
        <f t="shared" si="6"/>
        <v>0.12509556322648599</v>
      </c>
      <c r="M29" s="1">
        <f t="shared" si="6"/>
        <v>0.12938250161824699</v>
      </c>
      <c r="N29" s="1">
        <f t="shared" si="6"/>
        <v>0.124277260375502</v>
      </c>
      <c r="O29" s="1">
        <f t="shared" si="6"/>
        <v>0.111750489736506</v>
      </c>
    </row>
    <row r="30" spans="2:15" x14ac:dyDescent="0.25">
      <c r="B30" t="s">
        <v>34</v>
      </c>
      <c r="C30" s="1">
        <f>C12</f>
        <v>14.815386337136699</v>
      </c>
      <c r="D30" s="1">
        <f>D12</f>
        <v>1.7282697093649</v>
      </c>
      <c r="E30" s="1">
        <f t="shared" si="6"/>
        <v>0</v>
      </c>
      <c r="F30" s="1">
        <f t="shared" si="6"/>
        <v>0</v>
      </c>
      <c r="G30" s="1">
        <f t="shared" si="6"/>
        <v>0</v>
      </c>
      <c r="H30" s="1">
        <f t="shared" si="6"/>
        <v>0</v>
      </c>
      <c r="I30" s="1">
        <f t="shared" si="6"/>
        <v>0</v>
      </c>
      <c r="J30" s="1">
        <f t="shared" si="6"/>
        <v>3.4129211832077502</v>
      </c>
      <c r="K30" s="1">
        <f t="shared" si="6"/>
        <v>2.96274807319698</v>
      </c>
      <c r="L30" s="1">
        <f t="shared" si="6"/>
        <v>2.0163146609257199</v>
      </c>
      <c r="M30" s="1">
        <f t="shared" si="6"/>
        <v>1.48137403659849</v>
      </c>
      <c r="N30" s="1">
        <f t="shared" si="6"/>
        <v>1.4937188202368099</v>
      </c>
      <c r="O30" s="1">
        <f t="shared" si="6"/>
        <v>1.6706607190527401</v>
      </c>
    </row>
    <row r="31" spans="2:15" x14ac:dyDescent="0.25">
      <c r="B31" t="s">
        <v>25</v>
      </c>
      <c r="C31" s="1">
        <f>C14</f>
        <v>129.14626313008901</v>
      </c>
      <c r="D31" s="1">
        <f>D14</f>
        <v>5.9645532008267201</v>
      </c>
      <c r="E31" s="1">
        <f t="shared" ref="E31:O31" si="7">E14</f>
        <v>13.5256255253059</v>
      </c>
      <c r="F31" s="1">
        <f t="shared" si="7"/>
        <v>18.487434721247499</v>
      </c>
      <c r="G31" s="1">
        <f t="shared" si="7"/>
        <v>18.333106342196999</v>
      </c>
      <c r="H31" s="1">
        <f t="shared" si="7"/>
        <v>14.3026125904209</v>
      </c>
      <c r="I31" s="1">
        <f t="shared" si="7"/>
        <v>14.340527330273099</v>
      </c>
      <c r="J31" s="1">
        <f t="shared" si="7"/>
        <v>11.842290599861199</v>
      </c>
      <c r="K31" s="1">
        <f t="shared" si="7"/>
        <v>10.303072061221499</v>
      </c>
      <c r="L31" s="1">
        <f t="shared" si="7"/>
        <v>8.5498573659975801</v>
      </c>
      <c r="M31" s="1">
        <f t="shared" si="7"/>
        <v>5.6666341355906296</v>
      </c>
      <c r="N31" s="1">
        <f t="shared" si="7"/>
        <v>3.4408678382537499</v>
      </c>
      <c r="O31" s="1">
        <f t="shared" si="7"/>
        <v>4.1895934543462401</v>
      </c>
    </row>
    <row r="32" spans="2:15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3:15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3:15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3:15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Willamette_water_budget_Histori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Haggerty, Roy</dc:creator>
  <cp:lastModifiedBy>Roy Haggerty</cp:lastModifiedBy>
  <dcterms:created xsi:type="dcterms:W3CDTF">2015-02-22T15:42:56Z</dcterms:created>
  <dcterms:modified xsi:type="dcterms:W3CDTF">2015-02-22T15:58:19Z</dcterms:modified>
</cp:coreProperties>
</file>