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60" yWindow="280" windowWidth="38960" windowHeight="26820" tabRatio="500"/>
  </bookViews>
  <sheets>
    <sheet name="apache_transitions.csv" sheetId="1" r:id="rId1"/>
    <sheet name="mozilla_transitions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0" i="1"/>
  <c r="G40" i="1"/>
  <c r="C50" i="1"/>
  <c r="D41" i="1"/>
  <c r="E41" i="1"/>
  <c r="D40" i="1"/>
  <c r="E40" i="1"/>
  <c r="D43" i="1"/>
  <c r="E43" i="1"/>
  <c r="D44" i="1"/>
  <c r="E44" i="1"/>
  <c r="D45" i="1"/>
  <c r="E45" i="1"/>
  <c r="D46" i="1"/>
  <c r="E46" i="1"/>
  <c r="D47" i="1"/>
  <c r="E47" i="1"/>
  <c r="D48" i="1"/>
  <c r="E48" i="1"/>
  <c r="D42" i="1"/>
  <c r="E42" i="1"/>
  <c r="E50" i="1"/>
  <c r="K2" i="1"/>
  <c r="K3" i="1"/>
  <c r="K4" i="1"/>
  <c r="K5" i="1"/>
  <c r="K6" i="1"/>
  <c r="K7" i="1"/>
  <c r="K8" i="1"/>
  <c r="K9" i="1"/>
  <c r="K10" i="1"/>
  <c r="L2" i="1"/>
  <c r="B28" i="1"/>
  <c r="B31" i="1"/>
  <c r="B37" i="1"/>
  <c r="C31" i="1"/>
  <c r="C37" i="1"/>
  <c r="D27" i="1"/>
  <c r="D30" i="1"/>
  <c r="D32" i="1"/>
  <c r="D33" i="1"/>
  <c r="D37" i="1"/>
  <c r="E27" i="1"/>
  <c r="E28" i="1"/>
  <c r="E29" i="1"/>
  <c r="E32" i="1"/>
  <c r="E37" i="1"/>
  <c r="F27" i="1"/>
  <c r="F28" i="1"/>
  <c r="F29" i="1"/>
  <c r="F37" i="1"/>
  <c r="G27" i="1"/>
  <c r="G28" i="1"/>
  <c r="G29" i="1"/>
  <c r="G30" i="1"/>
  <c r="G37" i="1"/>
  <c r="H27" i="1"/>
  <c r="H30" i="1"/>
  <c r="H37" i="1"/>
  <c r="K37" i="1"/>
  <c r="J11" i="1"/>
  <c r="J23" i="1"/>
  <c r="I11" i="1"/>
  <c r="I23" i="1"/>
  <c r="H11" i="1"/>
  <c r="H23" i="1"/>
  <c r="G11" i="1"/>
  <c r="G23" i="1"/>
  <c r="F11" i="1"/>
  <c r="F23" i="1"/>
  <c r="E11" i="1"/>
  <c r="E23" i="1"/>
  <c r="D11" i="1"/>
  <c r="D23" i="1"/>
  <c r="C11" i="1"/>
  <c r="C23" i="1"/>
  <c r="B11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I2" i="2"/>
  <c r="I3" i="2"/>
  <c r="I4" i="2"/>
  <c r="I5" i="2"/>
  <c r="I6" i="2"/>
  <c r="I7" i="2"/>
  <c r="I8" i="2"/>
  <c r="L2" i="2"/>
  <c r="D23" i="2"/>
  <c r="E23" i="2"/>
  <c r="F23" i="2"/>
  <c r="G23" i="2"/>
  <c r="E25" i="2"/>
  <c r="F25" i="2"/>
  <c r="G25" i="2"/>
  <c r="D26" i="2"/>
  <c r="F26" i="2"/>
  <c r="G26" i="2"/>
  <c r="C27" i="2"/>
  <c r="C28" i="2"/>
  <c r="E28" i="2"/>
  <c r="B24" i="2"/>
  <c r="B27" i="2"/>
  <c r="B28" i="2"/>
  <c r="C9" i="2"/>
  <c r="C19" i="2"/>
  <c r="D9" i="2"/>
  <c r="D19" i="2"/>
  <c r="E9" i="2"/>
  <c r="E19" i="2"/>
  <c r="F9" i="2"/>
  <c r="F19" i="2"/>
  <c r="G9" i="2"/>
  <c r="G19" i="2"/>
  <c r="H9" i="2"/>
  <c r="H19" i="2"/>
  <c r="C18" i="2"/>
  <c r="D18" i="2"/>
  <c r="E18" i="2"/>
  <c r="F18" i="2"/>
  <c r="G18" i="2"/>
  <c r="H18" i="2"/>
  <c r="C17" i="2"/>
  <c r="D17" i="2"/>
  <c r="E17" i="2"/>
  <c r="F17" i="2"/>
  <c r="G17" i="2"/>
  <c r="H17" i="2"/>
  <c r="C16" i="2"/>
  <c r="D16" i="2"/>
  <c r="E16" i="2"/>
  <c r="F16" i="2"/>
  <c r="G16" i="2"/>
  <c r="H16" i="2"/>
  <c r="C15" i="2"/>
  <c r="D15" i="2"/>
  <c r="E15" i="2"/>
  <c r="F15" i="2"/>
  <c r="G15" i="2"/>
  <c r="H15" i="2"/>
  <c r="C14" i="2"/>
  <c r="D14" i="2"/>
  <c r="E14" i="2"/>
  <c r="F14" i="2"/>
  <c r="G14" i="2"/>
  <c r="H14" i="2"/>
  <c r="H13" i="2"/>
  <c r="C13" i="2"/>
  <c r="D13" i="2"/>
  <c r="E13" i="2"/>
  <c r="F13" i="2"/>
  <c r="G13" i="2"/>
  <c r="B9" i="2"/>
  <c r="B14" i="2"/>
  <c r="B15" i="2"/>
  <c r="B16" i="2"/>
  <c r="B17" i="2"/>
  <c r="B18" i="2"/>
  <c r="B19" i="2"/>
  <c r="B13" i="2"/>
</calcChain>
</file>

<file path=xl/sharedStrings.xml><?xml version="1.0" encoding="utf-8"?>
<sst xmlns="http://schemas.openxmlformats.org/spreadsheetml/2006/main" count="117" uniqueCount="34">
  <si>
    <t>open</t>
  </si>
  <si>
    <t>patch available</t>
  </si>
  <si>
    <t>awaiting feedback</t>
  </si>
  <si>
    <t>testing</t>
  </si>
  <si>
    <t>closed</t>
  </si>
  <si>
    <t>ready to commit</t>
  </si>
  <si>
    <t>reopened</t>
  </si>
  <si>
    <t>in progress</t>
  </si>
  <si>
    <t>resolved</t>
  </si>
  <si>
    <t>new</t>
  </si>
  <si>
    <t>assigned</t>
  </si>
  <si>
    <t>unconfirmed</t>
  </si>
  <si>
    <t>verified</t>
  </si>
  <si>
    <t xml:space="preserve"> Closed</t>
  </si>
  <si>
    <t xml:space="preserve"> Resolved</t>
  </si>
  <si>
    <t xml:space="preserve"> Open</t>
  </si>
  <si>
    <t xml:space="preserve"> Patch Available</t>
  </si>
  <si>
    <t xml:space="preserve"> Reopened</t>
  </si>
  <si>
    <t xml:space="preserve"> In Progress</t>
  </si>
  <si>
    <t xml:space="preserve"> Awaiting Feedback</t>
  </si>
  <si>
    <t xml:space="preserve"> Testing</t>
  </si>
  <si>
    <t xml:space="preserve"> Ready to Commit</t>
  </si>
  <si>
    <t>Size (cm)</t>
  </si>
  <si>
    <t>Base Size</t>
  </si>
  <si>
    <t>Open &amp; 43,203 &amp; &amp; RESOLVED &amp; 579,488\\</t>
  </si>
  <si>
    <t>Resolved &amp; 33,386 &amp; &amp; NEW &amp; 353,264 \\</t>
  </si>
  <si>
    <t>Closed &amp; 22,460 &amp; &amp; UNCONFIRMED &amp; 297,319 \\</t>
  </si>
  <si>
    <t>Patch Available &amp; 18,944 &amp; &amp; VERIFIED &amp; 143,082 \\</t>
  </si>
  <si>
    <t>Reopened &amp; 3,042 &amp; &amp; ASSIGNED &amp; 129,057 \\</t>
  </si>
  <si>
    <t>In Progress &amp; 2,175 &amp; &amp; REOPENED &amp; 32,745 \\</t>
  </si>
  <si>
    <t>Testing &amp; 86 &amp; &amp; CLOSED &amp; 1,537 \\</t>
  </si>
  <si>
    <t>Awaiting Feedback &amp; 15 &amp; &amp; &amp; \\</t>
  </si>
  <si>
    <t>Ready to Commit &amp; 3 &amp; &amp; &amp; \\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</si>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</sst>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1"/>
  <sheetViews>
    <sheetView tabSelected="1" topLeftCell="A9" zoomScale="200" zoomScaleNormal="200" zoomScalePageLayoutView="200" workbookViewId="0">
      <selection activeCell="H35" sqref="H35"/>
    </sheetView>
  </sheetViews>
  <sheetFormatPr baseColWidth="10" defaultRowHeight="15" x14ac:dyDescent="0"/>
  <cols>
    <col min="1" max="1" width="16" bestFit="1" customWidth="1"/>
    <col min="3" max="3" width="10.83203125" customWidth="1"/>
    <col min="4" max="4" width="13.5" bestFit="1" customWidth="1"/>
    <col min="6" max="6" width="11.1640625" bestFit="1" customWidth="1"/>
    <col min="9" max="9" width="16" bestFit="1" customWidth="1"/>
    <col min="10" max="10" width="14.6640625" bestFit="1" customWidth="1"/>
  </cols>
  <sheetData>
    <row r="1" spans="1:12">
      <c r="B1" t="s">
        <v>8</v>
      </c>
      <c r="C1" t="s">
        <v>4</v>
      </c>
      <c r="D1" t="s">
        <v>1</v>
      </c>
      <c r="E1" t="s">
        <v>0</v>
      </c>
      <c r="F1" t="s">
        <v>6</v>
      </c>
      <c r="G1" t="s">
        <v>7</v>
      </c>
      <c r="H1" t="s">
        <v>3</v>
      </c>
      <c r="I1" t="s">
        <v>2</v>
      </c>
      <c r="J1" t="s">
        <v>5</v>
      </c>
    </row>
    <row r="2" spans="1:12">
      <c r="A2" t="s">
        <v>8</v>
      </c>
      <c r="B2">
        <v>0</v>
      </c>
      <c r="C2">
        <v>42</v>
      </c>
      <c r="D2">
        <v>12173</v>
      </c>
      <c r="E2">
        <v>18468</v>
      </c>
      <c r="F2">
        <v>1797</v>
      </c>
      <c r="G2">
        <v>568</v>
      </c>
      <c r="H2">
        <v>37</v>
      </c>
      <c r="I2">
        <v>1</v>
      </c>
      <c r="J2">
        <v>1</v>
      </c>
      <c r="K2">
        <f>SUM(B2:J2)</f>
        <v>33087</v>
      </c>
      <c r="L2">
        <f>SUM(K2:K10)</f>
        <v>86104</v>
      </c>
    </row>
    <row r="3" spans="1:12">
      <c r="A3" t="s">
        <v>4</v>
      </c>
      <c r="B3">
        <v>16659</v>
      </c>
      <c r="C3">
        <v>0</v>
      </c>
      <c r="D3">
        <v>0</v>
      </c>
      <c r="E3">
        <v>5050</v>
      </c>
      <c r="F3">
        <v>439</v>
      </c>
      <c r="G3">
        <v>312</v>
      </c>
      <c r="H3">
        <v>0</v>
      </c>
      <c r="I3">
        <v>0</v>
      </c>
      <c r="J3">
        <v>0</v>
      </c>
      <c r="K3">
        <f t="shared" ref="K3:K10" si="0">SUM(B3:J3)</f>
        <v>22460</v>
      </c>
    </row>
    <row r="4" spans="1:12">
      <c r="A4" t="s">
        <v>1</v>
      </c>
      <c r="B4">
        <v>0</v>
      </c>
      <c r="C4">
        <v>0</v>
      </c>
      <c r="D4">
        <v>0</v>
      </c>
      <c r="E4">
        <v>17532</v>
      </c>
      <c r="F4">
        <v>507</v>
      </c>
      <c r="G4">
        <v>905</v>
      </c>
      <c r="H4">
        <v>0</v>
      </c>
      <c r="I4">
        <v>0</v>
      </c>
      <c r="J4">
        <v>0</v>
      </c>
      <c r="K4">
        <f t="shared" si="0"/>
        <v>18944</v>
      </c>
    </row>
    <row r="5" spans="1:12">
      <c r="A5" t="s">
        <v>0</v>
      </c>
      <c r="B5">
        <v>0</v>
      </c>
      <c r="C5">
        <v>0</v>
      </c>
      <c r="D5">
        <v>5944</v>
      </c>
      <c r="E5">
        <v>0</v>
      </c>
      <c r="F5">
        <v>0</v>
      </c>
      <c r="G5">
        <v>305</v>
      </c>
      <c r="H5">
        <v>45</v>
      </c>
      <c r="I5">
        <v>0</v>
      </c>
      <c r="J5">
        <v>1</v>
      </c>
      <c r="K5">
        <f t="shared" si="0"/>
        <v>6295</v>
      </c>
    </row>
    <row r="6" spans="1:12">
      <c r="A6" t="s">
        <v>6</v>
      </c>
      <c r="B6">
        <v>2447</v>
      </c>
      <c r="C6">
        <v>591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3039</v>
      </c>
    </row>
    <row r="7" spans="1:12">
      <c r="A7" t="s">
        <v>7</v>
      </c>
      <c r="B7">
        <v>0</v>
      </c>
      <c r="C7">
        <v>0</v>
      </c>
      <c r="D7">
        <v>268</v>
      </c>
      <c r="E7">
        <v>1843</v>
      </c>
      <c r="F7">
        <v>64</v>
      </c>
      <c r="G7">
        <v>0</v>
      </c>
      <c r="H7">
        <v>0</v>
      </c>
      <c r="I7">
        <v>0</v>
      </c>
      <c r="J7">
        <v>0</v>
      </c>
      <c r="K7">
        <f t="shared" si="0"/>
        <v>2175</v>
      </c>
    </row>
    <row r="8" spans="1:12">
      <c r="A8" t="s">
        <v>3</v>
      </c>
      <c r="B8">
        <v>0</v>
      </c>
      <c r="C8">
        <v>0</v>
      </c>
      <c r="D8">
        <v>86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86</v>
      </c>
    </row>
    <row r="9" spans="1:12">
      <c r="A9" t="s">
        <v>2</v>
      </c>
      <c r="B9">
        <v>0</v>
      </c>
      <c r="C9">
        <v>0</v>
      </c>
      <c r="D9">
        <v>0</v>
      </c>
      <c r="E9">
        <v>14</v>
      </c>
      <c r="F9">
        <v>0</v>
      </c>
      <c r="G9">
        <v>1</v>
      </c>
      <c r="H9">
        <v>0</v>
      </c>
      <c r="I9">
        <v>0</v>
      </c>
      <c r="J9">
        <v>0</v>
      </c>
      <c r="K9">
        <f t="shared" si="0"/>
        <v>15</v>
      </c>
    </row>
    <row r="10" spans="1:12">
      <c r="A10" t="s">
        <v>5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3</v>
      </c>
    </row>
    <row r="11" spans="1:12">
      <c r="B11">
        <f t="shared" ref="B11:H11" si="1">SUM(B2:B10)</f>
        <v>19106</v>
      </c>
      <c r="C11">
        <f t="shared" si="1"/>
        <v>633</v>
      </c>
      <c r="D11">
        <f t="shared" si="1"/>
        <v>18474</v>
      </c>
      <c r="E11">
        <f t="shared" si="1"/>
        <v>42908</v>
      </c>
      <c r="F11">
        <f t="shared" si="1"/>
        <v>2807</v>
      </c>
      <c r="G11">
        <f t="shared" si="1"/>
        <v>2091</v>
      </c>
      <c r="H11">
        <f t="shared" si="1"/>
        <v>82</v>
      </c>
      <c r="I11">
        <f t="shared" ref="I11:J11" si="2">SUM(I2:I10)</f>
        <v>1</v>
      </c>
      <c r="J11">
        <f t="shared" si="2"/>
        <v>2</v>
      </c>
    </row>
    <row r="14" spans="1:12">
      <c r="B14" t="s">
        <v>8</v>
      </c>
      <c r="C14" t="s">
        <v>4</v>
      </c>
      <c r="D14" t="s">
        <v>1</v>
      </c>
      <c r="E14" t="s">
        <v>0</v>
      </c>
      <c r="F14" t="s">
        <v>6</v>
      </c>
      <c r="G14" t="s">
        <v>7</v>
      </c>
      <c r="H14" t="s">
        <v>3</v>
      </c>
      <c r="I14" t="s">
        <v>2</v>
      </c>
      <c r="J14" t="s">
        <v>5</v>
      </c>
    </row>
    <row r="15" spans="1:12">
      <c r="A15" t="s">
        <v>8</v>
      </c>
      <c r="B15">
        <f t="shared" ref="B15:H15" si="3">B2/B$11</f>
        <v>0</v>
      </c>
      <c r="C15">
        <f t="shared" si="3"/>
        <v>6.6350710900473939E-2</v>
      </c>
      <c r="D15">
        <f t="shared" si="3"/>
        <v>0.65892605824401862</v>
      </c>
      <c r="E15">
        <f t="shared" si="3"/>
        <v>0.43040924769273797</v>
      </c>
      <c r="F15">
        <f t="shared" si="3"/>
        <v>0.64018525115781977</v>
      </c>
      <c r="G15">
        <f t="shared" si="3"/>
        <v>0.27164036346245818</v>
      </c>
      <c r="H15">
        <f t="shared" si="3"/>
        <v>0.45121951219512196</v>
      </c>
      <c r="I15">
        <f t="shared" ref="I15:J15" si="4">I2/I$11</f>
        <v>1</v>
      </c>
      <c r="J15">
        <f t="shared" si="4"/>
        <v>0.5</v>
      </c>
    </row>
    <row r="16" spans="1:12">
      <c r="A16" t="s">
        <v>4</v>
      </c>
      <c r="B16">
        <f t="shared" ref="B16:D23" si="5">B3/B$11</f>
        <v>0.87192504972260021</v>
      </c>
      <c r="C16">
        <f t="shared" si="5"/>
        <v>0</v>
      </c>
      <c r="D16">
        <f t="shared" si="5"/>
        <v>0</v>
      </c>
      <c r="E16">
        <f t="shared" ref="E16:J23" si="6">E3/E$11</f>
        <v>0.11769367017805538</v>
      </c>
      <c r="F16">
        <f t="shared" ref="F16:H23" si="7">F3/F$11</f>
        <v>0.15639472746704666</v>
      </c>
      <c r="G16">
        <f t="shared" si="7"/>
        <v>0.14921090387374461</v>
      </c>
      <c r="H16">
        <f t="shared" si="7"/>
        <v>0</v>
      </c>
      <c r="I16">
        <f t="shared" si="6"/>
        <v>0</v>
      </c>
      <c r="J16">
        <f t="shared" si="6"/>
        <v>0</v>
      </c>
    </row>
    <row r="17" spans="1:10">
      <c r="A17" t="s">
        <v>1</v>
      </c>
      <c r="B17">
        <f t="shared" si="5"/>
        <v>0</v>
      </c>
      <c r="C17">
        <f t="shared" si="5"/>
        <v>0</v>
      </c>
      <c r="D17">
        <f t="shared" si="5"/>
        <v>0</v>
      </c>
      <c r="E17">
        <f t="shared" si="6"/>
        <v>0.4085951337745875</v>
      </c>
      <c r="F17">
        <f t="shared" si="7"/>
        <v>0.18061987887424297</v>
      </c>
      <c r="G17">
        <f t="shared" si="7"/>
        <v>0.43280726924916307</v>
      </c>
      <c r="H17">
        <f t="shared" si="7"/>
        <v>0</v>
      </c>
      <c r="I17">
        <f t="shared" si="6"/>
        <v>0</v>
      </c>
      <c r="J17">
        <f t="shared" si="6"/>
        <v>0</v>
      </c>
    </row>
    <row r="18" spans="1:10">
      <c r="A18" t="s">
        <v>0</v>
      </c>
      <c r="B18">
        <f t="shared" si="5"/>
        <v>0</v>
      </c>
      <c r="C18">
        <f t="shared" si="5"/>
        <v>0</v>
      </c>
      <c r="D18">
        <f t="shared" si="5"/>
        <v>0.3217494857637761</v>
      </c>
      <c r="E18">
        <f t="shared" si="6"/>
        <v>0</v>
      </c>
      <c r="F18">
        <f t="shared" si="7"/>
        <v>0</v>
      </c>
      <c r="G18">
        <f t="shared" si="7"/>
        <v>0.14586322333811574</v>
      </c>
      <c r="H18">
        <f t="shared" si="7"/>
        <v>0.54878048780487809</v>
      </c>
      <c r="I18">
        <f t="shared" si="6"/>
        <v>0</v>
      </c>
      <c r="J18">
        <f t="shared" si="6"/>
        <v>0.5</v>
      </c>
    </row>
    <row r="19" spans="1:10">
      <c r="A19" t="s">
        <v>6</v>
      </c>
      <c r="B19">
        <f t="shared" si="5"/>
        <v>0.12807495027739976</v>
      </c>
      <c r="C19">
        <f t="shared" si="5"/>
        <v>0.93364928909952605</v>
      </c>
      <c r="D19">
        <f t="shared" si="5"/>
        <v>0</v>
      </c>
      <c r="E19">
        <f t="shared" si="6"/>
        <v>2.3305677262981263E-5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6"/>
        <v>0</v>
      </c>
      <c r="J19">
        <f t="shared" si="6"/>
        <v>0</v>
      </c>
    </row>
    <row r="20" spans="1:10">
      <c r="A20" t="s">
        <v>7</v>
      </c>
      <c r="B20">
        <f t="shared" si="5"/>
        <v>0</v>
      </c>
      <c r="C20">
        <f t="shared" si="5"/>
        <v>0</v>
      </c>
      <c r="D20">
        <f t="shared" si="5"/>
        <v>1.4506874526361372E-2</v>
      </c>
      <c r="E20">
        <f t="shared" si="6"/>
        <v>4.2952363195674463E-2</v>
      </c>
      <c r="F20">
        <f t="shared" si="7"/>
        <v>2.280014250089063E-2</v>
      </c>
      <c r="G20">
        <f t="shared" si="7"/>
        <v>0</v>
      </c>
      <c r="H20">
        <f t="shared" si="7"/>
        <v>0</v>
      </c>
      <c r="I20">
        <f t="shared" si="6"/>
        <v>0</v>
      </c>
      <c r="J20">
        <f t="shared" si="6"/>
        <v>0</v>
      </c>
    </row>
    <row r="21" spans="1:10">
      <c r="A21" t="s">
        <v>3</v>
      </c>
      <c r="B21">
        <f t="shared" si="5"/>
        <v>0</v>
      </c>
      <c r="C21">
        <f t="shared" si="5"/>
        <v>0</v>
      </c>
      <c r="D21">
        <f t="shared" si="5"/>
        <v>4.6551910793547688E-3</v>
      </c>
      <c r="E21">
        <f t="shared" si="6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6"/>
        <v>0</v>
      </c>
      <c r="J21">
        <f t="shared" si="6"/>
        <v>0</v>
      </c>
    </row>
    <row r="22" spans="1:10">
      <c r="A22" t="s">
        <v>2</v>
      </c>
      <c r="B22">
        <f t="shared" si="5"/>
        <v>0</v>
      </c>
      <c r="C22">
        <f t="shared" si="5"/>
        <v>0</v>
      </c>
      <c r="D22">
        <f t="shared" si="5"/>
        <v>0</v>
      </c>
      <c r="E22">
        <f t="shared" si="6"/>
        <v>3.2627948168173769E-4</v>
      </c>
      <c r="F22">
        <f t="shared" si="7"/>
        <v>0</v>
      </c>
      <c r="G22">
        <f t="shared" si="7"/>
        <v>4.7824007651841227E-4</v>
      </c>
      <c r="H22">
        <f t="shared" si="7"/>
        <v>0</v>
      </c>
      <c r="I22">
        <f t="shared" si="6"/>
        <v>0</v>
      </c>
      <c r="J22">
        <f t="shared" si="6"/>
        <v>0</v>
      </c>
    </row>
    <row r="23" spans="1:10">
      <c r="A23" t="s">
        <v>5</v>
      </c>
      <c r="B23">
        <f t="shared" si="5"/>
        <v>0</v>
      </c>
      <c r="C23">
        <f t="shared" si="5"/>
        <v>0</v>
      </c>
      <c r="D23">
        <f t="shared" si="5"/>
        <v>1.6239038648911984E-4</v>
      </c>
      <c r="E23">
        <f t="shared" si="6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6"/>
        <v>0</v>
      </c>
      <c r="J23">
        <f t="shared" si="6"/>
        <v>0</v>
      </c>
    </row>
    <row r="26" spans="1:10">
      <c r="B26" t="s">
        <v>8</v>
      </c>
      <c r="C26" t="s">
        <v>4</v>
      </c>
      <c r="D26" t="s">
        <v>1</v>
      </c>
      <c r="E26" t="s">
        <v>0</v>
      </c>
      <c r="F26" t="s">
        <v>6</v>
      </c>
      <c r="G26" t="s">
        <v>7</v>
      </c>
      <c r="H26" t="s">
        <v>3</v>
      </c>
      <c r="I26" t="s">
        <v>2</v>
      </c>
      <c r="J26" t="s">
        <v>5</v>
      </c>
    </row>
    <row r="27" spans="1:10">
      <c r="A27" t="s">
        <v>8</v>
      </c>
      <c r="B27" s="3"/>
      <c r="C27" s="3"/>
      <c r="D27" s="3">
        <f t="shared" ref="C27:J27" si="8">D2/$L$2</f>
        <v>0.14137554585152839</v>
      </c>
      <c r="E27" s="3">
        <f t="shared" si="8"/>
        <v>0.21448480906810369</v>
      </c>
      <c r="F27" s="3">
        <f t="shared" si="8"/>
        <v>2.0870110563969153E-2</v>
      </c>
      <c r="G27" s="3">
        <f t="shared" si="8"/>
        <v>6.5966737898355476E-3</v>
      </c>
      <c r="H27" s="3">
        <f t="shared" si="8"/>
        <v>4.2971290532379446E-4</v>
      </c>
      <c r="I27" s="3"/>
      <c r="J27" s="3"/>
    </row>
    <row r="28" spans="1:10">
      <c r="A28" t="s">
        <v>4</v>
      </c>
      <c r="B28" s="3">
        <f t="shared" ref="B28:J35" si="9">B3/$L$2</f>
        <v>0.19347533215646195</v>
      </c>
      <c r="C28" s="3"/>
      <c r="D28" s="3"/>
      <c r="E28" s="3">
        <f t="shared" si="9"/>
        <v>5.8650004645544922E-2</v>
      </c>
      <c r="F28" s="3">
        <f t="shared" si="9"/>
        <v>5.0984855523552915E-3</v>
      </c>
      <c r="G28" s="3">
        <f t="shared" si="9"/>
        <v>3.6235250394871317E-3</v>
      </c>
      <c r="H28" s="3"/>
      <c r="I28" s="3"/>
      <c r="J28" s="3"/>
    </row>
    <row r="29" spans="1:10">
      <c r="A29" t="s">
        <v>1</v>
      </c>
      <c r="B29" s="3"/>
      <c r="C29" s="3"/>
      <c r="D29" s="3"/>
      <c r="E29" s="3">
        <f t="shared" si="9"/>
        <v>0.20361423394964229</v>
      </c>
      <c r="F29" s="3">
        <f t="shared" si="9"/>
        <v>5.8882281891665892E-3</v>
      </c>
      <c r="G29" s="3">
        <f t="shared" si="9"/>
        <v>1.0510545386973892E-2</v>
      </c>
      <c r="H29" s="3"/>
      <c r="I29" s="3"/>
      <c r="J29" s="3"/>
    </row>
    <row r="30" spans="1:10">
      <c r="A30" t="s">
        <v>0</v>
      </c>
      <c r="B30" s="3"/>
      <c r="C30" s="3"/>
      <c r="D30" s="3">
        <f t="shared" si="9"/>
        <v>6.9032797547152275E-2</v>
      </c>
      <c r="E30" s="3"/>
      <c r="F30" s="3"/>
      <c r="G30" s="3">
        <f t="shared" si="9"/>
        <v>3.5422280033447925E-3</v>
      </c>
      <c r="H30" s="3">
        <f t="shared" si="9"/>
        <v>5.2262380377218244E-4</v>
      </c>
      <c r="I30" s="3"/>
      <c r="J30" s="3"/>
    </row>
    <row r="31" spans="1:10">
      <c r="A31" t="s">
        <v>6</v>
      </c>
      <c r="B31" s="3">
        <f t="shared" si="9"/>
        <v>2.841912106290068E-2</v>
      </c>
      <c r="C31" s="3">
        <f t="shared" si="9"/>
        <v>6.8637926228746629E-3</v>
      </c>
      <c r="D31" s="3"/>
      <c r="E31" s="3"/>
      <c r="F31" s="3"/>
      <c r="G31" s="3"/>
      <c r="H31" s="3"/>
      <c r="I31" s="3"/>
      <c r="J31" s="3"/>
    </row>
    <row r="32" spans="1:10">
      <c r="A32" t="s">
        <v>7</v>
      </c>
      <c r="B32" s="3"/>
      <c r="C32" s="3"/>
      <c r="D32" s="3">
        <f t="shared" si="9"/>
        <v>3.1125150980209977E-3</v>
      </c>
      <c r="E32" s="3">
        <f t="shared" si="9"/>
        <v>2.1404348230047384E-2</v>
      </c>
      <c r="F32" s="3"/>
      <c r="G32" s="3"/>
      <c r="H32" s="3"/>
      <c r="I32" s="3"/>
      <c r="J32" s="3"/>
    </row>
    <row r="33" spans="1:11">
      <c r="A33" t="s">
        <v>3</v>
      </c>
      <c r="B33" s="3"/>
      <c r="C33" s="3"/>
      <c r="D33" s="3">
        <f t="shared" si="9"/>
        <v>9.9879215832017086E-4</v>
      </c>
      <c r="E33" s="3"/>
      <c r="F33" s="3"/>
      <c r="G33" s="3"/>
      <c r="H33" s="3"/>
      <c r="I33" s="3"/>
      <c r="J33" s="3"/>
    </row>
    <row r="34" spans="1:11">
      <c r="A34" t="s">
        <v>2</v>
      </c>
      <c r="B34" s="3"/>
      <c r="C34" s="3"/>
      <c r="D34" s="3"/>
      <c r="E34" s="3"/>
      <c r="F34" s="3"/>
      <c r="G34" s="3"/>
      <c r="H34" s="3"/>
      <c r="I34" s="3"/>
      <c r="J34" s="3"/>
    </row>
    <row r="35" spans="1:11">
      <c r="A35" t="s">
        <v>5</v>
      </c>
      <c r="B35" s="3"/>
      <c r="C35" s="3"/>
      <c r="D35" s="3"/>
      <c r="E35" s="3"/>
      <c r="F35" s="3"/>
      <c r="G35" s="3"/>
      <c r="H35" s="3"/>
      <c r="I35" s="3"/>
      <c r="J35" s="3"/>
    </row>
    <row r="37" spans="1:11">
      <c r="B37" s="3">
        <f>SUM(B27:B35)</f>
        <v>0.22189445321936263</v>
      </c>
      <c r="C37" s="3">
        <f t="shared" ref="C37:H37" si="10">SUM(C27:C35)</f>
        <v>6.8637926228746629E-3</v>
      </c>
      <c r="D37" s="3">
        <f t="shared" si="10"/>
        <v>0.21451965065502182</v>
      </c>
      <c r="E37" s="3">
        <f t="shared" si="10"/>
        <v>0.49815339589333829</v>
      </c>
      <c r="F37" s="3">
        <f t="shared" si="10"/>
        <v>3.1856824305491034E-2</v>
      </c>
      <c r="G37" s="3">
        <f t="shared" si="10"/>
        <v>2.4272972219641364E-2</v>
      </c>
      <c r="H37" s="3">
        <f t="shared" si="10"/>
        <v>9.5233670909597684E-4</v>
      </c>
      <c r="K37" s="3">
        <f>SUM(B37:J37)</f>
        <v>0.99851342562482581</v>
      </c>
    </row>
    <row r="39" spans="1:11">
      <c r="F39" t="s">
        <v>22</v>
      </c>
      <c r="G39" t="s">
        <v>33</v>
      </c>
    </row>
    <row r="40" spans="1:11">
      <c r="A40" t="s">
        <v>15</v>
      </c>
      <c r="C40" s="4">
        <v>43203</v>
      </c>
      <c r="D40" s="3">
        <f>C40/$C$50</f>
        <v>0.35034951424817945</v>
      </c>
      <c r="E40" s="5">
        <f>MAX(0.01,D40)</f>
        <v>0.35034951424817945</v>
      </c>
      <c r="F40">
        <f>E40*$G$51</f>
        <v>245.24465997372562</v>
      </c>
      <c r="G40">
        <f>ROUND(SQRT(F40/3.14)*2,2)</f>
        <v>17.68</v>
      </c>
    </row>
    <row r="41" spans="1:11">
      <c r="A41" t="s">
        <v>14</v>
      </c>
      <c r="C41" s="4">
        <v>33386</v>
      </c>
      <c r="D41" s="3">
        <f>C41/$C$50</f>
        <v>0.27073973758048558</v>
      </c>
      <c r="E41" s="5">
        <f>MAX(0.01,D41)</f>
        <v>0.27073973758048558</v>
      </c>
      <c r="F41">
        <f>E41*$G$51</f>
        <v>189.51781630633991</v>
      </c>
      <c r="G41">
        <f t="shared" ref="G41:G48" si="11">ROUND(SQRT(F41/3.14)*2,2)</f>
        <v>15.54</v>
      </c>
    </row>
    <row r="42" spans="1:11">
      <c r="A42" t="s">
        <v>13</v>
      </c>
      <c r="C42" s="4">
        <v>22460</v>
      </c>
      <c r="D42" s="3">
        <f>C42/$C$50</f>
        <v>0.18213665926010023</v>
      </c>
      <c r="E42" s="5">
        <f>MAX(0.01,D42)</f>
        <v>0.18213665926010023</v>
      </c>
      <c r="F42">
        <f>E42*$G$51</f>
        <v>127.49566148207016</v>
      </c>
      <c r="G42">
        <f t="shared" si="11"/>
        <v>12.74</v>
      </c>
    </row>
    <row r="43" spans="1:11">
      <c r="A43" t="s">
        <v>16</v>
      </c>
      <c r="C43" s="4">
        <v>18944</v>
      </c>
      <c r="D43" s="3">
        <f>C43/$C$50</f>
        <v>0.15362408161279337</v>
      </c>
      <c r="E43" s="5">
        <f>MAX(0.01,D43)</f>
        <v>0.15362408161279337</v>
      </c>
      <c r="F43">
        <f>E43*$G$51</f>
        <v>107.53685712895536</v>
      </c>
      <c r="G43">
        <f t="shared" si="11"/>
        <v>11.7</v>
      </c>
    </row>
    <row r="44" spans="1:11">
      <c r="A44" t="s">
        <v>17</v>
      </c>
      <c r="C44" s="4">
        <v>3042</v>
      </c>
      <c r="D44" s="3">
        <f>C44/$C$50</f>
        <v>2.4668731855263797E-2</v>
      </c>
      <c r="E44" s="5">
        <f>MAX(0.01,D44)</f>
        <v>2.4668731855263797E-2</v>
      </c>
      <c r="F44">
        <f>E44*$G$51</f>
        <v>17.268112298684656</v>
      </c>
      <c r="G44">
        <f t="shared" si="11"/>
        <v>4.6900000000000004</v>
      </c>
    </row>
    <row r="45" spans="1:11">
      <c r="A45" t="s">
        <v>18</v>
      </c>
      <c r="C45" s="4">
        <v>2175</v>
      </c>
      <c r="D45" s="3">
        <f>C45/$C$50</f>
        <v>1.7637899995134373E-2</v>
      </c>
      <c r="E45" s="5">
        <f>MAX(0.01,D45)</f>
        <v>1.7637899995134373E-2</v>
      </c>
      <c r="F45">
        <f>E45*$G$51</f>
        <v>12.346529996594061</v>
      </c>
      <c r="G45">
        <f t="shared" si="11"/>
        <v>3.97</v>
      </c>
    </row>
    <row r="46" spans="1:11">
      <c r="A46" t="s">
        <v>19</v>
      </c>
      <c r="C46" s="4">
        <v>15</v>
      </c>
      <c r="D46" s="3">
        <f>C46/$C$50</f>
        <v>1.2164068962161636E-4</v>
      </c>
      <c r="E46" s="5">
        <f>MAX(0.01,D46)</f>
        <v>0.01</v>
      </c>
      <c r="F46">
        <f>E46*$G$51</f>
        <v>7</v>
      </c>
      <c r="G46">
        <f t="shared" si="11"/>
        <v>2.99</v>
      </c>
    </row>
    <row r="47" spans="1:11">
      <c r="A47" t="s">
        <v>20</v>
      </c>
      <c r="C47" s="4">
        <v>86</v>
      </c>
      <c r="D47" s="3">
        <f>C47/$C$50</f>
        <v>6.9740662049726709E-4</v>
      </c>
      <c r="E47" s="5">
        <f>MAX(0.01,D47)</f>
        <v>0.01</v>
      </c>
      <c r="F47">
        <f>E47*$G$51</f>
        <v>7</v>
      </c>
      <c r="G47">
        <f t="shared" si="11"/>
        <v>2.99</v>
      </c>
    </row>
    <row r="48" spans="1:11">
      <c r="A48" t="s">
        <v>21</v>
      </c>
      <c r="C48" s="4">
        <v>3</v>
      </c>
      <c r="D48" s="3">
        <f>C48/$C$50</f>
        <v>2.4328137924323273E-5</v>
      </c>
      <c r="E48" s="5">
        <f>MAX(0.01,D48)</f>
        <v>0.01</v>
      </c>
      <c r="F48">
        <f>E48*$G$51</f>
        <v>7</v>
      </c>
      <c r="G48">
        <f t="shared" si="11"/>
        <v>2.99</v>
      </c>
    </row>
    <row r="50" spans="1:7">
      <c r="C50" s="4">
        <f>SUM(C40:C48)</f>
        <v>123314</v>
      </c>
      <c r="E50" s="4">
        <f>MIN(C47,5)</f>
        <v>5</v>
      </c>
      <c r="G50" t="s">
        <v>23</v>
      </c>
    </row>
    <row r="51" spans="1:7">
      <c r="G51">
        <v>700</v>
      </c>
    </row>
    <row r="53" spans="1:7">
      <c r="A53" t="s">
        <v>24</v>
      </c>
    </row>
    <row r="54" spans="1:7">
      <c r="A54" t="s">
        <v>25</v>
      </c>
    </row>
    <row r="55" spans="1:7">
      <c r="A55" t="s">
        <v>26</v>
      </c>
    </row>
    <row r="56" spans="1:7">
      <c r="A56" t="s">
        <v>27</v>
      </c>
    </row>
    <row r="57" spans="1:7">
      <c r="A57" t="s">
        <v>28</v>
      </c>
    </row>
    <row r="58" spans="1:7">
      <c r="A58" t="s">
        <v>29</v>
      </c>
    </row>
    <row r="59" spans="1:7">
      <c r="A59" t="s">
        <v>30</v>
      </c>
    </row>
    <row r="60" spans="1:7">
      <c r="A60" t="s">
        <v>31</v>
      </c>
    </row>
    <row r="61" spans="1:7">
      <c r="A61" t="s">
        <v>32</v>
      </c>
    </row>
  </sheetData>
  <sortState ref="A40:G48">
    <sortCondition descending="1" ref="G40"/>
  </sortState>
  <phoneticPr fontId="3" type="noConversion"/>
  <conditionalFormatting sqref="B2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J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9"/>
  <sheetViews>
    <sheetView topLeftCell="A7" zoomScale="212" zoomScaleNormal="212" zoomScalePageLayoutView="212" workbookViewId="0">
      <selection activeCell="B41" sqref="B41"/>
    </sheetView>
  </sheetViews>
  <sheetFormatPr baseColWidth="10" defaultRowHeight="15" x14ac:dyDescent="0"/>
  <cols>
    <col min="2" max="2" width="12.1640625" bestFit="1" customWidth="1"/>
  </cols>
  <sheetData>
    <row r="1" spans="1:12">
      <c r="B1" t="s">
        <v>8</v>
      </c>
      <c r="C1" t="s">
        <v>12</v>
      </c>
      <c r="D1" t="s">
        <v>10</v>
      </c>
      <c r="E1" t="s">
        <v>9</v>
      </c>
      <c r="F1" t="s">
        <v>6</v>
      </c>
      <c r="G1" t="s">
        <v>11</v>
      </c>
      <c r="H1" t="s">
        <v>4</v>
      </c>
    </row>
    <row r="2" spans="1:12">
      <c r="A2" t="s">
        <v>8</v>
      </c>
      <c r="B2">
        <v>18</v>
      </c>
      <c r="C2">
        <v>290</v>
      </c>
      <c r="D2">
        <v>105810</v>
      </c>
      <c r="E2">
        <v>228201</v>
      </c>
      <c r="F2">
        <v>19747</v>
      </c>
      <c r="G2">
        <v>225294</v>
      </c>
      <c r="H2">
        <v>0</v>
      </c>
      <c r="I2">
        <f>SUM(B2:H2)</f>
        <v>579360</v>
      </c>
      <c r="L2">
        <f>SUM(I2:I8)</f>
        <v>983678</v>
      </c>
    </row>
    <row r="3" spans="1:12">
      <c r="A3" t="s">
        <v>12</v>
      </c>
      <c r="B3">
        <v>143066</v>
      </c>
      <c r="C3">
        <v>0</v>
      </c>
      <c r="D3">
        <v>0</v>
      </c>
      <c r="E3">
        <v>1</v>
      </c>
      <c r="F3">
        <v>4</v>
      </c>
      <c r="G3">
        <v>1</v>
      </c>
      <c r="H3">
        <v>6</v>
      </c>
      <c r="I3">
        <f t="shared" ref="I3:I8" si="0">SUM(B3:H3)</f>
        <v>143078</v>
      </c>
    </row>
    <row r="4" spans="1:12">
      <c r="A4" t="s">
        <v>10</v>
      </c>
      <c r="B4">
        <v>57</v>
      </c>
      <c r="C4">
        <v>5</v>
      </c>
      <c r="D4">
        <v>1</v>
      </c>
      <c r="E4">
        <v>104352</v>
      </c>
      <c r="F4">
        <v>3983</v>
      </c>
      <c r="G4">
        <v>4478</v>
      </c>
      <c r="H4">
        <v>0</v>
      </c>
      <c r="I4">
        <f t="shared" si="0"/>
        <v>112876</v>
      </c>
    </row>
    <row r="5" spans="1:12">
      <c r="A5" t="s">
        <v>9</v>
      </c>
      <c r="B5">
        <v>113</v>
      </c>
      <c r="C5">
        <v>195</v>
      </c>
      <c r="D5">
        <v>20227</v>
      </c>
      <c r="E5">
        <v>1</v>
      </c>
      <c r="F5">
        <v>6831</v>
      </c>
      <c r="G5">
        <v>66754</v>
      </c>
      <c r="H5">
        <v>6</v>
      </c>
      <c r="I5">
        <f t="shared" si="0"/>
        <v>94127</v>
      </c>
    </row>
    <row r="6" spans="1:12">
      <c r="A6" t="s">
        <v>6</v>
      </c>
      <c r="B6">
        <v>28707</v>
      </c>
      <c r="C6">
        <v>3890</v>
      </c>
      <c r="D6">
        <v>1</v>
      </c>
      <c r="E6">
        <v>1</v>
      </c>
      <c r="F6">
        <v>0</v>
      </c>
      <c r="G6">
        <v>0</v>
      </c>
      <c r="H6">
        <v>137</v>
      </c>
      <c r="I6">
        <f t="shared" si="0"/>
        <v>32736</v>
      </c>
    </row>
    <row r="7" spans="1:12">
      <c r="A7" t="s">
        <v>11</v>
      </c>
      <c r="B7">
        <v>14825</v>
      </c>
      <c r="C7">
        <v>1333</v>
      </c>
      <c r="D7">
        <v>57</v>
      </c>
      <c r="E7">
        <v>3455</v>
      </c>
      <c r="F7">
        <v>142</v>
      </c>
      <c r="G7">
        <v>1</v>
      </c>
      <c r="H7">
        <v>174</v>
      </c>
      <c r="I7">
        <f t="shared" si="0"/>
        <v>19987</v>
      </c>
    </row>
    <row r="8" spans="1:12">
      <c r="A8" t="s">
        <v>4</v>
      </c>
      <c r="B8">
        <v>973</v>
      </c>
      <c r="C8">
        <v>539</v>
      </c>
      <c r="D8">
        <v>0</v>
      </c>
      <c r="E8">
        <v>0</v>
      </c>
      <c r="F8">
        <v>1</v>
      </c>
      <c r="G8">
        <v>1</v>
      </c>
      <c r="H8">
        <v>0</v>
      </c>
      <c r="I8">
        <f t="shared" si="0"/>
        <v>1514</v>
      </c>
    </row>
    <row r="9" spans="1:12">
      <c r="B9">
        <f>SUM(B2:B8)</f>
        <v>187759</v>
      </c>
      <c r="C9">
        <f t="shared" ref="C9:H9" si="1">SUM(C2:C8)</f>
        <v>6252</v>
      </c>
      <c r="D9">
        <f t="shared" si="1"/>
        <v>126096</v>
      </c>
      <c r="E9">
        <f t="shared" si="1"/>
        <v>336011</v>
      </c>
      <c r="F9">
        <f t="shared" si="1"/>
        <v>30708</v>
      </c>
      <c r="G9">
        <f t="shared" si="1"/>
        <v>296529</v>
      </c>
      <c r="H9">
        <f t="shared" si="1"/>
        <v>323</v>
      </c>
    </row>
    <row r="12" spans="1:12">
      <c r="B12" t="s">
        <v>8</v>
      </c>
      <c r="C12" t="s">
        <v>12</v>
      </c>
      <c r="D12" t="s">
        <v>10</v>
      </c>
      <c r="E12" t="s">
        <v>9</v>
      </c>
      <c r="F12" t="s">
        <v>6</v>
      </c>
      <c r="G12" t="s">
        <v>11</v>
      </c>
      <c r="H12" t="s">
        <v>4</v>
      </c>
    </row>
    <row r="13" spans="1:12">
      <c r="A13" t="s">
        <v>8</v>
      </c>
      <c r="B13" s="1">
        <f>B2/B$9</f>
        <v>9.5867574923172785E-5</v>
      </c>
      <c r="C13" s="1">
        <f t="shared" ref="C13:G13" si="2">C2/C$9</f>
        <v>4.6385156749840048E-2</v>
      </c>
      <c r="D13" s="1">
        <f t="shared" si="2"/>
        <v>0.83912257327750284</v>
      </c>
      <c r="E13" s="1">
        <f t="shared" si="2"/>
        <v>0.6791474088645908</v>
      </c>
      <c r="F13" s="1">
        <f t="shared" si="2"/>
        <v>0.6430571837957535</v>
      </c>
      <c r="G13" s="1">
        <f t="shared" si="2"/>
        <v>0.7597705452080572</v>
      </c>
      <c r="H13" s="1">
        <f>H2/H$9</f>
        <v>0</v>
      </c>
    </row>
    <row r="14" spans="1:12">
      <c r="A14" t="s">
        <v>12</v>
      </c>
      <c r="B14" s="1">
        <f t="shared" ref="B14:H19" si="3">B3/B$9</f>
        <v>0.76196613744214658</v>
      </c>
      <c r="C14" s="1">
        <f t="shared" si="3"/>
        <v>0</v>
      </c>
      <c r="D14" s="1">
        <f t="shared" si="3"/>
        <v>0</v>
      </c>
      <c r="E14" s="1">
        <f t="shared" si="3"/>
        <v>2.9760930445729457E-6</v>
      </c>
      <c r="F14" s="1">
        <f t="shared" si="3"/>
        <v>1.3025921583952066E-4</v>
      </c>
      <c r="G14" s="1">
        <f t="shared" si="3"/>
        <v>3.3723514394882118E-6</v>
      </c>
      <c r="H14" s="1">
        <f t="shared" si="3"/>
        <v>1.8575851393188854E-2</v>
      </c>
    </row>
    <row r="15" spans="1:12">
      <c r="A15" t="s">
        <v>10</v>
      </c>
      <c r="B15" s="1">
        <f t="shared" si="3"/>
        <v>3.0358065392338052E-4</v>
      </c>
      <c r="C15" s="1">
        <f t="shared" si="3"/>
        <v>7.9974408189379396E-4</v>
      </c>
      <c r="D15" s="1">
        <f t="shared" si="3"/>
        <v>7.9304656769445494E-6</v>
      </c>
      <c r="E15" s="1">
        <f t="shared" si="3"/>
        <v>0.31056126138727602</v>
      </c>
      <c r="F15" s="1">
        <f t="shared" si="3"/>
        <v>0.12970561417220269</v>
      </c>
      <c r="G15" s="1">
        <f t="shared" si="3"/>
        <v>1.5101389746028213E-2</v>
      </c>
      <c r="H15" s="1">
        <f t="shared" si="3"/>
        <v>0</v>
      </c>
    </row>
    <row r="16" spans="1:12">
      <c r="A16" t="s">
        <v>9</v>
      </c>
      <c r="B16" s="1">
        <f t="shared" si="3"/>
        <v>6.0183533146214029E-4</v>
      </c>
      <c r="C16" s="1">
        <f t="shared" si="3"/>
        <v>3.1190019193857964E-2</v>
      </c>
      <c r="D16" s="1">
        <f t="shared" si="3"/>
        <v>0.16040952924755741</v>
      </c>
      <c r="E16" s="1">
        <f t="shared" si="3"/>
        <v>2.9760930445729457E-6</v>
      </c>
      <c r="F16" s="1">
        <f t="shared" si="3"/>
        <v>0.2224501758499414</v>
      </c>
      <c r="G16" s="1">
        <f t="shared" si="3"/>
        <v>0.2251179479915961</v>
      </c>
      <c r="H16" s="1">
        <f t="shared" si="3"/>
        <v>1.8575851393188854E-2</v>
      </c>
    </row>
    <row r="17" spans="1:8">
      <c r="A17" t="s">
        <v>6</v>
      </c>
      <c r="B17" s="1">
        <f t="shared" si="3"/>
        <v>0.15289280407330674</v>
      </c>
      <c r="C17" s="1">
        <f t="shared" si="3"/>
        <v>0.62220089571337167</v>
      </c>
      <c r="D17" s="1">
        <f t="shared" si="3"/>
        <v>7.9304656769445494E-6</v>
      </c>
      <c r="E17" s="1">
        <f t="shared" si="3"/>
        <v>2.9760930445729457E-6</v>
      </c>
      <c r="F17" s="1">
        <f t="shared" si="3"/>
        <v>0</v>
      </c>
      <c r="G17" s="1">
        <f t="shared" si="3"/>
        <v>0</v>
      </c>
      <c r="H17" s="1">
        <f t="shared" si="3"/>
        <v>0.42414860681114552</v>
      </c>
    </row>
    <row r="18" spans="1:8">
      <c r="A18" t="s">
        <v>11</v>
      </c>
      <c r="B18" s="1">
        <f t="shared" si="3"/>
        <v>7.8957599902002032E-2</v>
      </c>
      <c r="C18" s="1">
        <f t="shared" si="3"/>
        <v>0.21321177223288548</v>
      </c>
      <c r="D18" s="1">
        <f t="shared" si="3"/>
        <v>4.5203654358583938E-4</v>
      </c>
      <c r="E18" s="1">
        <f t="shared" si="3"/>
        <v>1.0282401468999527E-2</v>
      </c>
      <c r="F18" s="1">
        <f t="shared" si="3"/>
        <v>4.6242021623029827E-3</v>
      </c>
      <c r="G18" s="1">
        <f t="shared" si="3"/>
        <v>3.3723514394882118E-6</v>
      </c>
      <c r="H18" s="1">
        <f t="shared" si="3"/>
        <v>0.53869969040247678</v>
      </c>
    </row>
    <row r="19" spans="1:8">
      <c r="A19" t="s">
        <v>4</v>
      </c>
      <c r="B19" s="1">
        <f t="shared" si="3"/>
        <v>5.1821750222359516E-3</v>
      </c>
      <c r="C19" s="1">
        <f t="shared" si="3"/>
        <v>8.6212412028150998E-2</v>
      </c>
      <c r="D19" s="1">
        <f t="shared" si="3"/>
        <v>0</v>
      </c>
      <c r="E19" s="1">
        <f t="shared" si="3"/>
        <v>0</v>
      </c>
      <c r="F19" s="1">
        <f t="shared" si="3"/>
        <v>3.2564803959880164E-5</v>
      </c>
      <c r="G19" s="1">
        <f t="shared" si="3"/>
        <v>3.3723514394882118E-6</v>
      </c>
      <c r="H19" s="1">
        <f t="shared" si="3"/>
        <v>0</v>
      </c>
    </row>
    <row r="22" spans="1:8">
      <c r="B22" t="s">
        <v>8</v>
      </c>
      <c r="C22" t="s">
        <v>12</v>
      </c>
      <c r="D22" t="s">
        <v>10</v>
      </c>
      <c r="E22" t="s">
        <v>9</v>
      </c>
      <c r="F22" t="s">
        <v>6</v>
      </c>
      <c r="G22" t="s">
        <v>11</v>
      </c>
      <c r="H22" t="s">
        <v>4</v>
      </c>
    </row>
    <row r="23" spans="1:8">
      <c r="A23" t="s">
        <v>8</v>
      </c>
      <c r="B23" s="3"/>
      <c r="C23" s="3"/>
      <c r="D23" s="3">
        <f t="shared" ref="D23:G23" si="4">D2/$L$2</f>
        <v>0.10756568714559032</v>
      </c>
      <c r="E23" s="3">
        <f t="shared" si="4"/>
        <v>0.23198749997458518</v>
      </c>
      <c r="F23" s="3">
        <f t="shared" si="4"/>
        <v>2.0074658577298669E-2</v>
      </c>
      <c r="G23" s="3">
        <f t="shared" si="4"/>
        <v>0.22903226462317955</v>
      </c>
      <c r="H23" s="2"/>
    </row>
    <row r="24" spans="1:8">
      <c r="A24" t="s">
        <v>12</v>
      </c>
      <c r="B24" s="3">
        <f t="shared" ref="B24:G28" si="5">B3/$L$2</f>
        <v>0.14543986955080829</v>
      </c>
      <c r="C24" s="3"/>
      <c r="D24" s="3"/>
      <c r="E24" s="3"/>
      <c r="F24" s="3"/>
      <c r="G24" s="3"/>
      <c r="H24" s="2"/>
    </row>
    <row r="25" spans="1:8">
      <c r="A25" t="s">
        <v>10</v>
      </c>
      <c r="B25" s="3"/>
      <c r="C25" s="3"/>
      <c r="D25" s="3"/>
      <c r="E25" s="3">
        <f t="shared" si="5"/>
        <v>0.10608349480216087</v>
      </c>
      <c r="F25" s="3">
        <f t="shared" si="5"/>
        <v>4.0490892344852685E-3</v>
      </c>
      <c r="G25" s="3">
        <f t="shared" si="5"/>
        <v>4.5523026844150223E-3</v>
      </c>
      <c r="H25" s="2"/>
    </row>
    <row r="26" spans="1:8">
      <c r="A26" t="s">
        <v>9</v>
      </c>
      <c r="B26" s="3"/>
      <c r="C26" s="3"/>
      <c r="D26" s="3">
        <f t="shared" si="5"/>
        <v>2.0562623134806307E-2</v>
      </c>
      <c r="E26" s="3"/>
      <c r="F26" s="3">
        <f t="shared" si="5"/>
        <v>6.944345609030597E-3</v>
      </c>
      <c r="G26" s="3">
        <f t="shared" si="5"/>
        <v>6.7861637649718712E-2</v>
      </c>
      <c r="H26" s="2"/>
    </row>
    <row r="27" spans="1:8">
      <c r="A27" t="s">
        <v>6</v>
      </c>
      <c r="B27" s="3">
        <f t="shared" si="5"/>
        <v>2.9183330317441275E-2</v>
      </c>
      <c r="C27" s="3">
        <f t="shared" si="5"/>
        <v>3.9545461014681635E-3</v>
      </c>
      <c r="D27" s="3"/>
      <c r="E27" s="3"/>
      <c r="F27" s="3"/>
      <c r="G27" s="3"/>
      <c r="H27" s="2"/>
    </row>
    <row r="28" spans="1:8">
      <c r="A28" t="s">
        <v>11</v>
      </c>
      <c r="B28" s="3">
        <f t="shared" si="5"/>
        <v>1.507098867718908E-2</v>
      </c>
      <c r="C28" s="3">
        <f t="shared" si="5"/>
        <v>1.355118239911841E-3</v>
      </c>
      <c r="D28" s="3"/>
      <c r="E28" s="3">
        <f t="shared" si="5"/>
        <v>3.5123282212268648E-3</v>
      </c>
      <c r="F28" s="3"/>
      <c r="G28" s="3"/>
      <c r="H28" s="2"/>
    </row>
    <row r="29" spans="1:8">
      <c r="A29" t="s">
        <v>4</v>
      </c>
      <c r="B29" s="2"/>
      <c r="C29" s="2"/>
      <c r="D29" s="2"/>
      <c r="E29" s="2"/>
      <c r="F29" s="2"/>
      <c r="G29" s="2"/>
      <c r="H29" s="2"/>
    </row>
  </sheetData>
  <sortState ref="A2:O8">
    <sortCondition descending="1" ref="I2"/>
  </sortState>
  <phoneticPr fontId="3" type="noConversion"/>
  <conditionalFormatting sqref="B2:I8 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apache_transitions.csv</vt:lpstr>
      <vt:lpstr>mozilla_transitions.csv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cp:lastPrinted>2015-10-13T22:25:48Z</cp:lastPrinted>
  <dcterms:created xsi:type="dcterms:W3CDTF">2015-10-13T16:25:56Z</dcterms:created>
  <dcterms:modified xsi:type="dcterms:W3CDTF">2015-10-16T13:29:17Z</dcterms:modified>
</cp:coreProperties>
</file>