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vid\Open_Data_Project\__CA_DataPortal\GAMA\Data_Dictionary\"/>
    </mc:Choice>
  </mc:AlternateContent>
  <xr:revisionPtr revIDLastSave="0" documentId="13_ncr:1_{2BA33680-6D9F-4F9C-B90F-682BA39553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_Dictionary_Portal" sheetId="2" r:id="rId1"/>
    <sheet name="Data_Dictionary_Ol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2" i="1" a="1"/>
  <c r="F2" i="1" s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C3" i="1" s="1"/>
  <c r="C14" i="1" l="1"/>
  <c r="C6" i="1"/>
  <c r="C17" i="1"/>
  <c r="C13" i="1"/>
  <c r="C9" i="1"/>
  <c r="C5" i="1"/>
  <c r="C2" i="1"/>
  <c r="C10" i="1"/>
  <c r="C16" i="1"/>
  <c r="C12" i="1"/>
  <c r="C8" i="1"/>
  <c r="C4" i="1"/>
  <c r="C15" i="1"/>
  <c r="C11" i="1"/>
  <c r="C7" i="1"/>
  <c r="E2" i="1" l="1" a="1"/>
  <c r="E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86F07-079A-4CB8-A3EF-3C3014CF03EE}" keepAlive="1" name="Query - gama_gama_statewide" description="Connection to the 'gama_gama_statewide' query in the workbook." type="5" refreshedVersion="6" background="1">
    <dbPr connection="Provider=Microsoft.Mashup.OleDb.1;Data Source=$Workbook$;Location=gama_gama_statewide;Extended Properties=&quot;&quot;" command="SELECT * FROM [gama_gama_statewid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<sst xmlns="http://schemas.openxmlformats.org/spreadsheetml/2006/main" count="164" uniqueCount="95">
  <si>
    <t>well_id</t>
  </si>
  <si>
    <t>results</t>
  </si>
  <si>
    <t>chemical</t>
  </si>
  <si>
    <t>date</t>
  </si>
  <si>
    <t>units</t>
  </si>
  <si>
    <t>qualifer</t>
  </si>
  <si>
    <t>rl</t>
  </si>
  <si>
    <t>latitude</t>
  </si>
  <si>
    <t>longitude</t>
  </si>
  <si>
    <t>well_type</t>
  </si>
  <si>
    <t>well_depth_ft</t>
  </si>
  <si>
    <t>top_of_screen_ft</t>
  </si>
  <si>
    <t>screen_length_ft</t>
  </si>
  <si>
    <t>source</t>
  </si>
  <si>
    <t>source_name</t>
  </si>
  <si>
    <t>other_names</t>
  </si>
  <si>
    <t>Field Title</t>
  </si>
  <si>
    <t>Field Name</t>
  </si>
  <si>
    <t>Data type</t>
  </si>
  <si>
    <t>Description</t>
  </si>
  <si>
    <t>Well ID</t>
  </si>
  <si>
    <t>WELL ID</t>
  </si>
  <si>
    <t>Location</t>
  </si>
  <si>
    <t>Well Name</t>
  </si>
  <si>
    <t>WELL NAME</t>
  </si>
  <si>
    <t>Approximate Latitude</t>
  </si>
  <si>
    <t>Chemical</t>
  </si>
  <si>
    <t>CHEMICAL</t>
  </si>
  <si>
    <t>Plain text</t>
  </si>
  <si>
    <t>Qualifier</t>
  </si>
  <si>
    <t>QUALIFER</t>
  </si>
  <si>
    <t>Formatted text</t>
  </si>
  <si>
    <t>Result</t>
  </si>
  <si>
    <t>RESULT</t>
  </si>
  <si>
    <t>Number</t>
  </si>
  <si>
    <t>Units</t>
  </si>
  <si>
    <t>UNITS</t>
  </si>
  <si>
    <r>
      <rPr>
        <sz val="10"/>
        <rFont val="Calibri"/>
        <family val="2"/>
      </rPr>
      <t>The measurement used to address the level of a chemical or parameter.
MG/L – Milligrams per liter
UG/L - Micrograms per liter</t>
    </r>
  </si>
  <si>
    <t>Date</t>
  </si>
  <si>
    <t>DATE</t>
  </si>
  <si>
    <t>Dataset Category</t>
  </si>
  <si>
    <t>DATSET_CAT</t>
  </si>
  <si>
    <t>Dataset</t>
  </si>
  <si>
    <t>DATASET</t>
  </si>
  <si>
    <t>County</t>
  </si>
  <si>
    <t>COUNTY</t>
  </si>
  <si>
    <t>Regional Board</t>
  </si>
  <si>
    <t>RB</t>
  </si>
  <si>
    <t>Groundwater Basin Name</t>
  </si>
  <si>
    <t>GW_BASIN_NAME</t>
  </si>
  <si>
    <t>Assembly</t>
  </si>
  <si>
    <t>ASSEMBLY</t>
  </si>
  <si>
    <t>Assembly District</t>
  </si>
  <si>
    <t>Senate</t>
  </si>
  <si>
    <t>SENATE</t>
  </si>
  <si>
    <t>Senate District</t>
  </si>
  <si>
    <t>approximate_latitude</t>
  </si>
  <si>
    <t>Approximate Longitude</t>
  </si>
  <si>
    <t>approximate_longitude</t>
  </si>
  <si>
    <t>qualifier</t>
  </si>
  <si>
    <t>result</t>
  </si>
  <si>
    <t>dataset</t>
  </si>
  <si>
    <t>well_name</t>
  </si>
  <si>
    <t>column</t>
  </si>
  <si>
    <t>type</t>
  </si>
  <si>
    <t>label</t>
  </si>
  <si>
    <t>description</t>
  </si>
  <si>
    <t>text</t>
  </si>
  <si>
    <t>numeric</t>
  </si>
  <si>
    <t>timestamp</t>
  </si>
  <si>
    <t>alternate_lookup</t>
  </si>
  <si>
    <t>index</t>
  </si>
  <si>
    <t>APPROXIMATE LATITUDE</t>
  </si>
  <si>
    <t>APPROXIMATE LONGITUTDE</t>
  </si>
  <si>
    <t>Well Id</t>
  </si>
  <si>
    <t>Qualifer</t>
  </si>
  <si>
    <t>-</t>
  </si>
  <si>
    <t>Approximate Longitutde</t>
  </si>
  <si>
    <t>The unique identifier for a groundwater sample site.</t>
  </si>
  <si>
    <t>The name of the groundwater well site.</t>
  </si>
  <si>
    <t>The latitudinal coordinate for the sample site.</t>
  </si>
  <si>
    <t>The longitudinal coordinate for the sample site.</t>
  </si>
  <si>
    <t>The chemicals of concern. 
AS - Arsenic
CR6 - Chromium, Hexavalent 
DBCP - 1,2-Dibromo-3- chloropropane
NO3N - Nitrate 
PCATE - Perchlorate
PCE - Tetrachloroethene 
TCE - Tricholoroethene 
TCPR123 - 1,2,3-Trichloropropane
TDS - Total Dissolved Solids 
U - Uranium</t>
  </si>
  <si>
    <t>ND: Non-Detect
&lt;: Less than
=: Equal to</t>
  </si>
  <si>
    <t>The chemical level concentration pertaining to the sample.</t>
  </si>
  <si>
    <t>The date the sample was taken.</t>
  </si>
  <si>
    <t>The corresponding category for the given dataset.</t>
  </si>
  <si>
    <t>The name of the publisher associated with the dataset.</t>
  </si>
  <si>
    <t>County of groundwater well site.</t>
  </si>
  <si>
    <t>The number assigned to a regional board boundary that corresponds with the sample site.</t>
  </si>
  <si>
    <t>The name of the groundwater basin in which the sample was collected as designated by Department of Water Resources (DWR), Bulletin 118.
Example (CARMEL VALL- Carmel Valley, SACRAMENTO VALLEY-Sacramento Valley) NO BASIN FOUND – No basin
associated with sample.</t>
  </si>
  <si>
    <t>Dataset Name</t>
  </si>
  <si>
    <t>The name of the chemical tested in the sample.</t>
  </si>
  <si>
    <t>The measurement used to address the level of a chemical or parameter.</t>
  </si>
  <si>
    <t>ND: Non-Detect
&lt;: Less than
&gt;: Greather than
=: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</si>
</sst>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  <font>
      <sz val="10"/>
      <color theme="0" tint="-0.34998626667073579"/>
      <name val="Times New Roman"/>
      <family val="1"/>
    </font>
    <font>
      <b/>
      <sz val="10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1B83-A517-4082-AD08-53D6B8020200}">
  <dimension ref="A1:D17"/>
  <sheetViews>
    <sheetView tabSelected="1" workbookViewId="0"/>
  </sheetViews>
  <sheetFormatPr defaultRowHeight="12.75" x14ac:dyDescent="0.2"/>
  <cols>
    <col min="1" max="1" width="16.83203125" bestFit="1" customWidth="1"/>
    <col min="2" max="3" width="17.5" customWidth="1"/>
    <col min="4" max="4" width="88.5" customWidth="1"/>
  </cols>
  <sheetData>
    <row r="1" spans="1:4" x14ac:dyDescent="0.2">
      <c r="A1" s="10" t="s">
        <v>63</v>
      </c>
      <c r="B1" s="10" t="s">
        <v>64</v>
      </c>
      <c r="C1" s="10" t="s">
        <v>65</v>
      </c>
      <c r="D1" s="10" t="s">
        <v>66</v>
      </c>
    </row>
    <row r="2" spans="1:4" x14ac:dyDescent="0.2">
      <c r="A2" s="10" t="s">
        <v>0</v>
      </c>
      <c r="B2" s="10" t="s">
        <v>67</v>
      </c>
      <c r="C2" s="10" t="s">
        <v>74</v>
      </c>
      <c r="D2" s="10" t="s">
        <v>78</v>
      </c>
    </row>
    <row r="3" spans="1:4" x14ac:dyDescent="0.2">
      <c r="A3" s="10" t="s">
        <v>1</v>
      </c>
      <c r="B3" s="10" t="s">
        <v>68</v>
      </c>
      <c r="C3" s="10" t="s">
        <v>32</v>
      </c>
      <c r="D3" s="10" t="s">
        <v>84</v>
      </c>
    </row>
    <row r="4" spans="1:4" x14ac:dyDescent="0.2">
      <c r="A4" s="10" t="s">
        <v>2</v>
      </c>
      <c r="B4" s="10" t="s">
        <v>67</v>
      </c>
      <c r="C4" s="10" t="s">
        <v>26</v>
      </c>
      <c r="D4" s="15" t="s">
        <v>92</v>
      </c>
    </row>
    <row r="5" spans="1:4" x14ac:dyDescent="0.2">
      <c r="A5" s="10" t="s">
        <v>3</v>
      </c>
      <c r="B5" s="10" t="s">
        <v>69</v>
      </c>
      <c r="C5" s="10" t="s">
        <v>38</v>
      </c>
      <c r="D5" s="10" t="s">
        <v>85</v>
      </c>
    </row>
    <row r="6" spans="1:4" x14ac:dyDescent="0.2">
      <c r="A6" s="10" t="s">
        <v>4</v>
      </c>
      <c r="B6" s="10" t="s">
        <v>67</v>
      </c>
      <c r="C6" s="10" t="s">
        <v>35</v>
      </c>
      <c r="D6" s="10" t="s">
        <v>93</v>
      </c>
    </row>
    <row r="7" spans="1:4" ht="51" x14ac:dyDescent="0.2">
      <c r="A7" s="10" t="s">
        <v>5</v>
      </c>
      <c r="B7" s="10" t="s">
        <v>67</v>
      </c>
      <c r="C7" s="10" t="s">
        <v>75</v>
      </c>
      <c r="D7" s="10" t="s">
        <v>94</v>
      </c>
    </row>
    <row r="8" spans="1:4" x14ac:dyDescent="0.2">
      <c r="A8" s="10" t="s">
        <v>6</v>
      </c>
      <c r="B8" s="10" t="s">
        <v>68</v>
      </c>
      <c r="C8" s="10" t="s">
        <v>76</v>
      </c>
      <c r="D8" s="10" t="s">
        <v>76</v>
      </c>
    </row>
    <row r="9" spans="1:4" ht="25.5" x14ac:dyDescent="0.2">
      <c r="A9" s="10" t="s">
        <v>7</v>
      </c>
      <c r="B9" s="10" t="s">
        <v>68</v>
      </c>
      <c r="C9" s="10" t="s">
        <v>25</v>
      </c>
      <c r="D9" s="10" t="s">
        <v>80</v>
      </c>
    </row>
    <row r="10" spans="1:4" ht="25.5" x14ac:dyDescent="0.2">
      <c r="A10" s="10" t="s">
        <v>8</v>
      </c>
      <c r="B10" s="10" t="s">
        <v>68</v>
      </c>
      <c r="C10" s="10" t="s">
        <v>77</v>
      </c>
      <c r="D10" s="10" t="s">
        <v>81</v>
      </c>
    </row>
    <row r="11" spans="1:4" x14ac:dyDescent="0.2">
      <c r="A11" s="10" t="s">
        <v>9</v>
      </c>
      <c r="B11" s="10" t="s">
        <v>67</v>
      </c>
      <c r="C11" s="10" t="s">
        <v>76</v>
      </c>
      <c r="D11" s="10" t="s">
        <v>76</v>
      </c>
    </row>
    <row r="12" spans="1:4" x14ac:dyDescent="0.2">
      <c r="A12" s="10" t="s">
        <v>10</v>
      </c>
      <c r="B12" s="10" t="s">
        <v>68</v>
      </c>
      <c r="C12" s="10" t="s">
        <v>76</v>
      </c>
      <c r="D12" s="10" t="s">
        <v>76</v>
      </c>
    </row>
    <row r="13" spans="1:4" x14ac:dyDescent="0.2">
      <c r="A13" s="10" t="s">
        <v>11</v>
      </c>
      <c r="B13" s="10" t="s">
        <v>68</v>
      </c>
      <c r="C13" s="10" t="s">
        <v>76</v>
      </c>
      <c r="D13" s="10" t="s">
        <v>76</v>
      </c>
    </row>
    <row r="14" spans="1:4" x14ac:dyDescent="0.2">
      <c r="A14" s="10" t="s">
        <v>12</v>
      </c>
      <c r="B14" s="10" t="s">
        <v>68</v>
      </c>
      <c r="C14" s="10" t="s">
        <v>76</v>
      </c>
      <c r="D14" s="10" t="s">
        <v>76</v>
      </c>
    </row>
    <row r="15" spans="1:4" x14ac:dyDescent="0.2">
      <c r="A15" s="10" t="s">
        <v>13</v>
      </c>
      <c r="B15" s="10" t="s">
        <v>67</v>
      </c>
      <c r="C15" s="15" t="s">
        <v>91</v>
      </c>
      <c r="D15" s="10" t="s">
        <v>87</v>
      </c>
    </row>
    <row r="16" spans="1:4" x14ac:dyDescent="0.2">
      <c r="A16" s="10" t="s">
        <v>14</v>
      </c>
      <c r="B16" s="10" t="s">
        <v>67</v>
      </c>
      <c r="C16" s="10" t="s">
        <v>76</v>
      </c>
      <c r="D16" s="10" t="s">
        <v>76</v>
      </c>
    </row>
    <row r="17" spans="1:4" x14ac:dyDescent="0.2">
      <c r="A17" s="10" t="s">
        <v>15</v>
      </c>
      <c r="B17" s="10" t="s">
        <v>67</v>
      </c>
      <c r="C17" s="10" t="s">
        <v>23</v>
      </c>
      <c r="D17" s="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F17" sqref="E2:F17"/>
    </sheetView>
  </sheetViews>
  <sheetFormatPr defaultRowHeight="12.75" x14ac:dyDescent="0.2"/>
  <cols>
    <col min="1" max="1" width="9.33203125" style="7"/>
    <col min="2" max="2" width="22" style="8" bestFit="1" customWidth="1"/>
    <col min="3" max="3" width="9.6640625" style="8" bestFit="1" customWidth="1"/>
    <col min="4" max="4" width="9.33203125" style="7"/>
    <col min="5" max="5" width="15.1640625" style="7" customWidth="1"/>
    <col min="6" max="6" width="43.5" style="7" customWidth="1"/>
    <col min="8" max="8" width="26.6640625" style="4" customWidth="1"/>
    <col min="9" max="9" width="28" style="4" customWidth="1"/>
    <col min="10" max="10" width="26.6640625" style="4" customWidth="1"/>
    <col min="11" max="11" width="56" style="4" customWidth="1"/>
    <col min="12" max="12" width="2.1640625" customWidth="1"/>
    <col min="13" max="14" width="19.6640625" customWidth="1"/>
  </cols>
  <sheetData>
    <row r="1" spans="1:13" x14ac:dyDescent="0.2">
      <c r="A1" s="9" t="s">
        <v>63</v>
      </c>
      <c r="B1" s="14" t="s">
        <v>70</v>
      </c>
      <c r="C1" s="14" t="s">
        <v>71</v>
      </c>
      <c r="D1" s="9" t="s">
        <v>64</v>
      </c>
      <c r="E1" s="9" t="s">
        <v>65</v>
      </c>
      <c r="F1" s="9" t="s">
        <v>66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3" ht="25.5" x14ac:dyDescent="0.2">
      <c r="A2" s="10" t="s">
        <v>0</v>
      </c>
      <c r="B2" s="11"/>
      <c r="C2" s="11">
        <f t="shared" ref="C2:C17" si="0">_xlfn.IFNA(MATCH(A2,M:M,0),MATCH(B2,M:M,0))</f>
        <v>2</v>
      </c>
      <c r="D2" s="10"/>
      <c r="E2" s="10" t="str" cm="1">
        <f t="array" ref="E2">PROPER(IFERROR(INDEX(I:I,C2),"-"))</f>
        <v>Well Id</v>
      </c>
      <c r="F2" s="10" t="str" cm="1">
        <f t="array" ref="F2">IFERROR(INDEX(K:K,C2),"-")</f>
        <v>The unique identifier for a groundwater sample site.</v>
      </c>
      <c r="H2" s="2" t="s">
        <v>20</v>
      </c>
      <c r="I2" s="2" t="s">
        <v>21</v>
      </c>
      <c r="J2" s="2" t="s">
        <v>22</v>
      </c>
      <c r="K2" s="2" t="s">
        <v>78</v>
      </c>
      <c r="M2" t="str">
        <f t="shared" ref="M2:M17" si="1">SUBSTITUTE(LOWER(H2), " ", "_")</f>
        <v>well_id</v>
      </c>
    </row>
    <row r="3" spans="1:13" ht="25.5" x14ac:dyDescent="0.2">
      <c r="A3" s="10" t="s">
        <v>1</v>
      </c>
      <c r="B3" s="11" t="s">
        <v>60</v>
      </c>
      <c r="C3" s="11">
        <f t="shared" si="0"/>
        <v>8</v>
      </c>
      <c r="D3" s="10"/>
      <c r="E3" s="10" t="str" cm="1">
        <f t="array" ref="E3">PROPER(IFERROR(INDEX(I:I,C3),"-"))</f>
        <v>Result</v>
      </c>
      <c r="F3" s="10" t="str" cm="1">
        <f t="array" ref="F3">IFERROR(INDEX(K:K,C3),"-")</f>
        <v>The chemical level concentration pertaining to the sample.</v>
      </c>
      <c r="H3" s="2" t="s">
        <v>23</v>
      </c>
      <c r="I3" s="2" t="s">
        <v>24</v>
      </c>
      <c r="J3" s="2" t="s">
        <v>22</v>
      </c>
      <c r="K3" s="2" t="s">
        <v>79</v>
      </c>
      <c r="M3" t="str">
        <f t="shared" si="1"/>
        <v>well_name</v>
      </c>
    </row>
    <row r="4" spans="1:13" ht="140.25" x14ac:dyDescent="0.2">
      <c r="A4" s="10" t="s">
        <v>2</v>
      </c>
      <c r="B4" s="11"/>
      <c r="C4" s="11">
        <f t="shared" si="0"/>
        <v>6</v>
      </c>
      <c r="D4" s="10"/>
      <c r="E4" s="10" t="str" cm="1">
        <f t="array" ref="E4">PROPER(IFERROR(INDEX(I:I,C4),"-"))</f>
        <v>Chemical</v>
      </c>
      <c r="F4" s="10" t="str" cm="1">
        <f t="array" ref="F4">IFERROR(INDEX(K:K,C4),"-")</f>
        <v>The chemicals of concern. 
AS - Arsenic
CR6 - Chromium, Hexavalent 
DBCP - 1,2-Dibromo-3- chloropropane
NO3N - Nitrate 
PCATE - Perchlorate
PCE - Tetrachloroethene 
TCE - Tricholoroethene 
TCPR123 - 1,2,3-Trichloropropane
TDS - Total Dissolved Solids 
U - Uranium</v>
      </c>
      <c r="H4" s="2" t="s">
        <v>25</v>
      </c>
      <c r="I4" s="2" t="s">
        <v>72</v>
      </c>
      <c r="J4" s="2" t="s">
        <v>22</v>
      </c>
      <c r="K4" s="2" t="s">
        <v>80</v>
      </c>
      <c r="M4" t="str">
        <f t="shared" si="1"/>
        <v>approximate_latitude</v>
      </c>
    </row>
    <row r="5" spans="1:13" x14ac:dyDescent="0.2">
      <c r="A5" s="10" t="s">
        <v>3</v>
      </c>
      <c r="B5" s="11"/>
      <c r="C5" s="11">
        <f t="shared" si="0"/>
        <v>10</v>
      </c>
      <c r="D5" s="10"/>
      <c r="E5" s="10" t="str" cm="1">
        <f t="array" ref="E5">PROPER(IFERROR(INDEX(I:I,C5),"-"))</f>
        <v>Date</v>
      </c>
      <c r="F5" s="10" t="str" cm="1">
        <f t="array" ref="F5">IFERROR(INDEX(K:K,C5),"-")</f>
        <v>The date the sample was taken.</v>
      </c>
      <c r="H5" s="2" t="s">
        <v>57</v>
      </c>
      <c r="I5" s="2" t="s">
        <v>73</v>
      </c>
      <c r="J5" s="2" t="s">
        <v>22</v>
      </c>
      <c r="K5" s="2" t="s">
        <v>81</v>
      </c>
      <c r="M5" t="str">
        <f t="shared" si="1"/>
        <v>approximate_longitude</v>
      </c>
    </row>
    <row r="6" spans="1:13" ht="140.25" x14ac:dyDescent="0.2">
      <c r="A6" s="10" t="s">
        <v>4</v>
      </c>
      <c r="B6" s="11"/>
      <c r="C6" s="11">
        <f t="shared" si="0"/>
        <v>9</v>
      </c>
      <c r="D6" s="10"/>
      <c r="E6" s="10" t="str" cm="1">
        <f t="array" ref="E6">PROPER(IFERROR(INDEX(I:I,C6),"-"))</f>
        <v>Units</v>
      </c>
      <c r="F6" s="10" t="str" cm="1">
        <f t="array" ref="F6">IFERROR(INDEX(K:K,C6),"-")</f>
        <v>The measurement used to address the level of a chemical or parameter.
MG/L – Milligrams per liter
UG/L - Micrograms per liter</v>
      </c>
      <c r="H6" s="2" t="s">
        <v>26</v>
      </c>
      <c r="I6" s="2" t="s">
        <v>27</v>
      </c>
      <c r="J6" s="2" t="s">
        <v>28</v>
      </c>
      <c r="K6" s="2" t="s">
        <v>82</v>
      </c>
      <c r="M6" t="str">
        <f t="shared" si="1"/>
        <v>chemical</v>
      </c>
    </row>
    <row r="7" spans="1:13" ht="38.25" x14ac:dyDescent="0.2">
      <c r="A7" s="10" t="s">
        <v>5</v>
      </c>
      <c r="B7" s="11" t="s">
        <v>59</v>
      </c>
      <c r="C7" s="11">
        <f t="shared" si="0"/>
        <v>7</v>
      </c>
      <c r="D7" s="10"/>
      <c r="E7" s="10" t="str" cm="1">
        <f t="array" ref="E7">PROPER(IFERROR(INDEX(I:I,C7),"-"))</f>
        <v>Qualifer</v>
      </c>
      <c r="F7" s="10" t="str" cm="1">
        <f t="array" ref="F7">IFERROR(INDEX(K:K,C7),"-")</f>
        <v>ND: Non-Detect
&lt;: Less than
=: Equal to</v>
      </c>
      <c r="H7" s="2" t="s">
        <v>29</v>
      </c>
      <c r="I7" s="2" t="s">
        <v>30</v>
      </c>
      <c r="J7" s="2" t="s">
        <v>31</v>
      </c>
      <c r="K7" s="2" t="s">
        <v>83</v>
      </c>
      <c r="M7" t="str">
        <f t="shared" si="1"/>
        <v>qualifier</v>
      </c>
    </row>
    <row r="8" spans="1:13" ht="25.5" x14ac:dyDescent="0.2">
      <c r="A8" s="12" t="s">
        <v>6</v>
      </c>
      <c r="B8" s="13"/>
      <c r="C8" s="13" t="e">
        <f t="shared" si="0"/>
        <v>#N/A</v>
      </c>
      <c r="D8" s="10"/>
      <c r="E8" s="10" t="str" cm="1">
        <f t="array" ref="E8">PROPER(IFERROR(INDEX(I:I,C8),"-"))</f>
        <v>-</v>
      </c>
      <c r="F8" s="10" t="str" cm="1">
        <f t="array" ref="F8">IFERROR(INDEX(K:K,C8),"-")</f>
        <v>-</v>
      </c>
      <c r="H8" s="2" t="s">
        <v>32</v>
      </c>
      <c r="I8" s="2" t="s">
        <v>33</v>
      </c>
      <c r="J8" s="2" t="s">
        <v>34</v>
      </c>
      <c r="K8" s="2" t="s">
        <v>84</v>
      </c>
      <c r="M8" t="str">
        <f t="shared" si="1"/>
        <v>result</v>
      </c>
    </row>
    <row r="9" spans="1:13" ht="51" x14ac:dyDescent="0.2">
      <c r="A9" s="10" t="s">
        <v>7</v>
      </c>
      <c r="B9" s="11" t="s">
        <v>56</v>
      </c>
      <c r="C9" s="11">
        <f t="shared" si="0"/>
        <v>4</v>
      </c>
      <c r="D9" s="10"/>
      <c r="E9" s="10" t="str" cm="1">
        <f t="array" ref="E9">PROPER(IFERROR(INDEX(I:I,C9),"-"))</f>
        <v>Approximate Latitude</v>
      </c>
      <c r="F9" s="10" t="str" cm="1">
        <f t="array" ref="F9">IFERROR(INDEX(K:K,C9),"-")</f>
        <v>The latitudinal coordinate for the sample site.</v>
      </c>
      <c r="H9" s="2" t="s">
        <v>35</v>
      </c>
      <c r="I9" s="2" t="s">
        <v>36</v>
      </c>
      <c r="J9" s="2" t="s">
        <v>28</v>
      </c>
      <c r="K9" s="3" t="s">
        <v>37</v>
      </c>
      <c r="M9" t="str">
        <f t="shared" si="1"/>
        <v>units</v>
      </c>
    </row>
    <row r="10" spans="1:13" ht="25.5" x14ac:dyDescent="0.2">
      <c r="A10" s="10" t="s">
        <v>8</v>
      </c>
      <c r="B10" s="11" t="s">
        <v>58</v>
      </c>
      <c r="C10" s="11">
        <f t="shared" si="0"/>
        <v>5</v>
      </c>
      <c r="D10" s="10"/>
      <c r="E10" s="10" t="str" cm="1">
        <f t="array" ref="E10">PROPER(IFERROR(INDEX(I:I,C10),"-"))</f>
        <v>Approximate Longitutde</v>
      </c>
      <c r="F10" s="10" t="str" cm="1">
        <f t="array" ref="F10">IFERROR(INDEX(K:K,C10),"-")</f>
        <v>The longitudinal coordinate for the sample site.</v>
      </c>
      <c r="H10" s="2" t="s">
        <v>38</v>
      </c>
      <c r="I10" s="2" t="s">
        <v>39</v>
      </c>
      <c r="J10" s="2" t="s">
        <v>28</v>
      </c>
      <c r="K10" s="2" t="s">
        <v>85</v>
      </c>
      <c r="M10" t="str">
        <f t="shared" si="1"/>
        <v>date</v>
      </c>
    </row>
    <row r="11" spans="1:13" ht="25.5" x14ac:dyDescent="0.2">
      <c r="A11" s="12" t="s">
        <v>9</v>
      </c>
      <c r="B11" s="13"/>
      <c r="C11" s="13" t="e">
        <f t="shared" si="0"/>
        <v>#N/A</v>
      </c>
      <c r="D11" s="10"/>
      <c r="E11" s="10" t="str" cm="1">
        <f t="array" ref="E11">PROPER(IFERROR(INDEX(I:I,C11),"-"))</f>
        <v>-</v>
      </c>
      <c r="F11" s="10" t="str" cm="1">
        <f t="array" ref="F11">IFERROR(INDEX(K:K,C11),"-")</f>
        <v>-</v>
      </c>
      <c r="H11" s="2" t="s">
        <v>40</v>
      </c>
      <c r="I11" s="2" t="s">
        <v>41</v>
      </c>
      <c r="J11" s="2" t="s">
        <v>28</v>
      </c>
      <c r="K11" s="2" t="s">
        <v>86</v>
      </c>
      <c r="M11" t="str">
        <f t="shared" si="1"/>
        <v>dataset_category</v>
      </c>
    </row>
    <row r="12" spans="1:13" ht="25.5" x14ac:dyDescent="0.2">
      <c r="A12" s="12" t="s">
        <v>10</v>
      </c>
      <c r="B12" s="13"/>
      <c r="C12" s="13" t="e">
        <f t="shared" si="0"/>
        <v>#N/A</v>
      </c>
      <c r="D12" s="10"/>
      <c r="E12" s="10" t="str" cm="1">
        <f t="array" ref="E12">PROPER(IFERROR(INDEX(I:I,C12),"-"))</f>
        <v>-</v>
      </c>
      <c r="F12" s="10" t="str" cm="1">
        <f t="array" ref="F12">IFERROR(INDEX(K:K,C12),"-")</f>
        <v>-</v>
      </c>
      <c r="H12" s="2" t="s">
        <v>42</v>
      </c>
      <c r="I12" s="2" t="s">
        <v>43</v>
      </c>
      <c r="J12" s="2" t="s">
        <v>28</v>
      </c>
      <c r="K12" s="2" t="s">
        <v>87</v>
      </c>
      <c r="M12" t="str">
        <f t="shared" si="1"/>
        <v>dataset</v>
      </c>
    </row>
    <row r="13" spans="1:13" ht="25.5" x14ac:dyDescent="0.2">
      <c r="A13" s="12" t="s">
        <v>11</v>
      </c>
      <c r="B13" s="13"/>
      <c r="C13" s="13" t="e">
        <f t="shared" si="0"/>
        <v>#N/A</v>
      </c>
      <c r="D13" s="10"/>
      <c r="E13" s="10" t="str" cm="1">
        <f t="array" ref="E13">PROPER(IFERROR(INDEX(I:I,C13),"-"))</f>
        <v>-</v>
      </c>
      <c r="F13" s="10" t="str" cm="1">
        <f t="array" ref="F13">IFERROR(INDEX(K:K,C13),"-")</f>
        <v>-</v>
      </c>
      <c r="H13" s="5" t="s">
        <v>44</v>
      </c>
      <c r="I13" s="5" t="s">
        <v>45</v>
      </c>
      <c r="J13" s="5" t="s">
        <v>28</v>
      </c>
      <c r="K13" s="5" t="s">
        <v>88</v>
      </c>
      <c r="L13" s="6"/>
      <c r="M13" s="6" t="str">
        <f t="shared" si="1"/>
        <v>county</v>
      </c>
    </row>
    <row r="14" spans="1:13" ht="25.5" x14ac:dyDescent="0.2">
      <c r="A14" s="12" t="s">
        <v>12</v>
      </c>
      <c r="B14" s="13"/>
      <c r="C14" s="13" t="e">
        <f t="shared" si="0"/>
        <v>#N/A</v>
      </c>
      <c r="D14" s="10"/>
      <c r="E14" s="10" t="str" cm="1">
        <f t="array" ref="E14">PROPER(IFERROR(INDEX(I:I,C14),"-"))</f>
        <v>-</v>
      </c>
      <c r="F14" s="10" t="str" cm="1">
        <f t="array" ref="F14">IFERROR(INDEX(K:K,C14),"-")</f>
        <v>-</v>
      </c>
      <c r="H14" s="5" t="s">
        <v>46</v>
      </c>
      <c r="I14" s="5" t="s">
        <v>47</v>
      </c>
      <c r="J14" s="5" t="s">
        <v>34</v>
      </c>
      <c r="K14" s="5" t="s">
        <v>89</v>
      </c>
      <c r="L14" s="6"/>
      <c r="M14" s="6" t="str">
        <f t="shared" si="1"/>
        <v>regional_board</v>
      </c>
    </row>
    <row r="15" spans="1:13" ht="76.5" x14ac:dyDescent="0.2">
      <c r="A15" s="10" t="s">
        <v>13</v>
      </c>
      <c r="B15" s="11" t="s">
        <v>61</v>
      </c>
      <c r="C15" s="11">
        <f t="shared" si="0"/>
        <v>12</v>
      </c>
      <c r="D15" s="10"/>
      <c r="E15" s="10" t="str" cm="1">
        <f t="array" ref="E15">PROPER(IFERROR(INDEX(I:I,C15),"-"))</f>
        <v>Dataset</v>
      </c>
      <c r="F15" s="10" t="str" cm="1">
        <f t="array" ref="F15">IFERROR(INDEX(K:K,C15),"-")</f>
        <v>The name of the publisher associated with the dataset.</v>
      </c>
      <c r="H15" s="5" t="s">
        <v>48</v>
      </c>
      <c r="I15" s="5" t="s">
        <v>49</v>
      </c>
      <c r="J15" s="5" t="s">
        <v>28</v>
      </c>
      <c r="K15" s="5" t="s">
        <v>90</v>
      </c>
      <c r="L15" s="6"/>
      <c r="M15" s="6" t="str">
        <f t="shared" si="1"/>
        <v>groundwater_basin_name</v>
      </c>
    </row>
    <row r="16" spans="1:13" ht="25.5" x14ac:dyDescent="0.2">
      <c r="A16" s="12" t="s">
        <v>14</v>
      </c>
      <c r="B16" s="13"/>
      <c r="C16" s="13" t="e">
        <f t="shared" si="0"/>
        <v>#N/A</v>
      </c>
      <c r="D16" s="10"/>
      <c r="E16" s="10" t="str" cm="1">
        <f t="array" ref="E16">PROPER(IFERROR(INDEX(I:I,C16),"-"))</f>
        <v>-</v>
      </c>
      <c r="F16" s="10" t="str" cm="1">
        <f t="array" ref="F16">IFERROR(INDEX(K:K,C16),"-")</f>
        <v>-</v>
      </c>
      <c r="H16" s="5" t="s">
        <v>50</v>
      </c>
      <c r="I16" s="5" t="s">
        <v>51</v>
      </c>
      <c r="J16" s="5" t="s">
        <v>34</v>
      </c>
      <c r="K16" s="5" t="s">
        <v>52</v>
      </c>
      <c r="L16" s="6"/>
      <c r="M16" s="6" t="str">
        <f t="shared" si="1"/>
        <v>assembly</v>
      </c>
    </row>
    <row r="17" spans="1:13" ht="25.5" x14ac:dyDescent="0.2">
      <c r="A17" s="10" t="s">
        <v>15</v>
      </c>
      <c r="B17" s="11" t="s">
        <v>62</v>
      </c>
      <c r="C17" s="11">
        <f t="shared" si="0"/>
        <v>3</v>
      </c>
      <c r="D17" s="10"/>
      <c r="E17" s="10" t="str" cm="1">
        <f t="array" ref="E17">PROPER(IFERROR(INDEX(I:I,C17),"-"))</f>
        <v>Well Name</v>
      </c>
      <c r="F17" s="10" t="str" cm="1">
        <f t="array" ref="F17">IFERROR(INDEX(K:K,C17),"-")</f>
        <v>The name of the groundwater well site.</v>
      </c>
      <c r="H17" s="5" t="s">
        <v>53</v>
      </c>
      <c r="I17" s="5" t="s">
        <v>54</v>
      </c>
      <c r="J17" s="5" t="s">
        <v>34</v>
      </c>
      <c r="K17" s="5" t="s">
        <v>55</v>
      </c>
      <c r="L17" s="6"/>
      <c r="M17" s="6" t="str">
        <f t="shared" si="1"/>
        <v>senate</v>
      </c>
    </row>
  </sheetData>
  <pageMargins left="0.7" right="0.7" top="0.75" bottom="0.75" header="0.3" footer="0.3"/>
  <pageSetup paperSize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2EEC1B-7DA8-4869-97AC-BFA9514B49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Data_Dictionary_Portal</vt:lpstr>
      <vt:lpstr>Data_Dictionary_Old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Townsend, Zachary@GOVOPS</dc:creator>
  <cp:lastModifiedBy>Altare, David@Waterboards</cp:lastModifiedBy>
  <dcterms:created xsi:type="dcterms:W3CDTF">2020-07-22T22:38:39Z</dcterms:created>
  <dcterms:modified xsi:type="dcterms:W3CDTF">2020-07-23T16:58:51Z</dcterms:modified>
</cp:coreProperties>
</file>