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SMARTS/Data_Dictionaries/"/>
    </mc:Choice>
  </mc:AlternateContent>
  <xr:revisionPtr revIDLastSave="8" documentId="13_ncr:1_{263048F3-4580-44A1-898B-71A15D665DFF}" xr6:coauthVersionLast="47" xr6:coauthVersionMax="47" xr10:uidLastSave="{426BB998-D208-4909-89EC-59417A9BBE78}"/>
  <bookViews>
    <workbookView xWindow="-108" yWindow="-108" windowWidth="23256" windowHeight="12456" xr2:uid="{73A369D3-E501-4417-A57B-32D283C67892}"/>
  </bookViews>
  <sheets>
    <sheet name="Enforcement_Actions" sheetId="7" r:id="rId1"/>
    <sheet name="Enforcement_Actions_Lookup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6" l="1" a="1"/>
  <c r="D3" i="6" s="1"/>
  <c r="D4" i="6" a="1"/>
  <c r="D4" i="6"/>
  <c r="D5" i="6" a="1"/>
  <c r="D5" i="6" s="1"/>
  <c r="D6" i="6" a="1"/>
  <c r="D6" i="6"/>
  <c r="D7" i="6" a="1"/>
  <c r="D7" i="6" s="1"/>
  <c r="D8" i="6" a="1"/>
  <c r="D8" i="6"/>
  <c r="D9" i="6" a="1"/>
  <c r="D9" i="6" s="1"/>
  <c r="D10" i="6" a="1"/>
  <c r="D10" i="6"/>
  <c r="D11" i="6" a="1"/>
  <c r="D11" i="6" s="1"/>
  <c r="D12" i="6" a="1"/>
  <c r="D12" i="6"/>
  <c r="D13" i="6" a="1"/>
  <c r="D13" i="6" s="1"/>
  <c r="D14" i="6" a="1"/>
  <c r="D14" i="6"/>
  <c r="D15" i="6" a="1"/>
  <c r="D15" i="6" s="1"/>
  <c r="D16" i="6" a="1"/>
  <c r="D16" i="6"/>
  <c r="D17" i="6" a="1"/>
  <c r="D17" i="6" s="1"/>
  <c r="D18" i="6" a="1"/>
  <c r="D18" i="6"/>
  <c r="D19" i="6" a="1"/>
  <c r="D19" i="6" s="1"/>
  <c r="D20" i="6" a="1"/>
  <c r="D20" i="6"/>
  <c r="D21" i="6" a="1"/>
  <c r="D21" i="6" s="1"/>
  <c r="D22" i="6" a="1"/>
  <c r="D22" i="6"/>
  <c r="D23" i="6" a="1"/>
  <c r="D23" i="6" s="1"/>
  <c r="D24" i="6" a="1"/>
  <c r="D24" i="6"/>
  <c r="D25" i="6" a="1"/>
  <c r="D25" i="6" s="1"/>
  <c r="D26" i="6" a="1"/>
  <c r="D26" i="6"/>
  <c r="D27" i="6" a="1"/>
  <c r="D27" i="6" s="1"/>
  <c r="D28" i="6" a="1"/>
  <c r="D28" i="6"/>
  <c r="D29" i="6" a="1"/>
  <c r="D29" i="6" s="1"/>
  <c r="D30" i="6" a="1"/>
  <c r="D30" i="6"/>
  <c r="D31" i="6" a="1"/>
  <c r="D31" i="6" s="1"/>
  <c r="D32" i="6" a="1"/>
  <c r="D32" i="6"/>
  <c r="D33" i="6" a="1"/>
  <c r="D33" i="6" s="1"/>
  <c r="D34" i="6" a="1"/>
  <c r="D34" i="6"/>
  <c r="D35" i="6" a="1"/>
  <c r="D35" i="6" s="1"/>
  <c r="D36" i="6" a="1"/>
  <c r="D36" i="6"/>
  <c r="D37" i="6" a="1"/>
  <c r="D37" i="6" s="1"/>
  <c r="D38" i="6" a="1"/>
  <c r="D38" i="6"/>
  <c r="D39" i="6" a="1"/>
  <c r="D39" i="6" s="1"/>
  <c r="D40" i="6" a="1"/>
  <c r="D40" i="6"/>
  <c r="D41" i="6" a="1"/>
  <c r="D41" i="6" s="1"/>
  <c r="D42" i="6" a="1"/>
  <c r="D42" i="6"/>
  <c r="D43" i="6" a="1"/>
  <c r="D43" i="6" s="1"/>
  <c r="D2" i="6" a="1"/>
  <c r="D2" i="6" s="1"/>
  <c r="C3" i="6" a="1"/>
  <c r="C3" i="6" s="1"/>
  <c r="C4" i="6" a="1"/>
  <c r="C4" i="6"/>
  <c r="C5" i="6" a="1"/>
  <c r="C5" i="6" s="1"/>
  <c r="C6" i="6" a="1"/>
  <c r="C6" i="6"/>
  <c r="C7" i="6" a="1"/>
  <c r="C7" i="6" s="1"/>
  <c r="C8" i="6" a="1"/>
  <c r="C8" i="6"/>
  <c r="C9" i="6" a="1"/>
  <c r="C9" i="6" s="1"/>
  <c r="C10" i="6" a="1"/>
  <c r="C10" i="6"/>
  <c r="C11" i="6" a="1"/>
  <c r="C11" i="6" s="1"/>
  <c r="C12" i="6" a="1"/>
  <c r="C12" i="6"/>
  <c r="C13" i="6" a="1"/>
  <c r="C13" i="6" s="1"/>
  <c r="C14" i="6" a="1"/>
  <c r="C14" i="6"/>
  <c r="C15" i="6" a="1"/>
  <c r="C15" i="6" s="1"/>
  <c r="C16" i="6" a="1"/>
  <c r="C16" i="6"/>
  <c r="C17" i="6" a="1"/>
  <c r="C17" i="6" s="1"/>
  <c r="C18" i="6" a="1"/>
  <c r="C18" i="6"/>
  <c r="C19" i="6" a="1"/>
  <c r="C19" i="6" s="1"/>
  <c r="C20" i="6" a="1"/>
  <c r="C20" i="6"/>
  <c r="C21" i="6" a="1"/>
  <c r="C21" i="6" s="1"/>
  <c r="C22" i="6" a="1"/>
  <c r="C22" i="6"/>
  <c r="C23" i="6" a="1"/>
  <c r="C23" i="6" s="1"/>
  <c r="C24" i="6" a="1"/>
  <c r="C24" i="6"/>
  <c r="C25" i="6" a="1"/>
  <c r="C25" i="6" s="1"/>
  <c r="C26" i="6" a="1"/>
  <c r="C26" i="6"/>
  <c r="C27" i="6" a="1"/>
  <c r="C27" i="6" s="1"/>
  <c r="C28" i="6" a="1"/>
  <c r="C28" i="6"/>
  <c r="C29" i="6" a="1"/>
  <c r="C29" i="6" s="1"/>
  <c r="C30" i="6" a="1"/>
  <c r="C30" i="6"/>
  <c r="C31" i="6" a="1"/>
  <c r="C31" i="6" s="1"/>
  <c r="C32" i="6" a="1"/>
  <c r="C32" i="6"/>
  <c r="C33" i="6" a="1"/>
  <c r="C33" i="6" s="1"/>
  <c r="C34" i="6" a="1"/>
  <c r="C34" i="6"/>
  <c r="C35" i="6" a="1"/>
  <c r="C35" i="6" s="1"/>
  <c r="C36" i="6" a="1"/>
  <c r="C36" i="6"/>
  <c r="C37" i="6" a="1"/>
  <c r="C37" i="6" s="1"/>
  <c r="C38" i="6" a="1"/>
  <c r="C38" i="6"/>
  <c r="C39" i="6" a="1"/>
  <c r="C39" i="6" s="1"/>
  <c r="C40" i="6" a="1"/>
  <c r="C40" i="6"/>
  <c r="C41" i="6" a="1"/>
  <c r="C41" i="6" s="1"/>
  <c r="C42" i="6" a="1"/>
  <c r="C42" i="6"/>
  <c r="C43" i="6" a="1"/>
  <c r="C43" i="6" s="1"/>
  <c r="C2" i="6" a="1"/>
  <c r="C2" i="6" s="1"/>
  <c r="B3" i="6" a="1"/>
  <c r="B3" i="6" s="1"/>
  <c r="B4" i="6" a="1"/>
  <c r="B4" i="6"/>
  <c r="B5" i="6" a="1"/>
  <c r="B5" i="6" s="1"/>
  <c r="B6" i="6" a="1"/>
  <c r="B6" i="6"/>
  <c r="B7" i="6" a="1"/>
  <c r="B7" i="6" s="1"/>
  <c r="B8" i="6" a="1"/>
  <c r="B8" i="6"/>
  <c r="B9" i="6" a="1"/>
  <c r="B9" i="6" s="1"/>
  <c r="B10" i="6" a="1"/>
  <c r="B10" i="6"/>
  <c r="B11" i="6" a="1"/>
  <c r="B11" i="6" s="1"/>
  <c r="B12" i="6" a="1"/>
  <c r="B12" i="6"/>
  <c r="B13" i="6" a="1"/>
  <c r="B13" i="6" s="1"/>
  <c r="B14" i="6" a="1"/>
  <c r="B14" i="6"/>
  <c r="B15" i="6" a="1"/>
  <c r="B15" i="6" s="1"/>
  <c r="B16" i="6" a="1"/>
  <c r="B16" i="6"/>
  <c r="B17" i="6" a="1"/>
  <c r="B17" i="6" s="1"/>
  <c r="B18" i="6" a="1"/>
  <c r="B18" i="6"/>
  <c r="B19" i="6" a="1"/>
  <c r="B19" i="6" s="1"/>
  <c r="B20" i="6" a="1"/>
  <c r="B20" i="6"/>
  <c r="B21" i="6" a="1"/>
  <c r="B21" i="6" s="1"/>
  <c r="B22" i="6" a="1"/>
  <c r="B22" i="6"/>
  <c r="B23" i="6" a="1"/>
  <c r="B23" i="6" s="1"/>
  <c r="B24" i="6" a="1"/>
  <c r="B24" i="6"/>
  <c r="B25" i="6" a="1"/>
  <c r="B25" i="6" s="1"/>
  <c r="B26" i="6" a="1"/>
  <c r="B26" i="6"/>
  <c r="B27" i="6" a="1"/>
  <c r="B27" i="6" s="1"/>
  <c r="B28" i="6" a="1"/>
  <c r="B28" i="6"/>
  <c r="B29" i="6" a="1"/>
  <c r="B29" i="6" s="1"/>
  <c r="B30" i="6" a="1"/>
  <c r="B30" i="6"/>
  <c r="B31" i="6" a="1"/>
  <c r="B31" i="6" s="1"/>
  <c r="B32" i="6" a="1"/>
  <c r="B32" i="6"/>
  <c r="B33" i="6" a="1"/>
  <c r="B33" i="6" s="1"/>
  <c r="B34" i="6" a="1"/>
  <c r="B34" i="6"/>
  <c r="B35" i="6" a="1"/>
  <c r="B35" i="6" s="1"/>
  <c r="B36" i="6" a="1"/>
  <c r="B36" i="6"/>
  <c r="B37" i="6" a="1"/>
  <c r="B37" i="6" s="1"/>
  <c r="B38" i="6" a="1"/>
  <c r="B38" i="6"/>
  <c r="B39" i="6" a="1"/>
  <c r="B39" i="6" s="1"/>
  <c r="B40" i="6" a="1"/>
  <c r="B40" i="6"/>
  <c r="B41" i="6" a="1"/>
  <c r="B41" i="6" s="1"/>
  <c r="B42" i="6" a="1"/>
  <c r="B42" i="6"/>
  <c r="B43" i="6" a="1"/>
  <c r="B43" i="6" s="1"/>
  <c r="B2" i="6" a="1"/>
  <c r="B2" i="6" s="1"/>
  <c r="F36" i="6" l="1"/>
  <c r="G36" i="6"/>
  <c r="F37" i="6"/>
  <c r="G37" i="6"/>
  <c r="F38" i="6"/>
  <c r="G38" i="6"/>
  <c r="F39" i="6"/>
  <c r="G39" i="6"/>
  <c r="F40" i="6"/>
  <c r="G40" i="6"/>
  <c r="F41" i="6"/>
  <c r="G41" i="6"/>
  <c r="F42" i="6"/>
  <c r="G42" i="6"/>
  <c r="F43" i="6"/>
  <c r="G43"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 r="G2" i="6"/>
  <c r="F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<sst xmlns="http://schemas.openxmlformats.org/spreadsheetml/2006/main" count="493" uniqueCount="211">
  <si>
    <t>Field Title</t>
  </si>
  <si>
    <t>Field Name</t>
  </si>
  <si>
    <t>Data Type</t>
  </si>
  <si>
    <t>Description</t>
  </si>
  <si>
    <t>Regulatory Measure Type (Permit Type)</t>
  </si>
  <si>
    <t>PERMIT_TYPE</t>
  </si>
  <si>
    <t>Plain Text</t>
  </si>
  <si>
    <t>Type of permit or application.</t>
  </si>
  <si>
    <t>Regulatory Measure ID (Application ID)</t>
  </si>
  <si>
    <t>APP_ID</t>
  </si>
  <si>
    <t>Number</t>
  </si>
  <si>
    <t>A unique Identification number associated with a storm water application.  Universal number used to link the application to inspections, violations, and enforcement actions.</t>
  </si>
  <si>
    <t>Waste Discharge ID</t>
  </si>
  <si>
    <t>WDID</t>
  </si>
  <si>
    <t xml:space="preserve">Identification number associated with a waste discharge. </t>
  </si>
  <si>
    <t>Status</t>
  </si>
  <si>
    <t>STATUS</t>
  </si>
  <si>
    <t>Processed Date</t>
  </si>
  <si>
    <t>NOI_PROCESSED_DATE</t>
  </si>
  <si>
    <t>Date the Notice of Intent was processed</t>
  </si>
  <si>
    <t>NOT_EFFECTIVE_DATE</t>
  </si>
  <si>
    <t>Regional Water Board number</t>
  </si>
  <si>
    <t>REGION_BOARD</t>
  </si>
  <si>
    <t>COUNTY</t>
  </si>
  <si>
    <t>County where the regulated facility/site is located.</t>
  </si>
  <si>
    <t>Operator Name</t>
  </si>
  <si>
    <t>OPERATOR_NAME</t>
  </si>
  <si>
    <t>Name of the owner/operator of the regulated facility/site</t>
  </si>
  <si>
    <t>Facility Name</t>
  </si>
  <si>
    <t>FACILITY_NAME</t>
  </si>
  <si>
    <t>Name of the regulated facility.</t>
  </si>
  <si>
    <t>FACILITY_ADDRESS</t>
  </si>
  <si>
    <t>Physical address of the regulated facility/site, which is not necessarily the mailing address.</t>
  </si>
  <si>
    <t>FACILITY_ADDRESS_2</t>
  </si>
  <si>
    <t>Facility/Site City</t>
  </si>
  <si>
    <t>FACILITY_CITY</t>
  </si>
  <si>
    <t>City where the regulated facility/site is located.</t>
  </si>
  <si>
    <t>FACILITY_STATE</t>
  </si>
  <si>
    <t>State where the regulated facility/site is located.</t>
  </si>
  <si>
    <t>Facility/Site Zip</t>
  </si>
  <si>
    <t>FACILITY_ZIP</t>
  </si>
  <si>
    <t>United States 5 digit zip code for the location of the regulated facility/site.</t>
  </si>
  <si>
    <t>Latitude</t>
  </si>
  <si>
    <t>FACILITY_LATITUDE</t>
  </si>
  <si>
    <t>Latitude used to map the regulated facility/site, expressed in decimal degrees.</t>
  </si>
  <si>
    <t>Longitude</t>
  </si>
  <si>
    <t>FACILITY_LONGITUDE</t>
  </si>
  <si>
    <t>Longitude used to map the regulated facility/site, expressed in decimal degrees.</t>
  </si>
  <si>
    <t>FACILITY_COUNTY</t>
  </si>
  <si>
    <t>FACILITY_CONTACT_FIRST_NAME</t>
  </si>
  <si>
    <t>FACILITY_CONTACT_LAST_NAME</t>
  </si>
  <si>
    <t>FACILITY_TITLE</t>
  </si>
  <si>
    <t>FACILITY_PHONE</t>
  </si>
  <si>
    <t>FACILITY_EMAIL</t>
  </si>
  <si>
    <t>FACILITY_TOTAL_SIZE</t>
  </si>
  <si>
    <t>FACILITY_TOTAL_SIZE_UNIT</t>
  </si>
  <si>
    <t>Unit of measure of the facility size (Acres or SqFt).</t>
  </si>
  <si>
    <t>FACILITY_AREA_ACTIVITY</t>
  </si>
  <si>
    <t>FACILITY_AREA_ACTIVITY_UNIT</t>
  </si>
  <si>
    <t>PERCENT_OF_SITE_IMPERVIOUSNESS</t>
  </si>
  <si>
    <t>Primary SIC</t>
  </si>
  <si>
    <t>PRIMARY_SIC</t>
  </si>
  <si>
    <t>Secondary SIC</t>
  </si>
  <si>
    <t>SECONDARY_SIC</t>
  </si>
  <si>
    <t>Secondary Standard Industrial Classification code.</t>
  </si>
  <si>
    <t>Tertiary SIC</t>
  </si>
  <si>
    <t>TERTIARY_SIC</t>
  </si>
  <si>
    <t>RECEIVING_WATER_NAME</t>
  </si>
  <si>
    <t>INDIRECTLY</t>
  </si>
  <si>
    <t>DIRECTLY</t>
  </si>
  <si>
    <t>CERTIFIER_BY</t>
  </si>
  <si>
    <t>CERTIFIER_TITLE</t>
  </si>
  <si>
    <t>CERTIFICATION_DATE</t>
  </si>
  <si>
    <t>Column</t>
  </si>
  <si>
    <t>Type</t>
  </si>
  <si>
    <t>Label</t>
  </si>
  <si>
    <t>AGENCY_NAME</t>
  </si>
  <si>
    <t>COUNT_OF_VIOLATIONS</t>
  </si>
  <si>
    <t>REGIONAL_BOARD</t>
  </si>
  <si>
    <t>PLACE_NAME</t>
  </si>
  <si>
    <t>PLACE_ADDRESS</t>
  </si>
  <si>
    <t>PLACE_ADDRESS_2</t>
  </si>
  <si>
    <t>PLACE_CITY</t>
  </si>
  <si>
    <t>PLACE_STATE</t>
  </si>
  <si>
    <t>PLACE_ZIP</t>
  </si>
  <si>
    <t>PLACE_LATITUDE</t>
  </si>
  <si>
    <t>PLACE_LONGITUDE</t>
  </si>
  <si>
    <t>PLACE_COUNTY</t>
  </si>
  <si>
    <t>PLACE_TOTAL_SIZE</t>
  </si>
  <si>
    <t>PLACE_TOTAL_SIZE_UNIT</t>
  </si>
  <si>
    <t>Facility/Site County</t>
  </si>
  <si>
    <t>Facility/Site Address</t>
  </si>
  <si>
    <t>Area of the regulated facility expressed in acres or square feet</t>
  </si>
  <si>
    <t>Primary Standard Industrial Classification code.</t>
  </si>
  <si>
    <t>Tertiary Standard Industrial Classification code.</t>
  </si>
  <si>
    <t>Lookup Name</t>
  </si>
  <si>
    <t>Lookup Row (General Data)</t>
  </si>
  <si>
    <t>Lookup Row (Inspection Data)</t>
  </si>
  <si>
    <t>Agency</t>
  </si>
  <si>
    <t>Agency Type</t>
  </si>
  <si>
    <t>AGENCY_TYPE</t>
  </si>
  <si>
    <t>Facility/Site Latitude</t>
  </si>
  <si>
    <t>Facility/Site Longitude</t>
  </si>
  <si>
    <t>Regulatory Measure ID</t>
  </si>
  <si>
    <t>REG_MEAS_ID</t>
  </si>
  <si>
    <t>Regulatory
Measure Type</t>
  </si>
  <si>
    <t>REG_MEAS_TYPE</t>
  </si>
  <si>
    <t>Location</t>
  </si>
  <si>
    <t>Location 1</t>
  </si>
  <si>
    <t>DESCRIPTION</t>
  </si>
  <si>
    <t>ENFORCEMENT_ID</t>
  </si>
  <si>
    <t>ENFORCEMENT_TYPE</t>
  </si>
  <si>
    <t>ENFORCEMENT_STATUS</t>
  </si>
  <si>
    <t>ISSUANCE_DATE</t>
  </si>
  <si>
    <t>DUE_DATE</t>
  </si>
  <si>
    <t>CORRECTIVE_ACTION</t>
  </si>
  <si>
    <t>ORDER_NUMBER</t>
  </si>
  <si>
    <t>ECONOMIC_BENEFITS</t>
  </si>
  <si>
    <t>TOTAL_MAX_LIABILITY</t>
  </si>
  <si>
    <t>STAFF_COSTS</t>
  </si>
  <si>
    <t>INITIAL_ASSESSMENT</t>
  </si>
  <si>
    <t>TOTAL_ASSESSMENT</t>
  </si>
  <si>
    <t>RECEIVED_AMOUNT</t>
  </si>
  <si>
    <t>SPENT_AMOUNT</t>
  </si>
  <si>
    <t>BALANCE_DUE</t>
  </si>
  <si>
    <t>ACL_COMPLAINT_ISSUANCE_DATE</t>
  </si>
  <si>
    <t>ADOPTION_DATE</t>
  </si>
  <si>
    <t>COMPLIANCE_DATE</t>
  </si>
  <si>
    <t>EPL_ISSUANCE_DATE</t>
  </si>
  <si>
    <t>RECEIVED_DATE</t>
  </si>
  <si>
    <t>WAIVER_RECEIVED_DATE</t>
  </si>
  <si>
    <t>Facility/Site Name</t>
  </si>
  <si>
    <t>Facility/Site State</t>
  </si>
  <si>
    <t>Facility/Site Size</t>
  </si>
  <si>
    <t>Facility/Site Size Unit</t>
  </si>
  <si>
    <t>column</t>
  </si>
  <si>
    <t>type</t>
  </si>
  <si>
    <t>label</t>
  </si>
  <si>
    <t>description</t>
  </si>
  <si>
    <t>text</t>
  </si>
  <si>
    <t>-</t>
  </si>
  <si>
    <t>timestamp</t>
  </si>
  <si>
    <t>numeric</t>
  </si>
  <si>
    <t>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t>
  </si>
  <si>
    <t>Area of the regulated facility/site expressed in acres or square feet</t>
  </si>
  <si>
    <t>REGULATED_ FACILITY_ REGION</t>
  </si>
  <si>
    <t>Facility ID</t>
  </si>
  <si>
    <t>FACILITY_ID</t>
  </si>
  <si>
    <t>Organization responsible for
the regulated facility.</t>
  </si>
  <si>
    <t>Facility/Site
County</t>
  </si>
  <si>
    <t>Coverage Status</t>
  </si>
  <si>
    <t>Effective Date</t>
  </si>
  <si>
    <t>EFFECTIVE_DATE</t>
  </si>
  <si>
    <t>Date &amp;
Time</t>
  </si>
  <si>
    <t>Date permit coverage began.</t>
  </si>
  <si>
    <t>Termination Date</t>
  </si>
  <si>
    <t>TERMINATED_DATE</t>
  </si>
  <si>
    <t>Date permit coverage ended.</t>
  </si>
  <si>
    <t>Enforcement ID</t>
  </si>
  <si>
    <t>Order/Resolution
Number</t>
  </si>
  <si>
    <t>ENFORCEMENT_ORDER</t>
  </si>
  <si>
    <t>Enforcement Type</t>
  </si>
  <si>
    <t>Enforcement
Effective Date</t>
  </si>
  <si>
    <t>ENFORCEMENT_EFFECTIVE_DATE</t>
  </si>
  <si>
    <t>Enforcement
Adoption Date</t>
  </si>
  <si>
    <t>ENFORCEMENT_ADOPTION_DATE</t>
  </si>
  <si>
    <t>Enforcement Status</t>
  </si>
  <si>
    <t>Enforcement Description</t>
  </si>
  <si>
    <t>ENFORCEMENT_DESCRIPTION</t>
  </si>
  <si>
    <t>Total Assessment Amount</t>
  </si>
  <si>
    <t>ENF_MILESTONES_TOTAL_AMT</t>
  </si>
  <si>
    <t>Money</t>
  </si>
  <si>
    <t>Initial Assessed Amount</t>
  </si>
  <si>
    <t>ENF_MILESTONES_INITIAL_AMT</t>
  </si>
  <si>
    <t>Liability $ Amount</t>
  </si>
  <si>
    <t>ENF_MILESTONES_LIABILITY_AMT</t>
  </si>
  <si>
    <t>Project $ Amount</t>
  </si>
  <si>
    <t>ENF_MILESTONES_PROJECT_AMT</t>
  </si>
  <si>
    <t>Liability $ Paid</t>
  </si>
  <si>
    <t>ENF_MILESTONES_PAID</t>
  </si>
  <si>
    <t>Project $ Completed</t>
  </si>
  <si>
    <t>ENF_MILESTONES_PROJECT_COMPL</t>
  </si>
  <si>
    <t>Total $ Paid/Completed</t>
  </si>
  <si>
    <t>ENF_MILESTONES_TOTAL_PAID</t>
  </si>
  <si>
    <t>Identification number assigned to the facility/site to show coverage under the General Permit was obtained.</t>
  </si>
  <si>
    <t>Longitude used to map the regulated facility/site, expressed in degrees.</t>
  </si>
  <si>
    <t>Latitude used to map the regulated facility/site, expressed in degrees.</t>
  </si>
  <si>
    <t>System generated identifier of record representing the regulated facility.</t>
  </si>
  <si>
    <t>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-San Diego.</t>
  </si>
  <si>
    <t>Type of organization (Private Individual, Private Business, City, State Agency, County, Federal, Special District and Other).</t>
  </si>
  <si>
    <t>A unique Identification number associated with a storm water application. Universal number used to link the application to inspections, violations, and enforcement actions.</t>
  </si>
  <si>
    <t>Type of regulatory measure record.</t>
  </si>
  <si>
    <t>Status of regulatory coverage (Active or Terminated).</t>
  </si>
  <si>
    <t>System generated unique identifier representing the enforcement action issued.</t>
  </si>
  <si>
    <t>The assigned number of the enforcement action.</t>
  </si>
  <si>
    <t>The type of enforcement action issued in response to instances of noncompliance.</t>
  </si>
  <si>
    <t>Date that the enforcement action becomes active.</t>
  </si>
  <si>
    <t>Date the enforcement action was issued or adopted.</t>
  </si>
  <si>
    <t>Status of the enforcement action. A status of active means that actions are required by the discharger. A status of historical means that the discharger has fulfilled the requirements.</t>
  </si>
  <si>
    <t>A free text field that gives key points about the enforcement action.</t>
  </si>
  <si>
    <t>For monetary enforcement actions, such as Administrative Civil Liabilities, this is the amount being assessed by the enforcement actions, including both through liabilities and through projects. The amount assessed can change between initial issuance of an enforcement action and the final agreement between the Water Board and the responsible party due to negotiations or Board action.</t>
  </si>
  <si>
    <t>For monetary enforcement actions, such as Administrative Civil Liabilities, this is the amount owed to the Water Board.</t>
  </si>
  <si>
    <t>For monetary enforcement actions, such as Administrative Civil Liabilities, this is the value of the project that the enforcement action requires.</t>
  </si>
  <si>
    <t>This is the amount that has been received by the Water Board to be applied towards the assessment.</t>
  </si>
  <si>
    <t>This is the value of project that has been implemented, as required by the enforcement action.</t>
  </si>
  <si>
    <t>This is the total amount paid toward the required liability amount and the value of the project completed.</t>
  </si>
  <si>
    <t>The latitude and longitude of the regulated facility/site.</t>
  </si>
  <si>
    <t>Amount Received</t>
  </si>
  <si>
    <t>Unit of measure of the facility/site size (Acres or SqFt).</t>
  </si>
  <si>
    <t>Name of the regulated facility/site.</t>
  </si>
  <si>
    <t>Regional Water Quality Control Board office that has primary responsibility for regulation of the facility: 
- 1: North Coast
- 2: San Francisco Bay
- 3: Central Coast
- 4: Los Angeles
- 5F: Central Valley (Fresno)
- 5R: Central Valley (Redding)
- 5S: Central Valley (Sacramento)
- 6: Lahontan
- 7: Colorado River
- 8: Santa Ana
- 9: San Diego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</si>
</sst>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theme="0" tint="-0.249977111117893"/>
      <name val="Calibri"/>
      <family val="2"/>
      <scheme val="minor"/>
    </font>
    <font>
      <sz val="11"/>
      <color theme="0" tint="-0.34998626667073579"/>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0" borderId="0" xfId="0" applyFont="1"/>
    <xf numFmtId="0" fontId="1" fillId="0" borderId="2" xfId="0" applyFont="1" applyBorder="1" applyAlignment="1">
      <alignment vertical="center" wrapText="1"/>
    </xf>
    <xf numFmtId="0" fontId="1" fillId="0" borderId="1"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0" fillId="0" borderId="7" xfId="0" applyBorder="1" applyAlignment="1">
      <alignment vertical="center" wrapText="1"/>
    </xf>
    <xf numFmtId="0" fontId="2" fillId="0" borderId="7"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2" fillId="0" borderId="8" xfId="0" applyFont="1" applyBorder="1" applyAlignment="1">
      <alignment vertical="center" wrapText="1"/>
    </xf>
    <xf numFmtId="0" fontId="0" fillId="0" borderId="8" xfId="0" applyBorder="1" applyAlignment="1">
      <alignment vertical="center" wrapText="1"/>
    </xf>
    <xf numFmtId="0" fontId="1" fillId="0" borderId="9" xfId="0" applyFont="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1" xfId="0" applyFont="1" applyBorder="1" applyAlignment="1">
      <alignment horizontal="left" vertical="top" wrapText="1"/>
    </xf>
    <xf numFmtId="0" fontId="0" fillId="0" borderId="0" xfId="0" applyAlignment="1">
      <alignment wrapText="1"/>
    </xf>
    <xf numFmtId="0" fontId="4" fillId="0" borderId="0" xfId="0" applyFont="1"/>
    <xf numFmtId="0" fontId="0" fillId="0" borderId="0" xfId="0" applyAlignment="1">
      <alignment vertical="center"/>
    </xf>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1353-0134-449B-8A87-2DB58E793A23}">
  <dimension ref="A1:D49"/>
  <sheetViews>
    <sheetView showGridLines="0" tabSelected="1" zoomScaleNormal="100" workbookViewId="0">
      <pane ySplit="1" topLeftCell="A2" activePane="bottomLeft" state="frozen"/>
      <selection pane="bottomLeft"/>
    </sheetView>
  </sheetViews>
  <sheetFormatPr defaultRowHeight="14.4" x14ac:dyDescent="0.3"/>
  <cols>
    <col min="1" max="1" width="29.44140625" style="19" customWidth="1"/>
    <col min="2" max="2" width="22.88671875" style="19" customWidth="1"/>
    <col min="3" max="3" width="13.5546875" style="19" customWidth="1"/>
    <col min="4" max="4" width="103.6640625" style="19" customWidth="1"/>
  </cols>
  <sheetData>
    <row r="1" spans="1:4" ht="15" thickBot="1" x14ac:dyDescent="0.35">
      <c r="A1" s="15" t="s">
        <v>135</v>
      </c>
      <c r="B1" s="15" t="s">
        <v>137</v>
      </c>
      <c r="C1" s="15" t="s">
        <v>136</v>
      </c>
      <c r="D1" s="15" t="s">
        <v>138</v>
      </c>
    </row>
    <row r="2" spans="1:4" x14ac:dyDescent="0.3">
      <c r="A2" s="16" t="s">
        <v>13</v>
      </c>
      <c r="B2" s="16" t="s">
        <v>12</v>
      </c>
      <c r="C2" s="16" t="s">
        <v>139</v>
      </c>
      <c r="D2" s="16" t="s">
        <v>14</v>
      </c>
    </row>
    <row r="3" spans="1:4" ht="28.8" x14ac:dyDescent="0.3">
      <c r="A3" s="17" t="s">
        <v>9</v>
      </c>
      <c r="B3" s="17" t="s">
        <v>8</v>
      </c>
      <c r="C3" s="16" t="s">
        <v>139</v>
      </c>
      <c r="D3" s="17" t="s">
        <v>11</v>
      </c>
    </row>
    <row r="4" spans="1:4" x14ac:dyDescent="0.3">
      <c r="A4" s="17" t="s">
        <v>110</v>
      </c>
      <c r="B4" s="17" t="s">
        <v>158</v>
      </c>
      <c r="C4" s="16" t="s">
        <v>139</v>
      </c>
      <c r="D4" s="17" t="s">
        <v>193</v>
      </c>
    </row>
    <row r="5" spans="1:4" x14ac:dyDescent="0.3">
      <c r="A5" s="18" t="s">
        <v>111</v>
      </c>
      <c r="B5" s="18" t="s">
        <v>161</v>
      </c>
      <c r="C5" s="16" t="s">
        <v>139</v>
      </c>
      <c r="D5" s="17" t="s">
        <v>195</v>
      </c>
    </row>
    <row r="6" spans="1:4" ht="28.8" x14ac:dyDescent="0.3">
      <c r="A6" s="17" t="s">
        <v>112</v>
      </c>
      <c r="B6" s="17" t="s">
        <v>166</v>
      </c>
      <c r="C6" s="16" t="s">
        <v>139</v>
      </c>
      <c r="D6" s="17" t="s">
        <v>198</v>
      </c>
    </row>
    <row r="7" spans="1:4" x14ac:dyDescent="0.3">
      <c r="A7" s="18" t="s">
        <v>113</v>
      </c>
      <c r="B7" s="17" t="s">
        <v>140</v>
      </c>
      <c r="C7" s="16" t="s">
        <v>141</v>
      </c>
      <c r="D7" s="17" t="s">
        <v>140</v>
      </c>
    </row>
    <row r="8" spans="1:4" x14ac:dyDescent="0.3">
      <c r="A8" s="17" t="s">
        <v>114</v>
      </c>
      <c r="B8" s="17" t="s">
        <v>140</v>
      </c>
      <c r="C8" s="16" t="s">
        <v>141</v>
      </c>
      <c r="D8" s="17" t="s">
        <v>140</v>
      </c>
    </row>
    <row r="9" spans="1:4" x14ac:dyDescent="0.3">
      <c r="A9" s="18" t="s">
        <v>109</v>
      </c>
      <c r="B9" s="17" t="s">
        <v>167</v>
      </c>
      <c r="C9" s="16" t="s">
        <v>139</v>
      </c>
      <c r="D9" s="17" t="s">
        <v>199</v>
      </c>
    </row>
    <row r="10" spans="1:4" x14ac:dyDescent="0.3">
      <c r="A10" s="18" t="s">
        <v>115</v>
      </c>
      <c r="B10" s="17" t="s">
        <v>140</v>
      </c>
      <c r="C10" s="16" t="s">
        <v>139</v>
      </c>
      <c r="D10" s="17" t="s">
        <v>140</v>
      </c>
    </row>
    <row r="11" spans="1:4" ht="28.8" x14ac:dyDescent="0.3">
      <c r="A11" s="18" t="s">
        <v>116</v>
      </c>
      <c r="B11" s="17" t="s">
        <v>159</v>
      </c>
      <c r="C11" s="16" t="s">
        <v>139</v>
      </c>
      <c r="D11" s="17" t="s">
        <v>194</v>
      </c>
    </row>
    <row r="12" spans="1:4" x14ac:dyDescent="0.3">
      <c r="A12" s="18" t="s">
        <v>117</v>
      </c>
      <c r="B12" s="17" t="s">
        <v>140</v>
      </c>
      <c r="C12" s="16" t="s">
        <v>142</v>
      </c>
      <c r="D12" s="17" t="s">
        <v>140</v>
      </c>
    </row>
    <row r="13" spans="1:4" x14ac:dyDescent="0.3">
      <c r="A13" s="18" t="s">
        <v>118</v>
      </c>
      <c r="B13" s="17" t="s">
        <v>140</v>
      </c>
      <c r="C13" s="16" t="s">
        <v>142</v>
      </c>
      <c r="D13" s="17" t="s">
        <v>140</v>
      </c>
    </row>
    <row r="14" spans="1:4" x14ac:dyDescent="0.3">
      <c r="A14" s="18" t="s">
        <v>119</v>
      </c>
      <c r="B14" s="17" t="s">
        <v>140</v>
      </c>
      <c r="C14" s="16" t="s">
        <v>142</v>
      </c>
      <c r="D14" s="17" t="s">
        <v>140</v>
      </c>
    </row>
    <row r="15" spans="1:4" ht="57.6" x14ac:dyDescent="0.3">
      <c r="A15" s="18" t="s">
        <v>120</v>
      </c>
      <c r="B15" s="17" t="s">
        <v>172</v>
      </c>
      <c r="C15" s="16" t="s">
        <v>142</v>
      </c>
      <c r="D15" s="17" t="s">
        <v>200</v>
      </c>
    </row>
    <row r="16" spans="1:4" ht="57.6" x14ac:dyDescent="0.3">
      <c r="A16" s="18" t="s">
        <v>121</v>
      </c>
      <c r="B16" s="17" t="s">
        <v>169</v>
      </c>
      <c r="C16" s="16" t="s">
        <v>142</v>
      </c>
      <c r="D16" s="17" t="s">
        <v>200</v>
      </c>
    </row>
    <row r="17" spans="1:4" x14ac:dyDescent="0.3">
      <c r="A17" s="18" t="s">
        <v>122</v>
      </c>
      <c r="B17" s="17" t="s">
        <v>207</v>
      </c>
      <c r="C17" s="16" t="s">
        <v>142</v>
      </c>
      <c r="D17" s="17" t="s">
        <v>203</v>
      </c>
    </row>
    <row r="18" spans="1:4" x14ac:dyDescent="0.3">
      <c r="A18" s="18" t="s">
        <v>123</v>
      </c>
      <c r="B18" s="17" t="s">
        <v>140</v>
      </c>
      <c r="C18" s="16" t="s">
        <v>142</v>
      </c>
      <c r="D18" s="17" t="s">
        <v>140</v>
      </c>
    </row>
    <row r="19" spans="1:4" x14ac:dyDescent="0.3">
      <c r="A19" s="18" t="s">
        <v>124</v>
      </c>
      <c r="B19" s="17" t="s">
        <v>140</v>
      </c>
      <c r="C19" s="16" t="s">
        <v>142</v>
      </c>
      <c r="D19" s="17" t="s">
        <v>140</v>
      </c>
    </row>
    <row r="20" spans="1:4" ht="28.8" x14ac:dyDescent="0.3">
      <c r="A20" s="18" t="s">
        <v>125</v>
      </c>
      <c r="B20" s="17" t="s">
        <v>140</v>
      </c>
      <c r="C20" s="16" t="s">
        <v>141</v>
      </c>
      <c r="D20" s="17" t="s">
        <v>140</v>
      </c>
    </row>
    <row r="21" spans="1:4" x14ac:dyDescent="0.3">
      <c r="A21" s="18" t="s">
        <v>126</v>
      </c>
      <c r="B21" s="17" t="s">
        <v>140</v>
      </c>
      <c r="C21" s="16" t="s">
        <v>141</v>
      </c>
      <c r="D21" s="17" t="s">
        <v>140</v>
      </c>
    </row>
    <row r="22" spans="1:4" x14ac:dyDescent="0.3">
      <c r="A22" s="18" t="s">
        <v>127</v>
      </c>
      <c r="B22" s="17" t="s">
        <v>140</v>
      </c>
      <c r="C22" s="16" t="s">
        <v>141</v>
      </c>
      <c r="D22" s="17" t="s">
        <v>140</v>
      </c>
    </row>
    <row r="23" spans="1:4" x14ac:dyDescent="0.3">
      <c r="A23" s="18" t="s">
        <v>128</v>
      </c>
      <c r="B23" s="17" t="s">
        <v>140</v>
      </c>
      <c r="C23" s="16" t="s">
        <v>141</v>
      </c>
      <c r="D23" s="17" t="s">
        <v>140</v>
      </c>
    </row>
    <row r="24" spans="1:4" x14ac:dyDescent="0.3">
      <c r="A24" s="18" t="s">
        <v>129</v>
      </c>
      <c r="B24" s="17" t="s">
        <v>140</v>
      </c>
      <c r="C24" s="16" t="s">
        <v>141</v>
      </c>
      <c r="D24" s="17" t="s">
        <v>140</v>
      </c>
    </row>
    <row r="25" spans="1:4" x14ac:dyDescent="0.3">
      <c r="A25" s="18" t="s">
        <v>130</v>
      </c>
      <c r="B25" s="17" t="s">
        <v>140</v>
      </c>
      <c r="C25" s="16" t="s">
        <v>141</v>
      </c>
      <c r="D25" s="17" t="s">
        <v>140</v>
      </c>
    </row>
    <row r="26" spans="1:4" x14ac:dyDescent="0.3">
      <c r="A26" s="18" t="s">
        <v>77</v>
      </c>
      <c r="B26" s="17" t="s">
        <v>140</v>
      </c>
      <c r="C26" s="16" t="s">
        <v>142</v>
      </c>
      <c r="D26" s="17" t="s">
        <v>140</v>
      </c>
    </row>
    <row r="27" spans="1:4" ht="28.8" x14ac:dyDescent="0.3">
      <c r="A27" s="18" t="s">
        <v>5</v>
      </c>
      <c r="B27" s="17" t="s">
        <v>4</v>
      </c>
      <c r="C27" s="16" t="s">
        <v>139</v>
      </c>
      <c r="D27" s="17" t="s">
        <v>7</v>
      </c>
    </row>
    <row r="28" spans="1:4" ht="187.2" x14ac:dyDescent="0.3">
      <c r="A28" s="18" t="s">
        <v>78</v>
      </c>
      <c r="B28" s="17" t="s">
        <v>21</v>
      </c>
      <c r="C28" s="16" t="s">
        <v>139</v>
      </c>
      <c r="D28" s="17" t="s">
        <v>210</v>
      </c>
    </row>
    <row r="29" spans="1:4" x14ac:dyDescent="0.3">
      <c r="A29" s="17" t="s">
        <v>79</v>
      </c>
      <c r="B29" s="17" t="s">
        <v>131</v>
      </c>
      <c r="C29" s="16" t="s">
        <v>139</v>
      </c>
      <c r="D29" s="17" t="s">
        <v>209</v>
      </c>
    </row>
    <row r="30" spans="1:4" x14ac:dyDescent="0.3">
      <c r="A30" s="18" t="s">
        <v>80</v>
      </c>
      <c r="B30" s="17" t="s">
        <v>91</v>
      </c>
      <c r="C30" s="16" t="s">
        <v>139</v>
      </c>
      <c r="D30" s="17" t="s">
        <v>32</v>
      </c>
    </row>
    <row r="31" spans="1:4" x14ac:dyDescent="0.3">
      <c r="A31" s="18" t="s">
        <v>81</v>
      </c>
      <c r="B31" s="17" t="s">
        <v>140</v>
      </c>
      <c r="C31" s="16" t="s">
        <v>139</v>
      </c>
      <c r="D31" s="17" t="s">
        <v>140</v>
      </c>
    </row>
    <row r="32" spans="1:4" x14ac:dyDescent="0.3">
      <c r="A32" s="18" t="s">
        <v>82</v>
      </c>
      <c r="B32" s="17" t="s">
        <v>34</v>
      </c>
      <c r="C32" s="16" t="s">
        <v>139</v>
      </c>
      <c r="D32" s="17" t="s">
        <v>36</v>
      </c>
    </row>
    <row r="33" spans="1:4" x14ac:dyDescent="0.3">
      <c r="A33" s="18" t="s">
        <v>83</v>
      </c>
      <c r="B33" s="17" t="s">
        <v>132</v>
      </c>
      <c r="C33" s="16" t="s">
        <v>139</v>
      </c>
      <c r="D33" s="17" t="s">
        <v>38</v>
      </c>
    </row>
    <row r="34" spans="1:4" x14ac:dyDescent="0.3">
      <c r="A34" s="18" t="s">
        <v>84</v>
      </c>
      <c r="B34" s="17" t="s">
        <v>39</v>
      </c>
      <c r="C34" s="16" t="s">
        <v>139</v>
      </c>
      <c r="D34" s="17" t="s">
        <v>41</v>
      </c>
    </row>
    <row r="35" spans="1:4" x14ac:dyDescent="0.3">
      <c r="A35" s="18" t="s">
        <v>85</v>
      </c>
      <c r="B35" s="17" t="s">
        <v>101</v>
      </c>
      <c r="C35" s="16" t="s">
        <v>142</v>
      </c>
      <c r="D35" s="17" t="s">
        <v>44</v>
      </c>
    </row>
    <row r="36" spans="1:4" x14ac:dyDescent="0.3">
      <c r="A36" s="18" t="s">
        <v>86</v>
      </c>
      <c r="B36" s="17" t="s">
        <v>102</v>
      </c>
      <c r="C36" s="16" t="s">
        <v>142</v>
      </c>
      <c r="D36" s="17" t="s">
        <v>47</v>
      </c>
    </row>
    <row r="37" spans="1:4" x14ac:dyDescent="0.3">
      <c r="A37" s="18" t="s">
        <v>87</v>
      </c>
      <c r="B37" s="17" t="s">
        <v>90</v>
      </c>
      <c r="C37" s="16" t="s">
        <v>139</v>
      </c>
      <c r="D37" s="17" t="s">
        <v>24</v>
      </c>
    </row>
    <row r="38" spans="1:4" x14ac:dyDescent="0.3">
      <c r="A38" s="18" t="s">
        <v>88</v>
      </c>
      <c r="B38" s="17" t="s">
        <v>133</v>
      </c>
      <c r="C38" s="16" t="s">
        <v>142</v>
      </c>
      <c r="D38" s="17" t="s">
        <v>144</v>
      </c>
    </row>
    <row r="39" spans="1:4" x14ac:dyDescent="0.3">
      <c r="A39" s="18" t="s">
        <v>89</v>
      </c>
      <c r="B39" s="17" t="s">
        <v>134</v>
      </c>
      <c r="C39" s="16" t="s">
        <v>139</v>
      </c>
      <c r="D39" s="17" t="s">
        <v>208</v>
      </c>
    </row>
    <row r="40" spans="1:4" x14ac:dyDescent="0.3">
      <c r="A40" s="18" t="s">
        <v>67</v>
      </c>
      <c r="B40" s="17" t="s">
        <v>140</v>
      </c>
      <c r="C40" s="16" t="s">
        <v>139</v>
      </c>
      <c r="D40" s="17" t="s">
        <v>140</v>
      </c>
    </row>
    <row r="41" spans="1:4" x14ac:dyDescent="0.3">
      <c r="A41" s="18" t="s">
        <v>68</v>
      </c>
      <c r="B41" s="17" t="s">
        <v>140</v>
      </c>
      <c r="C41" s="16" t="s">
        <v>139</v>
      </c>
      <c r="D41" s="17" t="s">
        <v>140</v>
      </c>
    </row>
    <row r="42" spans="1:4" x14ac:dyDescent="0.3">
      <c r="A42" s="17" t="s">
        <v>69</v>
      </c>
      <c r="B42" s="17" t="s">
        <v>140</v>
      </c>
      <c r="C42" s="16" t="s">
        <v>139</v>
      </c>
      <c r="D42" s="17" t="s">
        <v>140</v>
      </c>
    </row>
    <row r="43" spans="1:4" x14ac:dyDescent="0.3">
      <c r="A43"/>
      <c r="B43"/>
      <c r="C43"/>
      <c r="D43"/>
    </row>
    <row r="44" spans="1:4" x14ac:dyDescent="0.3">
      <c r="A44"/>
      <c r="B44"/>
      <c r="C44"/>
      <c r="D44"/>
    </row>
    <row r="45" spans="1:4" x14ac:dyDescent="0.3">
      <c r="A45"/>
      <c r="B45"/>
      <c r="C45"/>
      <c r="D45"/>
    </row>
    <row r="46" spans="1:4" x14ac:dyDescent="0.3">
      <c r="A46"/>
      <c r="B46"/>
      <c r="C46"/>
      <c r="D46"/>
    </row>
    <row r="47" spans="1:4" x14ac:dyDescent="0.3">
      <c r="A47"/>
      <c r="B47"/>
      <c r="C47"/>
      <c r="D47"/>
    </row>
    <row r="48" spans="1:4" x14ac:dyDescent="0.3">
      <c r="A48"/>
      <c r="B48"/>
      <c r="C48"/>
      <c r="D48"/>
    </row>
    <row r="49" customFormat="1" x14ac:dyDescent="0.3"/>
  </sheetData>
  <conditionalFormatting sqref="C1:C42 C50:C1048576">
    <cfRule type="cellIs" dxfId="2" priority="1" operator="equal">
      <formula>"numeric"</formula>
    </cfRule>
    <cfRule type="cellIs" dxfId="1" priority="2" operator="equal">
      <formula>"timestamp"</formula>
    </cfRule>
    <cfRule type="cellIs" dxfId="0" priority="3" operator="equal">
      <formula>"text"</formula>
    </cfRule>
  </conditionalFormatting>
  <dataValidations count="1">
    <dataValidation type="list" allowBlank="1" showInputMessage="1" showErrorMessage="1" sqref="C2:C42" xr:uid="{4E0F304F-3107-4AAF-A837-F7B5281CC604}">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6A2E-7B02-41D2-88BA-37E362374F49}">
  <dimension ref="A1:R44"/>
  <sheetViews>
    <sheetView zoomScale="80" zoomScaleNormal="80" workbookViewId="0">
      <selection activeCell="A2" sqref="A2:D26"/>
    </sheetView>
  </sheetViews>
  <sheetFormatPr defaultRowHeight="14.4" x14ac:dyDescent="0.3"/>
  <cols>
    <col min="1" max="1" width="28.6640625" customWidth="1"/>
    <col min="2" max="2" width="17" style="21" customWidth="1"/>
    <col min="3" max="3" width="26.33203125" style="21" customWidth="1"/>
    <col min="4" max="4" width="59" style="21" customWidth="1"/>
    <col min="5" max="5" width="28.88671875" style="1" bestFit="1" customWidth="1"/>
    <col min="6" max="6" width="28.5546875" bestFit="1" customWidth="1"/>
    <col min="7" max="7" width="31" bestFit="1" customWidth="1"/>
    <col min="9" max="11" width="26" customWidth="1"/>
    <col min="12" max="12" width="63.5546875" customWidth="1"/>
    <col min="15" max="17" width="22.5546875" customWidth="1"/>
    <col min="18" max="18" width="80.33203125" customWidth="1"/>
  </cols>
  <sheetData>
    <row r="1" spans="1:18" ht="15" thickBot="1" x14ac:dyDescent="0.35">
      <c r="A1" s="3" t="s">
        <v>73</v>
      </c>
      <c r="B1" s="2" t="s">
        <v>74</v>
      </c>
      <c r="C1" s="3" t="s">
        <v>75</v>
      </c>
      <c r="D1" s="2" t="s">
        <v>3</v>
      </c>
      <c r="E1" s="1" t="s">
        <v>95</v>
      </c>
      <c r="F1" s="1" t="s">
        <v>96</v>
      </c>
      <c r="G1" s="1" t="s">
        <v>97</v>
      </c>
      <c r="I1" s="3" t="s">
        <v>73</v>
      </c>
      <c r="J1" s="2" t="s">
        <v>74</v>
      </c>
      <c r="K1" s="3" t="s">
        <v>75</v>
      </c>
      <c r="L1" s="2" t="s">
        <v>3</v>
      </c>
      <c r="O1" s="3" t="s">
        <v>0</v>
      </c>
      <c r="P1" s="2" t="s">
        <v>1</v>
      </c>
      <c r="Q1" s="3" t="s">
        <v>2</v>
      </c>
      <c r="R1" s="2" t="s">
        <v>3</v>
      </c>
    </row>
    <row r="2" spans="1:18" ht="58.2" thickBot="1" x14ac:dyDescent="0.35">
      <c r="A2" s="12" t="s">
        <v>13</v>
      </c>
      <c r="B2" s="11" t="str" cm="1">
        <f t="array" ref="B2">IF(IFERROR(IFERROR(INDEX(J:J,$F2),INDEX(Q:Q,$G2)),"-")=0,
"-",
IFERROR(IFERROR(INDEX(J:J,$F2),INDEX(Q:Q,$G2)),"-"))</f>
        <v>Plain Text</v>
      </c>
      <c r="C2" s="12" t="str" cm="1">
        <f t="array" ref="C2">IF(IFERROR(IFERROR(INDEX(K:K,$F2),INDEX(O:O,$G2)),"-")=0,
"-",
IFERROR(IFERROR(INDEX(K:K,$F2),INDEX(O:O,$G2)),"-"))</f>
        <v>Waste Discharge ID</v>
      </c>
      <c r="D2" s="11" t="str" cm="1">
        <f t="array" ref="D2">IF(IFERROR(IFERROR(INDEX(L:L,$F2),INDEX(R:R,$G2)),"-")=0,
"-",
IFERROR(IFERROR(INDEX(L:L,$F2),INDEX(R:R,$G2)),"-"))</f>
        <v xml:space="preserve">Identification number associated with a waste discharge. </v>
      </c>
      <c r="E2" s="1" t="s">
        <v>13</v>
      </c>
      <c r="F2" s="1">
        <f t="shared" ref="F2:F35" si="0">MATCH(E2,I:I,0)</f>
        <v>4</v>
      </c>
      <c r="G2" s="1">
        <f t="shared" ref="G2:G43" si="1">MATCH(E2,P:P,0)</f>
        <v>13</v>
      </c>
      <c r="I2" s="5" t="s">
        <v>5</v>
      </c>
      <c r="J2" s="4" t="s">
        <v>6</v>
      </c>
      <c r="K2" s="5" t="s">
        <v>4</v>
      </c>
      <c r="L2" s="4" t="s">
        <v>7</v>
      </c>
      <c r="O2" s="5" t="s">
        <v>21</v>
      </c>
      <c r="P2" s="4" t="s">
        <v>145</v>
      </c>
      <c r="Q2" s="5" t="s">
        <v>6</v>
      </c>
      <c r="R2" s="4" t="s">
        <v>188</v>
      </c>
    </row>
    <row r="3" spans="1:18" ht="43.8" thickBot="1" x14ac:dyDescent="0.35">
      <c r="A3" s="12" t="s">
        <v>9</v>
      </c>
      <c r="B3" s="11" t="str" cm="1">
        <f t="array" ref="B3">IF(IFERROR(IFERROR(INDEX(J:J,$F3),INDEX(Q:Q,$G3)),"-")=0,
"-",
IFERROR(IFERROR(INDEX(J:J,$F3),INDEX(Q:Q,$G3)),"-"))</f>
        <v>Number</v>
      </c>
      <c r="C3" s="12" t="str" cm="1">
        <f t="array" ref="C3">IF(IFERROR(IFERROR(INDEX(K:K,$F3),INDEX(O:O,$G3)),"-")=0,
"-",
IFERROR(IFERROR(INDEX(K:K,$F3),INDEX(O:O,$G3)),"-"))</f>
        <v>Regulatory Measure ID (Application ID)</v>
      </c>
      <c r="D3" s="11" t="str" cm="1">
        <f t="array" ref="D3">IF(IFERROR(IFERROR(INDEX(L:L,$F3),INDEX(R:R,$G3)),"-")=0,
"-",
IFERROR(IFERROR(INDEX(L:L,$F3),INDEX(R:R,$G3)),"-"))</f>
        <v>A unique Identification number associated with a storm water application.  Universal number used to link the application to inspections, violations, and enforcement actions.</v>
      </c>
      <c r="E3" s="1" t="s">
        <v>9</v>
      </c>
      <c r="F3" s="1">
        <f t="shared" si="0"/>
        <v>3</v>
      </c>
      <c r="G3" s="1" t="e">
        <f t="shared" si="1"/>
        <v>#N/A</v>
      </c>
      <c r="I3" s="5" t="s">
        <v>9</v>
      </c>
      <c r="J3" s="4" t="s">
        <v>10</v>
      </c>
      <c r="K3" s="5" t="s">
        <v>8</v>
      </c>
      <c r="L3" s="4" t="s">
        <v>11</v>
      </c>
      <c r="O3" s="5" t="s">
        <v>146</v>
      </c>
      <c r="P3" s="4" t="s">
        <v>147</v>
      </c>
      <c r="Q3" s="5" t="s">
        <v>6</v>
      </c>
      <c r="R3" s="4" t="s">
        <v>187</v>
      </c>
    </row>
    <row r="4" spans="1:18" ht="29.4" thickBot="1" x14ac:dyDescent="0.35">
      <c r="A4" s="12" t="s">
        <v>110</v>
      </c>
      <c r="B4" s="11" t="str" cm="1">
        <f t="array" ref="B4">IF(IFERROR(IFERROR(INDEX(J:J,$F4),INDEX(Q:Q,$G4)),"-")=0,
"-",
IFERROR(IFERROR(INDEX(J:J,$F4),INDEX(Q:Q,$G4)),"-"))</f>
        <v>Plain Text</v>
      </c>
      <c r="C4" s="12" t="str" cm="1">
        <f t="array" ref="C4">IF(IFERROR(IFERROR(INDEX(K:K,$F4),INDEX(O:O,$G4)),"-")=0,
"-",
IFERROR(IFERROR(INDEX(K:K,$F4),INDEX(O:O,$G4)),"-"))</f>
        <v>Enforcement ID</v>
      </c>
      <c r="D4" s="11" t="str" cm="1">
        <f t="array" ref="D4">IF(IFERROR(IFERROR(INDEX(L:L,$F4),INDEX(R:R,$G4)),"-")=0,
"-",
IFERROR(IFERROR(INDEX(L:L,$F4),INDEX(R:R,$G4)),"-"))</f>
        <v>System generated unique identifier representing the enforcement action issued.</v>
      </c>
      <c r="E4" s="1" t="s">
        <v>110</v>
      </c>
      <c r="F4" s="1" t="e">
        <f t="shared" si="0"/>
        <v>#N/A</v>
      </c>
      <c r="G4" s="1">
        <f t="shared" si="1"/>
        <v>19</v>
      </c>
      <c r="I4" s="5" t="s">
        <v>13</v>
      </c>
      <c r="J4" s="4" t="s">
        <v>6</v>
      </c>
      <c r="K4" s="5" t="s">
        <v>12</v>
      </c>
      <c r="L4" s="4" t="s">
        <v>14</v>
      </c>
      <c r="O4" s="5" t="s">
        <v>28</v>
      </c>
      <c r="P4" s="4" t="s">
        <v>29</v>
      </c>
      <c r="Q4" s="5" t="s">
        <v>6</v>
      </c>
      <c r="R4" s="4" t="s">
        <v>30</v>
      </c>
    </row>
    <row r="5" spans="1:18" ht="29.4" thickBot="1" x14ac:dyDescent="0.35">
      <c r="A5" s="12" t="s">
        <v>111</v>
      </c>
      <c r="B5" s="11" t="str" cm="1">
        <f t="array" ref="B5">IF(IFERROR(IFERROR(INDEX(J:J,$F5),INDEX(Q:Q,$G5)),"-")=0,
"-",
IFERROR(IFERROR(INDEX(J:J,$F5),INDEX(Q:Q,$G5)),"-"))</f>
        <v>Plain Text</v>
      </c>
      <c r="C5" s="12" t="str" cm="1">
        <f t="array" ref="C5">IF(IFERROR(IFERROR(INDEX(K:K,$F5),INDEX(O:O,$G5)),"-")=0,
"-",
IFERROR(IFERROR(INDEX(K:K,$F5),INDEX(O:O,$G5)),"-"))</f>
        <v>Enforcement Type</v>
      </c>
      <c r="D5" s="11" t="str" cm="1">
        <f t="array" ref="D5">IF(IFERROR(IFERROR(INDEX(L:L,$F5),INDEX(R:R,$G5)),"-")=0,
"-",
IFERROR(IFERROR(INDEX(L:L,$F5),INDEX(R:R,$G5)),"-"))</f>
        <v>The type of enforcement action issued in response to instances of noncompliance.</v>
      </c>
      <c r="E5" s="1" t="s">
        <v>111</v>
      </c>
      <c r="F5" s="1" t="e">
        <f t="shared" si="0"/>
        <v>#N/A</v>
      </c>
      <c r="G5" s="1">
        <f t="shared" si="1"/>
        <v>21</v>
      </c>
      <c r="I5" s="6" t="s">
        <v>16</v>
      </c>
      <c r="J5" s="4"/>
      <c r="K5" s="6" t="s">
        <v>15</v>
      </c>
      <c r="L5" s="4"/>
      <c r="O5" s="5" t="s">
        <v>98</v>
      </c>
      <c r="P5" s="4" t="s">
        <v>76</v>
      </c>
      <c r="Q5" s="5" t="s">
        <v>6</v>
      </c>
      <c r="R5" s="4" t="s">
        <v>148</v>
      </c>
    </row>
    <row r="6" spans="1:18" ht="43.8" thickBot="1" x14ac:dyDescent="0.35">
      <c r="A6" s="12" t="s">
        <v>112</v>
      </c>
      <c r="B6" s="11" t="str" cm="1">
        <f t="array" ref="B6">IF(IFERROR(IFERROR(INDEX(J:J,$F6),INDEX(Q:Q,$G6)),"-")=0,
"-",
IFERROR(IFERROR(INDEX(J:J,$F6),INDEX(Q:Q,$G6)),"-"))</f>
        <v>Plain Text</v>
      </c>
      <c r="C6" s="12" t="str" cm="1">
        <f t="array" ref="C6">IF(IFERROR(IFERROR(INDEX(K:K,$F6),INDEX(O:O,$G6)),"-")=0,
"-",
IFERROR(IFERROR(INDEX(K:K,$F6),INDEX(O:O,$G6)),"-"))</f>
        <v>Enforcement Status</v>
      </c>
      <c r="D6" s="11" t="str" cm="1">
        <f t="array" ref="D6">IF(IFERROR(IFERROR(INDEX(L:L,$F6),INDEX(R:R,$G6)),"-")=0,
"-",
IFERROR(IFERROR(INDEX(L:L,$F6),INDEX(R:R,$G6)),"-"))</f>
        <v>Status of the enforcement action. A status of active means that actions are required by the discharger. A status of historical means that the discharger has fulfilled the requirements.</v>
      </c>
      <c r="E6" s="1" t="s">
        <v>112</v>
      </c>
      <c r="F6" s="1" t="e">
        <f t="shared" si="0"/>
        <v>#N/A</v>
      </c>
      <c r="G6" s="1">
        <f t="shared" si="1"/>
        <v>24</v>
      </c>
      <c r="I6" s="7" t="s">
        <v>18</v>
      </c>
      <c r="J6" s="7" t="s">
        <v>6</v>
      </c>
      <c r="K6" s="7" t="s">
        <v>17</v>
      </c>
      <c r="L6" s="7" t="s">
        <v>19</v>
      </c>
      <c r="O6" s="5" t="s">
        <v>99</v>
      </c>
      <c r="P6" s="4" t="s">
        <v>100</v>
      </c>
      <c r="Q6" s="5" t="s">
        <v>6</v>
      </c>
      <c r="R6" s="4" t="s">
        <v>189</v>
      </c>
    </row>
    <row r="7" spans="1:18" ht="15" thickBot="1" x14ac:dyDescent="0.35">
      <c r="A7" s="12" t="s">
        <v>113</v>
      </c>
      <c r="B7" s="11" t="str" cm="1">
        <f t="array" ref="B7">IF(IFERROR(IFERROR(INDEX(J:J,$F7),INDEX(Q:Q,$G7)),"-")=0,
"-",
IFERROR(IFERROR(INDEX(J:J,$F7),INDEX(Q:Q,$G7)),"-"))</f>
        <v>-</v>
      </c>
      <c r="C7" s="12" t="str" cm="1">
        <f t="array" ref="C7">IF(IFERROR(IFERROR(INDEX(K:K,$F7),INDEX(O:O,$G7)),"-")=0,
"-",
IFERROR(IFERROR(INDEX(K:K,$F7),INDEX(O:O,$G7)),"-"))</f>
        <v>-</v>
      </c>
      <c r="D7" s="11" t="str" cm="1">
        <f t="array" ref="D7">IF(IFERROR(IFERROR(INDEX(L:L,$F7),INDEX(R:R,$G7)),"-")=0,
"-",
IFERROR(IFERROR(INDEX(L:L,$F7),INDEX(R:R,$G7)),"-"))</f>
        <v>-</v>
      </c>
      <c r="E7" s="1" t="s">
        <v>113</v>
      </c>
      <c r="F7" s="1" t="e">
        <f t="shared" si="0"/>
        <v>#N/A</v>
      </c>
      <c r="G7" s="1" t="e">
        <f t="shared" si="1"/>
        <v>#N/A</v>
      </c>
      <c r="I7" s="6" t="s">
        <v>20</v>
      </c>
      <c r="J7" s="4"/>
      <c r="K7" s="5"/>
      <c r="L7" s="4"/>
      <c r="O7" s="5" t="s">
        <v>91</v>
      </c>
      <c r="P7" s="4" t="s">
        <v>80</v>
      </c>
      <c r="Q7" s="5" t="s">
        <v>6</v>
      </c>
      <c r="R7" s="4" t="s">
        <v>32</v>
      </c>
    </row>
    <row r="8" spans="1:18" ht="72.599999999999994" thickBot="1" x14ac:dyDescent="0.35">
      <c r="A8" s="12" t="s">
        <v>114</v>
      </c>
      <c r="B8" s="11" t="str" cm="1">
        <f t="array" ref="B8">IF(IFERROR(IFERROR(INDEX(J:J,$F8),INDEX(Q:Q,$G8)),"-")=0,
"-",
IFERROR(IFERROR(INDEX(J:J,$F8),INDEX(Q:Q,$G8)),"-"))</f>
        <v>-</v>
      </c>
      <c r="C8" s="12" t="str" cm="1">
        <f t="array" ref="C8">IF(IFERROR(IFERROR(INDEX(K:K,$F8),INDEX(O:O,$G8)),"-")=0,
"-",
IFERROR(IFERROR(INDEX(K:K,$F8),INDEX(O:O,$G8)),"-"))</f>
        <v>-</v>
      </c>
      <c r="D8" s="11" t="str" cm="1">
        <f t="array" ref="D8">IF(IFERROR(IFERROR(INDEX(L:L,$F8),INDEX(R:R,$G8)),"-")=0,
"-",
IFERROR(IFERROR(INDEX(L:L,$F8),INDEX(R:R,$G8)),"-"))</f>
        <v>-</v>
      </c>
      <c r="E8" s="1" t="s">
        <v>114</v>
      </c>
      <c r="F8" s="1" t="e">
        <f t="shared" si="0"/>
        <v>#N/A</v>
      </c>
      <c r="G8" s="1" t="e">
        <f t="shared" si="1"/>
        <v>#N/A</v>
      </c>
      <c r="I8" s="5" t="s">
        <v>22</v>
      </c>
      <c r="J8" s="4" t="s">
        <v>6</v>
      </c>
      <c r="K8" s="5" t="s">
        <v>21</v>
      </c>
      <c r="L8" s="4" t="s">
        <v>143</v>
      </c>
      <c r="O8" s="5" t="s">
        <v>34</v>
      </c>
      <c r="P8" s="4" t="s">
        <v>82</v>
      </c>
      <c r="Q8" s="5" t="s">
        <v>6</v>
      </c>
      <c r="R8" s="4" t="s">
        <v>36</v>
      </c>
    </row>
    <row r="9" spans="1:18" ht="15" thickBot="1" x14ac:dyDescent="0.35">
      <c r="A9" s="12" t="s">
        <v>109</v>
      </c>
      <c r="B9" s="11" t="str" cm="1">
        <f t="array" ref="B9">IF(IFERROR(IFERROR(INDEX(J:J,$F9),INDEX(Q:Q,$G9)),"-")=0,
"-",
IFERROR(IFERROR(INDEX(J:J,$F9),INDEX(Q:Q,$G9)),"-"))</f>
        <v>Plain Text</v>
      </c>
      <c r="C9" s="12" t="str" cm="1">
        <f t="array" ref="C9">IF(IFERROR(IFERROR(INDEX(K:K,$F9),INDEX(O:O,$G9)),"-")=0,
"-",
IFERROR(IFERROR(INDEX(K:K,$F9),INDEX(O:O,$G9)),"-"))</f>
        <v>Enforcement Description</v>
      </c>
      <c r="D9" s="11" t="str" cm="1">
        <f t="array" ref="D9">IF(IFERROR(IFERROR(INDEX(L:L,$F9),INDEX(R:R,$G9)),"-")=0,
"-",
IFERROR(IFERROR(INDEX(L:L,$F9),INDEX(R:R,$G9)),"-"))</f>
        <v>A free text field that gives key points about the enforcement action.</v>
      </c>
      <c r="E9" s="1" t="s">
        <v>168</v>
      </c>
      <c r="F9" s="1" t="e">
        <f t="shared" si="0"/>
        <v>#N/A</v>
      </c>
      <c r="G9" s="1">
        <f t="shared" si="1"/>
        <v>25</v>
      </c>
      <c r="I9" s="8" t="s">
        <v>23</v>
      </c>
      <c r="J9" s="7" t="s">
        <v>6</v>
      </c>
      <c r="K9" s="9" t="s">
        <v>90</v>
      </c>
      <c r="L9" s="7" t="s">
        <v>24</v>
      </c>
      <c r="O9" s="5" t="s">
        <v>39</v>
      </c>
      <c r="P9" s="4" t="s">
        <v>84</v>
      </c>
      <c r="Q9" s="5" t="s">
        <v>6</v>
      </c>
      <c r="R9" s="4" t="s">
        <v>41</v>
      </c>
    </row>
    <row r="10" spans="1:18" ht="29.4" thickBot="1" x14ac:dyDescent="0.35">
      <c r="A10" s="12" t="s">
        <v>115</v>
      </c>
      <c r="B10" s="11" t="str" cm="1">
        <f t="array" ref="B10">IF(IFERROR(IFERROR(INDEX(J:J,$F10),INDEX(Q:Q,$G10)),"-")=0,
"-",
IFERROR(IFERROR(INDEX(J:J,$F10),INDEX(Q:Q,$G10)),"-"))</f>
        <v>-</v>
      </c>
      <c r="C10" s="12" t="str" cm="1">
        <f t="array" ref="C10">IF(IFERROR(IFERROR(INDEX(K:K,$F10),INDEX(O:O,$G10)),"-")=0,
"-",
IFERROR(IFERROR(INDEX(K:K,$F10),INDEX(O:O,$G10)),"-"))</f>
        <v>-</v>
      </c>
      <c r="D10" s="11" t="str" cm="1">
        <f t="array" ref="D10">IF(IFERROR(IFERROR(INDEX(L:L,$F10),INDEX(R:R,$G10)),"-")=0,
"-",
IFERROR(IFERROR(INDEX(L:L,$F10),INDEX(R:R,$G10)),"-"))</f>
        <v>-</v>
      </c>
      <c r="E10" s="1" t="s">
        <v>115</v>
      </c>
      <c r="F10" s="1" t="e">
        <f t="shared" si="0"/>
        <v>#N/A</v>
      </c>
      <c r="G10" s="1" t="e">
        <f t="shared" si="1"/>
        <v>#N/A</v>
      </c>
      <c r="I10" s="6" t="s">
        <v>26</v>
      </c>
      <c r="J10" s="4" t="s">
        <v>6</v>
      </c>
      <c r="K10" s="5" t="s">
        <v>25</v>
      </c>
      <c r="L10" s="4" t="s">
        <v>27</v>
      </c>
      <c r="O10" s="5" t="s">
        <v>149</v>
      </c>
      <c r="P10" s="4" t="s">
        <v>87</v>
      </c>
      <c r="Q10" s="5" t="s">
        <v>6</v>
      </c>
      <c r="R10" s="4" t="s">
        <v>24</v>
      </c>
    </row>
    <row r="11" spans="1:18" ht="29.4" thickBot="1" x14ac:dyDescent="0.35">
      <c r="A11" s="12" t="s">
        <v>116</v>
      </c>
      <c r="B11" s="11" t="str" cm="1">
        <f t="array" ref="B11">IF(IFERROR(IFERROR(INDEX(J:J,$F11),INDEX(Q:Q,$G11)),"-")=0,
"-",
IFERROR(IFERROR(INDEX(J:J,$F11),INDEX(Q:Q,$G11)),"-"))</f>
        <v>Plain Text</v>
      </c>
      <c r="C11" s="12" t="str" cm="1">
        <f t="array" ref="C11">IF(IFERROR(IFERROR(INDEX(K:K,$F11),INDEX(O:O,$G11)),"-")=0,
"-",
IFERROR(IFERROR(INDEX(K:K,$F11),INDEX(O:O,$G11)),"-"))</f>
        <v>Order/Resolution
Number</v>
      </c>
      <c r="D11" s="11" t="str" cm="1">
        <f t="array" ref="D11">IF(IFERROR(IFERROR(INDEX(L:L,$F11),INDEX(R:R,$G11)),"-")=0,
"-",
IFERROR(IFERROR(INDEX(L:L,$F11),INDEX(R:R,$G11)),"-"))</f>
        <v>The assigned number of the enforcement action.</v>
      </c>
      <c r="E11" s="1" t="s">
        <v>160</v>
      </c>
      <c r="F11" s="1" t="e">
        <f t="shared" si="0"/>
        <v>#N/A</v>
      </c>
      <c r="G11" s="1">
        <f t="shared" si="1"/>
        <v>20</v>
      </c>
      <c r="I11" s="6" t="s">
        <v>29</v>
      </c>
      <c r="J11" s="4" t="s">
        <v>6</v>
      </c>
      <c r="K11" s="5" t="s">
        <v>131</v>
      </c>
      <c r="L11" s="4" t="s">
        <v>30</v>
      </c>
      <c r="O11" s="5" t="s">
        <v>101</v>
      </c>
      <c r="P11" s="4" t="s">
        <v>85</v>
      </c>
      <c r="Q11" s="5" t="s">
        <v>10</v>
      </c>
      <c r="R11" s="4" t="s">
        <v>186</v>
      </c>
    </row>
    <row r="12" spans="1:18" ht="29.4" thickBot="1" x14ac:dyDescent="0.35">
      <c r="A12" s="12" t="s">
        <v>117</v>
      </c>
      <c r="B12" s="11" t="str" cm="1">
        <f t="array" ref="B12">IF(IFERROR(IFERROR(INDEX(J:J,$F12),INDEX(Q:Q,$G12)),"-")=0,
"-",
IFERROR(IFERROR(INDEX(J:J,$F12),INDEX(Q:Q,$G12)),"-"))</f>
        <v>-</v>
      </c>
      <c r="C12" s="12" t="str" cm="1">
        <f t="array" ref="C12">IF(IFERROR(IFERROR(INDEX(K:K,$F12),INDEX(O:O,$G12)),"-")=0,
"-",
IFERROR(IFERROR(INDEX(K:K,$F12),INDEX(O:O,$G12)),"-"))</f>
        <v>-</v>
      </c>
      <c r="D12" s="11" t="str" cm="1">
        <f t="array" ref="D12">IF(IFERROR(IFERROR(INDEX(L:L,$F12),INDEX(R:R,$G12)),"-")=0,
"-",
IFERROR(IFERROR(INDEX(L:L,$F12),INDEX(R:R,$G12)),"-"))</f>
        <v>-</v>
      </c>
      <c r="E12" s="1" t="s">
        <v>117</v>
      </c>
      <c r="F12" s="1" t="e">
        <f t="shared" si="0"/>
        <v>#N/A</v>
      </c>
      <c r="G12" s="1" t="e">
        <f t="shared" si="1"/>
        <v>#N/A</v>
      </c>
      <c r="I12" s="8" t="s">
        <v>31</v>
      </c>
      <c r="J12" s="7" t="s">
        <v>6</v>
      </c>
      <c r="K12" s="9" t="s">
        <v>91</v>
      </c>
      <c r="L12" s="7" t="s">
        <v>32</v>
      </c>
      <c r="O12" s="5" t="s">
        <v>102</v>
      </c>
      <c r="P12" s="4" t="s">
        <v>86</v>
      </c>
      <c r="Q12" s="5" t="s">
        <v>10</v>
      </c>
      <c r="R12" s="4" t="s">
        <v>185</v>
      </c>
    </row>
    <row r="13" spans="1:18" ht="29.4" thickBot="1" x14ac:dyDescent="0.35">
      <c r="A13" s="12" t="s">
        <v>118</v>
      </c>
      <c r="B13" s="11" t="str" cm="1">
        <f t="array" ref="B13">IF(IFERROR(IFERROR(INDEX(J:J,$F13),INDEX(Q:Q,$G13)),"-")=0,
"-",
IFERROR(IFERROR(INDEX(J:J,$F13),INDEX(Q:Q,$G13)),"-"))</f>
        <v>-</v>
      </c>
      <c r="C13" s="12" t="str" cm="1">
        <f t="array" ref="C13">IF(IFERROR(IFERROR(INDEX(K:K,$F13),INDEX(O:O,$G13)),"-")=0,
"-",
IFERROR(IFERROR(INDEX(K:K,$F13),INDEX(O:O,$G13)),"-"))</f>
        <v>-</v>
      </c>
      <c r="D13" s="11" t="str" cm="1">
        <f t="array" ref="D13">IF(IFERROR(IFERROR(INDEX(L:L,$F13),INDEX(R:R,$G13)),"-")=0,
"-",
IFERROR(IFERROR(INDEX(L:L,$F13),INDEX(R:R,$G13)),"-"))</f>
        <v>-</v>
      </c>
      <c r="E13" s="1" t="s">
        <v>118</v>
      </c>
      <c r="F13" s="1" t="e">
        <f t="shared" si="0"/>
        <v>#N/A</v>
      </c>
      <c r="G13" s="1" t="e">
        <f t="shared" si="1"/>
        <v>#N/A</v>
      </c>
      <c r="I13" s="6" t="s">
        <v>33</v>
      </c>
      <c r="J13" s="4"/>
      <c r="K13" s="5"/>
      <c r="L13" s="4"/>
      <c r="O13" s="5" t="s">
        <v>12</v>
      </c>
      <c r="P13" s="4" t="s">
        <v>13</v>
      </c>
      <c r="Q13" s="5" t="s">
        <v>6</v>
      </c>
      <c r="R13" s="4" t="s">
        <v>184</v>
      </c>
    </row>
    <row r="14" spans="1:18" ht="29.4" thickBot="1" x14ac:dyDescent="0.35">
      <c r="A14" s="12" t="s">
        <v>119</v>
      </c>
      <c r="B14" s="11" t="str" cm="1">
        <f t="array" ref="B14">IF(IFERROR(IFERROR(INDEX(J:J,$F14),INDEX(Q:Q,$G14)),"-")=0,
"-",
IFERROR(IFERROR(INDEX(J:J,$F14),INDEX(Q:Q,$G14)),"-"))</f>
        <v>-</v>
      </c>
      <c r="C14" s="12" t="str" cm="1">
        <f t="array" ref="C14">IF(IFERROR(IFERROR(INDEX(K:K,$F14),INDEX(O:O,$G14)),"-")=0,
"-",
IFERROR(IFERROR(INDEX(K:K,$F14),INDEX(O:O,$G14)),"-"))</f>
        <v>-</v>
      </c>
      <c r="D14" s="11" t="str" cm="1">
        <f t="array" ref="D14">IF(IFERROR(IFERROR(INDEX(L:L,$F14),INDEX(R:R,$G14)),"-")=0,
"-",
IFERROR(IFERROR(INDEX(L:L,$F14),INDEX(R:R,$G14)),"-"))</f>
        <v>-</v>
      </c>
      <c r="E14" s="1" t="s">
        <v>119</v>
      </c>
      <c r="F14" s="1" t="e">
        <f t="shared" si="0"/>
        <v>#N/A</v>
      </c>
      <c r="G14" s="1" t="e">
        <f t="shared" si="1"/>
        <v>#N/A</v>
      </c>
      <c r="I14" s="8" t="s">
        <v>35</v>
      </c>
      <c r="J14" s="7" t="s">
        <v>6</v>
      </c>
      <c r="K14" s="7" t="s">
        <v>34</v>
      </c>
      <c r="L14" s="7" t="s">
        <v>36</v>
      </c>
      <c r="O14" s="5" t="s">
        <v>103</v>
      </c>
      <c r="P14" s="4" t="s">
        <v>104</v>
      </c>
      <c r="Q14" s="5" t="s">
        <v>6</v>
      </c>
      <c r="R14" s="4" t="s">
        <v>190</v>
      </c>
    </row>
    <row r="15" spans="1:18" ht="87" thickBot="1" x14ac:dyDescent="0.35">
      <c r="A15" s="12" t="s">
        <v>120</v>
      </c>
      <c r="B15" s="11" t="str" cm="1">
        <f t="array" ref="B15">IF(IFERROR(IFERROR(INDEX(J:J,$F15),INDEX(Q:Q,$G15)),"-")=0,
"-",
IFERROR(IFERROR(INDEX(J:J,$F15),INDEX(Q:Q,$G15)),"-"))</f>
        <v>Money</v>
      </c>
      <c r="C15" s="12" t="str" cm="1">
        <f t="array" ref="C15">IF(IFERROR(IFERROR(INDEX(K:K,$F15),INDEX(O:O,$G15)),"-")=0,
"-",
IFERROR(IFERROR(INDEX(K:K,$F15),INDEX(O:O,$G15)),"-"))</f>
        <v>Initial Assessed Amount</v>
      </c>
      <c r="D15" s="11" t="str" cm="1">
        <f t="array" ref="D15">IF(IFERROR(IFERROR(INDEX(L:L,$F15),INDEX(R:R,$G15)),"-")=0,
"-",
IFERROR(IFERROR(INDEX(L:L,$F15),INDEX(R:R,$G15)),"-"))</f>
        <v>For monetary enforcement actions, such as Administrative Civil Liabilities, this is the amount being assessed by the enforcement actions, including both through liabilities and through projects. The amount assessed can change between initial issuance of an enforcement action and the final agreement between the Water Board and the responsible party due to negotiations or Board action.</v>
      </c>
      <c r="E15" s="1" t="s">
        <v>173</v>
      </c>
      <c r="F15" s="1" t="e">
        <f t="shared" si="0"/>
        <v>#N/A</v>
      </c>
      <c r="G15" s="1">
        <f t="shared" si="1"/>
        <v>27</v>
      </c>
      <c r="I15" s="6" t="s">
        <v>37</v>
      </c>
      <c r="J15" s="4" t="s">
        <v>6</v>
      </c>
      <c r="K15" s="5" t="s">
        <v>132</v>
      </c>
      <c r="L15" s="4" t="s">
        <v>38</v>
      </c>
      <c r="O15" s="5" t="s">
        <v>105</v>
      </c>
      <c r="P15" s="4" t="s">
        <v>106</v>
      </c>
      <c r="Q15" s="5" t="s">
        <v>6</v>
      </c>
      <c r="R15" s="4" t="s">
        <v>191</v>
      </c>
    </row>
    <row r="16" spans="1:18" ht="87" thickBot="1" x14ac:dyDescent="0.35">
      <c r="A16" s="12" t="s">
        <v>121</v>
      </c>
      <c r="B16" s="11" t="str" cm="1">
        <f t="array" ref="B16">IF(IFERROR(IFERROR(INDEX(J:J,$F16),INDEX(Q:Q,$G16)),"-")=0,
"-",
IFERROR(IFERROR(INDEX(J:J,$F16),INDEX(Q:Q,$G16)),"-"))</f>
        <v>Money</v>
      </c>
      <c r="C16" s="12" t="str" cm="1">
        <f t="array" ref="C16">IF(IFERROR(IFERROR(INDEX(K:K,$F16),INDEX(O:O,$G16)),"-")=0,
"-",
IFERROR(IFERROR(INDEX(K:K,$F16),INDEX(O:O,$G16)),"-"))</f>
        <v>Total Assessment Amount</v>
      </c>
      <c r="D16" s="11" t="str" cm="1">
        <f t="array" ref="D16">IF(IFERROR(IFERROR(INDEX(L:L,$F16),INDEX(R:R,$G16)),"-")=0,
"-",
IFERROR(IFERROR(INDEX(L:L,$F16),INDEX(R:R,$G16)),"-"))</f>
        <v>For monetary enforcement actions, such as Administrative Civil Liabilities, this is the amount being assessed by the enforcement actions, including both through liabilities and through projects. The amount assessed can change between initial issuance of an enforcement action and the final agreement between the Water Board and the responsible party due to negotiations or Board action.</v>
      </c>
      <c r="E16" s="1" t="s">
        <v>170</v>
      </c>
      <c r="F16" s="1" t="e">
        <f t="shared" si="0"/>
        <v>#N/A</v>
      </c>
      <c r="G16" s="1">
        <f t="shared" si="1"/>
        <v>26</v>
      </c>
      <c r="I16" s="6" t="s">
        <v>40</v>
      </c>
      <c r="J16" s="4" t="s">
        <v>6</v>
      </c>
      <c r="K16" s="5" t="s">
        <v>39</v>
      </c>
      <c r="L16" s="4" t="s">
        <v>41</v>
      </c>
      <c r="O16" s="5" t="s">
        <v>150</v>
      </c>
      <c r="P16" s="4" t="s">
        <v>16</v>
      </c>
      <c r="Q16" s="5" t="s">
        <v>6</v>
      </c>
      <c r="R16" s="4" t="s">
        <v>192</v>
      </c>
    </row>
    <row r="17" spans="1:18" ht="29.4" thickBot="1" x14ac:dyDescent="0.35">
      <c r="A17" s="12" t="s">
        <v>122</v>
      </c>
      <c r="B17" s="11" t="str" cm="1">
        <f t="array" ref="B17">IF(IFERROR(IFERROR(INDEX(J:J,$F17),INDEX(Q:Q,$G17)),"-")=0,
"-",
IFERROR(IFERROR(INDEX(J:J,$F17),INDEX(Q:Q,$G17)),"-"))</f>
        <v>Money</v>
      </c>
      <c r="C17" s="12" t="str" cm="1">
        <f t="array" ref="C17">IF(IFERROR(IFERROR(INDEX(K:K,$F17),INDEX(O:O,$G17)),"-")=0,
"-",
IFERROR(IFERROR(INDEX(K:K,$F17),INDEX(O:O,$G17)),"-"))</f>
        <v>Liability $ Paid</v>
      </c>
      <c r="D17" s="11" t="str" cm="1">
        <f t="array" ref="D17">IF(IFERROR(IFERROR(INDEX(L:L,$F17),INDEX(R:R,$G17)),"-")=0,
"-",
IFERROR(IFERROR(INDEX(L:L,$F17),INDEX(R:R,$G17)),"-"))</f>
        <v>This is the amount that has been received by the Water Board to be applied towards the assessment.</v>
      </c>
      <c r="E17" s="1" t="s">
        <v>179</v>
      </c>
      <c r="F17" s="1" t="e">
        <f t="shared" si="0"/>
        <v>#N/A</v>
      </c>
      <c r="G17" s="1">
        <f t="shared" si="1"/>
        <v>30</v>
      </c>
      <c r="I17" s="6" t="s">
        <v>43</v>
      </c>
      <c r="J17" s="4" t="s">
        <v>10</v>
      </c>
      <c r="K17" s="5" t="s">
        <v>42</v>
      </c>
      <c r="L17" s="4" t="s">
        <v>44</v>
      </c>
      <c r="O17" s="5" t="s">
        <v>151</v>
      </c>
      <c r="P17" s="4" t="s">
        <v>152</v>
      </c>
      <c r="Q17" s="5" t="s">
        <v>153</v>
      </c>
      <c r="R17" s="4" t="s">
        <v>154</v>
      </c>
    </row>
    <row r="18" spans="1:18" ht="29.4" thickBot="1" x14ac:dyDescent="0.35">
      <c r="A18" s="12" t="s">
        <v>123</v>
      </c>
      <c r="B18" s="11" t="str" cm="1">
        <f t="array" ref="B18">IF(IFERROR(IFERROR(INDEX(J:J,$F18),INDEX(Q:Q,$G18)),"-")=0,
"-",
IFERROR(IFERROR(INDEX(J:J,$F18),INDEX(Q:Q,$G18)),"-"))</f>
        <v>-</v>
      </c>
      <c r="C18" s="12" t="str" cm="1">
        <f t="array" ref="C18">IF(IFERROR(IFERROR(INDEX(K:K,$F18),INDEX(O:O,$G18)),"-")=0,
"-",
IFERROR(IFERROR(INDEX(K:K,$F18),INDEX(O:O,$G18)),"-"))</f>
        <v>-</v>
      </c>
      <c r="D18" s="11" t="str" cm="1">
        <f t="array" ref="D18">IF(IFERROR(IFERROR(INDEX(L:L,$F18),INDEX(R:R,$G18)),"-")=0,
"-",
IFERROR(IFERROR(INDEX(L:L,$F18),INDEX(R:R,$G18)),"-"))</f>
        <v>-</v>
      </c>
      <c r="E18" s="1" t="s">
        <v>123</v>
      </c>
      <c r="F18" s="1" t="e">
        <f t="shared" si="0"/>
        <v>#N/A</v>
      </c>
      <c r="G18" s="1" t="e">
        <f t="shared" si="1"/>
        <v>#N/A</v>
      </c>
      <c r="I18" s="6" t="s">
        <v>46</v>
      </c>
      <c r="J18" s="4" t="s">
        <v>10</v>
      </c>
      <c r="K18" s="5" t="s">
        <v>45</v>
      </c>
      <c r="L18" s="4" t="s">
        <v>47</v>
      </c>
      <c r="O18" s="5" t="s">
        <v>155</v>
      </c>
      <c r="P18" s="4" t="s">
        <v>156</v>
      </c>
      <c r="Q18" s="5" t="s">
        <v>153</v>
      </c>
      <c r="R18" s="4" t="s">
        <v>157</v>
      </c>
    </row>
    <row r="19" spans="1:18" ht="15" thickBot="1" x14ac:dyDescent="0.35">
      <c r="A19" s="12" t="s">
        <v>124</v>
      </c>
      <c r="B19" s="11" t="str" cm="1">
        <f t="array" ref="B19">IF(IFERROR(IFERROR(INDEX(J:J,$F19),INDEX(Q:Q,$G19)),"-")=0,
"-",
IFERROR(IFERROR(INDEX(J:J,$F19),INDEX(Q:Q,$G19)),"-"))</f>
        <v>-</v>
      </c>
      <c r="C19" s="12" t="str" cm="1">
        <f t="array" ref="C19">IF(IFERROR(IFERROR(INDEX(K:K,$F19),INDEX(O:O,$G19)),"-")=0,
"-",
IFERROR(IFERROR(INDEX(K:K,$F19),INDEX(O:O,$G19)),"-"))</f>
        <v>-</v>
      </c>
      <c r="D19" s="11" t="str" cm="1">
        <f t="array" ref="D19">IF(IFERROR(IFERROR(INDEX(L:L,$F19),INDEX(R:R,$G19)),"-")=0,
"-",
IFERROR(IFERROR(INDEX(L:L,$F19),INDEX(R:R,$G19)),"-"))</f>
        <v>-</v>
      </c>
      <c r="E19" s="1" t="s">
        <v>124</v>
      </c>
      <c r="F19" s="1" t="e">
        <f t="shared" si="0"/>
        <v>#N/A</v>
      </c>
      <c r="G19" s="1" t="e">
        <f t="shared" si="1"/>
        <v>#N/A</v>
      </c>
      <c r="I19" s="8" t="s">
        <v>48</v>
      </c>
      <c r="J19" s="7" t="s">
        <v>6</v>
      </c>
      <c r="K19" s="9" t="s">
        <v>90</v>
      </c>
      <c r="L19" s="7" t="s">
        <v>24</v>
      </c>
      <c r="O19" s="5" t="s">
        <v>158</v>
      </c>
      <c r="P19" s="4" t="s">
        <v>110</v>
      </c>
      <c r="Q19" s="5" t="s">
        <v>6</v>
      </c>
      <c r="R19" s="4" t="s">
        <v>193</v>
      </c>
    </row>
    <row r="20" spans="1:18" ht="29.4" thickBot="1" x14ac:dyDescent="0.35">
      <c r="A20" s="12" t="s">
        <v>125</v>
      </c>
      <c r="B20" s="11" t="str" cm="1">
        <f t="array" ref="B20">IF(IFERROR(IFERROR(INDEX(J:J,$F20),INDEX(Q:Q,$G20)),"-")=0,
"-",
IFERROR(IFERROR(INDEX(J:J,$F20),INDEX(Q:Q,$G20)),"-"))</f>
        <v>-</v>
      </c>
      <c r="C20" s="12" t="str" cm="1">
        <f t="array" ref="C20">IF(IFERROR(IFERROR(INDEX(K:K,$F20),INDEX(O:O,$G20)),"-")=0,
"-",
IFERROR(IFERROR(INDEX(K:K,$F20),INDEX(O:O,$G20)),"-"))</f>
        <v>-</v>
      </c>
      <c r="D20" s="11" t="str" cm="1">
        <f t="array" ref="D20">IF(IFERROR(IFERROR(INDEX(L:L,$F20),INDEX(R:R,$G20)),"-")=0,
"-",
IFERROR(IFERROR(INDEX(L:L,$F20),INDEX(R:R,$G20)),"-"))</f>
        <v>-</v>
      </c>
      <c r="E20" s="1" t="s">
        <v>125</v>
      </c>
      <c r="F20" s="1" t="e">
        <f t="shared" si="0"/>
        <v>#N/A</v>
      </c>
      <c r="G20" s="1" t="e">
        <f t="shared" si="1"/>
        <v>#N/A</v>
      </c>
      <c r="I20" s="13" t="s">
        <v>49</v>
      </c>
      <c r="J20" s="5"/>
      <c r="K20" s="5"/>
      <c r="L20" s="4"/>
      <c r="O20" s="5" t="s">
        <v>159</v>
      </c>
      <c r="P20" s="4" t="s">
        <v>160</v>
      </c>
      <c r="Q20" s="5" t="s">
        <v>6</v>
      </c>
      <c r="R20" s="4" t="s">
        <v>194</v>
      </c>
    </row>
    <row r="21" spans="1:18" ht="29.4" thickBot="1" x14ac:dyDescent="0.35">
      <c r="A21" s="12" t="s">
        <v>126</v>
      </c>
      <c r="B21" s="11" t="str" cm="1">
        <f t="array" ref="B21">IF(IFERROR(IFERROR(INDEX(J:J,$F21),INDEX(Q:Q,$G21)),"-")=0,
"-",
IFERROR(IFERROR(INDEX(J:J,$F21),INDEX(Q:Q,$G21)),"-"))</f>
        <v>-</v>
      </c>
      <c r="C21" s="12" t="str" cm="1">
        <f t="array" ref="C21">IF(IFERROR(IFERROR(INDEX(K:K,$F21),INDEX(O:O,$G21)),"-")=0,
"-",
IFERROR(IFERROR(INDEX(K:K,$F21),INDEX(O:O,$G21)),"-"))</f>
        <v>-</v>
      </c>
      <c r="D21" s="11" t="str" cm="1">
        <f t="array" ref="D21">IF(IFERROR(IFERROR(INDEX(L:L,$F21),INDEX(R:R,$G21)),"-")=0,
"-",
IFERROR(IFERROR(INDEX(L:L,$F21),INDEX(R:R,$G21)),"-"))</f>
        <v>-</v>
      </c>
      <c r="E21" s="1" t="s">
        <v>126</v>
      </c>
      <c r="F21" s="1" t="e">
        <f t="shared" si="0"/>
        <v>#N/A</v>
      </c>
      <c r="G21" s="1" t="e">
        <f t="shared" si="1"/>
        <v>#N/A</v>
      </c>
      <c r="I21" s="14" t="s">
        <v>50</v>
      </c>
      <c r="J21" s="5"/>
      <c r="K21" s="5"/>
      <c r="L21" s="4"/>
      <c r="O21" s="5" t="s">
        <v>161</v>
      </c>
      <c r="P21" s="4" t="s">
        <v>111</v>
      </c>
      <c r="Q21" s="5" t="s">
        <v>6</v>
      </c>
      <c r="R21" s="4" t="s">
        <v>195</v>
      </c>
    </row>
    <row r="22" spans="1:18" ht="29.4" thickBot="1" x14ac:dyDescent="0.35">
      <c r="A22" s="12" t="s">
        <v>127</v>
      </c>
      <c r="B22" s="11" t="str" cm="1">
        <f t="array" ref="B22">IF(IFERROR(IFERROR(INDEX(J:J,$F22),INDEX(Q:Q,$G22)),"-")=0,
"-",
IFERROR(IFERROR(INDEX(J:J,$F22),INDEX(Q:Q,$G22)),"-"))</f>
        <v>-</v>
      </c>
      <c r="C22" s="12" t="str" cm="1">
        <f t="array" ref="C22">IF(IFERROR(IFERROR(INDEX(K:K,$F22),INDEX(O:O,$G22)),"-")=0,
"-",
IFERROR(IFERROR(INDEX(K:K,$F22),INDEX(O:O,$G22)),"-"))</f>
        <v>-</v>
      </c>
      <c r="D22" s="11" t="str" cm="1">
        <f t="array" ref="D22">IF(IFERROR(IFERROR(INDEX(L:L,$F22),INDEX(R:R,$G22)),"-")=0,
"-",
IFERROR(IFERROR(INDEX(L:L,$F22),INDEX(R:R,$G22)),"-"))</f>
        <v>-</v>
      </c>
      <c r="E22" s="1" t="s">
        <v>127</v>
      </c>
      <c r="F22" s="1" t="e">
        <f t="shared" si="0"/>
        <v>#N/A</v>
      </c>
      <c r="G22" s="1" t="e">
        <f t="shared" si="1"/>
        <v>#N/A</v>
      </c>
      <c r="I22" s="13" t="s">
        <v>51</v>
      </c>
      <c r="J22" s="5"/>
      <c r="K22" s="5"/>
      <c r="L22" s="4"/>
      <c r="O22" s="5" t="s">
        <v>162</v>
      </c>
      <c r="P22" s="4" t="s">
        <v>163</v>
      </c>
      <c r="Q22" s="5" t="s">
        <v>6</v>
      </c>
      <c r="R22" s="4" t="s">
        <v>196</v>
      </c>
    </row>
    <row r="23" spans="1:18" ht="29.4" thickBot="1" x14ac:dyDescent="0.35">
      <c r="A23" s="12" t="s">
        <v>128</v>
      </c>
      <c r="B23" s="11" t="str" cm="1">
        <f t="array" ref="B23">IF(IFERROR(IFERROR(INDEX(J:J,$F23),INDEX(Q:Q,$G23)),"-")=0,
"-",
IFERROR(IFERROR(INDEX(J:J,$F23),INDEX(Q:Q,$G23)),"-"))</f>
        <v>-</v>
      </c>
      <c r="C23" s="12" t="str" cm="1">
        <f t="array" ref="C23">IF(IFERROR(IFERROR(INDEX(K:K,$F23),INDEX(O:O,$G23)),"-")=0,
"-",
IFERROR(IFERROR(INDEX(K:K,$F23),INDEX(O:O,$G23)),"-"))</f>
        <v>-</v>
      </c>
      <c r="D23" s="11" t="str" cm="1">
        <f t="array" ref="D23">IF(IFERROR(IFERROR(INDEX(L:L,$F23),INDEX(R:R,$G23)),"-")=0,
"-",
IFERROR(IFERROR(INDEX(L:L,$F23),INDEX(R:R,$G23)),"-"))</f>
        <v>-</v>
      </c>
      <c r="E23" s="1" t="s">
        <v>128</v>
      </c>
      <c r="F23" s="1" t="e">
        <f t="shared" si="0"/>
        <v>#N/A</v>
      </c>
      <c r="G23" s="1" t="e">
        <f t="shared" si="1"/>
        <v>#N/A</v>
      </c>
      <c r="I23" s="13" t="s">
        <v>52</v>
      </c>
      <c r="J23" s="5"/>
      <c r="K23" s="5"/>
      <c r="L23" s="4"/>
      <c r="O23" s="5" t="s">
        <v>164</v>
      </c>
      <c r="P23" s="4" t="s">
        <v>165</v>
      </c>
      <c r="Q23" s="5" t="s">
        <v>6</v>
      </c>
      <c r="R23" s="4" t="s">
        <v>197</v>
      </c>
    </row>
    <row r="24" spans="1:18" ht="29.4" thickBot="1" x14ac:dyDescent="0.35">
      <c r="A24" s="12" t="s">
        <v>129</v>
      </c>
      <c r="B24" s="11" t="str" cm="1">
        <f t="array" ref="B24">IF(IFERROR(IFERROR(INDEX(J:J,$F24),INDEX(Q:Q,$G24)),"-")=0,
"-",
IFERROR(IFERROR(INDEX(J:J,$F24),INDEX(Q:Q,$G24)),"-"))</f>
        <v>-</v>
      </c>
      <c r="C24" s="12" t="str" cm="1">
        <f t="array" ref="C24">IF(IFERROR(IFERROR(INDEX(K:K,$F24),INDEX(O:O,$G24)),"-")=0,
"-",
IFERROR(IFERROR(INDEX(K:K,$F24),INDEX(O:O,$G24)),"-"))</f>
        <v>-</v>
      </c>
      <c r="D24" s="11" t="str" cm="1">
        <f t="array" ref="D24">IF(IFERROR(IFERROR(INDEX(L:L,$F24),INDEX(R:R,$G24)),"-")=0,
"-",
IFERROR(IFERROR(INDEX(L:L,$F24),INDEX(R:R,$G24)),"-"))</f>
        <v>-</v>
      </c>
      <c r="E24" s="1" t="s">
        <v>129</v>
      </c>
      <c r="F24" s="1" t="e">
        <f t="shared" si="0"/>
        <v>#N/A</v>
      </c>
      <c r="G24" s="1" t="e">
        <f t="shared" si="1"/>
        <v>#N/A</v>
      </c>
      <c r="I24" s="13" t="s">
        <v>53</v>
      </c>
      <c r="J24" s="5"/>
      <c r="K24" s="5"/>
      <c r="L24" s="4"/>
      <c r="O24" s="5" t="s">
        <v>166</v>
      </c>
      <c r="P24" s="4" t="s">
        <v>112</v>
      </c>
      <c r="Q24" s="5" t="s">
        <v>6</v>
      </c>
      <c r="R24" s="4" t="s">
        <v>198</v>
      </c>
    </row>
    <row r="25" spans="1:18" ht="29.4" thickBot="1" x14ac:dyDescent="0.35">
      <c r="A25" s="12" t="s">
        <v>130</v>
      </c>
      <c r="B25" s="11" t="str" cm="1">
        <f t="array" ref="B25">IF(IFERROR(IFERROR(INDEX(J:J,$F25),INDEX(Q:Q,$G25)),"-")=0,
"-",
IFERROR(IFERROR(INDEX(J:J,$F25),INDEX(Q:Q,$G25)),"-"))</f>
        <v>-</v>
      </c>
      <c r="C25" s="12" t="str" cm="1">
        <f t="array" ref="C25">IF(IFERROR(IFERROR(INDEX(K:K,$F25),INDEX(O:O,$G25)),"-")=0,
"-",
IFERROR(IFERROR(INDEX(K:K,$F25),INDEX(O:O,$G25)),"-"))</f>
        <v>-</v>
      </c>
      <c r="D25" s="11" t="str" cm="1">
        <f t="array" ref="D25">IF(IFERROR(IFERROR(INDEX(L:L,$F25),INDEX(R:R,$G25)),"-")=0,
"-",
IFERROR(IFERROR(INDEX(L:L,$F25),INDEX(R:R,$G25)),"-"))</f>
        <v>-</v>
      </c>
      <c r="E25" s="1" t="s">
        <v>130</v>
      </c>
      <c r="F25" s="1" t="e">
        <f t="shared" si="0"/>
        <v>#N/A</v>
      </c>
      <c r="G25" s="1" t="e">
        <f t="shared" si="1"/>
        <v>#N/A</v>
      </c>
      <c r="I25" s="8" t="s">
        <v>54</v>
      </c>
      <c r="J25" s="7" t="s">
        <v>6</v>
      </c>
      <c r="K25" s="7" t="s">
        <v>133</v>
      </c>
      <c r="L25" s="10" t="s">
        <v>92</v>
      </c>
      <c r="O25" s="5" t="s">
        <v>167</v>
      </c>
      <c r="P25" s="4" t="s">
        <v>168</v>
      </c>
      <c r="Q25" s="5" t="s">
        <v>6</v>
      </c>
      <c r="R25" s="4" t="s">
        <v>199</v>
      </c>
    </row>
    <row r="26" spans="1:18" ht="72.599999999999994" thickBot="1" x14ac:dyDescent="0.35">
      <c r="A26" s="12" t="s">
        <v>77</v>
      </c>
      <c r="B26" s="11" t="str" cm="1">
        <f t="array" ref="B26">IF(IFERROR(IFERROR(INDEX(J:J,$F26),INDEX(Q:Q,$G26)),"-")=0,
"-",
IFERROR(IFERROR(INDEX(J:J,$F26),INDEX(Q:Q,$G26)),"-"))</f>
        <v>-</v>
      </c>
      <c r="C26" s="12" t="str" cm="1">
        <f t="array" ref="C26">IF(IFERROR(IFERROR(INDEX(K:K,$F26),INDEX(O:O,$G26)),"-")=0,
"-",
IFERROR(IFERROR(INDEX(K:K,$F26),INDEX(O:O,$G26)),"-"))</f>
        <v>-</v>
      </c>
      <c r="D26" s="11" t="str" cm="1">
        <f t="array" ref="D26">IF(IFERROR(IFERROR(INDEX(L:L,$F26),INDEX(R:R,$G26)),"-")=0,
"-",
IFERROR(IFERROR(INDEX(L:L,$F26),INDEX(R:R,$G26)),"-"))</f>
        <v>-</v>
      </c>
      <c r="E26" s="1" t="s">
        <v>77</v>
      </c>
      <c r="F26" s="1" t="e">
        <f t="shared" si="0"/>
        <v>#N/A</v>
      </c>
      <c r="G26" s="1" t="e">
        <f t="shared" si="1"/>
        <v>#N/A</v>
      </c>
      <c r="I26" s="8" t="s">
        <v>55</v>
      </c>
      <c r="J26" s="7" t="s">
        <v>6</v>
      </c>
      <c r="K26" s="7" t="s">
        <v>134</v>
      </c>
      <c r="L26" s="7" t="s">
        <v>56</v>
      </c>
      <c r="O26" s="5" t="s">
        <v>169</v>
      </c>
      <c r="P26" s="4" t="s">
        <v>170</v>
      </c>
      <c r="Q26" s="5" t="s">
        <v>171</v>
      </c>
      <c r="R26" s="4" t="s">
        <v>200</v>
      </c>
    </row>
    <row r="27" spans="1:18" ht="72.599999999999994" thickBot="1" x14ac:dyDescent="0.35">
      <c r="A27" s="12" t="s">
        <v>5</v>
      </c>
      <c r="B27" s="11" t="str" cm="1">
        <f t="array" ref="B27">IF(IFERROR(IFERROR(INDEX(J:J,$F27),INDEX(Q:Q,$G27)),"-")=0,
"-",
IFERROR(IFERROR(INDEX(J:J,$F27),INDEX(Q:Q,$G27)),"-"))</f>
        <v>Plain Text</v>
      </c>
      <c r="C27" s="12" t="str" cm="1">
        <f t="array" ref="C27">IF(IFERROR(IFERROR(INDEX(K:K,$F27),INDEX(O:O,$G27)),"-")=0,
"-",
IFERROR(IFERROR(INDEX(K:K,$F27),INDEX(O:O,$G27)),"-"))</f>
        <v>Regulatory Measure Type (Permit Type)</v>
      </c>
      <c r="D27" s="11" t="str" cm="1">
        <f t="array" ref="D27">IF(IFERROR(IFERROR(INDEX(L:L,$F27),INDEX(R:R,$G27)),"-")=0,
"-",
IFERROR(IFERROR(INDEX(L:L,$F27),INDEX(R:R,$G27)),"-"))</f>
        <v>Type of permit or application.</v>
      </c>
      <c r="E27" s="1" t="s">
        <v>5</v>
      </c>
      <c r="F27" s="1">
        <f t="shared" si="0"/>
        <v>2</v>
      </c>
      <c r="G27" s="1" t="e">
        <f t="shared" si="1"/>
        <v>#N/A</v>
      </c>
      <c r="I27" s="13" t="s">
        <v>57</v>
      </c>
      <c r="J27" s="5"/>
      <c r="K27" s="5"/>
      <c r="L27" s="4"/>
      <c r="O27" s="5" t="s">
        <v>172</v>
      </c>
      <c r="P27" s="4" t="s">
        <v>173</v>
      </c>
      <c r="Q27" s="5" t="s">
        <v>171</v>
      </c>
      <c r="R27" s="4" t="s">
        <v>200</v>
      </c>
    </row>
    <row r="28" spans="1:18" ht="87" thickBot="1" x14ac:dyDescent="0.35">
      <c r="A28" s="12" t="s">
        <v>78</v>
      </c>
      <c r="B28" s="11" t="str" cm="1">
        <f t="array" ref="B28">IF(IFERROR(IFERROR(INDEX(J:J,$F28),INDEX(Q:Q,$G28)),"-")=0,
"-",
IFERROR(IFERROR(INDEX(J:J,$F28),INDEX(Q:Q,$G28)),"-"))</f>
        <v>Plain Text</v>
      </c>
      <c r="C28" s="12" t="str" cm="1">
        <f t="array" ref="C28">IF(IFERROR(IFERROR(INDEX(K:K,$F28),INDEX(O:O,$G28)),"-")=0,
"-",
IFERROR(IFERROR(INDEX(K:K,$F28),INDEX(O:O,$G28)),"-"))</f>
        <v>Regional Water Board number</v>
      </c>
      <c r="D28" s="11" t="str" cm="1">
        <f t="array" ref="D28">IF(IFERROR(IFERROR(INDEX(L:L,$F28),INDEX(R:R,$G28)),"-")=0,
"-",
IFERROR(IFERROR(INDEX(L:L,$F28),INDEX(R:R,$G28)),"-"))</f>
        <v>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v>
      </c>
      <c r="E28" s="20" t="s">
        <v>22</v>
      </c>
      <c r="F28" s="1">
        <f t="shared" si="0"/>
        <v>8</v>
      </c>
      <c r="G28" s="1" t="e">
        <f t="shared" si="1"/>
        <v>#N/A</v>
      </c>
      <c r="I28" s="13" t="s">
        <v>58</v>
      </c>
      <c r="J28" s="5"/>
      <c r="K28" s="5"/>
      <c r="L28" s="4"/>
      <c r="O28" s="5" t="s">
        <v>174</v>
      </c>
      <c r="P28" s="4" t="s">
        <v>175</v>
      </c>
      <c r="Q28" s="5" t="s">
        <v>171</v>
      </c>
      <c r="R28" s="4" t="s">
        <v>201</v>
      </c>
    </row>
    <row r="29" spans="1:18" ht="29.4" thickBot="1" x14ac:dyDescent="0.35">
      <c r="A29" s="12" t="s">
        <v>23</v>
      </c>
      <c r="B29" s="11" t="str" cm="1">
        <f t="array" ref="B29">IF(IFERROR(IFERROR(INDEX(J:J,$F29),INDEX(Q:Q,$G29)),"-")=0,
"-",
IFERROR(IFERROR(INDEX(J:J,$F29),INDEX(Q:Q,$G29)),"-"))</f>
        <v>Plain Text</v>
      </c>
      <c r="C29" s="12" t="str" cm="1">
        <f t="array" ref="C29">IF(IFERROR(IFERROR(INDEX(K:K,$F29),INDEX(O:O,$G29)),"-")=0,
"-",
IFERROR(IFERROR(INDEX(K:K,$F29),INDEX(O:O,$G29)),"-"))</f>
        <v>Facility/Site County</v>
      </c>
      <c r="D29" s="11" t="str" cm="1">
        <f t="array" ref="D29">IF(IFERROR(IFERROR(INDEX(L:L,$F29),INDEX(R:R,$G29)),"-")=0,
"-",
IFERROR(IFERROR(INDEX(L:L,$F29),INDEX(R:R,$G29)),"-"))</f>
        <v>County where the regulated facility/site is located.</v>
      </c>
      <c r="E29" s="1" t="s">
        <v>23</v>
      </c>
      <c r="F29" s="1">
        <f t="shared" si="0"/>
        <v>9</v>
      </c>
      <c r="G29" s="1" t="e">
        <f t="shared" si="1"/>
        <v>#N/A</v>
      </c>
      <c r="I29" s="13" t="s">
        <v>59</v>
      </c>
      <c r="J29" s="5"/>
      <c r="K29" s="5"/>
      <c r="L29" s="4"/>
      <c r="O29" s="5" t="s">
        <v>176</v>
      </c>
      <c r="P29" s="4" t="s">
        <v>177</v>
      </c>
      <c r="Q29" s="5" t="s">
        <v>171</v>
      </c>
      <c r="R29" s="4" t="s">
        <v>202</v>
      </c>
    </row>
    <row r="30" spans="1:18" ht="29.4" thickBot="1" x14ac:dyDescent="0.35">
      <c r="A30" s="12" t="s">
        <v>79</v>
      </c>
      <c r="B30" s="11" t="str" cm="1">
        <f t="array" ref="B30">IF(IFERROR(IFERROR(INDEX(J:J,$F30),INDEX(Q:Q,$G30)),"-")=0,
"-",
IFERROR(IFERROR(INDEX(J:J,$F30),INDEX(Q:Q,$G30)),"-"))</f>
        <v>Plain Text</v>
      </c>
      <c r="C30" s="12" t="str" cm="1">
        <f t="array" ref="C30">IF(IFERROR(IFERROR(INDEX(K:K,$F30),INDEX(O:O,$G30)),"-")=0,
"-",
IFERROR(IFERROR(INDEX(K:K,$F30),INDEX(O:O,$G30)),"-"))</f>
        <v>Facility/Site Name</v>
      </c>
      <c r="D30" s="11" t="str" cm="1">
        <f t="array" ref="D30">IF(IFERROR(IFERROR(INDEX(L:L,$F30),INDEX(R:R,$G30)),"-")=0,
"-",
IFERROR(IFERROR(INDEX(L:L,$F30),INDEX(R:R,$G30)),"-"))</f>
        <v>Name of the regulated facility.</v>
      </c>
      <c r="E30" s="1" t="s">
        <v>29</v>
      </c>
      <c r="F30" s="1">
        <f t="shared" si="0"/>
        <v>11</v>
      </c>
      <c r="G30" s="1">
        <f t="shared" si="1"/>
        <v>4</v>
      </c>
      <c r="I30" s="8" t="s">
        <v>61</v>
      </c>
      <c r="J30" s="7" t="s">
        <v>6</v>
      </c>
      <c r="K30" s="7" t="s">
        <v>60</v>
      </c>
      <c r="L30" s="10" t="s">
        <v>93</v>
      </c>
      <c r="O30" s="5" t="s">
        <v>178</v>
      </c>
      <c r="P30" s="4" t="s">
        <v>179</v>
      </c>
      <c r="Q30" s="5" t="s">
        <v>171</v>
      </c>
      <c r="R30" s="4" t="s">
        <v>203</v>
      </c>
    </row>
    <row r="31" spans="1:18" ht="29.4" thickBot="1" x14ac:dyDescent="0.35">
      <c r="A31" s="12" t="s">
        <v>80</v>
      </c>
      <c r="B31" s="11" t="str" cm="1">
        <f t="array" ref="B31">IF(IFERROR(IFERROR(INDEX(J:J,$F31),INDEX(Q:Q,$G31)),"-")=0,
"-",
IFERROR(IFERROR(INDEX(J:J,$F31),INDEX(Q:Q,$G31)),"-"))</f>
        <v>Plain Text</v>
      </c>
      <c r="C31" s="12" t="str" cm="1">
        <f t="array" ref="C31">IF(IFERROR(IFERROR(INDEX(K:K,$F31),INDEX(O:O,$G31)),"-")=0,
"-",
IFERROR(IFERROR(INDEX(K:K,$F31),INDEX(O:O,$G31)),"-"))</f>
        <v>Facility/Site Address</v>
      </c>
      <c r="D31" s="11" t="str" cm="1">
        <f t="array" ref="D31">IF(IFERROR(IFERROR(INDEX(L:L,$F31),INDEX(R:R,$G31)),"-")=0,
"-",
IFERROR(IFERROR(INDEX(L:L,$F31),INDEX(R:R,$G31)),"-"))</f>
        <v>Physical address of the regulated facility/site, which is not necessarily the mailing address.</v>
      </c>
      <c r="E31" s="1" t="s">
        <v>31</v>
      </c>
      <c r="F31" s="1">
        <f t="shared" si="0"/>
        <v>12</v>
      </c>
      <c r="G31" s="1" t="e">
        <f t="shared" si="1"/>
        <v>#N/A</v>
      </c>
      <c r="I31" s="8" t="s">
        <v>63</v>
      </c>
      <c r="J31" s="7" t="s">
        <v>6</v>
      </c>
      <c r="K31" s="7" t="s">
        <v>62</v>
      </c>
      <c r="L31" s="7" t="s">
        <v>64</v>
      </c>
      <c r="O31" s="5" t="s">
        <v>180</v>
      </c>
      <c r="P31" s="4" t="s">
        <v>181</v>
      </c>
      <c r="Q31" s="5" t="s">
        <v>171</v>
      </c>
      <c r="R31" s="4" t="s">
        <v>204</v>
      </c>
    </row>
    <row r="32" spans="1:18" ht="29.4" thickBot="1" x14ac:dyDescent="0.35">
      <c r="A32" s="12" t="s">
        <v>81</v>
      </c>
      <c r="B32" s="11" t="str" cm="1">
        <f t="array" ref="B32">IF(IFERROR(IFERROR(INDEX(J:J,$F32),INDEX(Q:Q,$G32)),"-")=0,
"-",
IFERROR(IFERROR(INDEX(J:J,$F32),INDEX(Q:Q,$G32)),"-"))</f>
        <v>-</v>
      </c>
      <c r="C32" s="12" t="str" cm="1">
        <f t="array" ref="C32">IF(IFERROR(IFERROR(INDEX(K:K,$F32),INDEX(O:O,$G32)),"-")=0,
"-",
IFERROR(IFERROR(INDEX(K:K,$F32),INDEX(O:O,$G32)),"-"))</f>
        <v>-</v>
      </c>
      <c r="D32" s="11" t="str" cm="1">
        <f t="array" ref="D32">IF(IFERROR(IFERROR(INDEX(L:L,$F32),INDEX(R:R,$G32)),"-")=0,
"-",
IFERROR(IFERROR(INDEX(L:L,$F32),INDEX(R:R,$G32)),"-"))</f>
        <v>-</v>
      </c>
      <c r="E32" s="1" t="s">
        <v>33</v>
      </c>
      <c r="F32" s="1">
        <f t="shared" si="0"/>
        <v>13</v>
      </c>
      <c r="G32" s="1" t="e">
        <f t="shared" si="1"/>
        <v>#N/A</v>
      </c>
      <c r="I32" s="8" t="s">
        <v>66</v>
      </c>
      <c r="J32" s="7" t="s">
        <v>6</v>
      </c>
      <c r="K32" s="7" t="s">
        <v>65</v>
      </c>
      <c r="L32" s="10" t="s">
        <v>94</v>
      </c>
      <c r="O32" s="5" t="s">
        <v>182</v>
      </c>
      <c r="P32" s="4" t="s">
        <v>183</v>
      </c>
      <c r="Q32" s="5" t="s">
        <v>171</v>
      </c>
      <c r="R32" s="4" t="s">
        <v>205</v>
      </c>
    </row>
    <row r="33" spans="1:18" ht="15" thickBot="1" x14ac:dyDescent="0.35">
      <c r="A33" s="12" t="s">
        <v>82</v>
      </c>
      <c r="B33" s="11" t="str" cm="1">
        <f t="array" ref="B33">IF(IFERROR(IFERROR(INDEX(J:J,$F33),INDEX(Q:Q,$G33)),"-")=0,
"-",
IFERROR(IFERROR(INDEX(J:J,$F33),INDEX(Q:Q,$G33)),"-"))</f>
        <v>Plain Text</v>
      </c>
      <c r="C33" s="12" t="str" cm="1">
        <f t="array" ref="C33">IF(IFERROR(IFERROR(INDEX(K:K,$F33),INDEX(O:O,$G33)),"-")=0,
"-",
IFERROR(IFERROR(INDEX(K:K,$F33),INDEX(O:O,$G33)),"-"))</f>
        <v>Facility/Site City</v>
      </c>
      <c r="D33" s="11" t="str" cm="1">
        <f t="array" ref="D33">IF(IFERROR(IFERROR(INDEX(L:L,$F33),INDEX(R:R,$G33)),"-")=0,
"-",
IFERROR(IFERROR(INDEX(L:L,$F33),INDEX(R:R,$G33)),"-"))</f>
        <v>City where the regulated facility/site is located.</v>
      </c>
      <c r="E33" s="1" t="s">
        <v>35</v>
      </c>
      <c r="F33" s="1">
        <f t="shared" si="0"/>
        <v>14</v>
      </c>
      <c r="G33" s="1" t="e">
        <f t="shared" si="1"/>
        <v>#N/A</v>
      </c>
      <c r="I33" s="13" t="s">
        <v>67</v>
      </c>
      <c r="J33" s="5"/>
      <c r="K33" s="5"/>
      <c r="L33" s="4"/>
      <c r="O33" s="5" t="s">
        <v>107</v>
      </c>
      <c r="P33" s="4" t="s">
        <v>108</v>
      </c>
      <c r="Q33" s="5" t="s">
        <v>107</v>
      </c>
      <c r="R33" s="4" t="s">
        <v>206</v>
      </c>
    </row>
    <row r="34" spans="1:18" ht="15" thickBot="1" x14ac:dyDescent="0.35">
      <c r="A34" s="12" t="s">
        <v>83</v>
      </c>
      <c r="B34" s="11" t="str" cm="1">
        <f t="array" ref="B34">IF(IFERROR(IFERROR(INDEX(J:J,$F34),INDEX(Q:Q,$G34)),"-")=0,
"-",
IFERROR(IFERROR(INDEX(J:J,$F34),INDEX(Q:Q,$G34)),"-"))</f>
        <v>Plain Text</v>
      </c>
      <c r="C34" s="12" t="str" cm="1">
        <f t="array" ref="C34">IF(IFERROR(IFERROR(INDEX(K:K,$F34),INDEX(O:O,$G34)),"-")=0,
"-",
IFERROR(IFERROR(INDEX(K:K,$F34),INDEX(O:O,$G34)),"-"))</f>
        <v>Facility/Site State</v>
      </c>
      <c r="D34" s="11" t="str" cm="1">
        <f t="array" ref="D34">IF(IFERROR(IFERROR(INDEX(L:L,$F34),INDEX(R:R,$G34)),"-")=0,
"-",
IFERROR(IFERROR(INDEX(L:L,$F34),INDEX(R:R,$G34)),"-"))</f>
        <v>State where the regulated facility/site is located.</v>
      </c>
      <c r="E34" s="1" t="s">
        <v>37</v>
      </c>
      <c r="F34" s="1">
        <f t="shared" si="0"/>
        <v>15</v>
      </c>
      <c r="G34" s="1" t="e">
        <f t="shared" si="1"/>
        <v>#N/A</v>
      </c>
      <c r="I34" s="14" t="s">
        <v>68</v>
      </c>
      <c r="J34" s="5"/>
      <c r="K34" s="5"/>
      <c r="L34" s="4"/>
    </row>
    <row r="35" spans="1:18" ht="29.4" thickBot="1" x14ac:dyDescent="0.35">
      <c r="A35" s="12" t="s">
        <v>84</v>
      </c>
      <c r="B35" s="11" t="str" cm="1">
        <f t="array" ref="B35">IF(IFERROR(IFERROR(INDEX(J:J,$F35),INDEX(Q:Q,$G35)),"-")=0,
"-",
IFERROR(IFERROR(INDEX(J:J,$F35),INDEX(Q:Q,$G35)),"-"))</f>
        <v>Plain Text</v>
      </c>
      <c r="C35" s="12" t="str" cm="1">
        <f t="array" ref="C35">IF(IFERROR(IFERROR(INDEX(K:K,$F35),INDEX(O:O,$G35)),"-")=0,
"-",
IFERROR(IFERROR(INDEX(K:K,$F35),INDEX(O:O,$G35)),"-"))</f>
        <v>Facility/Site Zip</v>
      </c>
      <c r="D35" s="11" t="str" cm="1">
        <f t="array" ref="D35">IF(IFERROR(IFERROR(INDEX(L:L,$F35),INDEX(R:R,$G35)),"-")=0,
"-",
IFERROR(IFERROR(INDEX(L:L,$F35),INDEX(R:R,$G35)),"-"))</f>
        <v>United States 5 digit zip code for the location of the regulated facility/site.</v>
      </c>
      <c r="E35" s="1" t="s">
        <v>40</v>
      </c>
      <c r="F35" s="1">
        <f t="shared" si="0"/>
        <v>16</v>
      </c>
      <c r="G35" s="1" t="e">
        <f t="shared" si="1"/>
        <v>#N/A</v>
      </c>
      <c r="I35" s="14" t="s">
        <v>69</v>
      </c>
      <c r="J35" s="5"/>
      <c r="K35" s="5"/>
      <c r="L35" s="4"/>
    </row>
    <row r="36" spans="1:18" ht="29.4" thickBot="1" x14ac:dyDescent="0.35">
      <c r="A36" s="12" t="s">
        <v>85</v>
      </c>
      <c r="B36" s="11" t="str" cm="1">
        <f t="array" ref="B36">IF(IFERROR(IFERROR(INDEX(J:J,$F36),INDEX(Q:Q,$G36)),"-")=0,
"-",
IFERROR(IFERROR(INDEX(J:J,$F36),INDEX(Q:Q,$G36)),"-"))</f>
        <v>Number</v>
      </c>
      <c r="C36" s="12" t="str" cm="1">
        <f t="array" ref="C36">IF(IFERROR(IFERROR(INDEX(K:K,$F36),INDEX(O:O,$G36)),"-")=0,
"-",
IFERROR(IFERROR(INDEX(K:K,$F36),INDEX(O:O,$G36)),"-"))</f>
        <v>Latitude</v>
      </c>
      <c r="D36" s="11" t="str" cm="1">
        <f t="array" ref="D36">IF(IFERROR(IFERROR(INDEX(L:L,$F36),INDEX(R:R,$G36)),"-")=0,
"-",
IFERROR(IFERROR(INDEX(L:L,$F36),INDEX(R:R,$G36)),"-"))</f>
        <v>Latitude used to map the regulated facility/site, expressed in decimal degrees.</v>
      </c>
      <c r="E36" s="1" t="s">
        <v>43</v>
      </c>
      <c r="F36" s="1">
        <f t="shared" ref="F36:F43" si="2">MATCH(E36,I:I,0)</f>
        <v>17</v>
      </c>
      <c r="G36" s="1" t="e">
        <f t="shared" si="1"/>
        <v>#N/A</v>
      </c>
      <c r="I36" s="14" t="s">
        <v>70</v>
      </c>
      <c r="J36" s="5"/>
      <c r="K36" s="5"/>
      <c r="L36" s="4"/>
    </row>
    <row r="37" spans="1:18" ht="29.4" thickBot="1" x14ac:dyDescent="0.35">
      <c r="A37" s="12" t="s">
        <v>86</v>
      </c>
      <c r="B37" s="11" t="str" cm="1">
        <f t="array" ref="B37">IF(IFERROR(IFERROR(INDEX(J:J,$F37),INDEX(Q:Q,$G37)),"-")=0,
"-",
IFERROR(IFERROR(INDEX(J:J,$F37),INDEX(Q:Q,$G37)),"-"))</f>
        <v>Number</v>
      </c>
      <c r="C37" s="12" t="str" cm="1">
        <f t="array" ref="C37">IF(IFERROR(IFERROR(INDEX(K:K,$F37),INDEX(O:O,$G37)),"-")=0,
"-",
IFERROR(IFERROR(INDEX(K:K,$F37),INDEX(O:O,$G37)),"-"))</f>
        <v>Longitude</v>
      </c>
      <c r="D37" s="11" t="str" cm="1">
        <f t="array" ref="D37">IF(IFERROR(IFERROR(INDEX(L:L,$F37),INDEX(R:R,$G37)),"-")=0,
"-",
IFERROR(IFERROR(INDEX(L:L,$F37),INDEX(R:R,$G37)),"-"))</f>
        <v>Longitude used to map the regulated facility/site, expressed in decimal degrees.</v>
      </c>
      <c r="E37" s="1" t="s">
        <v>46</v>
      </c>
      <c r="F37" s="1">
        <f t="shared" si="2"/>
        <v>18</v>
      </c>
      <c r="G37" s="1" t="e">
        <f t="shared" si="1"/>
        <v>#N/A</v>
      </c>
      <c r="I37" s="14" t="s">
        <v>71</v>
      </c>
      <c r="J37" s="5"/>
      <c r="K37" s="5"/>
      <c r="L37" s="4"/>
    </row>
    <row r="38" spans="1:18" ht="15" thickBot="1" x14ac:dyDescent="0.35">
      <c r="A38" s="12" t="s">
        <v>87</v>
      </c>
      <c r="B38" s="11" t="str" cm="1">
        <f t="array" ref="B38">IF(IFERROR(IFERROR(INDEX(J:J,$F38),INDEX(Q:Q,$G38)),"-")=0,
"-",
IFERROR(IFERROR(INDEX(J:J,$F38),INDEX(Q:Q,$G38)),"-"))</f>
        <v>Plain Text</v>
      </c>
      <c r="C38" s="12" t="str" cm="1">
        <f t="array" ref="C38">IF(IFERROR(IFERROR(INDEX(K:K,$F38),INDEX(O:O,$G38)),"-")=0,
"-",
IFERROR(IFERROR(INDEX(K:K,$F38),INDEX(O:O,$G38)),"-"))</f>
        <v>Facility/Site County</v>
      </c>
      <c r="D38" s="11" t="str" cm="1">
        <f t="array" ref="D38">IF(IFERROR(IFERROR(INDEX(L:L,$F38),INDEX(R:R,$G38)),"-")=0,
"-",
IFERROR(IFERROR(INDEX(L:L,$F38),INDEX(R:R,$G38)),"-"))</f>
        <v>County where the regulated facility/site is located.</v>
      </c>
      <c r="E38" s="1" t="s">
        <v>48</v>
      </c>
      <c r="F38" s="1">
        <f t="shared" si="2"/>
        <v>19</v>
      </c>
      <c r="G38" s="1" t="e">
        <f t="shared" si="1"/>
        <v>#N/A</v>
      </c>
      <c r="I38" s="14" t="s">
        <v>72</v>
      </c>
      <c r="J38" s="5"/>
      <c r="K38" s="5"/>
      <c r="L38" s="4"/>
    </row>
    <row r="39" spans="1:18" ht="15" thickBot="1" x14ac:dyDescent="0.35">
      <c r="A39" s="12" t="s">
        <v>88</v>
      </c>
      <c r="B39" s="11" t="str" cm="1">
        <f t="array" ref="B39">IF(IFERROR(IFERROR(INDEX(J:J,$F39),INDEX(Q:Q,$G39)),"-")=0,
"-",
IFERROR(IFERROR(INDEX(J:J,$F39),INDEX(Q:Q,$G39)),"-"))</f>
        <v>Plain Text</v>
      </c>
      <c r="C39" s="12" t="str" cm="1">
        <f t="array" ref="C39">IF(IFERROR(IFERROR(INDEX(K:K,$F39),INDEX(O:O,$G39)),"-")=0,
"-",
IFERROR(IFERROR(INDEX(K:K,$F39),INDEX(O:O,$G39)),"-"))</f>
        <v>Facility/Site Size</v>
      </c>
      <c r="D39" s="11" t="str" cm="1">
        <f t="array" ref="D39">IF(IFERROR(IFERROR(INDEX(L:L,$F39),INDEX(R:R,$G39)),"-")=0,
"-",
IFERROR(IFERROR(INDEX(L:L,$F39),INDEX(R:R,$G39)),"-"))</f>
        <v>Area of the regulated facility expressed in acres or square feet</v>
      </c>
      <c r="E39" s="1" t="s">
        <v>54</v>
      </c>
      <c r="F39" s="1">
        <f t="shared" si="2"/>
        <v>25</v>
      </c>
      <c r="G39" s="1" t="e">
        <f t="shared" si="1"/>
        <v>#N/A</v>
      </c>
    </row>
    <row r="40" spans="1:18" ht="15" thickBot="1" x14ac:dyDescent="0.35">
      <c r="A40" s="12" t="s">
        <v>89</v>
      </c>
      <c r="B40" s="11" t="str" cm="1">
        <f t="array" ref="B40">IF(IFERROR(IFERROR(INDEX(J:J,$F40),INDEX(Q:Q,$G40)),"-")=0,
"-",
IFERROR(IFERROR(INDEX(J:J,$F40),INDEX(Q:Q,$G40)),"-"))</f>
        <v>Plain Text</v>
      </c>
      <c r="C40" s="12" t="str" cm="1">
        <f t="array" ref="C40">IF(IFERROR(IFERROR(INDEX(K:K,$F40),INDEX(O:O,$G40)),"-")=0,
"-",
IFERROR(IFERROR(INDEX(K:K,$F40),INDEX(O:O,$G40)),"-"))</f>
        <v>Facility/Site Size Unit</v>
      </c>
      <c r="D40" s="11" t="str" cm="1">
        <f t="array" ref="D40">IF(IFERROR(IFERROR(INDEX(L:L,$F40),INDEX(R:R,$G40)),"-")=0,
"-",
IFERROR(IFERROR(INDEX(L:L,$F40),INDEX(R:R,$G40)),"-"))</f>
        <v>Unit of measure of the facility size (Acres or SqFt).</v>
      </c>
      <c r="E40" s="1" t="s">
        <v>55</v>
      </c>
      <c r="F40" s="1">
        <f t="shared" si="2"/>
        <v>26</v>
      </c>
      <c r="G40" s="1" t="e">
        <f t="shared" si="1"/>
        <v>#N/A</v>
      </c>
    </row>
    <row r="41" spans="1:18" ht="15" thickBot="1" x14ac:dyDescent="0.35">
      <c r="A41" s="12" t="s">
        <v>67</v>
      </c>
      <c r="B41" s="11" t="str" cm="1">
        <f t="array" ref="B41">IF(IFERROR(IFERROR(INDEX(J:J,$F41),INDEX(Q:Q,$G41)),"-")=0,
"-",
IFERROR(IFERROR(INDEX(J:J,$F41),INDEX(Q:Q,$G41)),"-"))</f>
        <v>-</v>
      </c>
      <c r="C41" s="12" t="str" cm="1">
        <f t="array" ref="C41">IF(IFERROR(IFERROR(INDEX(K:K,$F41),INDEX(O:O,$G41)),"-")=0,
"-",
IFERROR(IFERROR(INDEX(K:K,$F41),INDEX(O:O,$G41)),"-"))</f>
        <v>-</v>
      </c>
      <c r="D41" s="11" t="str" cm="1">
        <f t="array" ref="D41">IF(IFERROR(IFERROR(INDEX(L:L,$F41),INDEX(R:R,$G41)),"-")=0,
"-",
IFERROR(IFERROR(INDEX(L:L,$F41),INDEX(R:R,$G41)),"-"))</f>
        <v>-</v>
      </c>
      <c r="E41" s="1" t="s">
        <v>67</v>
      </c>
      <c r="F41" s="1">
        <f t="shared" si="2"/>
        <v>33</v>
      </c>
      <c r="G41" s="1" t="e">
        <f t="shared" si="1"/>
        <v>#N/A</v>
      </c>
    </row>
    <row r="42" spans="1:18" ht="15" thickBot="1" x14ac:dyDescent="0.35">
      <c r="A42" s="12" t="s">
        <v>68</v>
      </c>
      <c r="B42" s="11" t="str" cm="1">
        <f t="array" ref="B42">IF(IFERROR(IFERROR(INDEX(J:J,$F42),INDEX(Q:Q,$G42)),"-")=0,
"-",
IFERROR(IFERROR(INDEX(J:J,$F42),INDEX(Q:Q,$G42)),"-"))</f>
        <v>-</v>
      </c>
      <c r="C42" s="12" t="str" cm="1">
        <f t="array" ref="C42">IF(IFERROR(IFERROR(INDEX(K:K,$F42),INDEX(O:O,$G42)),"-")=0,
"-",
IFERROR(IFERROR(INDEX(K:K,$F42),INDEX(O:O,$G42)),"-"))</f>
        <v>-</v>
      </c>
      <c r="D42" s="11" t="str" cm="1">
        <f t="array" ref="D42">IF(IFERROR(IFERROR(INDEX(L:L,$F42),INDEX(R:R,$G42)),"-")=0,
"-",
IFERROR(IFERROR(INDEX(L:L,$F42),INDEX(R:R,$G42)),"-"))</f>
        <v>-</v>
      </c>
      <c r="E42" s="1" t="s">
        <v>68</v>
      </c>
      <c r="F42" s="1">
        <f t="shared" si="2"/>
        <v>34</v>
      </c>
      <c r="G42" s="1" t="e">
        <f t="shared" si="1"/>
        <v>#N/A</v>
      </c>
    </row>
    <row r="43" spans="1:18" ht="15" thickBot="1" x14ac:dyDescent="0.35">
      <c r="A43" s="12" t="s">
        <v>69</v>
      </c>
      <c r="B43" s="11" t="str" cm="1">
        <f t="array" ref="B43">IF(IFERROR(IFERROR(INDEX(J:J,$F43),INDEX(Q:Q,$G43)),"-")=0,
"-",
IFERROR(IFERROR(INDEX(J:J,$F43),INDEX(Q:Q,$G43)),"-"))</f>
        <v>-</v>
      </c>
      <c r="C43" s="12" t="str" cm="1">
        <f t="array" ref="C43">IF(IFERROR(IFERROR(INDEX(K:K,$F43),INDEX(O:O,$G43)),"-")=0,
"-",
IFERROR(IFERROR(INDEX(K:K,$F43),INDEX(O:O,$G43)),"-"))</f>
        <v>-</v>
      </c>
      <c r="D43" s="11" t="str" cm="1">
        <f t="array" ref="D43">IF(IFERROR(IFERROR(INDEX(L:L,$F43),INDEX(R:R,$G43)),"-")=0,
"-",
IFERROR(IFERROR(INDEX(L:L,$F43),INDEX(R:R,$G43)),"-"))</f>
        <v>-</v>
      </c>
      <c r="E43" s="1" t="s">
        <v>69</v>
      </c>
      <c r="F43" s="1">
        <f t="shared" si="2"/>
        <v>35</v>
      </c>
      <c r="G43" s="1" t="e">
        <f t="shared" si="1"/>
        <v>#N/A</v>
      </c>
    </row>
    <row r="44" spans="1:18" x14ac:dyDescent="0.3">
      <c r="E44"/>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Enforcement_Actions</vt:lpstr>
      <vt:lpstr>Enforcement_Actions_Lookups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2020-07-20T19:36:41Z</dcterms:created>
  <dcterms:modified xsi:type="dcterms:W3CDTF">2025-09-24T18:12:31Z</dcterms:modified>
</cp:coreProperties>
</file>