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cawaterboards-my.sharepoint.com/personal/david_altare_waterboards_ca_gov/Documents/misc/ewb/Enoc_Data_Analysis/input_raw_data/"/>
    </mc:Choice>
  </mc:AlternateContent>
  <xr:revisionPtr revIDLastSave="5" documentId="13_ncr:1_{847FF893-040C-434B-90AB-B4E7165F899E}" xr6:coauthVersionLast="45" xr6:coauthVersionMax="45" xr10:uidLastSave="{D98CCD4D-37F5-41D3-865B-21E8F44E0DA4}"/>
  <bookViews>
    <workbookView xWindow="-120" yWindow="-120" windowWidth="20730" windowHeight="11160" activeTab="1" xr2:uid="{00000000-000D-0000-FFFF-FFFF00000000}"/>
  </bookViews>
  <sheets>
    <sheet name="Percolation Data" sheetId="1" r:id="rId1"/>
    <sheet name="Summary_Percolation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2" i="2"/>
  <c r="T12" i="1" l="1"/>
  <c r="S12" i="1"/>
  <c r="R12" i="1"/>
  <c r="Q12" i="1"/>
  <c r="P12" i="1"/>
  <c r="U12" i="1" s="1"/>
  <c r="T11" i="1"/>
  <c r="S11" i="1"/>
  <c r="R11" i="1"/>
  <c r="Q11" i="1"/>
  <c r="P11" i="1"/>
  <c r="U11" i="1" s="1"/>
  <c r="T10" i="1"/>
  <c r="S10" i="1"/>
  <c r="R10" i="1"/>
  <c r="Q10" i="1"/>
  <c r="P10" i="1"/>
  <c r="U10" i="1" s="1"/>
  <c r="T9" i="1"/>
  <c r="S9" i="1"/>
  <c r="R9" i="1"/>
  <c r="Q9" i="1"/>
  <c r="P9" i="1"/>
  <c r="U9" i="1" s="1"/>
  <c r="T8" i="1"/>
  <c r="S8" i="1"/>
  <c r="R8" i="1"/>
  <c r="Q8" i="1"/>
  <c r="P8" i="1"/>
  <c r="U8" i="1" s="1"/>
  <c r="T7" i="1"/>
  <c r="S7" i="1"/>
  <c r="R7" i="1"/>
  <c r="Q7" i="1"/>
  <c r="P7" i="1"/>
  <c r="U7" i="1" s="1"/>
  <c r="T6" i="1"/>
  <c r="S6" i="1"/>
  <c r="R6" i="1"/>
  <c r="Q6" i="1"/>
  <c r="P6" i="1"/>
  <c r="U6" i="1" s="1"/>
  <c r="T5" i="1"/>
  <c r="S5" i="1"/>
  <c r="R5" i="1"/>
  <c r="Q5" i="1"/>
  <c r="P5" i="1"/>
  <c r="U5" i="1" s="1"/>
  <c r="T4" i="1"/>
  <c r="S4" i="1"/>
  <c r="R4" i="1"/>
  <c r="Q4" i="1"/>
  <c r="P4" i="1"/>
  <c r="U4" i="1" s="1"/>
  <c r="T3" i="1"/>
  <c r="S3" i="1"/>
  <c r="R3" i="1"/>
  <c r="Q3" i="1"/>
  <c r="P3" i="1"/>
  <c r="U3" i="1" s="1"/>
  <c r="T2" i="1"/>
  <c r="S2" i="1"/>
  <c r="R2" i="1"/>
  <c r="Q2" i="1"/>
  <c r="P2" i="1"/>
  <c r="U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" authorId="0" shapeId="0" xr:uid="{00000000-0006-0000-0000-000001000000}">
      <text>
        <r>
          <rPr>
            <sz val="10"/>
            <color rgb="FF000000"/>
            <rFont val="Arial"/>
          </rPr>
          <t>assuming these are formatted such that the whole numbers represent minutes and the decimals represent seconds (e.g. 5.20 = 5 min 20 sec)
	-David Altare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100-000001000000}">
      <text>
        <r>
          <rPr>
            <sz val="10"/>
            <color rgb="FF000000"/>
            <rFont val="Arial"/>
          </rPr>
          <t>calculated based on max time to drop 2 cm across all tests conducted at the site, adjusted to 25 mm to compare against standards shown below (standards shown below are from "Civil &amp; Environmental Preliminary Design Guide for undeveloped sites" by eMi)
	-David Altare</t>
        </r>
      </text>
    </comment>
  </commentList>
</comments>
</file>

<file path=xl/sharedStrings.xml><?xml version="1.0" encoding="utf-8"?>
<sst xmlns="http://schemas.openxmlformats.org/spreadsheetml/2006/main" count="187" uniqueCount="75">
  <si>
    <t>Household / Site ID</t>
  </si>
  <si>
    <t>Household / Site Name</t>
  </si>
  <si>
    <t>Data Form Name</t>
  </si>
  <si>
    <t>Data Form Link</t>
  </si>
  <si>
    <t>Pictures Link</t>
  </si>
  <si>
    <t>Date</t>
  </si>
  <si>
    <t>Latitude</t>
  </si>
  <si>
    <t>Longitude</t>
  </si>
  <si>
    <t>Data Collector</t>
  </si>
  <si>
    <t>Test Number</t>
  </si>
  <si>
    <t>Drop 1 (20 to 18 cm)</t>
  </si>
  <si>
    <t>Drop 2 (18 to 16 cm)</t>
  </si>
  <si>
    <t>Drop 3 (16 to 14 cm)</t>
  </si>
  <si>
    <t>Drop 4 (14 to 12 cm)</t>
  </si>
  <si>
    <t>Drop 5 (12 to 10 cm)</t>
  </si>
  <si>
    <t>Min Drop 1 (20 to 18 cm)</t>
  </si>
  <si>
    <t>Min Drop 2 (18 to 16 cm)</t>
  </si>
  <si>
    <t>Min Drop 3 (16 to 14 cm)</t>
  </si>
  <si>
    <t>Min Drop 4 (14 to 12 cm)</t>
  </si>
  <si>
    <t>Min Drop 5 (12 to 10 cm)</t>
  </si>
  <si>
    <t>Max Drop Rate (min/25mm)</t>
  </si>
  <si>
    <t>HH06</t>
  </si>
  <si>
    <t>Martha Perez</t>
  </si>
  <si>
    <t>Percolation - 1</t>
  </si>
  <si>
    <t>https://docs.google.com/document/d/1-yhHRJ1-O7AIjOcMaRE0OD2G7SXhNCDk/edit</t>
  </si>
  <si>
    <t>https://drive.google.com/drive/folders/1HciY3ZgOs-3KVqJ_SjOqqJQuDUc7JHim</t>
  </si>
  <si>
    <t>NA</t>
  </si>
  <si>
    <t>Eveling Rodriguez</t>
  </si>
  <si>
    <t>HH21</t>
  </si>
  <si>
    <t>Luisa Amanda Caceres</t>
  </si>
  <si>
    <t>Percolation - 2</t>
  </si>
  <si>
    <t>https://docs.google.com/document/d/1x3Whft2xXUfvdyM1I9DfkaOGkHOBJReq/edit</t>
  </si>
  <si>
    <t>https://drive.google.com/drive/folders/1MGlhiinmO8YkOnMElWgHT6PVID5LBUYY?usp=sharing</t>
  </si>
  <si>
    <t>13°31'17.82"</t>
  </si>
  <si>
    <t>86°29'44.63"</t>
  </si>
  <si>
    <t>20.27</t>
  </si>
  <si>
    <t>47.23</t>
  </si>
  <si>
    <t>1.11.26</t>
  </si>
  <si>
    <t>HH31</t>
  </si>
  <si>
    <t>Jaime Rodriguez</t>
  </si>
  <si>
    <t>Percolation - 3</t>
  </si>
  <si>
    <t>https://docs.google.com/document/d/1tcw9CKBHAEKjWdtAmaflBVA9cthkLjt8/edit</t>
  </si>
  <si>
    <t>https://drive.google.com/drive/folders/1lETfQMf_B4j0EdYEMrpFmzFaOTVAq9z0?usp=sharing</t>
  </si>
  <si>
    <t>13°31'17.74"</t>
  </si>
  <si>
    <t>86°29'52.99"</t>
  </si>
  <si>
    <t>HH42</t>
  </si>
  <si>
    <t>Eleazar Gomez</t>
  </si>
  <si>
    <t>Percolation - 4</t>
  </si>
  <si>
    <t>https://docs.google.com/document/d/1M501ODgLwsQhGu648ARU1lP2gu51YaZx/edit</t>
  </si>
  <si>
    <t>https://drive.google.com/drive/folders/19_exxrDBNLixjAMM5vZLZKDdMbs4VhHh?usp=sharing</t>
  </si>
  <si>
    <t>13°31'24.02"</t>
  </si>
  <si>
    <t>86°29'52.20"</t>
  </si>
  <si>
    <t>HH75</t>
  </si>
  <si>
    <t>Juan Munoz Talavera</t>
  </si>
  <si>
    <t>Percolation - 5</t>
  </si>
  <si>
    <t>https://docs.google.com/document/d/1aM0FslYQxd2-lyTtq6b1dxaz61Zw9NBA/edit</t>
  </si>
  <si>
    <t>https://drive.google.com/drive/folders/1tkFdJQm20XztivOEy0ICCJcKUJ1jAjIc?usp=sharing</t>
  </si>
  <si>
    <t>13°31'28.38"</t>
  </si>
  <si>
    <t>86°29'44.16"</t>
  </si>
  <si>
    <t>Santos Eloy Bautista</t>
  </si>
  <si>
    <t>Percolation - 6</t>
  </si>
  <si>
    <t>https://docs.google.com/document/d/1E_eLVppMIwEaTcc4XXIJnkMLVsPWgp-a/edit</t>
  </si>
  <si>
    <t>https://drive.google.com/drive/folders/1ZKjBshmj1Sv7MNPcZD0WQoEDggHpopnQ?usp=sharing</t>
  </si>
  <si>
    <t>15.00</t>
  </si>
  <si>
    <t>16.05</t>
  </si>
  <si>
    <t>18.20</t>
  </si>
  <si>
    <t>22.20</t>
  </si>
  <si>
    <t>24.40</t>
  </si>
  <si>
    <t>23.16</t>
  </si>
  <si>
    <t>21.12</t>
  </si>
  <si>
    <t>27.04</t>
  </si>
  <si>
    <t>25.00</t>
  </si>
  <si>
    <t>27.00</t>
  </si>
  <si>
    <t>Approx Perc Rate (min/25mm)</t>
  </si>
  <si>
    <t>HH81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</si>
</sst>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3" fillId="0" borderId="0" xfId="0" applyNumberFormat="1" applyFont="1" applyAlignment="1"/>
    <xf numFmtId="0" fontId="3" fillId="2" borderId="0" xfId="0" applyFont="1" applyFill="1" applyAlignment="1"/>
    <xf numFmtId="0" fontId="3" fillId="0" borderId="0" xfId="0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533400</xdr:colOff>
      <xdr:row>7</xdr:row>
      <xdr:rowOff>200025</xdr:rowOff>
    </xdr:from>
    <xdr:ext cx="3476625" cy="22288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MGlhiinmO8YkOnMElWgHT6PVID5LBUYY?usp=sharing" TargetMode="External"/><Relationship Id="rId13" Type="http://schemas.openxmlformats.org/officeDocument/2006/relationships/hyperlink" Target="https://docs.google.com/document/d/1M501ODgLwsQhGu648ARU1lP2gu51YaZx/edit" TargetMode="External"/><Relationship Id="rId18" Type="http://schemas.openxmlformats.org/officeDocument/2006/relationships/hyperlink" Target="https://drive.google.com/drive/folders/1tkFdJQm20XztivOEy0ICCJcKUJ1jAjIc?usp=sharing" TargetMode="External"/><Relationship Id="rId3" Type="http://schemas.openxmlformats.org/officeDocument/2006/relationships/hyperlink" Target="https://docs.google.com/document/d/1-yhHRJ1-O7AIjOcMaRE0OD2G7SXhNCDk/edit" TargetMode="External"/><Relationship Id="rId21" Type="http://schemas.openxmlformats.org/officeDocument/2006/relationships/hyperlink" Target="https://docs.google.com/document/d/1E_eLVppMIwEaTcc4XXIJnkMLVsPWgp-a/edit" TargetMode="External"/><Relationship Id="rId7" Type="http://schemas.openxmlformats.org/officeDocument/2006/relationships/hyperlink" Target="https://docs.google.com/document/d/1x3Whft2xXUfvdyM1I9DfkaOGkHOBJReq/edit" TargetMode="External"/><Relationship Id="rId12" Type="http://schemas.openxmlformats.org/officeDocument/2006/relationships/hyperlink" Target="https://drive.google.com/drive/folders/1lETfQMf_B4j0EdYEMrpFmzFaOTVAq9z0?usp=sharing" TargetMode="External"/><Relationship Id="rId17" Type="http://schemas.openxmlformats.org/officeDocument/2006/relationships/hyperlink" Target="https://docs.google.com/document/d/1aM0FslYQxd2-lyTtq6b1dxaz61Zw9NBA/edit" TargetMode="External"/><Relationship Id="rId2" Type="http://schemas.openxmlformats.org/officeDocument/2006/relationships/hyperlink" Target="https://drive.google.com/drive/folders/1HciY3ZgOs-3KVqJ_SjOqqJQuDUc7JHim" TargetMode="External"/><Relationship Id="rId16" Type="http://schemas.openxmlformats.org/officeDocument/2006/relationships/hyperlink" Target="https://drive.google.com/drive/folders/1tkFdJQm20XztivOEy0ICCJcKUJ1jAjIc?usp=sharing" TargetMode="External"/><Relationship Id="rId20" Type="http://schemas.openxmlformats.org/officeDocument/2006/relationships/hyperlink" Target="https://drive.google.com/drive/folders/1ZKjBshmj1Sv7MNPcZD0WQoEDggHpopnQ?usp=sharing" TargetMode="External"/><Relationship Id="rId1" Type="http://schemas.openxmlformats.org/officeDocument/2006/relationships/hyperlink" Target="https://docs.google.com/document/d/1-yhHRJ1-O7AIjOcMaRE0OD2G7SXhNCDk/edit" TargetMode="External"/><Relationship Id="rId6" Type="http://schemas.openxmlformats.org/officeDocument/2006/relationships/hyperlink" Target="https://drive.google.com/drive/folders/1HciY3ZgOs-3KVqJ_SjOqqJQuDUc7JHim" TargetMode="External"/><Relationship Id="rId11" Type="http://schemas.openxmlformats.org/officeDocument/2006/relationships/hyperlink" Target="https://docs.google.com/document/d/1tcw9CKBHAEKjWdtAmaflBVA9cthkLjt8/edit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docs.google.com/document/d/1-yhHRJ1-O7AIjOcMaRE0OD2G7SXhNCDk/edit" TargetMode="External"/><Relationship Id="rId15" Type="http://schemas.openxmlformats.org/officeDocument/2006/relationships/hyperlink" Target="https://docs.google.com/document/d/1aM0FslYQxd2-lyTtq6b1dxaz61Zw9NBA/edit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drive.google.com/drive/folders/1lETfQMf_B4j0EdYEMrpFmzFaOTVAq9z0?usp=sharing" TargetMode="External"/><Relationship Id="rId19" Type="http://schemas.openxmlformats.org/officeDocument/2006/relationships/hyperlink" Target="https://docs.google.com/document/d/1E_eLVppMIwEaTcc4XXIJnkMLVsPWgp-a/edit" TargetMode="External"/><Relationship Id="rId4" Type="http://schemas.openxmlformats.org/officeDocument/2006/relationships/hyperlink" Target="https://drive.google.com/drive/folders/1HciY3ZgOs-3KVqJ_SjOqqJQuDUc7JHim" TargetMode="External"/><Relationship Id="rId9" Type="http://schemas.openxmlformats.org/officeDocument/2006/relationships/hyperlink" Target="https://docs.google.com/document/d/1tcw9CKBHAEKjWdtAmaflBVA9cthkLjt8/edit" TargetMode="External"/><Relationship Id="rId14" Type="http://schemas.openxmlformats.org/officeDocument/2006/relationships/hyperlink" Target="https://drive.google.com/drive/folders/19_exxrDBNLixjAMM5vZLZKDdMbs4VhHh?usp=sharing" TargetMode="External"/><Relationship Id="rId22" Type="http://schemas.openxmlformats.org/officeDocument/2006/relationships/hyperlink" Target="https://drive.google.com/drive/folders/1ZKjBshmj1Sv7MNPcZD0WQoEDggHpopnQ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9_exxrDBNLixjAMM5vZLZKDdMbs4VhHh?usp=sharin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docs.google.com/document/d/1x3Whft2xXUfvdyM1I9DfkaOGkHOBJReq/edit" TargetMode="External"/><Relationship Id="rId7" Type="http://schemas.openxmlformats.org/officeDocument/2006/relationships/hyperlink" Target="https://docs.google.com/document/d/1M501ODgLwsQhGu648ARU1lP2gu51YaZx/edit" TargetMode="External"/><Relationship Id="rId12" Type="http://schemas.openxmlformats.org/officeDocument/2006/relationships/hyperlink" Target="https://drive.google.com/drive/folders/1ZKjBshmj1Sv7MNPcZD0WQoEDggHpopnQ?usp=sharing" TargetMode="External"/><Relationship Id="rId2" Type="http://schemas.openxmlformats.org/officeDocument/2006/relationships/hyperlink" Target="https://drive.google.com/drive/folders/1HciY3ZgOs-3KVqJ_SjOqqJQuDUc7JHim" TargetMode="External"/><Relationship Id="rId1" Type="http://schemas.openxmlformats.org/officeDocument/2006/relationships/hyperlink" Target="https://docs.google.com/document/d/1-yhHRJ1-O7AIjOcMaRE0OD2G7SXhNCDk/edit" TargetMode="External"/><Relationship Id="rId6" Type="http://schemas.openxmlformats.org/officeDocument/2006/relationships/hyperlink" Target="https://drive.google.com/drive/folders/1lETfQMf_B4j0EdYEMrpFmzFaOTVAq9z0?usp=sharing" TargetMode="External"/><Relationship Id="rId11" Type="http://schemas.openxmlformats.org/officeDocument/2006/relationships/hyperlink" Target="https://docs.google.com/document/d/1E_eLVppMIwEaTcc4XXIJnkMLVsPWgp-a/edit" TargetMode="External"/><Relationship Id="rId5" Type="http://schemas.openxmlformats.org/officeDocument/2006/relationships/hyperlink" Target="https://docs.google.com/document/d/1tcw9CKBHAEKjWdtAmaflBVA9cthkLjt8/edit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drive.google.com/drive/folders/1tkFdJQm20XztivOEy0ICCJcKUJ1jAjIc?usp=sharing" TargetMode="External"/><Relationship Id="rId4" Type="http://schemas.openxmlformats.org/officeDocument/2006/relationships/hyperlink" Target="https://drive.google.com/drive/folders/1MGlhiinmO8YkOnMElWgHT6PVID5LBUYY?usp=sharing" TargetMode="External"/><Relationship Id="rId9" Type="http://schemas.openxmlformats.org/officeDocument/2006/relationships/hyperlink" Target="https://docs.google.com/document/d/1aM0FslYQxd2-lyTtq6b1dxaz61Zw9NBA/edit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"/>
  <sheetViews>
    <sheetView workbookViewId="0">
      <selection activeCell="A13" sqref="A13"/>
    </sheetView>
  </sheetViews>
  <sheetFormatPr defaultColWidth="14.42578125" defaultRowHeight="15.75" customHeight="1" x14ac:dyDescent="0.2"/>
  <cols>
    <col min="1" max="1" width="18.42578125" customWidth="1"/>
    <col min="2" max="2" width="21.85546875" customWidth="1"/>
    <col min="3" max="3" width="16.42578125" customWidth="1"/>
    <col min="4" max="4" width="15" customWidth="1"/>
    <col min="5" max="6" width="10.28515625" customWidth="1"/>
    <col min="7" max="8" width="11.42578125" customWidth="1"/>
    <col min="9" max="9" width="15.85546875" customWidth="1"/>
    <col min="10" max="10" width="26" customWidth="1"/>
    <col min="11" max="15" width="18.85546875" customWidth="1"/>
    <col min="16" max="20" width="22.7109375" customWidth="1"/>
    <col min="21" max="21" width="25.71093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s="4" t="s">
        <v>21</v>
      </c>
      <c r="B2" s="4" t="s">
        <v>22</v>
      </c>
      <c r="C2" s="4" t="s">
        <v>23</v>
      </c>
      <c r="D2" s="5" t="s">
        <v>24</v>
      </c>
      <c r="E2" s="6" t="s">
        <v>25</v>
      </c>
      <c r="F2" s="7">
        <v>44257</v>
      </c>
      <c r="G2" s="4" t="s">
        <v>26</v>
      </c>
      <c r="H2" s="4" t="s">
        <v>26</v>
      </c>
      <c r="I2" s="4" t="s">
        <v>27</v>
      </c>
      <c r="J2" s="4">
        <v>1</v>
      </c>
      <c r="K2" s="4">
        <v>5.2</v>
      </c>
      <c r="L2" s="4">
        <v>5.1100000000000003</v>
      </c>
      <c r="M2" s="8">
        <v>8.33</v>
      </c>
      <c r="N2" s="4">
        <v>6.33</v>
      </c>
      <c r="O2" s="4">
        <v>8.08</v>
      </c>
      <c r="P2" s="9">
        <f t="shared" ref="P2:T2" si="0">FLOOR(K2,1)+(K2-FLOOR(K2,1))*100/60</f>
        <v>5.3333333333333339</v>
      </c>
      <c r="Q2" s="9">
        <f t="shared" si="0"/>
        <v>5.1833333333333336</v>
      </c>
      <c r="R2" s="9">
        <f t="shared" si="0"/>
        <v>8.5500000000000007</v>
      </c>
      <c r="S2" s="9">
        <f t="shared" si="0"/>
        <v>6.55</v>
      </c>
      <c r="T2" s="9">
        <f t="shared" si="0"/>
        <v>8.1333333333333329</v>
      </c>
      <c r="U2" s="9">
        <f t="shared" ref="U2:U12" si="1">MAX(P2:T2)*2.5/2</f>
        <v>10.6875</v>
      </c>
    </row>
    <row r="3" spans="1:21" x14ac:dyDescent="0.2">
      <c r="A3" s="4" t="s">
        <v>21</v>
      </c>
      <c r="B3" s="4" t="s">
        <v>22</v>
      </c>
      <c r="C3" s="4" t="s">
        <v>23</v>
      </c>
      <c r="D3" s="5" t="s">
        <v>24</v>
      </c>
      <c r="E3" s="6" t="s">
        <v>25</v>
      </c>
      <c r="F3" s="7">
        <v>44257</v>
      </c>
      <c r="G3" s="4" t="s">
        <v>26</v>
      </c>
      <c r="H3" s="4" t="s">
        <v>26</v>
      </c>
      <c r="I3" s="4" t="s">
        <v>27</v>
      </c>
      <c r="J3" s="4">
        <v>2</v>
      </c>
      <c r="K3" s="4">
        <v>5.45</v>
      </c>
      <c r="L3" s="4">
        <v>7.11</v>
      </c>
      <c r="M3" s="4">
        <v>7.06</v>
      </c>
      <c r="N3" s="4">
        <v>7.24</v>
      </c>
      <c r="O3" s="4">
        <v>8.27</v>
      </c>
      <c r="P3" s="9">
        <f t="shared" ref="P3:T3" si="2">FLOOR(K3,1)+(K3-FLOOR(K3,1))*100/60</f>
        <v>5.75</v>
      </c>
      <c r="Q3" s="9">
        <f t="shared" si="2"/>
        <v>7.1833333333333336</v>
      </c>
      <c r="R3" s="9">
        <f t="shared" si="2"/>
        <v>7.1</v>
      </c>
      <c r="S3" s="9">
        <f t="shared" si="2"/>
        <v>7.4</v>
      </c>
      <c r="T3" s="9">
        <f t="shared" si="2"/>
        <v>8.4499999999999993</v>
      </c>
      <c r="U3" s="9">
        <f t="shared" si="1"/>
        <v>10.5625</v>
      </c>
    </row>
    <row r="4" spans="1:21" x14ac:dyDescent="0.2">
      <c r="A4" s="4" t="s">
        <v>21</v>
      </c>
      <c r="B4" s="4" t="s">
        <v>22</v>
      </c>
      <c r="C4" s="4" t="s">
        <v>23</v>
      </c>
      <c r="D4" s="5" t="s">
        <v>24</v>
      </c>
      <c r="E4" s="6" t="s">
        <v>25</v>
      </c>
      <c r="F4" s="7">
        <v>44257</v>
      </c>
      <c r="G4" s="4" t="s">
        <v>26</v>
      </c>
      <c r="H4" s="4" t="s">
        <v>26</v>
      </c>
      <c r="I4" s="4" t="s">
        <v>27</v>
      </c>
      <c r="J4" s="4">
        <v>3</v>
      </c>
      <c r="K4" s="4">
        <v>6.36</v>
      </c>
      <c r="L4" s="4">
        <v>6.2</v>
      </c>
      <c r="M4" s="4">
        <v>6.23</v>
      </c>
      <c r="N4" s="4">
        <v>7.16</v>
      </c>
      <c r="O4" s="4">
        <v>7.26</v>
      </c>
      <c r="P4" s="9">
        <f t="shared" ref="P4:T4" si="3">FLOOR(K4,1)+(K4-FLOOR(K4,1))*100/60</f>
        <v>6.6000000000000005</v>
      </c>
      <c r="Q4" s="9">
        <f t="shared" si="3"/>
        <v>6.3333333333333339</v>
      </c>
      <c r="R4" s="9">
        <f t="shared" si="3"/>
        <v>6.3833333333333337</v>
      </c>
      <c r="S4" s="9">
        <f t="shared" si="3"/>
        <v>7.2666666666666666</v>
      </c>
      <c r="T4" s="9">
        <f t="shared" si="3"/>
        <v>7.4333333333333327</v>
      </c>
      <c r="U4" s="9">
        <f t="shared" si="1"/>
        <v>9.2916666666666661</v>
      </c>
    </row>
    <row r="5" spans="1:21" x14ac:dyDescent="0.2">
      <c r="A5" s="4" t="s">
        <v>28</v>
      </c>
      <c r="B5" s="4" t="s">
        <v>29</v>
      </c>
      <c r="C5" s="4" t="s">
        <v>30</v>
      </c>
      <c r="D5" s="5" t="s">
        <v>31</v>
      </c>
      <c r="E5" s="6" t="s">
        <v>32</v>
      </c>
      <c r="F5" s="7">
        <v>44257</v>
      </c>
      <c r="G5" s="4" t="s">
        <v>33</v>
      </c>
      <c r="H5" s="4" t="s">
        <v>34</v>
      </c>
      <c r="I5" s="4" t="s">
        <v>27</v>
      </c>
      <c r="J5" s="4">
        <v>1</v>
      </c>
      <c r="K5" s="10" t="s">
        <v>35</v>
      </c>
      <c r="L5" s="10" t="s">
        <v>36</v>
      </c>
      <c r="M5" s="10" t="s">
        <v>37</v>
      </c>
      <c r="N5" s="4" t="s">
        <v>26</v>
      </c>
      <c r="O5" s="4" t="s">
        <v>26</v>
      </c>
      <c r="P5" s="9">
        <f t="shared" ref="P5:T5" si="4">FLOOR(K5,1)+(K5-FLOOR(K5,1))*100/60</f>
        <v>20.45</v>
      </c>
      <c r="Q5" s="9">
        <f t="shared" si="4"/>
        <v>47.383333333333326</v>
      </c>
      <c r="R5" s="9" t="e">
        <f t="shared" si="4"/>
        <v>#VALUE!</v>
      </c>
      <c r="S5" s="9" t="e">
        <f t="shared" si="4"/>
        <v>#VALUE!</v>
      </c>
      <c r="T5" s="9" t="e">
        <f t="shared" si="4"/>
        <v>#VALUE!</v>
      </c>
      <c r="U5" s="9" t="e">
        <f t="shared" si="1"/>
        <v>#VALUE!</v>
      </c>
    </row>
    <row r="6" spans="1:21" x14ac:dyDescent="0.2">
      <c r="A6" s="4" t="s">
        <v>38</v>
      </c>
      <c r="B6" s="4" t="s">
        <v>39</v>
      </c>
      <c r="C6" s="4" t="s">
        <v>40</v>
      </c>
      <c r="D6" s="5" t="s">
        <v>41</v>
      </c>
      <c r="E6" s="6" t="s">
        <v>42</v>
      </c>
      <c r="F6" s="7">
        <v>44258</v>
      </c>
      <c r="G6" s="4" t="s">
        <v>43</v>
      </c>
      <c r="H6" s="4" t="s">
        <v>44</v>
      </c>
      <c r="I6" s="4" t="s">
        <v>27</v>
      </c>
      <c r="J6" s="4">
        <v>1</v>
      </c>
      <c r="K6" s="4">
        <v>3.47</v>
      </c>
      <c r="L6" s="4">
        <v>4.53</v>
      </c>
      <c r="M6" s="4">
        <v>5.46</v>
      </c>
      <c r="N6" s="4">
        <v>6.37</v>
      </c>
      <c r="O6" s="4">
        <v>8</v>
      </c>
      <c r="P6" s="9">
        <f t="shared" ref="P6:T6" si="5">FLOOR(K6,1)+(K6-FLOOR(K6,1))*100/60</f>
        <v>3.7833333333333337</v>
      </c>
      <c r="Q6" s="9">
        <f t="shared" si="5"/>
        <v>4.8833333333333337</v>
      </c>
      <c r="R6" s="9">
        <f t="shared" si="5"/>
        <v>5.7666666666666666</v>
      </c>
      <c r="S6" s="9">
        <f t="shared" si="5"/>
        <v>6.6166666666666671</v>
      </c>
      <c r="T6" s="9">
        <f t="shared" si="5"/>
        <v>8</v>
      </c>
      <c r="U6" s="9">
        <f t="shared" si="1"/>
        <v>10</v>
      </c>
    </row>
    <row r="7" spans="1:21" x14ac:dyDescent="0.2">
      <c r="A7" s="4" t="s">
        <v>38</v>
      </c>
      <c r="B7" s="4" t="s">
        <v>39</v>
      </c>
      <c r="C7" s="4" t="s">
        <v>40</v>
      </c>
      <c r="D7" s="5" t="s">
        <v>41</v>
      </c>
      <c r="E7" s="6" t="s">
        <v>42</v>
      </c>
      <c r="F7" s="7">
        <v>44258</v>
      </c>
      <c r="G7" s="4" t="s">
        <v>43</v>
      </c>
      <c r="H7" s="4" t="s">
        <v>44</v>
      </c>
      <c r="I7" s="4" t="s">
        <v>27</v>
      </c>
      <c r="J7" s="4">
        <v>2</v>
      </c>
      <c r="K7" s="4">
        <v>5.47</v>
      </c>
      <c r="L7" s="4">
        <v>6.16</v>
      </c>
      <c r="M7" s="4">
        <v>7.12</v>
      </c>
      <c r="N7" s="4">
        <v>8</v>
      </c>
      <c r="O7" s="4">
        <v>9.5</v>
      </c>
      <c r="P7" s="9">
        <f t="shared" ref="P7:T7" si="6">FLOOR(K7,1)+(K7-FLOOR(K7,1))*100/60</f>
        <v>5.7833333333333332</v>
      </c>
      <c r="Q7" s="9">
        <f t="shared" si="6"/>
        <v>6.2666666666666666</v>
      </c>
      <c r="R7" s="9">
        <f t="shared" si="6"/>
        <v>7.2</v>
      </c>
      <c r="S7" s="9">
        <f t="shared" si="6"/>
        <v>8</v>
      </c>
      <c r="T7" s="9">
        <f t="shared" si="6"/>
        <v>9.8333333333333339</v>
      </c>
      <c r="U7" s="9">
        <f t="shared" si="1"/>
        <v>12.291666666666668</v>
      </c>
    </row>
    <row r="8" spans="1:21" x14ac:dyDescent="0.2">
      <c r="A8" s="4" t="s">
        <v>45</v>
      </c>
      <c r="B8" s="4" t="s">
        <v>46</v>
      </c>
      <c r="C8" s="4" t="s">
        <v>47</v>
      </c>
      <c r="D8" s="5" t="s">
        <v>48</v>
      </c>
      <c r="E8" s="6" t="s">
        <v>49</v>
      </c>
      <c r="F8" s="7">
        <v>44258</v>
      </c>
      <c r="G8" s="4" t="s">
        <v>50</v>
      </c>
      <c r="H8" s="4" t="s">
        <v>51</v>
      </c>
      <c r="I8" s="4" t="s">
        <v>27</v>
      </c>
      <c r="J8" s="4">
        <v>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9" t="e">
        <f t="shared" ref="P8:T8" si="7">FLOOR(K8,1)+(K8-FLOOR(K8,1))*100/60</f>
        <v>#VALUE!</v>
      </c>
      <c r="Q8" s="9" t="e">
        <f t="shared" si="7"/>
        <v>#VALUE!</v>
      </c>
      <c r="R8" s="9" t="e">
        <f t="shared" si="7"/>
        <v>#VALUE!</v>
      </c>
      <c r="S8" s="9" t="e">
        <f t="shared" si="7"/>
        <v>#VALUE!</v>
      </c>
      <c r="T8" s="9" t="e">
        <f t="shared" si="7"/>
        <v>#VALUE!</v>
      </c>
      <c r="U8" s="9" t="e">
        <f t="shared" si="1"/>
        <v>#VALUE!</v>
      </c>
    </row>
    <row r="9" spans="1:21" x14ac:dyDescent="0.2">
      <c r="A9" s="4" t="s">
        <v>52</v>
      </c>
      <c r="B9" s="4" t="s">
        <v>53</v>
      </c>
      <c r="C9" s="4" t="s">
        <v>54</v>
      </c>
      <c r="D9" s="5" t="s">
        <v>55</v>
      </c>
      <c r="E9" s="6" t="s">
        <v>56</v>
      </c>
      <c r="F9" s="7">
        <v>44259</v>
      </c>
      <c r="G9" s="4" t="s">
        <v>57</v>
      </c>
      <c r="H9" s="4" t="s">
        <v>58</v>
      </c>
      <c r="I9" s="4" t="s">
        <v>27</v>
      </c>
      <c r="J9" s="4">
        <v>1</v>
      </c>
      <c r="K9" s="4">
        <v>4.21</v>
      </c>
      <c r="L9" s="4">
        <v>5.25</v>
      </c>
      <c r="M9" s="4">
        <v>6.14</v>
      </c>
      <c r="N9" s="4">
        <v>7.04</v>
      </c>
      <c r="O9" s="4">
        <v>7.44</v>
      </c>
      <c r="P9" s="9">
        <f t="shared" ref="P9:T9" si="8">FLOOR(K9,1)+(K9-FLOOR(K9,1))*100/60</f>
        <v>4.3499999999999996</v>
      </c>
      <c r="Q9" s="9">
        <f t="shared" si="8"/>
        <v>5.416666666666667</v>
      </c>
      <c r="R9" s="9">
        <f t="shared" si="8"/>
        <v>6.2333333333333325</v>
      </c>
      <c r="S9" s="9">
        <f t="shared" si="8"/>
        <v>7.0666666666666664</v>
      </c>
      <c r="T9" s="9">
        <f t="shared" si="8"/>
        <v>7.7333333333333343</v>
      </c>
      <c r="U9" s="9">
        <f t="shared" si="1"/>
        <v>9.6666666666666679</v>
      </c>
    </row>
    <row r="10" spans="1:21" x14ac:dyDescent="0.2">
      <c r="A10" s="4" t="s">
        <v>52</v>
      </c>
      <c r="B10" s="4" t="s">
        <v>53</v>
      </c>
      <c r="C10" s="4" t="s">
        <v>54</v>
      </c>
      <c r="D10" s="5" t="s">
        <v>55</v>
      </c>
      <c r="E10" s="6" t="s">
        <v>56</v>
      </c>
      <c r="F10" s="7">
        <v>44259</v>
      </c>
      <c r="G10" s="4" t="s">
        <v>57</v>
      </c>
      <c r="H10" s="4" t="s">
        <v>58</v>
      </c>
      <c r="I10" s="4" t="s">
        <v>27</v>
      </c>
      <c r="J10" s="4">
        <v>2</v>
      </c>
      <c r="K10" s="4">
        <v>5.07</v>
      </c>
      <c r="L10" s="4">
        <v>5.0599999999999996</v>
      </c>
      <c r="M10" s="4">
        <v>6.17</v>
      </c>
      <c r="N10" s="4">
        <v>7.1</v>
      </c>
      <c r="O10" s="4">
        <v>7.58</v>
      </c>
      <c r="P10" s="9">
        <f t="shared" ref="P10:T10" si="9">FLOOR(K10,1)+(K10-FLOOR(K10,1))*100/60</f>
        <v>5.1166666666666671</v>
      </c>
      <c r="Q10" s="9">
        <f t="shared" si="9"/>
        <v>5.0999999999999996</v>
      </c>
      <c r="R10" s="9">
        <f t="shared" si="9"/>
        <v>6.2833333333333332</v>
      </c>
      <c r="S10" s="9">
        <f t="shared" si="9"/>
        <v>7.1666666666666661</v>
      </c>
      <c r="T10" s="9">
        <f t="shared" si="9"/>
        <v>7.9666666666666668</v>
      </c>
      <c r="U10" s="9">
        <f t="shared" si="1"/>
        <v>9.9583333333333339</v>
      </c>
    </row>
    <row r="11" spans="1:21" x14ac:dyDescent="0.2">
      <c r="A11" s="4" t="s">
        <v>74</v>
      </c>
      <c r="B11" s="4" t="s">
        <v>59</v>
      </c>
      <c r="C11" s="4" t="s">
        <v>60</v>
      </c>
      <c r="D11" s="5" t="s">
        <v>61</v>
      </c>
      <c r="E11" s="6" t="s">
        <v>62</v>
      </c>
      <c r="F11" s="7">
        <v>44259</v>
      </c>
      <c r="G11" s="4" t="s">
        <v>26</v>
      </c>
      <c r="H11" s="4" t="s">
        <v>26</v>
      </c>
      <c r="I11" s="4" t="s">
        <v>27</v>
      </c>
      <c r="J11" s="4">
        <v>1</v>
      </c>
      <c r="K11" s="10" t="s">
        <v>63</v>
      </c>
      <c r="L11" s="10" t="s">
        <v>64</v>
      </c>
      <c r="M11" s="10" t="s">
        <v>65</v>
      </c>
      <c r="N11" s="10" t="s">
        <v>66</v>
      </c>
      <c r="O11" s="10" t="s">
        <v>67</v>
      </c>
      <c r="P11" s="9">
        <f t="shared" ref="P11:T11" si="10">FLOOR(K11,1)+(K11-FLOOR(K11,1))*100/60</f>
        <v>15</v>
      </c>
      <c r="Q11" s="9">
        <f t="shared" si="10"/>
        <v>16.083333333333336</v>
      </c>
      <c r="R11" s="9">
        <f t="shared" si="10"/>
        <v>18.333333333333332</v>
      </c>
      <c r="S11" s="9">
        <f t="shared" si="10"/>
        <v>22.333333333333332</v>
      </c>
      <c r="T11" s="9">
        <f t="shared" si="10"/>
        <v>24.666666666666664</v>
      </c>
      <c r="U11" s="9">
        <f t="shared" si="1"/>
        <v>30.833333333333329</v>
      </c>
    </row>
    <row r="12" spans="1:21" x14ac:dyDescent="0.2">
      <c r="A12" s="4" t="s">
        <v>74</v>
      </c>
      <c r="B12" s="4" t="s">
        <v>59</v>
      </c>
      <c r="C12" s="4" t="s">
        <v>60</v>
      </c>
      <c r="D12" s="5" t="s">
        <v>61</v>
      </c>
      <c r="E12" s="6" t="s">
        <v>62</v>
      </c>
      <c r="F12" s="7">
        <v>44259</v>
      </c>
      <c r="G12" s="4" t="s">
        <v>26</v>
      </c>
      <c r="H12" s="4" t="s">
        <v>26</v>
      </c>
      <c r="I12" s="4" t="s">
        <v>27</v>
      </c>
      <c r="J12" s="4">
        <v>2</v>
      </c>
      <c r="K12" s="10" t="s">
        <v>68</v>
      </c>
      <c r="L12" s="10" t="s">
        <v>69</v>
      </c>
      <c r="M12" s="10" t="s">
        <v>70</v>
      </c>
      <c r="N12" s="10" t="s">
        <v>71</v>
      </c>
      <c r="O12" s="10" t="s">
        <v>72</v>
      </c>
      <c r="P12" s="9">
        <f t="shared" ref="P12:T12" si="11">FLOOR(K12,1)+(K12-FLOOR(K12,1))*100/60</f>
        <v>23.266666666666666</v>
      </c>
      <c r="Q12" s="9">
        <f t="shared" si="11"/>
        <v>21.200000000000003</v>
      </c>
      <c r="R12" s="9">
        <f t="shared" si="11"/>
        <v>27.066666666666666</v>
      </c>
      <c r="S12" s="9">
        <f t="shared" si="11"/>
        <v>25</v>
      </c>
      <c r="T12" s="9">
        <f t="shared" si="11"/>
        <v>27</v>
      </c>
      <c r="U12" s="9">
        <f t="shared" si="1"/>
        <v>33.833333333333336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</hyperlinks>
  <pageMargins left="0.7" right="0.7" top="0.75" bottom="0.75" header="0.3" footer="0.3"/>
  <legacy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18.42578125" customWidth="1"/>
    <col min="2" max="2" width="21.85546875" customWidth="1"/>
    <col min="3" max="3" width="16.42578125" customWidth="1"/>
    <col min="4" max="4" width="15" customWidth="1"/>
    <col min="5" max="6" width="10.28515625" customWidth="1"/>
    <col min="7" max="8" width="11.42578125" customWidth="1"/>
    <col min="9" max="9" width="15.85546875" customWidth="1"/>
    <col min="10" max="10" width="30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73</v>
      </c>
    </row>
    <row r="2" spans="1:10" x14ac:dyDescent="0.2">
      <c r="A2" s="4" t="s">
        <v>21</v>
      </c>
      <c r="B2" s="4" t="s">
        <v>22</v>
      </c>
      <c r="C2" s="4" t="s">
        <v>23</v>
      </c>
      <c r="D2" s="5" t="s">
        <v>24</v>
      </c>
      <c r="E2" s="6" t="s">
        <v>25</v>
      </c>
      <c r="F2" s="7">
        <v>44257</v>
      </c>
      <c r="G2" s="4" t="s">
        <v>26</v>
      </c>
      <c r="H2" s="4" t="s">
        <v>26</v>
      </c>
      <c r="I2" s="4" t="s">
        <v>27</v>
      </c>
      <c r="J2" s="9">
        <f>IFERROR(ROUND(_xlfn.MAXIFS('Percolation Data'!U:U,'Percolation Data'!A:A,A2),1),NA())</f>
        <v>10.7</v>
      </c>
    </row>
    <row r="3" spans="1:10" x14ac:dyDescent="0.2">
      <c r="A3" s="4" t="s">
        <v>28</v>
      </c>
      <c r="B3" s="4" t="s">
        <v>29</v>
      </c>
      <c r="C3" s="4" t="s">
        <v>30</v>
      </c>
      <c r="D3" s="5" t="s">
        <v>31</v>
      </c>
      <c r="E3" s="6" t="s">
        <v>32</v>
      </c>
      <c r="F3" s="7">
        <v>44257</v>
      </c>
      <c r="G3" s="4" t="s">
        <v>33</v>
      </c>
      <c r="H3" s="4" t="s">
        <v>34</v>
      </c>
      <c r="I3" s="4" t="s">
        <v>27</v>
      </c>
      <c r="J3" s="9" t="e">
        <f>IFERROR(ROUND(_xlfn.MAXIFS('Percolation Data'!U:U,'Percolation Data'!A:A,A3),1),NA())</f>
        <v>#N/A</v>
      </c>
    </row>
    <row r="4" spans="1:10" x14ac:dyDescent="0.2">
      <c r="A4" s="4" t="s">
        <v>38</v>
      </c>
      <c r="B4" s="4" t="s">
        <v>39</v>
      </c>
      <c r="C4" s="4" t="s">
        <v>40</v>
      </c>
      <c r="D4" s="5" t="s">
        <v>41</v>
      </c>
      <c r="E4" s="6" t="s">
        <v>42</v>
      </c>
      <c r="F4" s="7">
        <v>44258</v>
      </c>
      <c r="G4" s="4" t="s">
        <v>43</v>
      </c>
      <c r="H4" s="4" t="s">
        <v>44</v>
      </c>
      <c r="I4" s="4" t="s">
        <v>27</v>
      </c>
      <c r="J4" s="9">
        <f>IFERROR(ROUND(_xlfn.MAXIFS('Percolation Data'!U:U,'Percolation Data'!A:A,A4),1),NA())</f>
        <v>12.3</v>
      </c>
    </row>
    <row r="5" spans="1:10" x14ac:dyDescent="0.2">
      <c r="A5" s="4" t="s">
        <v>45</v>
      </c>
      <c r="B5" s="4" t="s">
        <v>46</v>
      </c>
      <c r="C5" s="4" t="s">
        <v>47</v>
      </c>
      <c r="D5" s="5" t="s">
        <v>48</v>
      </c>
      <c r="E5" s="6" t="s">
        <v>49</v>
      </c>
      <c r="F5" s="7">
        <v>44258</v>
      </c>
      <c r="G5" s="4" t="s">
        <v>50</v>
      </c>
      <c r="H5" s="4" t="s">
        <v>51</v>
      </c>
      <c r="I5" s="4" t="s">
        <v>27</v>
      </c>
      <c r="J5" s="9" t="e">
        <f>IFERROR(ROUND(_xlfn.MAXIFS('Percolation Data'!U:U,'Percolation Data'!A:A,A5),1),NA())</f>
        <v>#N/A</v>
      </c>
    </row>
    <row r="6" spans="1:10" x14ac:dyDescent="0.2">
      <c r="A6" s="4" t="s">
        <v>52</v>
      </c>
      <c r="B6" s="4" t="s">
        <v>53</v>
      </c>
      <c r="C6" s="4" t="s">
        <v>54</v>
      </c>
      <c r="D6" s="5" t="s">
        <v>55</v>
      </c>
      <c r="E6" s="6" t="s">
        <v>56</v>
      </c>
      <c r="F6" s="7">
        <v>44259</v>
      </c>
      <c r="G6" s="4" t="s">
        <v>57</v>
      </c>
      <c r="H6" s="4" t="s">
        <v>58</v>
      </c>
      <c r="I6" s="4" t="s">
        <v>27</v>
      </c>
      <c r="J6" s="9">
        <f>IFERROR(ROUND(_xlfn.MAXIFS('Percolation Data'!U:U,'Percolation Data'!A:A,A6),1),NA())</f>
        <v>10</v>
      </c>
    </row>
    <row r="7" spans="1:10" x14ac:dyDescent="0.2">
      <c r="A7" s="4" t="s">
        <v>74</v>
      </c>
      <c r="B7" s="4" t="s">
        <v>59</v>
      </c>
      <c r="C7" s="4" t="s">
        <v>60</v>
      </c>
      <c r="D7" s="5" t="s">
        <v>61</v>
      </c>
      <c r="E7" s="6" t="s">
        <v>62</v>
      </c>
      <c r="F7" s="7">
        <v>44259</v>
      </c>
      <c r="G7" s="4" t="s">
        <v>26</v>
      </c>
      <c r="H7" s="4" t="s">
        <v>26</v>
      </c>
      <c r="I7" s="4" t="s">
        <v>27</v>
      </c>
      <c r="J7" s="9">
        <f>IFERROR(ROUND(_xlfn.MAXIFS('Percolation Data'!U:U,'Percolation Data'!A:A,A7),1),NA())</f>
        <v>33.799999999999997</v>
      </c>
    </row>
  </sheetData>
  <hyperlinks>
    <hyperlink ref="D2" r:id="rId1" xr:uid="{00000000-0004-0000-0100-000000000000}"/>
    <hyperlink ref="E2" r:id="rId2" xr:uid="{00000000-0004-0000-0100-000001000000}"/>
    <hyperlink ref="D3" r:id="rId3" xr:uid="{00000000-0004-0000-0100-000002000000}"/>
    <hyperlink ref="E3" r:id="rId4" xr:uid="{00000000-0004-0000-0100-000003000000}"/>
    <hyperlink ref="D4" r:id="rId5" xr:uid="{00000000-0004-0000-0100-000004000000}"/>
    <hyperlink ref="E4" r:id="rId6" xr:uid="{00000000-0004-0000-0100-000005000000}"/>
    <hyperlink ref="D5" r:id="rId7" xr:uid="{00000000-0004-0000-0100-000006000000}"/>
    <hyperlink ref="E5" r:id="rId8" xr:uid="{00000000-0004-0000-0100-000007000000}"/>
    <hyperlink ref="D6" r:id="rId9" xr:uid="{00000000-0004-0000-0100-000008000000}"/>
    <hyperlink ref="E6" r:id="rId10" xr:uid="{00000000-0004-0000-0100-000009000000}"/>
    <hyperlink ref="D7" r:id="rId11" xr:uid="{00000000-0004-0000-0100-00000A000000}"/>
    <hyperlink ref="E7" r:id="rId12" xr:uid="{00000000-0004-0000-0100-00000B000000}"/>
  </hyperlinks>
  <pageMargins left="0.7" right="0.7" top="0.75" bottom="0.75" header="0.3" footer="0.3"/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Percolation Data</vt:lpstr>
      <vt:lpstr>Summary_Percolation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Altare, David@Waterboards</cp:lastModifiedBy>
  <dcterms:modified xsi:type="dcterms:W3CDTF">2021-05-19T02:53:17Z</dcterms:modified>
</cp:coreProperties>
</file>