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misc/ewb/Enoc_Data_Analysis/input_raw_data/"/>
    </mc:Choice>
  </mc:AlternateContent>
  <xr:revisionPtr revIDLastSave="119" documentId="11_AFB8DFBE35CAE86DBB29786EFBFEBE11A04C6030" xr6:coauthVersionLast="45" xr6:coauthVersionMax="45" xr10:uidLastSave="{984AEE0E-D73A-4B3F-BA19-32332961984D}"/>
  <bookViews>
    <workbookView xWindow="-120" yWindow="-120" windowWidth="20730" windowHeight="11160" xr2:uid="{00000000-000D-0000-FFFF-FFFF00000000}"/>
  </bookViews>
  <sheets>
    <sheet name="Form" sheetId="1" r:id="rId1"/>
    <sheet name="Summary" sheetId="2" r:id="rId2"/>
    <sheet name="Lin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8" i="2" l="1"/>
  <c r="P98" i="2"/>
  <c r="O98" i="2"/>
  <c r="N98" i="2"/>
  <c r="L98" i="2"/>
  <c r="K98" i="2"/>
  <c r="J98" i="2"/>
  <c r="I98" i="2"/>
  <c r="F98" i="2"/>
  <c r="E98" i="2"/>
  <c r="D98" i="2"/>
  <c r="C98" i="2"/>
  <c r="B98" i="2"/>
  <c r="Q97" i="2"/>
  <c r="P97" i="2"/>
  <c r="O97" i="2"/>
  <c r="N97" i="2"/>
  <c r="L97" i="2"/>
  <c r="K97" i="2"/>
  <c r="J97" i="2"/>
  <c r="I97" i="2"/>
  <c r="F97" i="2"/>
  <c r="E97" i="2"/>
  <c r="D97" i="2"/>
  <c r="Q96" i="2"/>
  <c r="P96" i="2"/>
  <c r="O96" i="2"/>
  <c r="N96" i="2"/>
  <c r="L96" i="2"/>
  <c r="K96" i="2"/>
  <c r="J96" i="2"/>
  <c r="I96" i="2"/>
  <c r="F96" i="2"/>
  <c r="E96" i="2"/>
  <c r="D96" i="2"/>
  <c r="C96" i="2"/>
  <c r="B96" i="2"/>
  <c r="Q95" i="2"/>
  <c r="P95" i="2"/>
  <c r="O95" i="2"/>
  <c r="N95" i="2"/>
  <c r="L95" i="2"/>
  <c r="K95" i="2"/>
  <c r="J95" i="2"/>
  <c r="I95" i="2"/>
  <c r="F95" i="2"/>
  <c r="E95" i="2"/>
  <c r="D95" i="2"/>
  <c r="Q94" i="2"/>
  <c r="P94" i="2"/>
  <c r="O94" i="2"/>
  <c r="N94" i="2"/>
  <c r="L94" i="2"/>
  <c r="K94" i="2"/>
  <c r="J94" i="2"/>
  <c r="I94" i="2"/>
  <c r="F94" i="2"/>
  <c r="E94" i="2"/>
  <c r="D94" i="2"/>
  <c r="C94" i="2"/>
  <c r="B94" i="2"/>
  <c r="Q93" i="2"/>
  <c r="P93" i="2"/>
  <c r="O93" i="2"/>
  <c r="N93" i="2"/>
  <c r="L93" i="2"/>
  <c r="K93" i="2"/>
  <c r="J93" i="2"/>
  <c r="I93" i="2"/>
  <c r="F93" i="2"/>
  <c r="E93" i="2"/>
  <c r="D93" i="2"/>
  <c r="C93" i="2"/>
  <c r="B93" i="2"/>
  <c r="Q92" i="2"/>
  <c r="P92" i="2"/>
  <c r="O92" i="2"/>
  <c r="N92" i="2"/>
  <c r="L92" i="2"/>
  <c r="K92" i="2"/>
  <c r="J92" i="2"/>
  <c r="I92" i="2"/>
  <c r="F92" i="2"/>
  <c r="E92" i="2"/>
  <c r="D92" i="2"/>
  <c r="Q91" i="2"/>
  <c r="P91" i="2"/>
  <c r="O91" i="2"/>
  <c r="N91" i="2"/>
  <c r="L91" i="2"/>
  <c r="K91" i="2"/>
  <c r="J91" i="2"/>
  <c r="I91" i="2"/>
  <c r="F91" i="2"/>
  <c r="E91" i="2"/>
  <c r="D91" i="2"/>
  <c r="C91" i="2"/>
  <c r="B91" i="2"/>
  <c r="Q90" i="2"/>
  <c r="P90" i="2"/>
  <c r="O90" i="2"/>
  <c r="N90" i="2"/>
  <c r="L90" i="2"/>
  <c r="K90" i="2"/>
  <c r="J90" i="2"/>
  <c r="I90" i="2"/>
  <c r="F90" i="2"/>
  <c r="E90" i="2"/>
  <c r="D90" i="2"/>
  <c r="C90" i="2"/>
  <c r="Q89" i="2"/>
  <c r="P89" i="2"/>
  <c r="O89" i="2"/>
  <c r="N89" i="2"/>
  <c r="L89" i="2"/>
  <c r="K89" i="2"/>
  <c r="J89" i="2"/>
  <c r="I89" i="2"/>
  <c r="F89" i="2"/>
  <c r="E89" i="2"/>
  <c r="D89" i="2"/>
  <c r="C89" i="2"/>
  <c r="B89" i="2"/>
  <c r="Q88" i="2"/>
  <c r="P88" i="2"/>
  <c r="O88" i="2"/>
  <c r="N88" i="2"/>
  <c r="L88" i="2"/>
  <c r="K88" i="2"/>
  <c r="J88" i="2"/>
  <c r="I88" i="2"/>
  <c r="F88" i="2"/>
  <c r="E88" i="2"/>
  <c r="D88" i="2"/>
  <c r="C88" i="2"/>
  <c r="B88" i="2"/>
  <c r="Q87" i="2"/>
  <c r="P87" i="2"/>
  <c r="O87" i="2"/>
  <c r="N87" i="2"/>
  <c r="L87" i="2"/>
  <c r="K87" i="2"/>
  <c r="J87" i="2"/>
  <c r="I87" i="2"/>
  <c r="F87" i="2"/>
  <c r="E87" i="2"/>
  <c r="D87" i="2"/>
  <c r="Q86" i="2"/>
  <c r="P86" i="2"/>
  <c r="O86" i="2"/>
  <c r="N86" i="2"/>
  <c r="L86" i="2"/>
  <c r="K86" i="2"/>
  <c r="J86" i="2"/>
  <c r="I86" i="2"/>
  <c r="F86" i="2"/>
  <c r="E86" i="2"/>
  <c r="D86" i="2"/>
  <c r="C86" i="2"/>
  <c r="B86" i="2"/>
  <c r="Q85" i="2"/>
  <c r="P85" i="2"/>
  <c r="O85" i="2"/>
  <c r="N85" i="2"/>
  <c r="L85" i="2"/>
  <c r="K85" i="2"/>
  <c r="J85" i="2"/>
  <c r="I85" i="2"/>
  <c r="F85" i="2"/>
  <c r="E85" i="2"/>
  <c r="D85" i="2"/>
  <c r="C85" i="2"/>
  <c r="B85" i="2"/>
  <c r="Q84" i="2"/>
  <c r="P84" i="2"/>
  <c r="O84" i="2"/>
  <c r="N84" i="2"/>
  <c r="L84" i="2"/>
  <c r="K84" i="2"/>
  <c r="J84" i="2"/>
  <c r="I84" i="2"/>
  <c r="F84" i="2"/>
  <c r="E84" i="2"/>
  <c r="D84" i="2"/>
  <c r="C84" i="2"/>
  <c r="B84" i="2"/>
  <c r="Q83" i="2"/>
  <c r="P83" i="2"/>
  <c r="O83" i="2"/>
  <c r="N83" i="2"/>
  <c r="L83" i="2"/>
  <c r="K83" i="2"/>
  <c r="J83" i="2"/>
  <c r="I83" i="2"/>
  <c r="F83" i="2"/>
  <c r="E83" i="2"/>
  <c r="D83" i="2"/>
  <c r="C83" i="2"/>
  <c r="B83" i="2"/>
  <c r="Q82" i="2"/>
  <c r="P82" i="2"/>
  <c r="O82" i="2"/>
  <c r="N82" i="2"/>
  <c r="L82" i="2"/>
  <c r="K82" i="2"/>
  <c r="J82" i="2"/>
  <c r="I82" i="2"/>
  <c r="F82" i="2"/>
  <c r="E82" i="2"/>
  <c r="D82" i="2"/>
  <c r="C82" i="2"/>
  <c r="B82" i="2"/>
  <c r="Q81" i="2"/>
  <c r="P81" i="2"/>
  <c r="O81" i="2"/>
  <c r="N81" i="2"/>
  <c r="L81" i="2"/>
  <c r="K81" i="2"/>
  <c r="J81" i="2"/>
  <c r="I81" i="2"/>
  <c r="F81" i="2"/>
  <c r="E81" i="2"/>
  <c r="D81" i="2"/>
  <c r="C81" i="2"/>
  <c r="B81" i="2"/>
  <c r="Q80" i="2"/>
  <c r="P80" i="2"/>
  <c r="O80" i="2"/>
  <c r="N80" i="2"/>
  <c r="L80" i="2"/>
  <c r="K80" i="2"/>
  <c r="J80" i="2"/>
  <c r="I80" i="2"/>
  <c r="F80" i="2"/>
  <c r="E80" i="2"/>
  <c r="D80" i="2"/>
  <c r="C80" i="2"/>
  <c r="B80" i="2"/>
  <c r="Q79" i="2"/>
  <c r="P79" i="2"/>
  <c r="O79" i="2"/>
  <c r="N79" i="2"/>
  <c r="L79" i="2"/>
  <c r="K79" i="2"/>
  <c r="J79" i="2"/>
  <c r="I79" i="2"/>
  <c r="F79" i="2"/>
  <c r="E79" i="2"/>
  <c r="D79" i="2"/>
  <c r="C79" i="2"/>
  <c r="B79" i="2"/>
  <c r="Q78" i="2"/>
  <c r="P78" i="2"/>
  <c r="O78" i="2"/>
  <c r="N78" i="2"/>
  <c r="L78" i="2"/>
  <c r="K78" i="2"/>
  <c r="J78" i="2"/>
  <c r="I78" i="2"/>
  <c r="F78" i="2"/>
  <c r="E78" i="2"/>
  <c r="D78" i="2"/>
  <c r="C78" i="2"/>
  <c r="B78" i="2"/>
  <c r="Q77" i="2"/>
  <c r="P77" i="2"/>
  <c r="O77" i="2"/>
  <c r="N77" i="2"/>
  <c r="L77" i="2"/>
  <c r="K77" i="2"/>
  <c r="J77" i="2"/>
  <c r="I77" i="2"/>
  <c r="F77" i="2"/>
  <c r="E77" i="2"/>
  <c r="D77" i="2"/>
  <c r="C77" i="2"/>
  <c r="B77" i="2"/>
  <c r="Q76" i="2"/>
  <c r="P76" i="2"/>
  <c r="O76" i="2"/>
  <c r="N76" i="2"/>
  <c r="L76" i="2"/>
  <c r="K76" i="2"/>
  <c r="J76" i="2"/>
  <c r="I76" i="2"/>
  <c r="F76" i="2"/>
  <c r="E76" i="2"/>
  <c r="D76" i="2"/>
  <c r="C76" i="2"/>
  <c r="B76" i="2"/>
  <c r="Q75" i="2"/>
  <c r="P75" i="2"/>
  <c r="O75" i="2"/>
  <c r="N75" i="2"/>
  <c r="L75" i="2"/>
  <c r="K75" i="2"/>
  <c r="J75" i="2"/>
  <c r="I75" i="2"/>
  <c r="F75" i="2"/>
  <c r="E75" i="2"/>
  <c r="D75" i="2"/>
  <c r="C75" i="2"/>
  <c r="B75" i="2"/>
  <c r="Q74" i="2"/>
  <c r="P74" i="2"/>
  <c r="O74" i="2"/>
  <c r="N74" i="2"/>
  <c r="L74" i="2"/>
  <c r="K74" i="2"/>
  <c r="J74" i="2"/>
  <c r="I74" i="2"/>
  <c r="F74" i="2"/>
  <c r="E74" i="2"/>
  <c r="D74" i="2"/>
  <c r="C74" i="2"/>
  <c r="B74" i="2"/>
  <c r="Q73" i="2"/>
  <c r="P73" i="2"/>
  <c r="O73" i="2"/>
  <c r="N73" i="2"/>
  <c r="L73" i="2"/>
  <c r="K73" i="2"/>
  <c r="J73" i="2"/>
  <c r="I73" i="2"/>
  <c r="F73" i="2"/>
  <c r="E73" i="2"/>
  <c r="D73" i="2"/>
  <c r="C73" i="2"/>
  <c r="B73" i="2"/>
  <c r="Q72" i="2"/>
  <c r="P72" i="2"/>
  <c r="O72" i="2"/>
  <c r="N72" i="2"/>
  <c r="L72" i="2"/>
  <c r="K72" i="2"/>
  <c r="J72" i="2"/>
  <c r="I72" i="2"/>
  <c r="F72" i="2"/>
  <c r="E72" i="2"/>
  <c r="D72" i="2"/>
  <c r="C72" i="2"/>
  <c r="B72" i="2"/>
  <c r="Q71" i="2"/>
  <c r="P71" i="2"/>
  <c r="O71" i="2"/>
  <c r="N71" i="2"/>
  <c r="L71" i="2"/>
  <c r="K71" i="2"/>
  <c r="J71" i="2"/>
  <c r="I71" i="2"/>
  <c r="F71" i="2"/>
  <c r="E71" i="2"/>
  <c r="D71" i="2"/>
  <c r="C71" i="2"/>
  <c r="B71" i="2"/>
  <c r="Q70" i="2"/>
  <c r="P70" i="2"/>
  <c r="O70" i="2"/>
  <c r="N70" i="2"/>
  <c r="L70" i="2"/>
  <c r="K70" i="2"/>
  <c r="J70" i="2"/>
  <c r="I70" i="2"/>
  <c r="F70" i="2"/>
  <c r="E70" i="2"/>
  <c r="D70" i="2"/>
  <c r="C70" i="2"/>
  <c r="B70" i="2"/>
  <c r="Q69" i="2"/>
  <c r="P69" i="2"/>
  <c r="O69" i="2"/>
  <c r="N69" i="2"/>
  <c r="L69" i="2"/>
  <c r="K69" i="2"/>
  <c r="J69" i="2"/>
  <c r="I69" i="2"/>
  <c r="F69" i="2"/>
  <c r="E69" i="2"/>
  <c r="D69" i="2"/>
  <c r="C69" i="2"/>
  <c r="B69" i="2"/>
  <c r="Q68" i="2"/>
  <c r="P68" i="2"/>
  <c r="O68" i="2"/>
  <c r="N68" i="2"/>
  <c r="L68" i="2"/>
  <c r="K68" i="2"/>
  <c r="J68" i="2"/>
  <c r="I68" i="2"/>
  <c r="F68" i="2"/>
  <c r="E68" i="2"/>
  <c r="D68" i="2"/>
  <c r="C68" i="2"/>
  <c r="B68" i="2"/>
  <c r="Q67" i="2"/>
  <c r="P67" i="2"/>
  <c r="O67" i="2"/>
  <c r="N67" i="2"/>
  <c r="L67" i="2"/>
  <c r="K67" i="2"/>
  <c r="J67" i="2"/>
  <c r="I67" i="2"/>
  <c r="F67" i="2"/>
  <c r="E67" i="2"/>
  <c r="D67" i="2"/>
  <c r="C67" i="2"/>
  <c r="B67" i="2"/>
  <c r="Q66" i="2"/>
  <c r="P66" i="2"/>
  <c r="O66" i="2"/>
  <c r="N66" i="2"/>
  <c r="L66" i="2"/>
  <c r="K66" i="2"/>
  <c r="J66" i="2"/>
  <c r="I66" i="2"/>
  <c r="F66" i="2"/>
  <c r="E66" i="2"/>
  <c r="D66" i="2"/>
  <c r="C66" i="2"/>
  <c r="B66" i="2"/>
  <c r="Q65" i="2"/>
  <c r="P65" i="2"/>
  <c r="O65" i="2"/>
  <c r="N65" i="2"/>
  <c r="L65" i="2"/>
  <c r="K65" i="2"/>
  <c r="J65" i="2"/>
  <c r="I65" i="2"/>
  <c r="F65" i="2"/>
  <c r="E65" i="2"/>
  <c r="D65" i="2"/>
  <c r="C65" i="2"/>
  <c r="B65" i="2"/>
  <c r="Q64" i="2"/>
  <c r="P64" i="2"/>
  <c r="O64" i="2"/>
  <c r="N64" i="2"/>
  <c r="L64" i="2"/>
  <c r="K64" i="2"/>
  <c r="J64" i="2"/>
  <c r="I64" i="2"/>
  <c r="F64" i="2"/>
  <c r="E64" i="2"/>
  <c r="D64" i="2"/>
  <c r="Q63" i="2"/>
  <c r="P63" i="2"/>
  <c r="O63" i="2"/>
  <c r="N63" i="2"/>
  <c r="L63" i="2"/>
  <c r="K63" i="2"/>
  <c r="J63" i="2"/>
  <c r="I63" i="2"/>
  <c r="F63" i="2"/>
  <c r="E63" i="2"/>
  <c r="D63" i="2"/>
  <c r="C63" i="2"/>
  <c r="B63" i="2"/>
  <c r="Q62" i="2"/>
  <c r="P62" i="2"/>
  <c r="O62" i="2"/>
  <c r="N62" i="2"/>
  <c r="L62" i="2"/>
  <c r="K62" i="2"/>
  <c r="J62" i="2"/>
  <c r="I62" i="2"/>
  <c r="F62" i="2"/>
  <c r="E62" i="2"/>
  <c r="D62" i="2"/>
  <c r="Q61" i="2"/>
  <c r="P61" i="2"/>
  <c r="O61" i="2"/>
  <c r="N61" i="2"/>
  <c r="L61" i="2"/>
  <c r="K61" i="2"/>
  <c r="J61" i="2"/>
  <c r="I61" i="2"/>
  <c r="F61" i="2"/>
  <c r="E61" i="2"/>
  <c r="D61" i="2"/>
  <c r="C61" i="2"/>
  <c r="B61" i="2"/>
  <c r="Q60" i="2"/>
  <c r="P60" i="2"/>
  <c r="O60" i="2"/>
  <c r="N60" i="2"/>
  <c r="L60" i="2"/>
  <c r="K60" i="2"/>
  <c r="J60" i="2"/>
  <c r="I60" i="2"/>
  <c r="F60" i="2"/>
  <c r="E60" i="2"/>
  <c r="D60" i="2"/>
  <c r="C60" i="2"/>
  <c r="B60" i="2"/>
  <c r="Q59" i="2"/>
  <c r="P59" i="2"/>
  <c r="O59" i="2"/>
  <c r="N59" i="2"/>
  <c r="L59" i="2"/>
  <c r="K59" i="2"/>
  <c r="J59" i="2"/>
  <c r="I59" i="2"/>
  <c r="F59" i="2"/>
  <c r="E59" i="2"/>
  <c r="D59" i="2"/>
  <c r="C59" i="2"/>
  <c r="B59" i="2"/>
  <c r="Q58" i="2"/>
  <c r="P58" i="2"/>
  <c r="O58" i="2"/>
  <c r="N58" i="2"/>
  <c r="L58" i="2"/>
  <c r="K58" i="2"/>
  <c r="J58" i="2"/>
  <c r="I58" i="2"/>
  <c r="F58" i="2"/>
  <c r="E58" i="2"/>
  <c r="D58" i="2"/>
  <c r="C58" i="2"/>
  <c r="B58" i="2"/>
  <c r="Q57" i="2"/>
  <c r="P57" i="2"/>
  <c r="O57" i="2"/>
  <c r="N57" i="2"/>
  <c r="L57" i="2"/>
  <c r="K57" i="2"/>
  <c r="J57" i="2"/>
  <c r="I57" i="2"/>
  <c r="F57" i="2"/>
  <c r="E57" i="2"/>
  <c r="D57" i="2"/>
  <c r="Q56" i="2"/>
  <c r="P56" i="2"/>
  <c r="O56" i="2"/>
  <c r="N56" i="2"/>
  <c r="L56" i="2"/>
  <c r="K56" i="2"/>
  <c r="J56" i="2"/>
  <c r="I56" i="2"/>
  <c r="F56" i="2"/>
  <c r="E56" i="2"/>
  <c r="D56" i="2"/>
  <c r="C56" i="2"/>
  <c r="B56" i="2"/>
  <c r="Q55" i="2"/>
  <c r="P55" i="2"/>
  <c r="O55" i="2"/>
  <c r="N55" i="2"/>
  <c r="L55" i="2"/>
  <c r="K55" i="2"/>
  <c r="J55" i="2"/>
  <c r="I55" i="2"/>
  <c r="F55" i="2"/>
  <c r="E55" i="2"/>
  <c r="D55" i="2"/>
  <c r="C55" i="2"/>
  <c r="B55" i="2"/>
  <c r="Q54" i="2"/>
  <c r="P54" i="2"/>
  <c r="O54" i="2"/>
  <c r="N54" i="2"/>
  <c r="L54" i="2"/>
  <c r="K54" i="2"/>
  <c r="J54" i="2"/>
  <c r="I54" i="2"/>
  <c r="F54" i="2"/>
  <c r="E54" i="2"/>
  <c r="D54" i="2"/>
  <c r="Q53" i="2"/>
  <c r="P53" i="2"/>
  <c r="O53" i="2"/>
  <c r="N53" i="2"/>
  <c r="L53" i="2"/>
  <c r="K53" i="2"/>
  <c r="J53" i="2"/>
  <c r="I53" i="2"/>
  <c r="F53" i="2"/>
  <c r="E53" i="2"/>
  <c r="D53" i="2"/>
  <c r="C53" i="2"/>
  <c r="B53" i="2"/>
  <c r="Q52" i="2"/>
  <c r="P52" i="2"/>
  <c r="O52" i="2"/>
  <c r="N52" i="2"/>
  <c r="L52" i="2"/>
  <c r="K52" i="2"/>
  <c r="J52" i="2"/>
  <c r="I52" i="2"/>
  <c r="F52" i="2"/>
  <c r="E52" i="2"/>
  <c r="D52" i="2"/>
  <c r="C52" i="2"/>
  <c r="B52" i="2"/>
  <c r="Q51" i="2"/>
  <c r="P51" i="2"/>
  <c r="O51" i="2"/>
  <c r="N51" i="2"/>
  <c r="L51" i="2"/>
  <c r="K51" i="2"/>
  <c r="J51" i="2"/>
  <c r="I51" i="2"/>
  <c r="F51" i="2"/>
  <c r="E51" i="2"/>
  <c r="D51" i="2"/>
  <c r="Q50" i="2"/>
  <c r="P50" i="2"/>
  <c r="O50" i="2"/>
  <c r="N50" i="2"/>
  <c r="L50" i="2"/>
  <c r="K50" i="2"/>
  <c r="J50" i="2"/>
  <c r="I50" i="2"/>
  <c r="F50" i="2"/>
  <c r="E50" i="2"/>
  <c r="D50" i="2"/>
  <c r="C50" i="2"/>
  <c r="B50" i="2"/>
  <c r="Q49" i="2"/>
  <c r="P49" i="2"/>
  <c r="O49" i="2"/>
  <c r="N49" i="2"/>
  <c r="L49" i="2"/>
  <c r="K49" i="2"/>
  <c r="J49" i="2"/>
  <c r="I49" i="2"/>
  <c r="F49" i="2"/>
  <c r="E49" i="2"/>
  <c r="D49" i="2"/>
  <c r="C49" i="2"/>
  <c r="B49" i="2"/>
  <c r="Q48" i="2"/>
  <c r="P48" i="2"/>
  <c r="O48" i="2"/>
  <c r="N48" i="2"/>
  <c r="L48" i="2"/>
  <c r="K48" i="2"/>
  <c r="J48" i="2"/>
  <c r="I48" i="2"/>
  <c r="F48" i="2"/>
  <c r="E48" i="2"/>
  <c r="D48" i="2"/>
  <c r="C48" i="2"/>
  <c r="B48" i="2"/>
  <c r="Q47" i="2"/>
  <c r="P47" i="2"/>
  <c r="O47" i="2"/>
  <c r="N47" i="2"/>
  <c r="L47" i="2"/>
  <c r="K47" i="2"/>
  <c r="J47" i="2"/>
  <c r="I47" i="2"/>
  <c r="F47" i="2"/>
  <c r="E47" i="2"/>
  <c r="D47" i="2"/>
  <c r="C47" i="2"/>
  <c r="B47" i="2"/>
  <c r="Q46" i="2"/>
  <c r="P46" i="2"/>
  <c r="O46" i="2"/>
  <c r="N46" i="2"/>
  <c r="L46" i="2"/>
  <c r="K46" i="2"/>
  <c r="J46" i="2"/>
  <c r="I46" i="2"/>
  <c r="F46" i="2"/>
  <c r="E46" i="2"/>
  <c r="D46" i="2"/>
  <c r="C46" i="2"/>
  <c r="B46" i="2"/>
  <c r="Q45" i="2"/>
  <c r="P45" i="2"/>
  <c r="O45" i="2"/>
  <c r="N45" i="2"/>
  <c r="L45" i="2"/>
  <c r="K45" i="2"/>
  <c r="J45" i="2"/>
  <c r="I45" i="2"/>
  <c r="F45" i="2"/>
  <c r="E45" i="2"/>
  <c r="D45" i="2"/>
  <c r="C45" i="2"/>
  <c r="B45" i="2"/>
  <c r="Q44" i="2"/>
  <c r="P44" i="2"/>
  <c r="O44" i="2"/>
  <c r="N44" i="2"/>
  <c r="L44" i="2"/>
  <c r="K44" i="2"/>
  <c r="J44" i="2"/>
  <c r="I44" i="2"/>
  <c r="F44" i="2"/>
  <c r="E44" i="2"/>
  <c r="D44" i="2"/>
  <c r="Q43" i="2"/>
  <c r="P43" i="2"/>
  <c r="O43" i="2"/>
  <c r="N43" i="2"/>
  <c r="L43" i="2"/>
  <c r="K43" i="2"/>
  <c r="J43" i="2"/>
  <c r="I43" i="2"/>
  <c r="F43" i="2"/>
  <c r="E43" i="2"/>
  <c r="D43" i="2"/>
  <c r="C43" i="2"/>
  <c r="B43" i="2"/>
  <c r="Q42" i="2"/>
  <c r="P42" i="2"/>
  <c r="O42" i="2"/>
  <c r="N42" i="2"/>
  <c r="L42" i="2"/>
  <c r="K42" i="2"/>
  <c r="J42" i="2"/>
  <c r="I42" i="2"/>
  <c r="F42" i="2"/>
  <c r="E42" i="2"/>
  <c r="D42" i="2"/>
  <c r="C42" i="2"/>
  <c r="B42" i="2"/>
  <c r="Q41" i="2"/>
  <c r="P41" i="2"/>
  <c r="O41" i="2"/>
  <c r="N41" i="2"/>
  <c r="L41" i="2"/>
  <c r="K41" i="2"/>
  <c r="J41" i="2"/>
  <c r="I41" i="2"/>
  <c r="F41" i="2"/>
  <c r="E41" i="2"/>
  <c r="D41" i="2"/>
  <c r="C41" i="2"/>
  <c r="B41" i="2"/>
  <c r="Q40" i="2"/>
  <c r="P40" i="2"/>
  <c r="O40" i="2"/>
  <c r="N40" i="2"/>
  <c r="L40" i="2"/>
  <c r="K40" i="2"/>
  <c r="J40" i="2"/>
  <c r="I40" i="2"/>
  <c r="F40" i="2"/>
  <c r="E40" i="2"/>
  <c r="D40" i="2"/>
  <c r="Q39" i="2"/>
  <c r="P39" i="2"/>
  <c r="O39" i="2"/>
  <c r="N39" i="2"/>
  <c r="L39" i="2"/>
  <c r="K39" i="2"/>
  <c r="J39" i="2"/>
  <c r="I39" i="2"/>
  <c r="F39" i="2"/>
  <c r="E39" i="2"/>
  <c r="D39" i="2"/>
  <c r="C39" i="2"/>
  <c r="B39" i="2"/>
  <c r="Q38" i="2"/>
  <c r="P38" i="2"/>
  <c r="O38" i="2"/>
  <c r="N38" i="2"/>
  <c r="L38" i="2"/>
  <c r="K38" i="2"/>
  <c r="J38" i="2"/>
  <c r="I38" i="2"/>
  <c r="F38" i="2"/>
  <c r="E38" i="2"/>
  <c r="D38" i="2"/>
  <c r="C38" i="2"/>
  <c r="B38" i="2"/>
  <c r="Q37" i="2"/>
  <c r="P37" i="2"/>
  <c r="O37" i="2"/>
  <c r="N37" i="2"/>
  <c r="L37" i="2"/>
  <c r="K37" i="2"/>
  <c r="J37" i="2"/>
  <c r="I37" i="2"/>
  <c r="F37" i="2"/>
  <c r="E37" i="2"/>
  <c r="D37" i="2"/>
  <c r="C37" i="2"/>
  <c r="B37" i="2"/>
  <c r="Q36" i="2"/>
  <c r="P36" i="2"/>
  <c r="O36" i="2"/>
  <c r="N36" i="2"/>
  <c r="L36" i="2"/>
  <c r="K36" i="2"/>
  <c r="J36" i="2"/>
  <c r="I36" i="2"/>
  <c r="F36" i="2"/>
  <c r="E36" i="2"/>
  <c r="D36" i="2"/>
  <c r="Q35" i="2"/>
  <c r="P35" i="2"/>
  <c r="O35" i="2"/>
  <c r="N35" i="2"/>
  <c r="L35" i="2"/>
  <c r="K35" i="2"/>
  <c r="J35" i="2"/>
  <c r="I35" i="2"/>
  <c r="F35" i="2"/>
  <c r="E35" i="2"/>
  <c r="D35" i="2"/>
  <c r="Q34" i="2"/>
  <c r="P34" i="2"/>
  <c r="O34" i="2"/>
  <c r="N34" i="2"/>
  <c r="L34" i="2"/>
  <c r="K34" i="2"/>
  <c r="J34" i="2"/>
  <c r="I34" i="2"/>
  <c r="F34" i="2"/>
  <c r="E34" i="2"/>
  <c r="D34" i="2"/>
  <c r="C34" i="2"/>
  <c r="Q33" i="2"/>
  <c r="P33" i="2"/>
  <c r="O33" i="2"/>
  <c r="N33" i="2"/>
  <c r="L33" i="2"/>
  <c r="K33" i="2"/>
  <c r="J33" i="2"/>
  <c r="I33" i="2"/>
  <c r="F33" i="2"/>
  <c r="E33" i="2"/>
  <c r="D33" i="2"/>
  <c r="B33" i="2"/>
  <c r="Q32" i="2"/>
  <c r="P32" i="2"/>
  <c r="O32" i="2"/>
  <c r="N32" i="2"/>
  <c r="L32" i="2"/>
  <c r="K32" i="2"/>
  <c r="J32" i="2"/>
  <c r="I32" i="2"/>
  <c r="F32" i="2"/>
  <c r="E32" i="2"/>
  <c r="D32" i="2"/>
  <c r="C32" i="2"/>
  <c r="B32" i="2"/>
  <c r="Q31" i="2"/>
  <c r="P31" i="2"/>
  <c r="O31" i="2"/>
  <c r="N31" i="2"/>
  <c r="L31" i="2"/>
  <c r="K31" i="2"/>
  <c r="J31" i="2"/>
  <c r="I31" i="2"/>
  <c r="F31" i="2"/>
  <c r="E31" i="2"/>
  <c r="D31" i="2"/>
  <c r="Q30" i="2"/>
  <c r="P30" i="2"/>
  <c r="O30" i="2"/>
  <c r="N30" i="2"/>
  <c r="L30" i="2"/>
  <c r="K30" i="2"/>
  <c r="J30" i="2"/>
  <c r="I30" i="2"/>
  <c r="F30" i="2"/>
  <c r="E30" i="2"/>
  <c r="D30" i="2"/>
  <c r="C30" i="2"/>
  <c r="B30" i="2"/>
  <c r="Q29" i="2"/>
  <c r="P29" i="2"/>
  <c r="O29" i="2"/>
  <c r="N29" i="2"/>
  <c r="L29" i="2"/>
  <c r="K29" i="2"/>
  <c r="J29" i="2"/>
  <c r="I29" i="2"/>
  <c r="F29" i="2"/>
  <c r="E29" i="2"/>
  <c r="D29" i="2"/>
  <c r="C29" i="2"/>
  <c r="B29" i="2"/>
  <c r="Q28" i="2"/>
  <c r="P28" i="2"/>
  <c r="O28" i="2"/>
  <c r="N28" i="2"/>
  <c r="L28" i="2"/>
  <c r="K28" i="2"/>
  <c r="J28" i="2"/>
  <c r="I28" i="2"/>
  <c r="F28" i="2"/>
  <c r="E28" i="2"/>
  <c r="D28" i="2"/>
  <c r="C28" i="2"/>
  <c r="B28" i="2"/>
  <c r="Q27" i="2"/>
  <c r="P27" i="2"/>
  <c r="O27" i="2"/>
  <c r="N27" i="2"/>
  <c r="L27" i="2"/>
  <c r="K27" i="2"/>
  <c r="J27" i="2"/>
  <c r="I27" i="2"/>
  <c r="F27" i="2"/>
  <c r="E27" i="2"/>
  <c r="D27" i="2"/>
  <c r="C27" i="2"/>
  <c r="B27" i="2"/>
  <c r="Q26" i="2"/>
  <c r="P26" i="2"/>
  <c r="O26" i="2"/>
  <c r="N26" i="2"/>
  <c r="L26" i="2"/>
  <c r="K26" i="2"/>
  <c r="J26" i="2"/>
  <c r="I26" i="2"/>
  <c r="F26" i="2"/>
  <c r="E26" i="2"/>
  <c r="D26" i="2"/>
  <c r="C26" i="2"/>
  <c r="B26" i="2"/>
  <c r="Q25" i="2"/>
  <c r="P25" i="2"/>
  <c r="O25" i="2"/>
  <c r="N25" i="2"/>
  <c r="L25" i="2"/>
  <c r="K25" i="2"/>
  <c r="J25" i="2"/>
  <c r="I25" i="2"/>
  <c r="F25" i="2"/>
  <c r="E25" i="2"/>
  <c r="D25" i="2"/>
  <c r="C25" i="2"/>
  <c r="B25" i="2"/>
  <c r="Q24" i="2"/>
  <c r="P24" i="2"/>
  <c r="O24" i="2"/>
  <c r="N24" i="2"/>
  <c r="L24" i="2"/>
  <c r="K24" i="2"/>
  <c r="J24" i="2"/>
  <c r="I24" i="2"/>
  <c r="F24" i="2"/>
  <c r="E24" i="2"/>
  <c r="D24" i="2"/>
  <c r="C24" i="2"/>
  <c r="B24" i="2"/>
  <c r="Q23" i="2"/>
  <c r="P23" i="2"/>
  <c r="O23" i="2"/>
  <c r="N23" i="2"/>
  <c r="L23" i="2"/>
  <c r="K23" i="2"/>
  <c r="J23" i="2"/>
  <c r="I23" i="2"/>
  <c r="F23" i="2"/>
  <c r="E23" i="2"/>
  <c r="D23" i="2"/>
  <c r="C23" i="2"/>
  <c r="B23" i="2"/>
  <c r="Q22" i="2"/>
  <c r="P22" i="2"/>
  <c r="O22" i="2"/>
  <c r="N22" i="2"/>
  <c r="L22" i="2"/>
  <c r="K22" i="2"/>
  <c r="J22" i="2"/>
  <c r="I22" i="2"/>
  <c r="F22" i="2"/>
  <c r="E22" i="2"/>
  <c r="D22" i="2"/>
  <c r="C22" i="2"/>
  <c r="B22" i="2"/>
  <c r="Q21" i="2"/>
  <c r="P21" i="2"/>
  <c r="O21" i="2"/>
  <c r="N21" i="2"/>
  <c r="L21" i="2"/>
  <c r="K21" i="2"/>
  <c r="J21" i="2"/>
  <c r="I21" i="2"/>
  <c r="F21" i="2"/>
  <c r="E21" i="2"/>
  <c r="D21" i="2"/>
  <c r="C21" i="2"/>
  <c r="B21" i="2"/>
  <c r="Q20" i="2"/>
  <c r="P20" i="2"/>
  <c r="O20" i="2"/>
  <c r="N20" i="2"/>
  <c r="L20" i="2"/>
  <c r="K20" i="2"/>
  <c r="J20" i="2"/>
  <c r="I20" i="2"/>
  <c r="F20" i="2"/>
  <c r="E20" i="2"/>
  <c r="D20" i="2"/>
  <c r="C20" i="2"/>
  <c r="B20" i="2"/>
  <c r="Q19" i="2"/>
  <c r="P19" i="2"/>
  <c r="O19" i="2"/>
  <c r="N19" i="2"/>
  <c r="L19" i="2"/>
  <c r="K19" i="2"/>
  <c r="J19" i="2"/>
  <c r="I19" i="2"/>
  <c r="F19" i="2"/>
  <c r="E19" i="2"/>
  <c r="D19" i="2"/>
  <c r="C19" i="2"/>
  <c r="B19" i="2"/>
  <c r="Q18" i="2"/>
  <c r="P18" i="2"/>
  <c r="O18" i="2"/>
  <c r="N18" i="2"/>
  <c r="L18" i="2"/>
  <c r="K18" i="2"/>
  <c r="J18" i="2"/>
  <c r="I18" i="2"/>
  <c r="F18" i="2"/>
  <c r="E18" i="2"/>
  <c r="D18" i="2"/>
  <c r="C18" i="2"/>
  <c r="B18" i="2"/>
  <c r="Q17" i="2"/>
  <c r="P17" i="2"/>
  <c r="O17" i="2"/>
  <c r="N17" i="2"/>
  <c r="L17" i="2"/>
  <c r="K17" i="2"/>
  <c r="J17" i="2"/>
  <c r="I17" i="2"/>
  <c r="F17" i="2"/>
  <c r="E17" i="2"/>
  <c r="D17" i="2"/>
  <c r="C17" i="2"/>
  <c r="Q16" i="2"/>
  <c r="P16" i="2"/>
  <c r="O16" i="2"/>
  <c r="N16" i="2"/>
  <c r="L16" i="2"/>
  <c r="K16" i="2"/>
  <c r="J16" i="2"/>
  <c r="I16" i="2"/>
  <c r="F16" i="2"/>
  <c r="E16" i="2"/>
  <c r="D16" i="2"/>
  <c r="C16" i="2"/>
  <c r="Q15" i="2"/>
  <c r="P15" i="2"/>
  <c r="O15" i="2"/>
  <c r="N15" i="2"/>
  <c r="L15" i="2"/>
  <c r="K15" i="2"/>
  <c r="J15" i="2"/>
  <c r="I15" i="2"/>
  <c r="F15" i="2"/>
  <c r="E15" i="2"/>
  <c r="D15" i="2"/>
  <c r="C15" i="2"/>
  <c r="B15" i="2"/>
  <c r="Q14" i="2"/>
  <c r="P14" i="2"/>
  <c r="O14" i="2"/>
  <c r="N14" i="2"/>
  <c r="L14" i="2"/>
  <c r="K14" i="2"/>
  <c r="J14" i="2"/>
  <c r="I14" i="2"/>
  <c r="F14" i="2"/>
  <c r="E14" i="2"/>
  <c r="D14" i="2"/>
  <c r="C14" i="2"/>
  <c r="B14" i="2"/>
  <c r="Q13" i="2"/>
  <c r="P13" i="2"/>
  <c r="O13" i="2"/>
  <c r="N13" i="2"/>
  <c r="L13" i="2"/>
  <c r="K13" i="2"/>
  <c r="J13" i="2"/>
  <c r="I13" i="2"/>
  <c r="F13" i="2"/>
  <c r="E13" i="2"/>
  <c r="D13" i="2"/>
  <c r="C13" i="2"/>
  <c r="B13" i="2"/>
  <c r="Q12" i="2"/>
  <c r="P12" i="2"/>
  <c r="O12" i="2"/>
  <c r="N12" i="2"/>
  <c r="L12" i="2"/>
  <c r="K12" i="2"/>
  <c r="J12" i="2"/>
  <c r="I12" i="2"/>
  <c r="F12" i="2"/>
  <c r="E12" i="2"/>
  <c r="D12" i="2"/>
  <c r="Q11" i="2"/>
  <c r="P11" i="2"/>
  <c r="O11" i="2"/>
  <c r="N11" i="2"/>
  <c r="L11" i="2"/>
  <c r="K11" i="2"/>
  <c r="J11" i="2"/>
  <c r="I11" i="2"/>
  <c r="F11" i="2"/>
  <c r="E11" i="2"/>
  <c r="D11" i="2"/>
  <c r="C11" i="2"/>
  <c r="Q10" i="2"/>
  <c r="P10" i="2"/>
  <c r="O10" i="2"/>
  <c r="N10" i="2"/>
  <c r="L10" i="2"/>
  <c r="K10" i="2"/>
  <c r="J10" i="2"/>
  <c r="I10" i="2"/>
  <c r="F10" i="2"/>
  <c r="E10" i="2"/>
  <c r="D10" i="2"/>
  <c r="C10" i="2"/>
  <c r="B10" i="2"/>
  <c r="Q9" i="2"/>
  <c r="P9" i="2"/>
  <c r="O9" i="2"/>
  <c r="N9" i="2"/>
  <c r="L9" i="2"/>
  <c r="K9" i="2"/>
  <c r="J9" i="2"/>
  <c r="I9" i="2"/>
  <c r="F9" i="2"/>
  <c r="E9" i="2"/>
  <c r="D9" i="2"/>
  <c r="C9" i="2"/>
  <c r="B9" i="2"/>
  <c r="Q8" i="2"/>
  <c r="P8" i="2"/>
  <c r="O8" i="2"/>
  <c r="N8" i="2"/>
  <c r="L8" i="2"/>
  <c r="K8" i="2"/>
  <c r="J8" i="2"/>
  <c r="I8" i="2"/>
  <c r="F8" i="2"/>
  <c r="E8" i="2"/>
  <c r="D8" i="2"/>
  <c r="C8" i="2"/>
  <c r="B8" i="2"/>
  <c r="Q7" i="2"/>
  <c r="P7" i="2"/>
  <c r="O7" i="2"/>
  <c r="N7" i="2"/>
  <c r="L7" i="2"/>
  <c r="K7" i="2"/>
  <c r="J7" i="2"/>
  <c r="I7" i="2"/>
  <c r="F7" i="2"/>
  <c r="E7" i="2"/>
  <c r="D7" i="2"/>
  <c r="C7" i="2"/>
  <c r="B7" i="2"/>
  <c r="Q6" i="2"/>
  <c r="P6" i="2"/>
  <c r="O6" i="2"/>
  <c r="N6" i="2"/>
  <c r="L6" i="2"/>
  <c r="K6" i="2"/>
  <c r="J6" i="2"/>
  <c r="I6" i="2"/>
  <c r="F6" i="2"/>
  <c r="E6" i="2"/>
  <c r="D6" i="2"/>
  <c r="C6" i="2"/>
  <c r="B6" i="2"/>
  <c r="Q5" i="2"/>
  <c r="P5" i="2"/>
  <c r="O5" i="2"/>
  <c r="N5" i="2"/>
  <c r="L5" i="2"/>
  <c r="K5" i="2"/>
  <c r="J5" i="2"/>
  <c r="I5" i="2"/>
  <c r="F5" i="2"/>
  <c r="E5" i="2"/>
  <c r="D5" i="2"/>
  <c r="C5" i="2"/>
  <c r="B5" i="2"/>
  <c r="Q4" i="2"/>
  <c r="P4" i="2"/>
  <c r="O4" i="2"/>
  <c r="N4" i="2"/>
  <c r="L4" i="2"/>
  <c r="K4" i="2"/>
  <c r="J4" i="2"/>
  <c r="I4" i="2"/>
  <c r="F4" i="2"/>
  <c r="E4" i="2"/>
  <c r="D4" i="2"/>
  <c r="C4" i="2"/>
  <c r="B4" i="2"/>
  <c r="Q3" i="2"/>
  <c r="P3" i="2"/>
  <c r="O3" i="2"/>
  <c r="N3" i="2"/>
  <c r="L3" i="2"/>
  <c r="K3" i="2"/>
  <c r="J3" i="2"/>
  <c r="I3" i="2"/>
  <c r="F3" i="2"/>
  <c r="E3" i="2"/>
  <c r="D3" i="2"/>
  <c r="C3" i="2"/>
  <c r="B3" i="2"/>
  <c r="B104" i="2" l="1"/>
  <c r="B102" i="2"/>
  <c r="B103" i="2"/>
</calcChain>
</file>

<file path=xl/sharedStrings.xml><?xml version="1.0" encoding="utf-8"?>
<sst xmlns="http://schemas.openxmlformats.org/spreadsheetml/2006/main" count="1761" uniqueCount="565">
  <si>
    <t>Site ID</t>
  </si>
  <si>
    <t>Date</t>
  </si>
  <si>
    <t>General Site Information</t>
  </si>
  <si>
    <t>Existing Latrine Information</t>
  </si>
  <si>
    <t>New Latrine Information 
(NOTE: Minimum Distances --  House: 5m | Well: 20m | Drinking Water Faucet: 3m | Property Line: 5m)</t>
  </si>
  <si>
    <t>Notes and Observations</t>
  </si>
  <si>
    <t>Householder Name</t>
  </si>
  <si>
    <t>Age</t>
  </si>
  <si>
    <t>Occupation</t>
  </si>
  <si>
    <t>Number of Inhabitants</t>
  </si>
  <si>
    <t>Number of Latrine Users</t>
  </si>
  <si>
    <t>Number of Latrines</t>
  </si>
  <si>
    <t>Number of Hand-Wash Stations</t>
  </si>
  <si>
    <t>Do you Regularly Wash Your Hands?</t>
  </si>
  <si>
    <t>Does your Family Get Sick Often?</t>
  </si>
  <si>
    <t>GPS Coordinates (Lat, Long, Elev)</t>
  </si>
  <si>
    <t>Latrine Status</t>
  </si>
  <si>
    <t>Latrine Age (yr)</t>
  </si>
  <si>
    <t>Latrine Structure Materials</t>
  </si>
  <si>
    <t>Pit Length (m)</t>
  </si>
  <si>
    <t>Pit Width (m)</t>
  </si>
  <si>
    <t>Pit Depth (m)</t>
  </si>
  <si>
    <t>Latrine Percent Full (%)</t>
  </si>
  <si>
    <t>Foot Traffic</t>
  </si>
  <si>
    <t>Distance - Existing Latrine to Household (m)</t>
  </si>
  <si>
    <t>Distance - Existing Latrine to Water Source (m)</t>
  </si>
  <si>
    <t>Distance - Existing Latrine to Property Line (m)</t>
  </si>
  <si>
    <t>Are Flies/Bugs a Problem?</t>
  </si>
  <si>
    <t>GPS Coordinates</t>
  </si>
  <si>
    <t>Distance - New Latrine to Household (m)</t>
  </si>
  <si>
    <t>Distance - New Latrine to Water Source (m)</t>
  </si>
  <si>
    <t>Distance - New Latrine to Property Line (m)</t>
  </si>
  <si>
    <t>Site Observations</t>
  </si>
  <si>
    <t>Household Concerns</t>
  </si>
  <si>
    <t>Other Notes</t>
  </si>
  <si>
    <t>HH01</t>
  </si>
  <si>
    <t>Lucia Lopez</t>
  </si>
  <si>
    <t>Housewife</t>
  </si>
  <si>
    <t>Yes, everyone uses the wash station</t>
  </si>
  <si>
    <t>No. We've been healthy.</t>
  </si>
  <si>
    <t>OL01</t>
  </si>
  <si>
    <t>New</t>
  </si>
  <si>
    <t>Zinc, Iron, metal</t>
  </si>
  <si>
    <t>Light</t>
  </si>
  <si>
    <t>No, they aren't. I use bug repellent for them.</t>
  </si>
  <si>
    <t>NL01</t>
  </si>
  <si>
    <t>Somewhat sloped terrain. The latrine is on the higher part of the property and the house is in the lower area.</t>
  </si>
  <si>
    <t>The well water isn't suitable for human consumption</t>
  </si>
  <si>
    <t>HH02</t>
  </si>
  <si>
    <t>3/1/21</t>
  </si>
  <si>
    <t>Carlos Diaz</t>
  </si>
  <si>
    <t>40</t>
  </si>
  <si>
    <t>Carpenter &amp; Rancher</t>
  </si>
  <si>
    <t>Yes, regularly</t>
  </si>
  <si>
    <t>No.</t>
  </si>
  <si>
    <t>OL02</t>
  </si>
  <si>
    <t>In use</t>
  </si>
  <si>
    <t>Metal, zinc</t>
  </si>
  <si>
    <t>No. It's just a problem every summer but not a big one</t>
  </si>
  <si>
    <t>NL02</t>
  </si>
  <si>
    <t>The well isn't good for human consumption. It is 13.6 meters (44.6 ft) deep.</t>
  </si>
  <si>
    <t>N/A</t>
  </si>
  <si>
    <t>HH03</t>
  </si>
  <si>
    <t>Dorra Gomez</t>
  </si>
  <si>
    <t>Preschool teacher</t>
  </si>
  <si>
    <t>No, it is not common</t>
  </si>
  <si>
    <t>OL03</t>
  </si>
  <si>
    <t>No, just mosquitos</t>
  </si>
  <si>
    <t>NL03</t>
  </si>
  <si>
    <t>HH04</t>
  </si>
  <si>
    <t>Gerson Gomez</t>
  </si>
  <si>
    <t>37</t>
  </si>
  <si>
    <t>Farmer</t>
  </si>
  <si>
    <t>No, not much</t>
  </si>
  <si>
    <t>OL04</t>
  </si>
  <si>
    <t>HH05</t>
  </si>
  <si>
    <t>Santos Gomez</t>
  </si>
  <si>
    <t>70</t>
  </si>
  <si>
    <t>OL05</t>
  </si>
  <si>
    <t>HH06</t>
  </si>
  <si>
    <t>Marta Perez</t>
  </si>
  <si>
    <t>44</t>
  </si>
  <si>
    <t>Yes, every time we use the restroom. With water &amp; soap.</t>
  </si>
  <si>
    <t>OL06</t>
  </si>
  <si>
    <t>In use, reused</t>
  </si>
  <si>
    <t>Wood, zinc</t>
  </si>
  <si>
    <t>2.3/0.4</t>
  </si>
  <si>
    <t>P01</t>
  </si>
  <si>
    <t>19</t>
  </si>
  <si>
    <t>HH07</t>
  </si>
  <si>
    <t>Raquel Gomez</t>
  </si>
  <si>
    <t>35</t>
  </si>
  <si>
    <t>Very frequently</t>
  </si>
  <si>
    <t>OL07</t>
  </si>
  <si>
    <t>Zinc, metal</t>
  </si>
  <si>
    <t>HH08</t>
  </si>
  <si>
    <t>Everelias Gomez</t>
  </si>
  <si>
    <t>33</t>
  </si>
  <si>
    <t>OL08</t>
  </si>
  <si>
    <t>Almost full</t>
  </si>
  <si>
    <t>Moderate</t>
  </si>
  <si>
    <t>HH09</t>
  </si>
  <si>
    <t>Irania Sanchez Rios</t>
  </si>
  <si>
    <t>39</t>
  </si>
  <si>
    <t>OL09</t>
  </si>
  <si>
    <t>???</t>
  </si>
  <si>
    <t>NL09</t>
  </si>
  <si>
    <t>21.5</t>
  </si>
  <si>
    <t>HH10</t>
  </si>
  <si>
    <t>Marlon Gomez</t>
  </si>
  <si>
    <t>23</t>
  </si>
  <si>
    <t>Soldier in the army</t>
  </si>
  <si>
    <t>Frequently</t>
  </si>
  <si>
    <t>NL10</t>
  </si>
  <si>
    <t>42</t>
  </si>
  <si>
    <t>HH11</t>
  </si>
  <si>
    <t>Danny Flores</t>
  </si>
  <si>
    <t>Elementary school teacher</t>
  </si>
  <si>
    <t>OL11</t>
  </si>
  <si>
    <t>HH12</t>
  </si>
  <si>
    <t>Ever Lopez</t>
  </si>
  <si>
    <t>Regularly</t>
  </si>
  <si>
    <t>OL12</t>
  </si>
  <si>
    <t>Zinc, wood</t>
  </si>
  <si>
    <t>NL12</t>
  </si>
  <si>
    <t>16</t>
  </si>
  <si>
    <t>HH13</t>
  </si>
  <si>
    <t>Isidro Lopez</t>
  </si>
  <si>
    <t>OL13</t>
  </si>
  <si>
    <t>HH14</t>
  </si>
  <si>
    <t>Jose Humberto Garcia</t>
  </si>
  <si>
    <t>OL14</t>
  </si>
  <si>
    <t>HH15</t>
  </si>
  <si>
    <t>Lucia Rios</t>
  </si>
  <si>
    <t>OL15</t>
  </si>
  <si>
    <t>NL15</t>
  </si>
  <si>
    <t>3.8</t>
  </si>
  <si>
    <t>HH16</t>
  </si>
  <si>
    <t>Carmen Ma Jimenez</t>
  </si>
  <si>
    <t>43</t>
  </si>
  <si>
    <t>OL16</t>
  </si>
  <si>
    <t>Metal, plastic</t>
  </si>
  <si>
    <t>Huge</t>
  </si>
  <si>
    <t>HH17</t>
  </si>
  <si>
    <t>3/2/21</t>
  </si>
  <si>
    <t>Miguel Gomez</t>
  </si>
  <si>
    <t>63</t>
  </si>
  <si>
    <t>Yes, frequently</t>
  </si>
  <si>
    <t>OL17</t>
  </si>
  <si>
    <t>HH18</t>
  </si>
  <si>
    <t>Norma Lilian Caceres</t>
  </si>
  <si>
    <t>In-home Helper</t>
  </si>
  <si>
    <t>OL18</t>
  </si>
  <si>
    <t>Broken, almost full</t>
  </si>
  <si>
    <t>Plastic, wood</t>
  </si>
  <si>
    <t>NL18</t>
  </si>
  <si>
    <t>8.17</t>
  </si>
  <si>
    <t>HH19</t>
  </si>
  <si>
    <t>Luisa Martinez</t>
  </si>
  <si>
    <t>24</t>
  </si>
  <si>
    <t>OL19</t>
  </si>
  <si>
    <t>In use, new</t>
  </si>
  <si>
    <t>HH20</t>
  </si>
  <si>
    <t>Clariza Sanchez</t>
  </si>
  <si>
    <t>55</t>
  </si>
  <si>
    <t>OL20</t>
  </si>
  <si>
    <t>HH21</t>
  </si>
  <si>
    <t>Luisa Amanda Caceres</t>
  </si>
  <si>
    <t>38</t>
  </si>
  <si>
    <t>OL21</t>
  </si>
  <si>
    <t>Broken</t>
  </si>
  <si>
    <t>NL21</t>
  </si>
  <si>
    <t>21.7</t>
  </si>
  <si>
    <t>HH22</t>
  </si>
  <si>
    <t>Benito Gomez Lopez</t>
  </si>
  <si>
    <t>62</t>
  </si>
  <si>
    <t>OL22</t>
  </si>
  <si>
    <t>NL22</t>
  </si>
  <si>
    <t>17.3</t>
  </si>
  <si>
    <t>HH23</t>
  </si>
  <si>
    <t>Osman Hernandez</t>
  </si>
  <si>
    <t>OL23</t>
  </si>
  <si>
    <t>Zinc, metal, wood</t>
  </si>
  <si>
    <t>NL23</t>
  </si>
  <si>
    <t>5</t>
  </si>
  <si>
    <t>HH24</t>
  </si>
  <si>
    <t>Zacarias Lira</t>
  </si>
  <si>
    <t>69</t>
  </si>
  <si>
    <t>OL24</t>
  </si>
  <si>
    <t>NL24</t>
  </si>
  <si>
    <t>11.14</t>
  </si>
  <si>
    <t>HH25</t>
  </si>
  <si>
    <t>Noel Alfredo Nunoz</t>
  </si>
  <si>
    <t>OL25</t>
  </si>
  <si>
    <t>HH26</t>
  </si>
  <si>
    <t>Victoriano de Jesus Funes</t>
  </si>
  <si>
    <t>OL26</t>
  </si>
  <si>
    <t>HH27</t>
  </si>
  <si>
    <t>Francisco Gomez</t>
  </si>
  <si>
    <t>OL27</t>
  </si>
  <si>
    <t>HH28</t>
  </si>
  <si>
    <t>Crecencio Sanchez</t>
  </si>
  <si>
    <t>OL28</t>
  </si>
  <si>
    <t>HH29</t>
  </si>
  <si>
    <t>Ma dela Cruz Sanchez</t>
  </si>
  <si>
    <t>Yes, regularly with soap and water</t>
  </si>
  <si>
    <t>No, no they are not</t>
  </si>
  <si>
    <t>NL29</t>
  </si>
  <si>
    <t>HH30</t>
  </si>
  <si>
    <t>Casa Comunal</t>
  </si>
  <si>
    <t>OL30</t>
  </si>
  <si>
    <t>In use, good condition</t>
  </si>
  <si>
    <t>Heavy</t>
  </si>
  <si>
    <t>HH31</t>
  </si>
  <si>
    <t>Jaime Rodriguez</t>
  </si>
  <si>
    <t>Tobacco plantation</t>
  </si>
  <si>
    <t>OL31</t>
  </si>
  <si>
    <t>NL31</t>
  </si>
  <si>
    <t>HH32</t>
  </si>
  <si>
    <t>Jesus Sanchez</t>
  </si>
  <si>
    <t>OL32</t>
  </si>
  <si>
    <t>HH33</t>
  </si>
  <si>
    <t>Hector Anibal Sanchez</t>
  </si>
  <si>
    <t>NL33</t>
  </si>
  <si>
    <t>HH34</t>
  </si>
  <si>
    <t>Estela Sanchez Gonzalez</t>
  </si>
  <si>
    <t>NL34</t>
  </si>
  <si>
    <t>HH35</t>
  </si>
  <si>
    <t>Ronaldo Sanchez</t>
  </si>
  <si>
    <t>No, not regularly</t>
  </si>
  <si>
    <t>OL35</t>
  </si>
  <si>
    <t>HH36</t>
  </si>
  <si>
    <t>Alvaro A Sanchez</t>
  </si>
  <si>
    <t>OL36</t>
  </si>
  <si>
    <t>MEtal, zinc</t>
  </si>
  <si>
    <t>HH37</t>
  </si>
  <si>
    <t>Esteban Sanchez</t>
  </si>
  <si>
    <t>OL37</t>
  </si>
  <si>
    <t>HH38</t>
  </si>
  <si>
    <t>Edwin A Sanchez</t>
  </si>
  <si>
    <t>HH39</t>
  </si>
  <si>
    <t>Silvia Sanchez</t>
  </si>
  <si>
    <t>OL39</t>
  </si>
  <si>
    <t>NL39</t>
  </si>
  <si>
    <t>HH40</t>
  </si>
  <si>
    <t>Santos Gomez Lopez</t>
  </si>
  <si>
    <t>Yes, regularly with soap</t>
  </si>
  <si>
    <t>OL40</t>
  </si>
  <si>
    <t>In use, in bad condition</t>
  </si>
  <si>
    <t>HH41</t>
  </si>
  <si>
    <t>Rosa Darila Sanchez</t>
  </si>
  <si>
    <t>OL41</t>
  </si>
  <si>
    <t>In use, broken</t>
  </si>
  <si>
    <t>NL41</t>
  </si>
  <si>
    <t>HH42</t>
  </si>
  <si>
    <t>Eleazar Gomez</t>
  </si>
  <si>
    <t>Yes, very regularly</t>
  </si>
  <si>
    <t>NL42</t>
  </si>
  <si>
    <t>HH43</t>
  </si>
  <si>
    <t>Escuela Ruben Dario</t>
  </si>
  <si>
    <t>OL43</t>
  </si>
  <si>
    <t>HH44</t>
  </si>
  <si>
    <t>Asuncion Perez</t>
  </si>
  <si>
    <t>No, very rare</t>
  </si>
  <si>
    <t>OL44</t>
  </si>
  <si>
    <t>HH45</t>
  </si>
  <si>
    <t>Marcial Gutierrez</t>
  </si>
  <si>
    <t>OL45</t>
  </si>
  <si>
    <t>In use, alsmot full</t>
  </si>
  <si>
    <t>Soil, wood</t>
  </si>
  <si>
    <t>NL45</t>
  </si>
  <si>
    <t>HH46</t>
  </si>
  <si>
    <t>Vicente Paul Gonzalez</t>
  </si>
  <si>
    <t>OL46</t>
  </si>
  <si>
    <t>HH47</t>
  </si>
  <si>
    <t>Johny Gonzalez</t>
  </si>
  <si>
    <t>OL47</t>
  </si>
  <si>
    <t>Wood, cloth</t>
  </si>
  <si>
    <t>NL47</t>
  </si>
  <si>
    <t>HH48</t>
  </si>
  <si>
    <t>Ariel Gonzalez</t>
  </si>
  <si>
    <t>OL48</t>
  </si>
  <si>
    <t>HH49</t>
  </si>
  <si>
    <t>Francisco A Gomez</t>
  </si>
  <si>
    <t>Electrician</t>
  </si>
  <si>
    <t>Concrete</t>
  </si>
  <si>
    <t>HH50</t>
  </si>
  <si>
    <t>Lorena Gonzalez</t>
  </si>
  <si>
    <t>OL50</t>
  </si>
  <si>
    <t>In use, almost full</t>
  </si>
  <si>
    <t>Plastic</t>
  </si>
  <si>
    <t>NL50</t>
  </si>
  <si>
    <t>HH51</t>
  </si>
  <si>
    <t>Lucas Lopez</t>
  </si>
  <si>
    <t>OL51</t>
  </si>
  <si>
    <t>NL51</t>
  </si>
  <si>
    <t>HH52</t>
  </si>
  <si>
    <t>Coronado Garcia</t>
  </si>
  <si>
    <t>NL52</t>
  </si>
  <si>
    <t>HH53</t>
  </si>
  <si>
    <t>Coronado Gonzalez</t>
  </si>
  <si>
    <t>OL53</t>
  </si>
  <si>
    <t>HH54</t>
  </si>
  <si>
    <t>Flor de Ma Gonzalez</t>
  </si>
  <si>
    <t>OL54</t>
  </si>
  <si>
    <t>HH55</t>
  </si>
  <si>
    <t>Santos Pantealon Gonzalez</t>
  </si>
  <si>
    <t>OL55</t>
  </si>
  <si>
    <t>Broken, not in use</t>
  </si>
  <si>
    <t>No, they are not</t>
  </si>
  <si>
    <t>NL55</t>
  </si>
  <si>
    <t>HH56</t>
  </si>
  <si>
    <t>Alfredo Gonzalez</t>
  </si>
  <si>
    <t>Security guard</t>
  </si>
  <si>
    <t>OL56</t>
  </si>
  <si>
    <t>New, in use</t>
  </si>
  <si>
    <t>HH57</t>
  </si>
  <si>
    <t>Silvio Bautista</t>
  </si>
  <si>
    <t>OL57</t>
  </si>
  <si>
    <t>HH58</t>
  </si>
  <si>
    <t>Gabriel Garcia</t>
  </si>
  <si>
    <t>OL58</t>
  </si>
  <si>
    <t>HH59</t>
  </si>
  <si>
    <t>Jose Magdaleno Garcia</t>
  </si>
  <si>
    <t>OL59</t>
  </si>
  <si>
    <t>HH60</t>
  </si>
  <si>
    <t>Juana Paula Garcia</t>
  </si>
  <si>
    <t>HH61</t>
  </si>
  <si>
    <t>Jose Luis Garcia</t>
  </si>
  <si>
    <t>OL61</t>
  </si>
  <si>
    <t>HH62</t>
  </si>
  <si>
    <t>Santos Garcia</t>
  </si>
  <si>
    <t>OL62</t>
  </si>
  <si>
    <t>HH63</t>
  </si>
  <si>
    <t>Noel de Jesus Garcia</t>
  </si>
  <si>
    <t>OL63</t>
  </si>
  <si>
    <t>Zinc, madera</t>
  </si>
  <si>
    <t>HH64</t>
  </si>
  <si>
    <t>OL64</t>
  </si>
  <si>
    <t>Zinc, sack</t>
  </si>
  <si>
    <t>HH65</t>
  </si>
  <si>
    <t>Juana Paula Sanchez</t>
  </si>
  <si>
    <t>OL65</t>
  </si>
  <si>
    <t>HH66</t>
  </si>
  <si>
    <t>Jose Rene Sanchez</t>
  </si>
  <si>
    <t>OL66</t>
  </si>
  <si>
    <t>HH67</t>
  </si>
  <si>
    <t>Gregorio Sanchez</t>
  </si>
  <si>
    <t>OL67</t>
  </si>
  <si>
    <t>HH68</t>
  </si>
  <si>
    <t>Maria Santos Paz</t>
  </si>
  <si>
    <t>OL68</t>
  </si>
  <si>
    <t>HH69</t>
  </si>
  <si>
    <t>Lester Gomez</t>
  </si>
  <si>
    <t>OL69</t>
  </si>
  <si>
    <t>NL69</t>
  </si>
  <si>
    <t>HH70</t>
  </si>
  <si>
    <t>Yorling Gomez</t>
  </si>
  <si>
    <t>OL70</t>
  </si>
  <si>
    <t>HH71</t>
  </si>
  <si>
    <t>Santos Alfredo Lopez</t>
  </si>
  <si>
    <t>OL71</t>
  </si>
  <si>
    <t>HH72</t>
  </si>
  <si>
    <t>Francisco Lopez</t>
  </si>
  <si>
    <t>Yes, regularly, with soap</t>
  </si>
  <si>
    <t>OL72</t>
  </si>
  <si>
    <t>HH73</t>
  </si>
  <si>
    <t>Pedro Lopez</t>
  </si>
  <si>
    <t>OL73</t>
  </si>
  <si>
    <t>NL73</t>
  </si>
  <si>
    <t>HH74</t>
  </si>
  <si>
    <t>Escuela Anero Ruben Dario</t>
  </si>
  <si>
    <t>OL74</t>
  </si>
  <si>
    <t>HH75</t>
  </si>
  <si>
    <t>Juan Munoz Talavera</t>
  </si>
  <si>
    <t>Farmer/businessman</t>
  </si>
  <si>
    <t>OL75</t>
  </si>
  <si>
    <t>NL75</t>
  </si>
  <si>
    <t>HH76</t>
  </si>
  <si>
    <t>Juan Diego Gomez</t>
  </si>
  <si>
    <t>OL76</t>
  </si>
  <si>
    <t>HH77</t>
  </si>
  <si>
    <t>Rosario Gomez</t>
  </si>
  <si>
    <t>OL77</t>
  </si>
  <si>
    <t>NL77</t>
  </si>
  <si>
    <t>HH78</t>
  </si>
  <si>
    <t>Ma Gomez Bautista</t>
  </si>
  <si>
    <t>Farmer/Tobacco</t>
  </si>
  <si>
    <t>OL78</t>
  </si>
  <si>
    <t>HH79</t>
  </si>
  <si>
    <t>Arly Jose Lopez</t>
  </si>
  <si>
    <t>OL79</t>
  </si>
  <si>
    <t>NL79</t>
  </si>
  <si>
    <t>HH80</t>
  </si>
  <si>
    <t>Valentin Lopez</t>
  </si>
  <si>
    <t>OL80</t>
  </si>
  <si>
    <t>NL80</t>
  </si>
  <si>
    <t>HH81</t>
  </si>
  <si>
    <t>Eloy Bautista</t>
  </si>
  <si>
    <t>OL81</t>
  </si>
  <si>
    <t>Sack, cloth</t>
  </si>
  <si>
    <t>PER6</t>
  </si>
  <si>
    <t>HH82</t>
  </si>
  <si>
    <t>Natibidad Bautista Gutierrez</t>
  </si>
  <si>
    <t>OL82</t>
  </si>
  <si>
    <t>HH83</t>
  </si>
  <si>
    <t>Marlon Martinez</t>
  </si>
  <si>
    <t>OL83</t>
  </si>
  <si>
    <t>Metal</t>
  </si>
  <si>
    <t>HH84</t>
  </si>
  <si>
    <t>Ramona Martinez</t>
  </si>
  <si>
    <t>OL84</t>
  </si>
  <si>
    <t>HH85</t>
  </si>
  <si>
    <t>Pedro Antonio Perez</t>
  </si>
  <si>
    <t>HH86</t>
  </si>
  <si>
    <t>Francisca Bejarano</t>
  </si>
  <si>
    <t>OL86</t>
  </si>
  <si>
    <t>HH87</t>
  </si>
  <si>
    <t>Onil Antonio Instroso</t>
  </si>
  <si>
    <t>OL87</t>
  </si>
  <si>
    <t>HH88</t>
  </si>
  <si>
    <t>Nivy Liliel Lopez</t>
  </si>
  <si>
    <t>OL88</t>
  </si>
  <si>
    <t>HH89</t>
  </si>
  <si>
    <t>Gladys Carolina Sanchez</t>
  </si>
  <si>
    <t>OL89</t>
  </si>
  <si>
    <t>HH90</t>
  </si>
  <si>
    <t>Keara Elizabet Perez</t>
  </si>
  <si>
    <t>HH91</t>
  </si>
  <si>
    <t>Samuel Perez</t>
  </si>
  <si>
    <t>OL91</t>
  </si>
  <si>
    <t>HH92</t>
  </si>
  <si>
    <t>Hilda Sanchez</t>
  </si>
  <si>
    <t>OL92</t>
  </si>
  <si>
    <t>HH93</t>
  </si>
  <si>
    <t>William Antonio Sanchez</t>
  </si>
  <si>
    <t>HH94</t>
  </si>
  <si>
    <t>Erling Omar Sanchez</t>
  </si>
  <si>
    <t>OL94</t>
  </si>
  <si>
    <t>HH95</t>
  </si>
  <si>
    <t>Margarita Sanchez</t>
  </si>
  <si>
    <t>HH96</t>
  </si>
  <si>
    <t>Yamilet Sanchez</t>
  </si>
  <si>
    <t>OL96</t>
  </si>
  <si>
    <t>AV</t>
  </si>
  <si>
    <t>MAX</t>
  </si>
  <si>
    <t>Meets Standard?</t>
  </si>
  <si>
    <t>Sludge Accumulation Rate (m3/person/yr)</t>
  </si>
  <si>
    <t>People/Latrine</t>
  </si>
  <si>
    <t>Have no latrine?</t>
  </si>
  <si>
    <t>Have no HWS?</t>
  </si>
  <si>
    <t>Near Full?</t>
  </si>
  <si>
    <t>Broken?</t>
  </si>
  <si>
    <t>Old Water Dist</t>
  </si>
  <si>
    <t>Old House Dist</t>
  </si>
  <si>
    <t>Old Property Dist</t>
  </si>
  <si>
    <t>Old Need Support?</t>
  </si>
  <si>
    <t>New Water Distance</t>
  </si>
  <si>
    <t>New House Distance</t>
  </si>
  <si>
    <t>New Property Distance</t>
  </si>
  <si>
    <t>New Need Support?</t>
  </si>
  <si>
    <t>X</t>
  </si>
  <si>
    <t>Average</t>
  </si>
  <si>
    <t>m3/p/yr</t>
  </si>
  <si>
    <t>Max</t>
  </si>
  <si>
    <t>STDEV</t>
  </si>
  <si>
    <t>Standards: 0.06-0.075 m3/p/yr</t>
  </si>
  <si>
    <t>https://drive.google.com/drive/folders/146EEZ00eoR45SNmfAMT8htpJoXaahrGG?usp=sharing</t>
  </si>
  <si>
    <t>Pictures</t>
  </si>
  <si>
    <t>Survey</t>
  </si>
  <si>
    <t>https://drive.google.com/drive/folders/1qRlDhr1cQF1ZBb0AUnk3Q6ZZnjIxrWj_?usp=sharing</t>
  </si>
  <si>
    <t>https://drive.google.com/drive/folders/1QzoIdrURXeEJ17x8hLQhED4gQWYUySpL?usp=sharing</t>
  </si>
  <si>
    <t>https://drive.google.com/drive/folders/1ojVjAdeqeLPs_sNuAwNf1iEmidZaVo-Y?usp=sharing</t>
  </si>
  <si>
    <t>https://drive.google.com/drive/folders/1lC-zjZspj5Ltpi2dsSQ1r4qwB6i6NcKk?usp=sharing</t>
  </si>
  <si>
    <t>https://drive.google.com/drive/folders/1uMKD77b8ZvcDc-VCKF8rPM4ryx2pFm9M?usp=sharing</t>
  </si>
  <si>
    <t>https://drive.google.com/drive/folders/1x9GVVIsxr3_8A-3eiKH__wUhTix4iA-T?usp=sharing</t>
  </si>
  <si>
    <t>https://drive.google.com/drive/folders/1YgotV4qWkoz7yAqTkXOTOE5P4OG1V0Pw?usp=sharing</t>
  </si>
  <si>
    <t>https://drive.google.com/drive/folders/1w_VX1TYEWOx0ZA-ST_9BpmJ9xuYV74cq?usp=sharing</t>
  </si>
  <si>
    <t>https://drive.google.com/drive/folders/1I8ai-RL9G9ceNj7ujJxDkhIq7ipVKXtF?usp=sharing</t>
  </si>
  <si>
    <t>https://drive.google.com/drive/folders/1ZTQPsRrw5LDI1dRePIEs2IDn2egmnuQa?usp=sharing</t>
  </si>
  <si>
    <t>https://drive.google.com/drive/folders/1hefsMHNxeHDHZkUuzATOUxGKS6_XStjT?usp=sharing</t>
  </si>
  <si>
    <t>https://drive.google.com/drive/folders/1zAGWPvlUHp7xYQu6-TDzG1UnZUfjpumz?usp=sharing</t>
  </si>
  <si>
    <t>https://drive.google.com/drive/folders/1xICTdxlB0VJgvVqqzssW9fg4W2e-z8UA?usp=sharing</t>
  </si>
  <si>
    <t>https://drive.google.com/drive/folders/1Xi2FsztZQ9acWEB7i9x3-g4jAHQLwMe2?usp=sharing</t>
  </si>
  <si>
    <t>https://drive.google.com/drive/folders/1HLKQtMojZJWKgKFMubBtGYqumwUFT1dt?usp=sharing</t>
  </si>
  <si>
    <t>https://drive.google.com/drive/folders/1x3CMFE-tqThRFZeRJtS4GxmxZl7cKETb?usp=sharing</t>
  </si>
  <si>
    <t>https://drive.google.com/drive/folders/1PIbvN5o3Len649NJVRZUo8Dy5puo_oxB?usp=sharing</t>
  </si>
  <si>
    <t>https://drive.google.com/drive/folders/1536d0-6h1uONxdvHka-J1YZtKCMLk1ys?usp=sharing</t>
  </si>
  <si>
    <t>https://drive.google.com/drive/folders/1lvOkGtzBEm2jghS5Wh1TONhpzqF_Uw6L?usp=sharing</t>
  </si>
  <si>
    <t>https://drive.google.com/drive/folders/1UIquhlXGKjL3d3X0B-5D1XlPnJob4uvt?usp=sharing</t>
  </si>
  <si>
    <t>https://drive.google.com/drive/folders/1x7Amef1DJiF5h91hZnqgK7njRuQuRF4E?usp=sharing</t>
  </si>
  <si>
    <t>https://drive.google.com/drive/folders/1JqYygZwa6Qlz9F8oUieepF6l6rRg-4G9?usp=sharing</t>
  </si>
  <si>
    <t>https://drive.google.com/drive/folders/1nLmKj49o2YXNbMB0wOV_KNHIKBsAmSGb?usp=sharing</t>
  </si>
  <si>
    <t>https://drive.google.com/drive/folders/1-47e9-Z8IfLNtjCCLByDZxYEGYy5excY?usp=sharing</t>
  </si>
  <si>
    <t>https://drive.google.com/drive/folders/1Ka8nmx-oc3gl72GlvdTmRAlJjMf4sGVQ?usp=sharing</t>
  </si>
  <si>
    <t>https://drive.google.com/drive/folders/1wWfWTwCUe8V3fJAgBg0_zV6UYI_2Rd9n?usp=sharing</t>
  </si>
  <si>
    <t>https://drive.google.com/drive/folders/1jynwllSpnt5lMfLbKcEKdztbMHEn0k2W?usp=sharing</t>
  </si>
  <si>
    <t>https://drive.google.com/drive/folders/1oG9fI4NBwVjGuFpJi8d-tqkYpBV9YJin?usp=sharing</t>
  </si>
  <si>
    <t>https://drive.google.com/drive/folders/1QMwuJz7bCAJ0OZpSjSZPneYDqA0hmdaU?usp=sharing</t>
  </si>
  <si>
    <t>https://drive.google.com/drive/folders/1ghuUcZVcID28-6oEsEXoSz4HT3ajywYR?usp=sharing</t>
  </si>
  <si>
    <t>https://drive.google.com/drive/folders/1qoxBc0JyJI5t62qlMch726IOUyvVVmB0?usp=sharing</t>
  </si>
  <si>
    <t>https://drive.google.com/drive/folders/1msRtor-JLAqPRWZkRwLYNU62XJIxqKMS?usp=sharing</t>
  </si>
  <si>
    <t>https://drive.google.com/drive/folders/1uOU3B8RC9UwCJVhOQJ1Sfqgjds5xdAoI?usp=sharing</t>
  </si>
  <si>
    <t>https://drive.google.com/drive/folders/1aRkG0Fw6oGErowG3s_wqs2fIiIkcrys1?usp=sharing</t>
  </si>
  <si>
    <t>https://drive.google.com/drive/folders/1BGZq3s7aFDMOTQInwy-S62V2QK8UDnIW?usp=sharing</t>
  </si>
  <si>
    <t>https://drive.google.com/drive/folders/1CwsCucDFIIrhIx5FNPm2kuC3XHMBunHL?usp=sharing</t>
  </si>
  <si>
    <t>https://drive.google.com/drive/folders/1CqeUMUexdFMY-xAqfIiQmWoa56rQ3TVJ?usp=sharing</t>
  </si>
  <si>
    <t>https://drive.google.com/drive/folders/1fVH3XPYJ59kX0dYfiPeU57QMaTJ66GP5?usp=sharing</t>
  </si>
  <si>
    <t>https://drive.google.com/drive/folders/1jAGGHGmRFhZCb5BvCyZnGv_WOmS0eNBX?usp=sharing</t>
  </si>
  <si>
    <t>https://drive.google.com/drive/folders/1gF9rSnlyVDvuv1t0XHhYaeNu6u5x8p4C?usp=sharing</t>
  </si>
  <si>
    <t>https://drive.google.com/drive/folders/1i-LNKbJVBggJZsUqf1DWxXoMjLchtnwv?usp=sharing</t>
  </si>
  <si>
    <t>https://drive.google.com/drive/folders/1eritTcsbd9p4NpwNXTz2iZXlDZ3tC9n8?usp=sharing</t>
  </si>
  <si>
    <t>https://drive.google.com/drive/folders/1R2uX6JLXxlIzNMOYCwz94ECifDXsKOU8?usp=sharing</t>
  </si>
  <si>
    <t>https://drive.google.com/drive/folders/1WFCRx_KrvOUbibb2ZZXuUvUlc6fKv9LO?usp=sharing</t>
  </si>
  <si>
    <t>https://drive.google.com/drive/folders/1oT2J4lssi-J4eumfrfnPp34ess9JqBFf?usp=sharing</t>
  </si>
  <si>
    <t>https://drive.google.com/drive/folders/15vzyOF2kjpph8ea9O858N_CbRMVGtg3f?usp=sharing</t>
  </si>
  <si>
    <t>https://drive.google.com/drive/folders/1rn2Itla4nT2XlQqNu355Vt7m-OCTGAm2?usp=sharing</t>
  </si>
  <si>
    <t>https://drive.google.com/drive/folders/1xkPmTZxDGPHwFFUwdbZyaj_mBMD4za3r?usp=sharing</t>
  </si>
  <si>
    <t>https://drive.google.com/drive/folders/1SLEl68DW4EDgE6havGwDb3IMd2ZuQudl?usp=sharing</t>
  </si>
  <si>
    <t>https://drive.google.com/drive/folders/1ApSolKcP74cM1jv1NmdGe3JwYOQxGFEe?usp=sharing</t>
  </si>
  <si>
    <t>https://drive.google.com/drive/folders/1MrQawtI7kzMzDrrVtVfQmYlNvxjW2FKi?usp=sharing</t>
  </si>
  <si>
    <t>https://drive.google.com/drive/folders/1TMeWjydN3ydTGtVnieooLXvMjVFn68gl?usp=sharing</t>
  </si>
  <si>
    <t>https://drive.google.com/drive/folders/18rniFfVNedfUBoPIJMqplvrOL8eIKycy?usp=sharing</t>
  </si>
  <si>
    <t>https://drive.google.com/drive/folders/11XYGG3mzlQkleKsP9t-7yCvGuTD5wuZ7?usp=sharing</t>
  </si>
  <si>
    <t>https://drive.google.com/drive/folders/1DnWv2mSaJ-dF_7oXk5h9Nr7-TT7GRTxA?usp=sharing</t>
  </si>
  <si>
    <t>https://drive.google.com/drive/folders/1o2-np72eJCtkUXCBTzZEF5VmOnzM4bT5?usp=sharing</t>
  </si>
  <si>
    <t>https://drive.google.com/drive/folders/1KS1IFjlHWdHwkNff967PqplwB2gV1orq?usp=sharing</t>
  </si>
  <si>
    <t>https://drive.google.com/drive/folders/1NG48804JVsQjDQ0fmtEVdKEBzoWZxPiC?usp=sharing</t>
  </si>
  <si>
    <t>https://drive.google.com/drive/folders/1ou7NDbJXPRbsELWyVgO5FRh0ZXUuC1Yu?usp=sharing</t>
  </si>
  <si>
    <t>https://drive.google.com/drive/folders/1izf_iDi8KVta5qmTEbdWtizZEcoJQIso?usp=sharing</t>
  </si>
  <si>
    <t>https://drive.google.com/drive/folders/1py2gjOCd7S5pjovLowlc52pyfmuBJdXL?usp=sharing</t>
  </si>
  <si>
    <t>https://drive.google.com/drive/folders/1uZoGE_F2jPW95aTnquzLWNINNSrnMCwx?usp=sharing</t>
  </si>
  <si>
    <t>https://drive.google.com/drive/folders/1lvJE-XcDnVuluVdrwhb737Vw-NSK-jA5?usp=sharing</t>
  </si>
  <si>
    <t>https://drive.google.com/drive/folders/12qlqes3OT-DXQTPvoeHKHFMr38LxSeMm?usp=sharing</t>
  </si>
  <si>
    <t>https://drive.google.com/drive/folders/1UUA3--p0f2638EGWYLiZZEvK8ntoApM1?usp=sharing</t>
  </si>
  <si>
    <t>https://drive.google.com/drive/folders/1ysME_Aw-oEO9ZfO0s4zYqzK-hMAC14dB?usp=sharing</t>
  </si>
  <si>
    <t>https://drive.google.com/drive/folders/1Y3YJUAcCM_H7aTKL8CwOLsOLFmT-D87Y?usp=sharing</t>
  </si>
  <si>
    <t>https://drive.google.com/drive/folders/19bfpq5ZExfRwFaXqhgG6iP52mxDuCUlH?usp=sharing</t>
  </si>
  <si>
    <t>https://drive.google.com/drive/folders/18P99QlNwzCCLg3v6Lflc4TW_UAi0LbQt?usp=sharing</t>
  </si>
  <si>
    <t>https://drive.google.com/drive/folders/1-r3pcsvPjlfF8PTQ351HvPGsZrjSiinG?usp=sharing</t>
  </si>
  <si>
    <t>https://drive.google.com/drive/folders/1vGG-eVT1YuIMJjSSvv8a3s4gZEGWLc1w?usp=sharing</t>
  </si>
  <si>
    <t>https://drive.google.com/drive/folders/11X5lRQXp8NcTwul-B3f5LdaN9OqBp446?usp=sharing</t>
  </si>
  <si>
    <t>https://drive.google.com/drive/folders/1mprrvV5WfJ7JmNBcHxNdBCR_nnLKvUHD?usp=sharing</t>
  </si>
  <si>
    <t>https://drive.google.com/drive/folders/1-JvkmlhovezywtSA9_gyXDD80hyA3Yel?usp=sharing</t>
  </si>
  <si>
    <t>https://drive.google.com/drive/folders/1GriVZLhPA7dJ299ESqyk0hCFdtVbuRC6?usp=sharing</t>
  </si>
  <si>
    <t>https://drive.google.com/drive/folders/129W-qrBhqZV7C8-Z8PtwVa0D278qJwVm?usp=sharing</t>
  </si>
  <si>
    <t>https://drive.google.com/drive/folders/1gn9mUzFqry9OQVJHJLr9o-K6wdqecJhT?usp=sharing</t>
  </si>
  <si>
    <t>https://drive.google.com/drive/folders/1zj9EYqh9544dPALtF5F3lXIc4ZzRKhak?usp=sharing</t>
  </si>
  <si>
    <t>https://drive.google.com/drive/folders/1XAsbeDf_aYr__gPtXouoZLXOxAkkbMDI?usp=sharing</t>
  </si>
  <si>
    <t>https://drive.google.com/drive/folders/1JtAMF4ANLpW4Io2cSyZ9yN5-7q3OzSe5?usp=sharing</t>
  </si>
  <si>
    <t>https://drive.google.com/drive/folders/1gvY-_EuyYbvIFDYHtXw4sOgTxn6XHy2s?usp=sharing</t>
  </si>
  <si>
    <t>https://drive.google.com/drive/folders/1wfJhmhE3_QsN69xu4J3imV9BB1qRd_GQ?usp=sharing</t>
  </si>
  <si>
    <t>https://drive.google.com/drive/folders/10k1HqpPxQs8KEsgWxDpljA2nqjfs0uMt?usp=sharing</t>
  </si>
  <si>
    <t>https://drive.google.com/drive/folders/1OsENtgCe5x2lo02f4SfjYVN1OVXSem8G?usp=sharing</t>
  </si>
  <si>
    <t>https://drive.google.com/drive/folders/1Q3IaZ7aQeGxu02uDP1h8A51mbyphZGvx?usp=sharing</t>
  </si>
  <si>
    <t>https://drive.google.com/drive/folders/1unVsb5Qc55rnWT7_L0uNuyREbwTLOSox?usp=sharing</t>
  </si>
  <si>
    <t>https://drive.google.com/drive/folders/1VaUZvNretsSpRequZxuTqYFzz21xL5p4?usp=sharing</t>
  </si>
  <si>
    <t>https://drive.google.com/drive/folders/1hjoROc8XGgq-M0VnoaBpGbeAXaAd2FOf?usp=sharing</t>
  </si>
  <si>
    <t>https://drive.google.com/drive/folders/1DxWcvqP3eD7TVbXx2oLVK8jziOXIx1Bw?usp=sharing</t>
  </si>
  <si>
    <t>https://drive.google.com/drive/folders/1uJYuzP3J_apLfou5T1_Dz_ipDLpu26_t?usp=sharing</t>
  </si>
  <si>
    <t>https://drive.google.com/drive/folders/1xHfqcSfbiD8z8y1xCD8gULAmlyeE3hQn?usp=sharing</t>
  </si>
  <si>
    <t>https://drive.google.com/drive/folders/1P40cG8Dgf6v9sX9QJVOvt-mklozs5sFF?usp=sharing</t>
  </si>
  <si>
    <t>https://drive.google.com/drive/folders/1wJxYFwsRaLDp_DNaR2a0MrruOsG-ASVk?usp=sharing</t>
  </si>
  <si>
    <t>https://drive.google.com/drive/folders/1Fx8Wc2HTs7M5zMFznKTu4drnJ7JwTXXb?usp=sharing</t>
  </si>
  <si>
    <t>https://drive.google.com/drive/folders/1cJh2trwF7n9R_8lReoBCLD6_sjfqGC1W?usp=sharing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</si>
</sst>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/yy"/>
  </numFmts>
  <fonts count="6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16" fontId="0" fillId="0" borderId="14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49" fontId="0" fillId="0" borderId="15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6" xfId="0" applyFont="1" applyBorder="1" applyAlignment="1">
      <alignment horizontal="left" wrapText="1"/>
    </xf>
    <xf numFmtId="0" fontId="0" fillId="0" borderId="14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2" borderId="19" xfId="0" applyFont="1" applyFill="1" applyBorder="1" applyAlignment="1">
      <alignment horizontal="center"/>
    </xf>
    <xf numFmtId="49" fontId="0" fillId="0" borderId="20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49" fontId="0" fillId="0" borderId="22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wrapText="1"/>
    </xf>
    <xf numFmtId="49" fontId="0" fillId="0" borderId="21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wrapText="1"/>
    </xf>
    <xf numFmtId="0" fontId="0" fillId="0" borderId="22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2" xfId="0" applyFont="1" applyBorder="1" applyAlignment="1">
      <alignment horizontal="left" wrapText="1"/>
    </xf>
    <xf numFmtId="0" fontId="0" fillId="0" borderId="20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49" fontId="0" fillId="0" borderId="20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49" fontId="0" fillId="0" borderId="21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wrapText="1"/>
    </xf>
    <xf numFmtId="0" fontId="0" fillId="0" borderId="20" xfId="0" applyFont="1" applyBorder="1" applyAlignment="1">
      <alignment horizontal="center"/>
    </xf>
    <xf numFmtId="0" fontId="0" fillId="0" borderId="23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165" fontId="3" fillId="0" borderId="20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2" borderId="20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right"/>
    </xf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0" fontId="3" fillId="0" borderId="0" xfId="0" applyFont="1"/>
    <xf numFmtId="0" fontId="2" fillId="0" borderId="0" xfId="0" applyFont="1" applyAlignment="1"/>
    <xf numFmtId="0" fontId="5" fillId="0" borderId="0" xfId="1" applyAlignment="1"/>
    <xf numFmtId="0" fontId="3" fillId="2" borderId="19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2" xfId="0" applyFont="1" applyBorder="1"/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Ka8nmx-oc3gl72GlvdTmRAlJjMf4sGVQ?usp=sharing" TargetMode="External"/><Relationship Id="rId21" Type="http://schemas.openxmlformats.org/officeDocument/2006/relationships/hyperlink" Target="https://drive.google.com/drive/folders/1UIquhlXGKjL3d3X0B-5D1XlPnJob4uvt?usp=sharing" TargetMode="External"/><Relationship Id="rId42" Type="http://schemas.openxmlformats.org/officeDocument/2006/relationships/hyperlink" Target="https://drive.google.com/drive/folders/1i-LNKbJVBggJZsUqf1DWxXoMjLchtnwv?usp=sharing" TargetMode="External"/><Relationship Id="rId47" Type="http://schemas.openxmlformats.org/officeDocument/2006/relationships/hyperlink" Target="https://drive.google.com/drive/folders/15vzyOF2kjpph8ea9O858N_CbRMVGtg3f?usp=sharing" TargetMode="External"/><Relationship Id="rId63" Type="http://schemas.openxmlformats.org/officeDocument/2006/relationships/hyperlink" Target="https://drive.google.com/drive/folders/1uZoGE_F2jPW95aTnquzLWNINNSrnMCwx?usp=sharing" TargetMode="External"/><Relationship Id="rId68" Type="http://schemas.openxmlformats.org/officeDocument/2006/relationships/hyperlink" Target="https://drive.google.com/drive/folders/1Y3YJUAcCM_H7aTKL8CwOLsOLFmT-D87Y?usp=sharing" TargetMode="External"/><Relationship Id="rId84" Type="http://schemas.openxmlformats.org/officeDocument/2006/relationships/hyperlink" Target="https://drive.google.com/drive/folders/10k1HqpPxQs8KEsgWxDpljA2nqjfs0uMt?usp=sharing" TargetMode="External"/><Relationship Id="rId89" Type="http://schemas.openxmlformats.org/officeDocument/2006/relationships/hyperlink" Target="https://drive.google.com/drive/folders/1hjoROc8XGgq-M0VnoaBpGbeAXaAd2FOf?usp=sharing" TargetMode="External"/><Relationship Id="rId16" Type="http://schemas.openxmlformats.org/officeDocument/2006/relationships/hyperlink" Target="https://drive.google.com/drive/folders/1HLKQtMojZJWKgKFMubBtGYqumwUFT1dt?usp=sharing" TargetMode="External"/><Relationship Id="rId11" Type="http://schemas.openxmlformats.org/officeDocument/2006/relationships/hyperlink" Target="https://drive.google.com/drive/folders/1ZTQPsRrw5LDI1dRePIEs2IDn2egmnuQa?usp=sharing" TargetMode="External"/><Relationship Id="rId32" Type="http://schemas.openxmlformats.org/officeDocument/2006/relationships/hyperlink" Target="https://drive.google.com/drive/folders/1qoxBc0JyJI5t62qlMch726IOUyvVVmB0?usp=sharing" TargetMode="External"/><Relationship Id="rId37" Type="http://schemas.openxmlformats.org/officeDocument/2006/relationships/hyperlink" Target="https://drive.google.com/drive/folders/1CwsCucDFIIrhIx5FNPm2kuC3XHMBunHL?usp=sharing" TargetMode="External"/><Relationship Id="rId53" Type="http://schemas.openxmlformats.org/officeDocument/2006/relationships/hyperlink" Target="https://drive.google.com/drive/folders/1TMeWjydN3ydTGtVnieooLXvMjVFn68gl?usp=sharing" TargetMode="External"/><Relationship Id="rId58" Type="http://schemas.openxmlformats.org/officeDocument/2006/relationships/hyperlink" Target="https://drive.google.com/drive/folders/1KS1IFjlHWdHwkNff967PqplwB2gV1orq?usp=sharing" TargetMode="External"/><Relationship Id="rId74" Type="http://schemas.openxmlformats.org/officeDocument/2006/relationships/hyperlink" Target="https://drive.google.com/drive/folders/1mprrvV5WfJ7JmNBcHxNdBCR_nnLKvUHD?usp=sharing" TargetMode="External"/><Relationship Id="rId79" Type="http://schemas.openxmlformats.org/officeDocument/2006/relationships/hyperlink" Target="https://drive.google.com/drive/folders/1zj9EYqh9544dPALtF5F3lXIc4ZzRKhak?usp=sharing" TargetMode="External"/><Relationship Id="rId5" Type="http://schemas.openxmlformats.org/officeDocument/2006/relationships/hyperlink" Target="https://drive.google.com/drive/folders/1lC-zjZspj5Ltpi2dsSQ1r4qwB6i6NcKk?usp=sharing" TargetMode="External"/><Relationship Id="rId90" Type="http://schemas.openxmlformats.org/officeDocument/2006/relationships/hyperlink" Target="https://drive.google.com/drive/folders/1DxWcvqP3eD7TVbXx2oLVK8jziOXIx1Bw?usp=sharing" TargetMode="External"/><Relationship Id="rId95" Type="http://schemas.openxmlformats.org/officeDocument/2006/relationships/hyperlink" Target="https://drive.google.com/drive/folders/1Fx8Wc2HTs7M5zMFznKTu4drnJ7JwTXXb?usp=sharing" TargetMode="External"/><Relationship Id="rId22" Type="http://schemas.openxmlformats.org/officeDocument/2006/relationships/hyperlink" Target="https://drive.google.com/drive/folders/1x7Amef1DJiF5h91hZnqgK7njRuQuRF4E?usp=sharing" TargetMode="External"/><Relationship Id="rId27" Type="http://schemas.openxmlformats.org/officeDocument/2006/relationships/hyperlink" Target="https://drive.google.com/drive/folders/1wWfWTwCUe8V3fJAgBg0_zV6UYI_2Rd9n?usp=sharing" TargetMode="External"/><Relationship Id="rId43" Type="http://schemas.openxmlformats.org/officeDocument/2006/relationships/hyperlink" Target="https://drive.google.com/drive/folders/1eritTcsbd9p4NpwNXTz2iZXlDZ3tC9n8?usp=sharing" TargetMode="External"/><Relationship Id="rId48" Type="http://schemas.openxmlformats.org/officeDocument/2006/relationships/hyperlink" Target="https://drive.google.com/drive/folders/1rn2Itla4nT2XlQqNu355Vt7m-OCTGAm2?usp=sharing" TargetMode="External"/><Relationship Id="rId64" Type="http://schemas.openxmlformats.org/officeDocument/2006/relationships/hyperlink" Target="https://drive.google.com/drive/folders/1lvJE-XcDnVuluVdrwhb737Vw-NSK-jA5?usp=sharing" TargetMode="External"/><Relationship Id="rId69" Type="http://schemas.openxmlformats.org/officeDocument/2006/relationships/hyperlink" Target="https://drive.google.com/drive/folders/19bfpq5ZExfRwFaXqhgG6iP52mxDuCUlH?usp=sharing" TargetMode="External"/><Relationship Id="rId8" Type="http://schemas.openxmlformats.org/officeDocument/2006/relationships/hyperlink" Target="https://drive.google.com/drive/folders/1YgotV4qWkoz7yAqTkXOTOE5P4OG1V0Pw?usp=sharing" TargetMode="External"/><Relationship Id="rId51" Type="http://schemas.openxmlformats.org/officeDocument/2006/relationships/hyperlink" Target="https://drive.google.com/drive/folders/1ApSolKcP74cM1jv1NmdGe3JwYOQxGFEe?usp=sharing" TargetMode="External"/><Relationship Id="rId72" Type="http://schemas.openxmlformats.org/officeDocument/2006/relationships/hyperlink" Target="https://drive.google.com/drive/folders/1vGG-eVT1YuIMJjSSvv8a3s4gZEGWLc1w?usp=sharing" TargetMode="External"/><Relationship Id="rId80" Type="http://schemas.openxmlformats.org/officeDocument/2006/relationships/hyperlink" Target="https://drive.google.com/drive/folders/1XAsbeDf_aYr__gPtXouoZLXOxAkkbMDI?usp=sharing" TargetMode="External"/><Relationship Id="rId85" Type="http://schemas.openxmlformats.org/officeDocument/2006/relationships/hyperlink" Target="https://drive.google.com/drive/folders/1OsENtgCe5x2lo02f4SfjYVN1OVXSem8G?usp=sharing" TargetMode="External"/><Relationship Id="rId93" Type="http://schemas.openxmlformats.org/officeDocument/2006/relationships/hyperlink" Target="https://drive.google.com/drive/folders/1P40cG8Dgf6v9sX9QJVOvt-mklozs5sFF?usp=sharing" TargetMode="External"/><Relationship Id="rId3" Type="http://schemas.openxmlformats.org/officeDocument/2006/relationships/hyperlink" Target="https://drive.google.com/drive/folders/146EEZ00eoR45SNmfAMT8htpJoXaahrGG?usp=sharing" TargetMode="External"/><Relationship Id="rId12" Type="http://schemas.openxmlformats.org/officeDocument/2006/relationships/hyperlink" Target="https://drive.google.com/drive/folders/1hefsMHNxeHDHZkUuzATOUxGKS6_XStjT?usp=sharing" TargetMode="External"/><Relationship Id="rId17" Type="http://schemas.openxmlformats.org/officeDocument/2006/relationships/hyperlink" Target="https://drive.google.com/drive/folders/1x3CMFE-tqThRFZeRJtS4GxmxZl7cKETb?usp=sharing" TargetMode="External"/><Relationship Id="rId25" Type="http://schemas.openxmlformats.org/officeDocument/2006/relationships/hyperlink" Target="https://drive.google.com/drive/folders/1-47e9-Z8IfLNtjCCLByDZxYEGYy5excY?usp=sharing" TargetMode="External"/><Relationship Id="rId33" Type="http://schemas.openxmlformats.org/officeDocument/2006/relationships/hyperlink" Target="https://drive.google.com/drive/folders/1msRtor-JLAqPRWZkRwLYNU62XJIxqKMS?usp=sharing" TargetMode="External"/><Relationship Id="rId38" Type="http://schemas.openxmlformats.org/officeDocument/2006/relationships/hyperlink" Target="https://drive.google.com/drive/folders/1CqeUMUexdFMY-xAqfIiQmWoa56rQ3TVJ?usp=sharing" TargetMode="External"/><Relationship Id="rId46" Type="http://schemas.openxmlformats.org/officeDocument/2006/relationships/hyperlink" Target="https://drive.google.com/drive/folders/1oT2J4lssi-J4eumfrfnPp34ess9JqBFf?usp=sharing" TargetMode="External"/><Relationship Id="rId59" Type="http://schemas.openxmlformats.org/officeDocument/2006/relationships/hyperlink" Target="https://drive.google.com/drive/folders/1NG48804JVsQjDQ0fmtEVdKEBzoWZxPiC?usp=sharing" TargetMode="External"/><Relationship Id="rId67" Type="http://schemas.openxmlformats.org/officeDocument/2006/relationships/hyperlink" Target="https://drive.google.com/drive/folders/1ysME_Aw-oEO9ZfO0s4zYqzK-hMAC14dB?usp=sharing" TargetMode="External"/><Relationship Id="rId20" Type="http://schemas.openxmlformats.org/officeDocument/2006/relationships/hyperlink" Target="https://drive.google.com/drive/folders/1lvOkGtzBEm2jghS5Wh1TONhpzqF_Uw6L?usp=sharing" TargetMode="External"/><Relationship Id="rId41" Type="http://schemas.openxmlformats.org/officeDocument/2006/relationships/hyperlink" Target="https://drive.google.com/drive/folders/1gF9rSnlyVDvuv1t0XHhYaeNu6u5x8p4C?usp=sharing" TargetMode="External"/><Relationship Id="rId54" Type="http://schemas.openxmlformats.org/officeDocument/2006/relationships/hyperlink" Target="https://drive.google.com/drive/folders/18rniFfVNedfUBoPIJMqplvrOL8eIKycy?usp=sharing" TargetMode="External"/><Relationship Id="rId62" Type="http://schemas.openxmlformats.org/officeDocument/2006/relationships/hyperlink" Target="https://drive.google.com/drive/folders/1py2gjOCd7S5pjovLowlc52pyfmuBJdXL?usp=sharing" TargetMode="External"/><Relationship Id="rId70" Type="http://schemas.openxmlformats.org/officeDocument/2006/relationships/hyperlink" Target="https://drive.google.com/drive/folders/18P99QlNwzCCLg3v6Lflc4TW_UAi0LbQt?usp=sharing" TargetMode="External"/><Relationship Id="rId75" Type="http://schemas.openxmlformats.org/officeDocument/2006/relationships/hyperlink" Target="https://drive.google.com/drive/folders/1-JvkmlhovezywtSA9_gyXDD80hyA3Yel?usp=sharing" TargetMode="External"/><Relationship Id="rId83" Type="http://schemas.openxmlformats.org/officeDocument/2006/relationships/hyperlink" Target="https://drive.google.com/drive/folders/1wfJhmhE3_QsN69xu4J3imV9BB1qRd_GQ?usp=sharing" TargetMode="External"/><Relationship Id="rId88" Type="http://schemas.openxmlformats.org/officeDocument/2006/relationships/hyperlink" Target="https://drive.google.com/drive/folders/1VaUZvNretsSpRequZxuTqYFzz21xL5p4?usp=sharing" TargetMode="External"/><Relationship Id="rId91" Type="http://schemas.openxmlformats.org/officeDocument/2006/relationships/hyperlink" Target="https://drive.google.com/drive/folders/1uJYuzP3J_apLfou5T1_Dz_ipDLpu26_t?usp=sharing" TargetMode="External"/><Relationship Id="rId96" Type="http://schemas.openxmlformats.org/officeDocument/2006/relationships/hyperlink" Target="https://drive.google.com/drive/folders/1cJh2trwF7n9R_8lReoBCLD6_sjfqGC1W?usp=sharing" TargetMode="External"/><Relationship Id="rId1" Type="http://schemas.openxmlformats.org/officeDocument/2006/relationships/hyperlink" Target="https://drive.google.com/drive/folders/1qRlDhr1cQF1ZBb0AUnk3Q6ZZnjIxrWj_?usp=sharing" TargetMode="External"/><Relationship Id="rId6" Type="http://schemas.openxmlformats.org/officeDocument/2006/relationships/hyperlink" Target="https://drive.google.com/drive/folders/1uMKD77b8ZvcDc-VCKF8rPM4ryx2pFm9M?usp=sharing" TargetMode="External"/><Relationship Id="rId15" Type="http://schemas.openxmlformats.org/officeDocument/2006/relationships/hyperlink" Target="https://drive.google.com/drive/folders/1Xi2FsztZQ9acWEB7i9x3-g4jAHQLwMe2?usp=sharing" TargetMode="External"/><Relationship Id="rId23" Type="http://schemas.openxmlformats.org/officeDocument/2006/relationships/hyperlink" Target="https://drive.google.com/drive/folders/1JqYygZwa6Qlz9F8oUieepF6l6rRg-4G9?usp=sharing" TargetMode="External"/><Relationship Id="rId28" Type="http://schemas.openxmlformats.org/officeDocument/2006/relationships/hyperlink" Target="https://drive.google.com/drive/folders/1jynwllSpnt5lMfLbKcEKdztbMHEn0k2W?usp=sharing" TargetMode="External"/><Relationship Id="rId36" Type="http://schemas.openxmlformats.org/officeDocument/2006/relationships/hyperlink" Target="https://drive.google.com/drive/folders/1BGZq3s7aFDMOTQInwy-S62V2QK8UDnIW?usp=sharing" TargetMode="External"/><Relationship Id="rId49" Type="http://schemas.openxmlformats.org/officeDocument/2006/relationships/hyperlink" Target="https://drive.google.com/drive/folders/1xkPmTZxDGPHwFFUwdbZyaj_mBMD4za3r?usp=sharing" TargetMode="External"/><Relationship Id="rId57" Type="http://schemas.openxmlformats.org/officeDocument/2006/relationships/hyperlink" Target="https://drive.google.com/drive/folders/1o2-np72eJCtkUXCBTzZEF5VmOnzM4bT5?usp=sharing" TargetMode="External"/><Relationship Id="rId10" Type="http://schemas.openxmlformats.org/officeDocument/2006/relationships/hyperlink" Target="https://drive.google.com/drive/folders/1I8ai-RL9G9ceNj7ujJxDkhIq7ipVKXtF?usp=sharing" TargetMode="External"/><Relationship Id="rId31" Type="http://schemas.openxmlformats.org/officeDocument/2006/relationships/hyperlink" Target="https://drive.google.com/drive/folders/1ghuUcZVcID28-6oEsEXoSz4HT3ajywYR?usp=sharing" TargetMode="External"/><Relationship Id="rId44" Type="http://schemas.openxmlformats.org/officeDocument/2006/relationships/hyperlink" Target="https://drive.google.com/drive/folders/1R2uX6JLXxlIzNMOYCwz94ECifDXsKOU8?usp=sharing" TargetMode="External"/><Relationship Id="rId52" Type="http://schemas.openxmlformats.org/officeDocument/2006/relationships/hyperlink" Target="https://drive.google.com/drive/folders/1MrQawtI7kzMzDrrVtVfQmYlNvxjW2FKi?usp=sharing" TargetMode="External"/><Relationship Id="rId60" Type="http://schemas.openxmlformats.org/officeDocument/2006/relationships/hyperlink" Target="https://drive.google.com/drive/folders/1ou7NDbJXPRbsELWyVgO5FRh0ZXUuC1Yu?usp=sharing" TargetMode="External"/><Relationship Id="rId65" Type="http://schemas.openxmlformats.org/officeDocument/2006/relationships/hyperlink" Target="https://drive.google.com/drive/folders/12qlqes3OT-DXQTPvoeHKHFMr38LxSeMm?usp=sharing" TargetMode="External"/><Relationship Id="rId73" Type="http://schemas.openxmlformats.org/officeDocument/2006/relationships/hyperlink" Target="https://drive.google.com/drive/folders/11X5lRQXp8NcTwul-B3f5LdaN9OqBp446?usp=sharing" TargetMode="External"/><Relationship Id="rId78" Type="http://schemas.openxmlformats.org/officeDocument/2006/relationships/hyperlink" Target="https://drive.google.com/drive/folders/1gn9mUzFqry9OQVJHJLr9o-K6wdqecJhT?usp=sharing" TargetMode="External"/><Relationship Id="rId81" Type="http://schemas.openxmlformats.org/officeDocument/2006/relationships/hyperlink" Target="https://drive.google.com/drive/folders/1JtAMF4ANLpW4Io2cSyZ9yN5-7q3OzSe5?usp=sharing" TargetMode="External"/><Relationship Id="rId86" Type="http://schemas.openxmlformats.org/officeDocument/2006/relationships/hyperlink" Target="https://drive.google.com/drive/folders/1Q3IaZ7aQeGxu02uDP1h8A51mbyphZGvx?usp=sharing" TargetMode="External"/><Relationship Id="rId94" Type="http://schemas.openxmlformats.org/officeDocument/2006/relationships/hyperlink" Target="https://drive.google.com/drive/folders/1wJxYFwsRaLDp_DNaR2a0MrruOsG-ASVk?usp=sharing" TargetMode="External"/><Relationship Id="rId4" Type="http://schemas.openxmlformats.org/officeDocument/2006/relationships/hyperlink" Target="https://drive.google.com/drive/folders/1ojVjAdeqeLPs_sNuAwNf1iEmidZaVo-Y?usp=sharing" TargetMode="External"/><Relationship Id="rId9" Type="http://schemas.openxmlformats.org/officeDocument/2006/relationships/hyperlink" Target="https://drive.google.com/drive/folders/1w_VX1TYEWOx0ZA-ST_9BpmJ9xuYV74cq?usp=sharing" TargetMode="External"/><Relationship Id="rId13" Type="http://schemas.openxmlformats.org/officeDocument/2006/relationships/hyperlink" Target="https://drive.google.com/drive/folders/1zAGWPvlUHp7xYQu6-TDzG1UnZUfjpumz?usp=sharing" TargetMode="External"/><Relationship Id="rId18" Type="http://schemas.openxmlformats.org/officeDocument/2006/relationships/hyperlink" Target="https://drive.google.com/drive/folders/1PIbvN5o3Len649NJVRZUo8Dy5puo_oxB?usp=sharing" TargetMode="External"/><Relationship Id="rId39" Type="http://schemas.openxmlformats.org/officeDocument/2006/relationships/hyperlink" Target="https://drive.google.com/drive/folders/1fVH3XPYJ59kX0dYfiPeU57QMaTJ66GP5?usp=sharing" TargetMode="External"/><Relationship Id="rId34" Type="http://schemas.openxmlformats.org/officeDocument/2006/relationships/hyperlink" Target="https://drive.google.com/drive/folders/1uOU3B8RC9UwCJVhOQJ1Sfqgjds5xdAoI?usp=sharing" TargetMode="External"/><Relationship Id="rId50" Type="http://schemas.openxmlformats.org/officeDocument/2006/relationships/hyperlink" Target="https://drive.google.com/drive/folders/1SLEl68DW4EDgE6havGwDb3IMd2ZuQudl?usp=sharing" TargetMode="External"/><Relationship Id="rId55" Type="http://schemas.openxmlformats.org/officeDocument/2006/relationships/hyperlink" Target="https://drive.google.com/drive/folders/11XYGG3mzlQkleKsP9t-7yCvGuTD5wuZ7?usp=sharing" TargetMode="External"/><Relationship Id="rId76" Type="http://schemas.openxmlformats.org/officeDocument/2006/relationships/hyperlink" Target="https://drive.google.com/drive/folders/1GriVZLhPA7dJ299ESqyk0hCFdtVbuRC6?usp=sharing" TargetMode="External"/><Relationship Id="rId7" Type="http://schemas.openxmlformats.org/officeDocument/2006/relationships/hyperlink" Target="https://drive.google.com/drive/folders/1x9GVVIsxr3_8A-3eiKH__wUhTix4iA-T?usp=sharing" TargetMode="External"/><Relationship Id="rId71" Type="http://schemas.openxmlformats.org/officeDocument/2006/relationships/hyperlink" Target="https://drive.google.com/drive/folders/1-r3pcsvPjlfF8PTQ351HvPGsZrjSiinG?usp=sharing" TargetMode="External"/><Relationship Id="rId92" Type="http://schemas.openxmlformats.org/officeDocument/2006/relationships/hyperlink" Target="https://drive.google.com/drive/folders/1xHfqcSfbiD8z8y1xCD8gULAmlyeE3hQn?usp=sharing" TargetMode="External"/><Relationship Id="rId2" Type="http://schemas.openxmlformats.org/officeDocument/2006/relationships/hyperlink" Target="https://drive.google.com/drive/folders/1QzoIdrURXeEJ17x8hLQhED4gQWYUySpL?usp=sharing" TargetMode="External"/><Relationship Id="rId29" Type="http://schemas.openxmlformats.org/officeDocument/2006/relationships/hyperlink" Target="https://drive.google.com/drive/folders/1oG9fI4NBwVjGuFpJi8d-tqkYpBV9YJin?usp=sharing" TargetMode="External"/><Relationship Id="rId24" Type="http://schemas.openxmlformats.org/officeDocument/2006/relationships/hyperlink" Target="https://drive.google.com/drive/folders/1nLmKj49o2YXNbMB0wOV_KNHIKBsAmSGb?usp=sharing" TargetMode="External"/><Relationship Id="rId40" Type="http://schemas.openxmlformats.org/officeDocument/2006/relationships/hyperlink" Target="https://drive.google.com/drive/folders/1jAGGHGmRFhZCb5BvCyZnGv_WOmS0eNBX?usp=sharing" TargetMode="External"/><Relationship Id="rId45" Type="http://schemas.openxmlformats.org/officeDocument/2006/relationships/hyperlink" Target="https://drive.google.com/drive/folders/1WFCRx_KrvOUbibb2ZZXuUvUlc6fKv9LO?usp=sharing" TargetMode="External"/><Relationship Id="rId66" Type="http://schemas.openxmlformats.org/officeDocument/2006/relationships/hyperlink" Target="https://drive.google.com/drive/folders/1UUA3--p0f2638EGWYLiZZEvK8ntoApM1?usp=sharing" TargetMode="External"/><Relationship Id="rId87" Type="http://schemas.openxmlformats.org/officeDocument/2006/relationships/hyperlink" Target="https://drive.google.com/drive/folders/1unVsb5Qc55rnWT7_L0uNuyREbwTLOSox?usp=sharing" TargetMode="External"/><Relationship Id="rId61" Type="http://schemas.openxmlformats.org/officeDocument/2006/relationships/hyperlink" Target="https://drive.google.com/drive/folders/1izf_iDi8KVta5qmTEbdWtizZEcoJQIso?usp=sharing" TargetMode="External"/><Relationship Id="rId82" Type="http://schemas.openxmlformats.org/officeDocument/2006/relationships/hyperlink" Target="https://drive.google.com/drive/folders/1gvY-_EuyYbvIFDYHtXw4sOgTxn6XHy2s?usp=sharing" TargetMode="External"/><Relationship Id="rId19" Type="http://schemas.openxmlformats.org/officeDocument/2006/relationships/hyperlink" Target="https://drive.google.com/drive/folders/1536d0-6h1uONxdvHka-J1YZtKCMLk1ys?usp=sharing" TargetMode="External"/><Relationship Id="rId14" Type="http://schemas.openxmlformats.org/officeDocument/2006/relationships/hyperlink" Target="https://drive.google.com/drive/folders/1xICTdxlB0VJgvVqqzssW9fg4W2e-z8UA?usp=sharing" TargetMode="External"/><Relationship Id="rId30" Type="http://schemas.openxmlformats.org/officeDocument/2006/relationships/hyperlink" Target="https://drive.google.com/drive/folders/1QMwuJz7bCAJ0OZpSjSZPneYDqA0hmdaU?usp=sharing" TargetMode="External"/><Relationship Id="rId35" Type="http://schemas.openxmlformats.org/officeDocument/2006/relationships/hyperlink" Target="https://drive.google.com/drive/folders/1aRkG0Fw6oGErowG3s_wqs2fIiIkcrys1?usp=sharing" TargetMode="External"/><Relationship Id="rId56" Type="http://schemas.openxmlformats.org/officeDocument/2006/relationships/hyperlink" Target="https://drive.google.com/drive/folders/1DnWv2mSaJ-dF_7oXk5h9Nr7-TT7GRTxA?usp=sharing" TargetMode="External"/><Relationship Id="rId77" Type="http://schemas.openxmlformats.org/officeDocument/2006/relationships/hyperlink" Target="https://drive.google.com/drive/folders/129W-qrBhqZV7C8-Z8PtwVa0D278qJwVm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4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4.42578125" defaultRowHeight="15" customHeight="1"/>
  <cols>
    <col min="1" max="1" width="9.42578125" customWidth="1"/>
    <col min="2" max="2" width="15.42578125" customWidth="1"/>
    <col min="3" max="3" width="32.5703125" customWidth="1"/>
    <col min="4" max="9" width="15.42578125" customWidth="1"/>
    <col min="10" max="10" width="19.28515625" customWidth="1"/>
    <col min="11" max="11" width="15.42578125" customWidth="1"/>
    <col min="12" max="15" width="20.42578125" customWidth="1"/>
    <col min="16" max="16" width="15.85546875" customWidth="1"/>
    <col min="17" max="17" width="15.140625" customWidth="1"/>
    <col min="18" max="18" width="16.140625" customWidth="1"/>
    <col min="19" max="29" width="20.42578125" customWidth="1"/>
    <col min="30" max="30" width="53.42578125" customWidth="1"/>
    <col min="31" max="31" width="39.140625" customWidth="1"/>
    <col min="32" max="32" width="39.7109375" customWidth="1"/>
    <col min="33" max="35" width="10.7109375" customWidth="1"/>
    <col min="52" max="56" width="10.7109375" customWidth="1"/>
  </cols>
  <sheetData>
    <row r="1" spans="1:56" ht="15" customHeight="1">
      <c r="C1" s="73" t="s">
        <v>2</v>
      </c>
      <c r="D1" s="74"/>
      <c r="E1" s="74"/>
      <c r="F1" s="74"/>
      <c r="G1" s="74"/>
      <c r="H1" s="74"/>
      <c r="I1" s="74"/>
      <c r="J1" s="74"/>
      <c r="K1" s="75"/>
      <c r="L1" s="73" t="s">
        <v>3</v>
      </c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3" t="s">
        <v>4</v>
      </c>
      <c r="Z1" s="74"/>
      <c r="AA1" s="74"/>
      <c r="AB1" s="74"/>
      <c r="AC1" s="75"/>
      <c r="AD1" s="73" t="s">
        <v>5</v>
      </c>
      <c r="AE1" s="74"/>
      <c r="AF1" s="75"/>
      <c r="AG1" s="1"/>
      <c r="AH1" s="2"/>
      <c r="AI1" s="2"/>
      <c r="AZ1" s="2"/>
      <c r="BA1" s="2"/>
      <c r="BB1" s="2"/>
      <c r="BC1" s="2"/>
      <c r="BD1" s="2"/>
    </row>
    <row r="2" spans="1:56" ht="47.25">
      <c r="A2" s="76" t="s">
        <v>0</v>
      </c>
      <c r="B2" s="77" t="s">
        <v>1</v>
      </c>
      <c r="C2" s="7" t="s">
        <v>6</v>
      </c>
      <c r="D2" s="3" t="s">
        <v>7</v>
      </c>
      <c r="E2" s="3" t="s">
        <v>8</v>
      </c>
      <c r="F2" s="4" t="s">
        <v>9</v>
      </c>
      <c r="G2" s="4" t="s">
        <v>10</v>
      </c>
      <c r="H2" s="5" t="s">
        <v>11</v>
      </c>
      <c r="I2" s="4" t="s">
        <v>12</v>
      </c>
      <c r="J2" s="3" t="s">
        <v>13</v>
      </c>
      <c r="K2" s="6" t="s">
        <v>14</v>
      </c>
      <c r="L2" s="7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5" t="s">
        <v>25</v>
      </c>
      <c r="W2" s="8" t="s">
        <v>26</v>
      </c>
      <c r="X2" s="3" t="s">
        <v>27</v>
      </c>
      <c r="Y2" s="7" t="s">
        <v>28</v>
      </c>
      <c r="Z2" s="4" t="s">
        <v>23</v>
      </c>
      <c r="AA2" s="4" t="s">
        <v>29</v>
      </c>
      <c r="AB2" s="4" t="s">
        <v>30</v>
      </c>
      <c r="AC2" s="9" t="s">
        <v>31</v>
      </c>
      <c r="AD2" s="7" t="s">
        <v>32</v>
      </c>
      <c r="AE2" s="6" t="s">
        <v>33</v>
      </c>
      <c r="AF2" s="9" t="s">
        <v>34</v>
      </c>
      <c r="AG2" s="1"/>
      <c r="AH2" s="11"/>
      <c r="AI2" s="11"/>
      <c r="AZ2" s="11"/>
      <c r="BA2" s="11"/>
      <c r="BB2" s="11"/>
      <c r="BC2" s="11"/>
      <c r="BD2" s="11"/>
    </row>
    <row r="3" spans="1:56" ht="43.5" customHeight="1">
      <c r="A3" s="12" t="s">
        <v>35</v>
      </c>
      <c r="B3" s="13">
        <v>44256</v>
      </c>
      <c r="C3" s="14" t="s">
        <v>36</v>
      </c>
      <c r="D3" s="15">
        <v>60</v>
      </c>
      <c r="E3" s="15" t="s">
        <v>37</v>
      </c>
      <c r="F3" s="16">
        <v>3</v>
      </c>
      <c r="G3" s="16">
        <v>3</v>
      </c>
      <c r="H3" s="17">
        <v>1</v>
      </c>
      <c r="I3" s="17">
        <v>1</v>
      </c>
      <c r="J3" s="18" t="s">
        <v>38</v>
      </c>
      <c r="K3" s="19" t="s">
        <v>39</v>
      </c>
      <c r="L3" s="20" t="s">
        <v>40</v>
      </c>
      <c r="M3" s="16" t="s">
        <v>41</v>
      </c>
      <c r="N3" s="16">
        <v>1</v>
      </c>
      <c r="O3" s="16" t="s">
        <v>42</v>
      </c>
      <c r="P3" s="16">
        <v>1</v>
      </c>
      <c r="Q3" s="16">
        <v>1.7</v>
      </c>
      <c r="R3" s="16">
        <v>1.5</v>
      </c>
      <c r="S3" s="16">
        <v>20</v>
      </c>
      <c r="T3" s="16" t="s">
        <v>43</v>
      </c>
      <c r="U3" s="16">
        <v>10</v>
      </c>
      <c r="V3" s="16">
        <v>37</v>
      </c>
      <c r="W3" s="16">
        <v>2</v>
      </c>
      <c r="X3" s="18" t="s">
        <v>44</v>
      </c>
      <c r="Y3" s="14" t="s">
        <v>45</v>
      </c>
      <c r="Z3" s="15" t="s">
        <v>43</v>
      </c>
      <c r="AA3" s="16">
        <v>14.5</v>
      </c>
      <c r="AB3" s="16">
        <v>32</v>
      </c>
      <c r="AC3" s="21">
        <v>17.5</v>
      </c>
      <c r="AD3" s="22" t="s">
        <v>46</v>
      </c>
      <c r="AE3" s="23" t="s">
        <v>47</v>
      </c>
      <c r="AF3" s="24"/>
    </row>
    <row r="4" spans="1:56" ht="45.75" customHeight="1">
      <c r="A4" s="25" t="s">
        <v>48</v>
      </c>
      <c r="B4" s="26" t="s">
        <v>49</v>
      </c>
      <c r="C4" s="27" t="s">
        <v>50</v>
      </c>
      <c r="D4" s="28" t="s">
        <v>51</v>
      </c>
      <c r="E4" s="28" t="s">
        <v>52</v>
      </c>
      <c r="F4" s="29">
        <v>3</v>
      </c>
      <c r="G4" s="29">
        <v>2</v>
      </c>
      <c r="H4" s="30">
        <v>1</v>
      </c>
      <c r="I4" s="30">
        <v>1</v>
      </c>
      <c r="J4" s="31" t="s">
        <v>53</v>
      </c>
      <c r="K4" s="32" t="s">
        <v>54</v>
      </c>
      <c r="L4" s="33" t="s">
        <v>55</v>
      </c>
      <c r="M4" s="29" t="s">
        <v>56</v>
      </c>
      <c r="N4" s="29">
        <v>8</v>
      </c>
      <c r="O4" s="29" t="s">
        <v>57</v>
      </c>
      <c r="P4" s="29">
        <v>1.1000000000000001</v>
      </c>
      <c r="Q4" s="29">
        <v>1</v>
      </c>
      <c r="R4" s="29">
        <v>3</v>
      </c>
      <c r="S4" s="29">
        <v>50</v>
      </c>
      <c r="T4" s="29" t="s">
        <v>43</v>
      </c>
      <c r="U4" s="29">
        <v>16.5</v>
      </c>
      <c r="V4" s="29">
        <v>41</v>
      </c>
      <c r="W4" s="29">
        <v>16.399999999999999</v>
      </c>
      <c r="X4" s="34" t="s">
        <v>58</v>
      </c>
      <c r="Y4" s="33" t="s">
        <v>59</v>
      </c>
      <c r="Z4" s="35" t="s">
        <v>43</v>
      </c>
      <c r="AA4" s="29">
        <v>14</v>
      </c>
      <c r="AB4" s="29">
        <v>38.5</v>
      </c>
      <c r="AC4" s="36">
        <v>18.399999999999999</v>
      </c>
      <c r="AD4" s="37" t="s">
        <v>60</v>
      </c>
      <c r="AE4" s="38" t="s">
        <v>61</v>
      </c>
      <c r="AF4" s="39"/>
    </row>
    <row r="5" spans="1:56" ht="14.25" customHeight="1">
      <c r="A5" s="25" t="s">
        <v>62</v>
      </c>
      <c r="B5" s="40" t="s">
        <v>49</v>
      </c>
      <c r="C5" s="41" t="s">
        <v>63</v>
      </c>
      <c r="D5" s="42" t="s">
        <v>51</v>
      </c>
      <c r="E5" s="42" t="s">
        <v>64</v>
      </c>
      <c r="F5" s="31">
        <v>3</v>
      </c>
      <c r="G5" s="31">
        <v>3</v>
      </c>
      <c r="H5" s="43">
        <v>1</v>
      </c>
      <c r="I5" s="43">
        <v>1</v>
      </c>
      <c r="J5" s="31" t="s">
        <v>53</v>
      </c>
      <c r="K5" s="44" t="s">
        <v>65</v>
      </c>
      <c r="L5" s="45" t="s">
        <v>66</v>
      </c>
      <c r="M5" s="31" t="s">
        <v>56</v>
      </c>
      <c r="N5" s="31">
        <v>4</v>
      </c>
      <c r="O5" s="31" t="s">
        <v>57</v>
      </c>
      <c r="P5" s="31">
        <v>1.2</v>
      </c>
      <c r="Q5" s="31">
        <v>1</v>
      </c>
      <c r="R5" s="31">
        <v>3</v>
      </c>
      <c r="S5" s="31">
        <v>60</v>
      </c>
      <c r="T5" s="31" t="s">
        <v>43</v>
      </c>
      <c r="U5" s="31">
        <v>6.2</v>
      </c>
      <c r="V5" s="31">
        <v>60</v>
      </c>
      <c r="W5" s="31">
        <v>1.3</v>
      </c>
      <c r="X5" s="31" t="s">
        <v>67</v>
      </c>
      <c r="Y5" s="45" t="s">
        <v>68</v>
      </c>
      <c r="Z5" s="46" t="s">
        <v>43</v>
      </c>
      <c r="AA5" s="31">
        <v>7</v>
      </c>
      <c r="AB5" s="29">
        <v>60</v>
      </c>
      <c r="AC5" s="36">
        <v>98</v>
      </c>
      <c r="AD5" s="47"/>
      <c r="AE5" s="38" t="s">
        <v>61</v>
      </c>
      <c r="AF5" s="39"/>
    </row>
    <row r="6" spans="1:56" ht="14.25" customHeight="1">
      <c r="A6" s="25" t="s">
        <v>69</v>
      </c>
      <c r="B6" s="26" t="s">
        <v>49</v>
      </c>
      <c r="C6" s="27" t="s">
        <v>70</v>
      </c>
      <c r="D6" s="28" t="s">
        <v>71</v>
      </c>
      <c r="E6" s="28" t="s">
        <v>72</v>
      </c>
      <c r="F6" s="29">
        <v>4</v>
      </c>
      <c r="G6" s="29">
        <v>3</v>
      </c>
      <c r="H6" s="30">
        <v>1</v>
      </c>
      <c r="I6" s="30">
        <v>1</v>
      </c>
      <c r="J6" s="31" t="s">
        <v>53</v>
      </c>
      <c r="K6" s="32" t="s">
        <v>73</v>
      </c>
      <c r="L6" s="33" t="s">
        <v>74</v>
      </c>
      <c r="M6" s="29" t="s">
        <v>56</v>
      </c>
      <c r="N6" s="29">
        <v>8</v>
      </c>
      <c r="O6" s="29" t="s">
        <v>57</v>
      </c>
      <c r="P6" s="29">
        <v>0.94</v>
      </c>
      <c r="Q6" s="29">
        <v>1.1000000000000001</v>
      </c>
      <c r="R6" s="29">
        <v>2.5</v>
      </c>
      <c r="S6" s="29">
        <v>60</v>
      </c>
      <c r="T6" s="29" t="s">
        <v>43</v>
      </c>
      <c r="U6" s="29">
        <v>16.399999999999999</v>
      </c>
      <c r="V6" s="29">
        <v>60</v>
      </c>
      <c r="W6" s="29">
        <v>8.1999999999999993</v>
      </c>
      <c r="X6" s="48"/>
      <c r="Y6" s="33" t="s">
        <v>61</v>
      </c>
      <c r="Z6" s="26" t="s">
        <v>61</v>
      </c>
      <c r="AA6" s="26" t="s">
        <v>61</v>
      </c>
      <c r="AB6" s="26" t="s">
        <v>61</v>
      </c>
      <c r="AC6" s="28" t="s">
        <v>61</v>
      </c>
      <c r="AD6" s="33" t="s">
        <v>61</v>
      </c>
      <c r="AE6" s="38" t="s">
        <v>61</v>
      </c>
      <c r="AF6" s="39"/>
    </row>
    <row r="7" spans="1:56" ht="14.25" customHeight="1">
      <c r="A7" s="25" t="s">
        <v>75</v>
      </c>
      <c r="B7" s="26" t="s">
        <v>49</v>
      </c>
      <c r="C7" s="27" t="s">
        <v>76</v>
      </c>
      <c r="D7" s="28" t="s">
        <v>77</v>
      </c>
      <c r="E7" s="28" t="s">
        <v>72</v>
      </c>
      <c r="F7" s="29">
        <v>4</v>
      </c>
      <c r="G7" s="29">
        <v>4</v>
      </c>
      <c r="H7" s="30">
        <v>1</v>
      </c>
      <c r="I7" s="30">
        <v>1</v>
      </c>
      <c r="J7" s="31" t="s">
        <v>53</v>
      </c>
      <c r="K7" s="49"/>
      <c r="L7" s="33" t="s">
        <v>78</v>
      </c>
      <c r="M7" s="29" t="s">
        <v>56</v>
      </c>
      <c r="N7" s="29">
        <v>8</v>
      </c>
      <c r="O7" s="29" t="s">
        <v>57</v>
      </c>
      <c r="P7" s="29">
        <v>1.24</v>
      </c>
      <c r="Q7" s="29">
        <v>0.9</v>
      </c>
      <c r="R7" s="29">
        <v>2.5</v>
      </c>
      <c r="S7" s="29">
        <v>50</v>
      </c>
      <c r="T7" s="29" t="s">
        <v>43</v>
      </c>
      <c r="U7" s="29">
        <v>11.8</v>
      </c>
      <c r="V7" s="29">
        <v>60</v>
      </c>
      <c r="W7" s="29">
        <v>18.899999999999999</v>
      </c>
      <c r="X7" s="48"/>
      <c r="Y7" s="33" t="s">
        <v>61</v>
      </c>
      <c r="Z7" s="26" t="s">
        <v>61</v>
      </c>
      <c r="AA7" s="26" t="s">
        <v>61</v>
      </c>
      <c r="AB7" s="26" t="s">
        <v>61</v>
      </c>
      <c r="AC7" s="28" t="s">
        <v>61</v>
      </c>
      <c r="AD7" s="33" t="s">
        <v>61</v>
      </c>
      <c r="AE7" s="38" t="s">
        <v>61</v>
      </c>
      <c r="AF7" s="39"/>
      <c r="AG7" s="50"/>
      <c r="AH7" s="50"/>
      <c r="AZ7" s="50"/>
      <c r="BA7" s="50"/>
      <c r="BB7" s="50"/>
      <c r="BC7" s="50"/>
      <c r="BD7" s="50"/>
    </row>
    <row r="8" spans="1:56" ht="47.25" customHeight="1">
      <c r="A8" s="25" t="s">
        <v>79</v>
      </c>
      <c r="B8" s="26" t="s">
        <v>49</v>
      </c>
      <c r="C8" s="27" t="s">
        <v>80</v>
      </c>
      <c r="D8" s="28" t="s">
        <v>81</v>
      </c>
      <c r="E8" s="28" t="s">
        <v>37</v>
      </c>
      <c r="F8" s="29">
        <v>8</v>
      </c>
      <c r="G8" s="29">
        <v>7</v>
      </c>
      <c r="H8" s="30">
        <v>1</v>
      </c>
      <c r="I8" s="30">
        <v>1</v>
      </c>
      <c r="J8" s="34" t="s">
        <v>82</v>
      </c>
      <c r="K8" s="49"/>
      <c r="L8" s="33" t="s">
        <v>83</v>
      </c>
      <c r="M8" s="29" t="s">
        <v>84</v>
      </c>
      <c r="N8" s="29">
        <v>1</v>
      </c>
      <c r="O8" s="29" t="s">
        <v>85</v>
      </c>
      <c r="P8" s="29">
        <v>1.1000000000000001</v>
      </c>
      <c r="Q8" s="29">
        <v>1.2</v>
      </c>
      <c r="R8" s="29">
        <v>2.5</v>
      </c>
      <c r="S8" s="29">
        <v>75</v>
      </c>
      <c r="T8" s="29" t="s">
        <v>43</v>
      </c>
      <c r="U8" s="29">
        <v>10.8</v>
      </c>
      <c r="V8" s="29">
        <v>120</v>
      </c>
      <c r="W8" s="29" t="s">
        <v>86</v>
      </c>
      <c r="X8" s="48"/>
      <c r="Y8" s="33" t="s">
        <v>87</v>
      </c>
      <c r="Z8" s="28" t="s">
        <v>43</v>
      </c>
      <c r="AA8" s="26" t="s">
        <v>88</v>
      </c>
      <c r="AB8" s="29">
        <v>139</v>
      </c>
      <c r="AC8" s="51">
        <v>44230</v>
      </c>
      <c r="AD8" s="47"/>
      <c r="AE8" s="52"/>
      <c r="AF8" s="39"/>
      <c r="AG8" s="50"/>
      <c r="AH8" s="50"/>
      <c r="AZ8" s="50"/>
      <c r="BA8" s="50"/>
      <c r="BB8" s="50"/>
      <c r="BC8" s="50"/>
      <c r="BD8" s="50"/>
    </row>
    <row r="9" spans="1:56" ht="14.25" customHeight="1">
      <c r="A9" s="25" t="s">
        <v>89</v>
      </c>
      <c r="B9" s="26" t="s">
        <v>49</v>
      </c>
      <c r="C9" s="27" t="s">
        <v>90</v>
      </c>
      <c r="D9" s="28" t="s">
        <v>91</v>
      </c>
      <c r="E9" s="28" t="s">
        <v>37</v>
      </c>
      <c r="F9" s="29">
        <v>4</v>
      </c>
      <c r="G9" s="29">
        <v>4</v>
      </c>
      <c r="H9" s="30">
        <v>1</v>
      </c>
      <c r="I9" s="30">
        <v>1</v>
      </c>
      <c r="J9" s="29" t="s">
        <v>92</v>
      </c>
      <c r="K9" s="49"/>
      <c r="L9" s="33" t="s">
        <v>93</v>
      </c>
      <c r="M9" s="29" t="s">
        <v>56</v>
      </c>
      <c r="N9" s="29">
        <v>3</v>
      </c>
      <c r="O9" s="29" t="s">
        <v>94</v>
      </c>
      <c r="P9" s="29">
        <v>1</v>
      </c>
      <c r="Q9" s="29">
        <v>1.1499999999999999</v>
      </c>
      <c r="R9" s="29">
        <v>1.5</v>
      </c>
      <c r="S9" s="29">
        <v>50</v>
      </c>
      <c r="T9" s="29" t="s">
        <v>43</v>
      </c>
      <c r="U9" s="29">
        <v>9.1999999999999993</v>
      </c>
      <c r="V9" s="29">
        <v>150</v>
      </c>
      <c r="W9" s="29">
        <v>5.2</v>
      </c>
      <c r="X9" s="48"/>
      <c r="Y9" s="33" t="s">
        <v>61</v>
      </c>
      <c r="Z9" s="28" t="s">
        <v>61</v>
      </c>
      <c r="AA9" s="28" t="s">
        <v>61</v>
      </c>
      <c r="AB9" s="28" t="s">
        <v>61</v>
      </c>
      <c r="AC9" s="28" t="s">
        <v>61</v>
      </c>
      <c r="AD9" s="33" t="s">
        <v>61</v>
      </c>
      <c r="AE9" s="38" t="s">
        <v>61</v>
      </c>
      <c r="AF9" s="39"/>
      <c r="AG9" s="50"/>
      <c r="AH9" s="50"/>
      <c r="AZ9" s="50"/>
      <c r="BA9" s="50"/>
      <c r="BB9" s="50"/>
      <c r="BC9" s="50"/>
      <c r="BD9" s="50"/>
    </row>
    <row r="10" spans="1:56" ht="14.25" customHeight="1">
      <c r="A10" s="25" t="s">
        <v>95</v>
      </c>
      <c r="B10" s="26" t="s">
        <v>49</v>
      </c>
      <c r="C10" s="27" t="s">
        <v>96</v>
      </c>
      <c r="D10" s="28" t="s">
        <v>97</v>
      </c>
      <c r="E10" s="28" t="s">
        <v>72</v>
      </c>
      <c r="F10" s="29">
        <v>8</v>
      </c>
      <c r="G10" s="29">
        <v>6</v>
      </c>
      <c r="H10" s="30">
        <v>1</v>
      </c>
      <c r="I10" s="30">
        <v>1</v>
      </c>
      <c r="J10" s="31" t="s">
        <v>53</v>
      </c>
      <c r="K10" s="49"/>
      <c r="L10" s="33" t="s">
        <v>98</v>
      </c>
      <c r="M10" s="29" t="s">
        <v>99</v>
      </c>
      <c r="N10" s="29">
        <v>4</v>
      </c>
      <c r="O10" s="29" t="s">
        <v>85</v>
      </c>
      <c r="P10" s="29">
        <v>1</v>
      </c>
      <c r="Q10" s="29">
        <v>1.2</v>
      </c>
      <c r="R10" s="29">
        <v>2.5</v>
      </c>
      <c r="S10" s="29">
        <v>80</v>
      </c>
      <c r="T10" s="29" t="s">
        <v>100</v>
      </c>
      <c r="U10" s="29">
        <v>17.2</v>
      </c>
      <c r="V10" s="29">
        <v>31.3</v>
      </c>
      <c r="W10" s="29">
        <v>12.2</v>
      </c>
      <c r="X10" s="48"/>
      <c r="Y10" s="33" t="s">
        <v>61</v>
      </c>
      <c r="Z10" s="28" t="s">
        <v>61</v>
      </c>
      <c r="AA10" s="28" t="s">
        <v>61</v>
      </c>
      <c r="AB10" s="28" t="s">
        <v>61</v>
      </c>
      <c r="AC10" s="28" t="s">
        <v>61</v>
      </c>
      <c r="AD10" s="33" t="s">
        <v>61</v>
      </c>
      <c r="AE10" s="52"/>
      <c r="AF10" s="39"/>
      <c r="AG10" s="50"/>
      <c r="AH10" s="50"/>
      <c r="AZ10" s="50"/>
      <c r="BA10" s="50"/>
      <c r="BB10" s="50"/>
      <c r="BC10" s="50"/>
      <c r="BD10" s="50"/>
    </row>
    <row r="11" spans="1:56" ht="14.25" customHeight="1">
      <c r="A11" s="25" t="s">
        <v>101</v>
      </c>
      <c r="B11" s="26" t="s">
        <v>49</v>
      </c>
      <c r="C11" s="27" t="s">
        <v>102</v>
      </c>
      <c r="D11" s="28" t="s">
        <v>103</v>
      </c>
      <c r="E11" s="28" t="s">
        <v>37</v>
      </c>
      <c r="F11" s="29">
        <v>4</v>
      </c>
      <c r="G11" s="29">
        <v>4</v>
      </c>
      <c r="H11" s="30">
        <v>1</v>
      </c>
      <c r="I11" s="30">
        <v>1</v>
      </c>
      <c r="J11" s="31" t="s">
        <v>53</v>
      </c>
      <c r="K11" s="49"/>
      <c r="L11" s="33" t="s">
        <v>104</v>
      </c>
      <c r="M11" s="29" t="s">
        <v>99</v>
      </c>
      <c r="N11" s="29">
        <v>22</v>
      </c>
      <c r="O11" s="29" t="s">
        <v>85</v>
      </c>
      <c r="P11" s="29">
        <v>1.38</v>
      </c>
      <c r="Q11" s="29">
        <v>0.9</v>
      </c>
      <c r="R11" s="29" t="s">
        <v>105</v>
      </c>
      <c r="S11" s="29">
        <v>95</v>
      </c>
      <c r="T11" s="29" t="s">
        <v>100</v>
      </c>
      <c r="U11" s="29">
        <v>6</v>
      </c>
      <c r="V11" s="29">
        <v>13.6</v>
      </c>
      <c r="W11" s="29">
        <v>10</v>
      </c>
      <c r="X11" s="48"/>
      <c r="Y11" s="33" t="s">
        <v>106</v>
      </c>
      <c r="Z11" s="28" t="s">
        <v>43</v>
      </c>
      <c r="AA11" s="26" t="s">
        <v>107</v>
      </c>
      <c r="AB11" s="29">
        <v>20</v>
      </c>
      <c r="AC11" s="36">
        <v>0.3</v>
      </c>
      <c r="AD11" s="47"/>
      <c r="AE11" s="52"/>
      <c r="AF11" s="39"/>
      <c r="AG11" s="50"/>
      <c r="AH11" s="50"/>
      <c r="AZ11" s="50"/>
      <c r="BA11" s="50"/>
      <c r="BB11" s="50"/>
      <c r="BC11" s="50"/>
      <c r="BD11" s="50"/>
    </row>
    <row r="12" spans="1:56" ht="14.25" customHeight="1">
      <c r="A12" s="25" t="s">
        <v>108</v>
      </c>
      <c r="B12" s="26" t="s">
        <v>49</v>
      </c>
      <c r="C12" s="27" t="s">
        <v>109</v>
      </c>
      <c r="D12" s="28" t="s">
        <v>110</v>
      </c>
      <c r="E12" s="28" t="s">
        <v>111</v>
      </c>
      <c r="F12" s="29">
        <v>2</v>
      </c>
      <c r="G12" s="29">
        <v>2</v>
      </c>
      <c r="H12" s="30">
        <v>0</v>
      </c>
      <c r="I12" s="30">
        <v>1</v>
      </c>
      <c r="J12" s="29" t="s">
        <v>112</v>
      </c>
      <c r="K12" s="49"/>
      <c r="L12" s="33" t="s">
        <v>61</v>
      </c>
      <c r="M12" s="29" t="s">
        <v>61</v>
      </c>
      <c r="N12" s="29" t="s">
        <v>61</v>
      </c>
      <c r="O12" s="29" t="s">
        <v>61</v>
      </c>
      <c r="P12" s="29" t="s">
        <v>61</v>
      </c>
      <c r="Q12" s="29" t="s">
        <v>61</v>
      </c>
      <c r="R12" s="29" t="s">
        <v>61</v>
      </c>
      <c r="S12" s="29" t="s">
        <v>61</v>
      </c>
      <c r="T12" s="29" t="s">
        <v>61</v>
      </c>
      <c r="U12" s="29" t="s">
        <v>61</v>
      </c>
      <c r="V12" s="29" t="s">
        <v>61</v>
      </c>
      <c r="W12" s="29" t="s">
        <v>61</v>
      </c>
      <c r="X12" s="48"/>
      <c r="Y12" s="33" t="s">
        <v>113</v>
      </c>
      <c r="Z12" s="28" t="s">
        <v>43</v>
      </c>
      <c r="AA12" s="26" t="s">
        <v>114</v>
      </c>
      <c r="AB12" s="29">
        <v>53</v>
      </c>
      <c r="AC12" s="36">
        <v>2.4</v>
      </c>
      <c r="AD12" s="47"/>
      <c r="AE12" s="38" t="s">
        <v>61</v>
      </c>
      <c r="AF12" s="39"/>
      <c r="AG12" s="50"/>
      <c r="AH12" s="50"/>
      <c r="AZ12" s="50"/>
      <c r="BA12" s="50"/>
      <c r="BB12" s="50"/>
      <c r="BC12" s="50"/>
      <c r="BD12" s="50"/>
    </row>
    <row r="13" spans="1:56" ht="14.25" customHeight="1">
      <c r="A13" s="25" t="s">
        <v>115</v>
      </c>
      <c r="B13" s="26" t="s">
        <v>49</v>
      </c>
      <c r="C13" s="27" t="s">
        <v>116</v>
      </c>
      <c r="D13" s="28" t="s">
        <v>71</v>
      </c>
      <c r="E13" s="28" t="s">
        <v>117</v>
      </c>
      <c r="F13" s="29">
        <v>1</v>
      </c>
      <c r="G13" s="29">
        <v>1</v>
      </c>
      <c r="H13" s="30">
        <v>1</v>
      </c>
      <c r="I13" s="30">
        <v>1</v>
      </c>
      <c r="J13" s="48"/>
      <c r="K13" s="49"/>
      <c r="L13" s="33" t="s">
        <v>118</v>
      </c>
      <c r="M13" s="29" t="s">
        <v>41</v>
      </c>
      <c r="N13" s="29">
        <v>1</v>
      </c>
      <c r="O13" s="29" t="s">
        <v>57</v>
      </c>
      <c r="P13" s="29">
        <v>1</v>
      </c>
      <c r="Q13" s="29">
        <v>1.25</v>
      </c>
      <c r="R13" s="29">
        <v>2.5</v>
      </c>
      <c r="S13" s="29">
        <v>5</v>
      </c>
      <c r="T13" s="29" t="s">
        <v>43</v>
      </c>
      <c r="U13" s="29">
        <v>10</v>
      </c>
      <c r="V13" s="29">
        <v>15</v>
      </c>
      <c r="W13" s="29">
        <v>8.6999999999999993</v>
      </c>
      <c r="X13" s="48"/>
      <c r="Y13" s="33" t="s">
        <v>61</v>
      </c>
      <c r="Z13" s="28" t="s">
        <v>61</v>
      </c>
      <c r="AA13" s="28" t="s">
        <v>61</v>
      </c>
      <c r="AB13" s="28" t="s">
        <v>61</v>
      </c>
      <c r="AC13" s="28" t="s">
        <v>61</v>
      </c>
      <c r="AD13" s="37" t="s">
        <v>61</v>
      </c>
      <c r="AE13" s="38" t="s">
        <v>61</v>
      </c>
      <c r="AF13" s="39"/>
      <c r="AG13" s="50"/>
      <c r="AH13" s="50"/>
      <c r="AZ13" s="50"/>
      <c r="BA13" s="50"/>
      <c r="BB13" s="50"/>
      <c r="BC13" s="50"/>
      <c r="BD13" s="50"/>
    </row>
    <row r="14" spans="1:56" ht="14.25" customHeight="1">
      <c r="A14" s="25" t="s">
        <v>119</v>
      </c>
      <c r="B14" s="26" t="s">
        <v>49</v>
      </c>
      <c r="C14" s="27" t="s">
        <v>120</v>
      </c>
      <c r="D14" s="28" t="s">
        <v>51</v>
      </c>
      <c r="E14" s="28" t="s">
        <v>72</v>
      </c>
      <c r="F14" s="29">
        <v>3</v>
      </c>
      <c r="G14" s="29">
        <v>3</v>
      </c>
      <c r="H14" s="30">
        <v>1</v>
      </c>
      <c r="I14" s="30">
        <v>1</v>
      </c>
      <c r="J14" s="29" t="s">
        <v>121</v>
      </c>
      <c r="K14" s="49"/>
      <c r="L14" s="33" t="s">
        <v>122</v>
      </c>
      <c r="M14" s="29" t="s">
        <v>99</v>
      </c>
      <c r="N14" s="29">
        <v>15</v>
      </c>
      <c r="O14" s="29" t="s">
        <v>123</v>
      </c>
      <c r="P14" s="29">
        <v>1.2</v>
      </c>
      <c r="Q14" s="29">
        <v>1</v>
      </c>
      <c r="R14" s="29">
        <v>2.5</v>
      </c>
      <c r="S14" s="29">
        <v>90</v>
      </c>
      <c r="T14" s="29" t="s">
        <v>43</v>
      </c>
      <c r="U14" s="29">
        <v>15.5</v>
      </c>
      <c r="V14" s="29">
        <v>80</v>
      </c>
      <c r="W14" s="29">
        <v>2.4</v>
      </c>
      <c r="X14" s="48"/>
      <c r="Y14" s="33" t="s">
        <v>124</v>
      </c>
      <c r="Z14" s="28" t="s">
        <v>43</v>
      </c>
      <c r="AA14" s="26" t="s">
        <v>125</v>
      </c>
      <c r="AB14" s="29">
        <v>80</v>
      </c>
      <c r="AC14" s="36">
        <v>6</v>
      </c>
      <c r="AD14" s="37" t="s">
        <v>61</v>
      </c>
      <c r="AE14" s="38" t="s">
        <v>61</v>
      </c>
      <c r="AF14" s="39"/>
      <c r="AG14" s="50"/>
      <c r="AH14" s="50"/>
      <c r="AZ14" s="50"/>
      <c r="BA14" s="50"/>
      <c r="BB14" s="50"/>
      <c r="BC14" s="50"/>
      <c r="BD14" s="50"/>
    </row>
    <row r="15" spans="1:56" ht="14.25" customHeight="1">
      <c r="A15" s="25" t="s">
        <v>126</v>
      </c>
      <c r="B15" s="26" t="s">
        <v>49</v>
      </c>
      <c r="C15" s="27" t="s">
        <v>127</v>
      </c>
      <c r="D15" s="28" t="s">
        <v>91</v>
      </c>
      <c r="E15" s="28" t="s">
        <v>72</v>
      </c>
      <c r="F15" s="29">
        <v>4</v>
      </c>
      <c r="G15" s="29">
        <v>4</v>
      </c>
      <c r="H15" s="30">
        <v>1</v>
      </c>
      <c r="I15" s="30">
        <v>1</v>
      </c>
      <c r="J15" s="31" t="s">
        <v>53</v>
      </c>
      <c r="K15" s="49"/>
      <c r="L15" s="33" t="s">
        <v>128</v>
      </c>
      <c r="M15" s="29" t="s">
        <v>99</v>
      </c>
      <c r="N15" s="29">
        <v>10</v>
      </c>
      <c r="O15" s="29" t="s">
        <v>57</v>
      </c>
      <c r="P15" s="29">
        <v>1.1000000000000001</v>
      </c>
      <c r="Q15" s="29">
        <v>0.95</v>
      </c>
      <c r="R15" s="29">
        <v>2.5</v>
      </c>
      <c r="S15" s="29">
        <v>80</v>
      </c>
      <c r="T15" s="29" t="s">
        <v>43</v>
      </c>
      <c r="U15" s="29">
        <v>8</v>
      </c>
      <c r="V15" s="29">
        <v>76</v>
      </c>
      <c r="W15" s="29">
        <v>16</v>
      </c>
      <c r="X15" s="48"/>
      <c r="Y15" s="33" t="s">
        <v>61</v>
      </c>
      <c r="Z15" s="28" t="s">
        <v>61</v>
      </c>
      <c r="AA15" s="28" t="s">
        <v>61</v>
      </c>
      <c r="AB15" s="28" t="s">
        <v>61</v>
      </c>
      <c r="AC15" s="28" t="s">
        <v>61</v>
      </c>
      <c r="AD15" s="47"/>
      <c r="AE15" s="38" t="s">
        <v>61</v>
      </c>
      <c r="AF15" s="39"/>
      <c r="AG15" s="50"/>
      <c r="AH15" s="50"/>
      <c r="AZ15" s="50"/>
      <c r="BA15" s="50"/>
      <c r="BB15" s="50"/>
      <c r="BC15" s="50"/>
      <c r="BD15" s="50"/>
    </row>
    <row r="16" spans="1:56" ht="14.25" customHeight="1">
      <c r="A16" s="25" t="s">
        <v>129</v>
      </c>
      <c r="B16" s="26" t="s">
        <v>49</v>
      </c>
      <c r="C16" s="27" t="s">
        <v>130</v>
      </c>
      <c r="D16" s="28" t="s">
        <v>61</v>
      </c>
      <c r="E16" s="28" t="s">
        <v>72</v>
      </c>
      <c r="F16" s="29">
        <v>4</v>
      </c>
      <c r="G16" s="29">
        <v>4</v>
      </c>
      <c r="H16" s="30">
        <v>1</v>
      </c>
      <c r="I16" s="30">
        <v>1</v>
      </c>
      <c r="J16" s="29" t="s">
        <v>61</v>
      </c>
      <c r="K16" s="32" t="s">
        <v>61</v>
      </c>
      <c r="L16" s="33" t="s">
        <v>131</v>
      </c>
      <c r="M16" s="29" t="s">
        <v>99</v>
      </c>
      <c r="N16" s="29" t="s">
        <v>61</v>
      </c>
      <c r="O16" s="29" t="s">
        <v>57</v>
      </c>
      <c r="P16" s="29">
        <v>1.1000000000000001</v>
      </c>
      <c r="Q16" s="29">
        <v>1.2</v>
      </c>
      <c r="R16" s="29" t="s">
        <v>105</v>
      </c>
      <c r="S16" s="29">
        <v>80</v>
      </c>
      <c r="T16" s="29" t="s">
        <v>100</v>
      </c>
      <c r="U16" s="29">
        <v>6</v>
      </c>
      <c r="V16" s="29">
        <v>18</v>
      </c>
      <c r="W16" s="29">
        <v>0.4</v>
      </c>
      <c r="X16" s="29" t="s">
        <v>61</v>
      </c>
      <c r="Y16" s="33" t="s">
        <v>61</v>
      </c>
      <c r="Z16" s="28" t="s">
        <v>61</v>
      </c>
      <c r="AA16" s="28" t="s">
        <v>61</v>
      </c>
      <c r="AB16" s="28" t="s">
        <v>61</v>
      </c>
      <c r="AC16" s="28" t="s">
        <v>61</v>
      </c>
      <c r="AD16" s="47"/>
      <c r="AE16" s="38" t="s">
        <v>61</v>
      </c>
      <c r="AF16" s="39"/>
      <c r="AG16" s="50"/>
      <c r="AH16" s="50"/>
      <c r="AZ16" s="50"/>
      <c r="BA16" s="50"/>
      <c r="BB16" s="50"/>
      <c r="BC16" s="50"/>
      <c r="BD16" s="50"/>
    </row>
    <row r="17" spans="1:56" ht="14.25" customHeight="1">
      <c r="A17" s="25" t="s">
        <v>132</v>
      </c>
      <c r="B17" s="26" t="s">
        <v>49</v>
      </c>
      <c r="C17" s="27" t="s">
        <v>133</v>
      </c>
      <c r="D17" s="28" t="s">
        <v>61</v>
      </c>
      <c r="E17" s="28" t="s">
        <v>61</v>
      </c>
      <c r="F17" s="29">
        <v>4</v>
      </c>
      <c r="G17" s="29">
        <v>4</v>
      </c>
      <c r="H17" s="30">
        <v>1</v>
      </c>
      <c r="I17" s="30">
        <v>1</v>
      </c>
      <c r="J17" s="29" t="s">
        <v>61</v>
      </c>
      <c r="K17" s="32" t="s">
        <v>61</v>
      </c>
      <c r="L17" s="33" t="s">
        <v>134</v>
      </c>
      <c r="M17" s="29" t="s">
        <v>56</v>
      </c>
      <c r="N17" s="29" t="s">
        <v>61</v>
      </c>
      <c r="O17" s="29" t="s">
        <v>85</v>
      </c>
      <c r="P17" s="29">
        <v>1</v>
      </c>
      <c r="Q17" s="29">
        <v>1.2</v>
      </c>
      <c r="R17" s="29">
        <v>2.5</v>
      </c>
      <c r="S17" s="29">
        <v>60</v>
      </c>
      <c r="T17" s="29" t="s">
        <v>43</v>
      </c>
      <c r="U17" s="29">
        <v>2.8</v>
      </c>
      <c r="V17" s="29">
        <v>15.2</v>
      </c>
      <c r="W17" s="29">
        <v>1.7</v>
      </c>
      <c r="X17" s="29" t="s">
        <v>61</v>
      </c>
      <c r="Y17" s="33" t="s">
        <v>135</v>
      </c>
      <c r="Z17" s="28" t="s">
        <v>43</v>
      </c>
      <c r="AA17" s="26" t="s">
        <v>136</v>
      </c>
      <c r="AB17" s="29">
        <v>17</v>
      </c>
      <c r="AC17" s="36">
        <v>4</v>
      </c>
      <c r="AD17" s="47"/>
      <c r="AE17" s="52"/>
      <c r="AF17" s="39"/>
      <c r="AG17" s="50"/>
      <c r="AH17" s="50"/>
      <c r="AZ17" s="50"/>
      <c r="BA17" s="50"/>
      <c r="BB17" s="50"/>
      <c r="BC17" s="50"/>
      <c r="BD17" s="50"/>
    </row>
    <row r="18" spans="1:56" ht="14.25" customHeight="1">
      <c r="A18" s="25" t="s">
        <v>137</v>
      </c>
      <c r="B18" s="26" t="s">
        <v>49</v>
      </c>
      <c r="C18" s="27" t="s">
        <v>138</v>
      </c>
      <c r="D18" s="28" t="s">
        <v>139</v>
      </c>
      <c r="E18" s="28" t="s">
        <v>37</v>
      </c>
      <c r="F18" s="29">
        <v>5</v>
      </c>
      <c r="G18" s="29">
        <v>5</v>
      </c>
      <c r="H18" s="30">
        <v>1</v>
      </c>
      <c r="I18" s="30">
        <v>1</v>
      </c>
      <c r="J18" s="31" t="s">
        <v>53</v>
      </c>
      <c r="K18" s="44" t="s">
        <v>65</v>
      </c>
      <c r="L18" s="33" t="s">
        <v>140</v>
      </c>
      <c r="M18" s="29" t="s">
        <v>56</v>
      </c>
      <c r="N18" s="29">
        <v>16</v>
      </c>
      <c r="O18" s="29" t="s">
        <v>141</v>
      </c>
      <c r="P18" s="29">
        <v>1</v>
      </c>
      <c r="Q18" s="29">
        <v>1.25</v>
      </c>
      <c r="R18" s="29">
        <v>2.5</v>
      </c>
      <c r="S18" s="29">
        <v>60</v>
      </c>
      <c r="T18" s="29" t="s">
        <v>43</v>
      </c>
      <c r="U18" s="29">
        <v>7.8</v>
      </c>
      <c r="V18" s="29">
        <v>20.8</v>
      </c>
      <c r="W18" s="29" t="s">
        <v>142</v>
      </c>
      <c r="X18" s="48"/>
      <c r="Y18" s="33" t="s">
        <v>61</v>
      </c>
      <c r="Z18" s="28" t="s">
        <v>61</v>
      </c>
      <c r="AA18" s="28" t="s">
        <v>61</v>
      </c>
      <c r="AB18" s="28" t="s">
        <v>61</v>
      </c>
      <c r="AC18" s="28" t="s">
        <v>61</v>
      </c>
      <c r="AD18" s="47"/>
      <c r="AE18" s="38" t="s">
        <v>61</v>
      </c>
      <c r="AF18" s="39"/>
      <c r="AG18" s="50"/>
      <c r="AH18" s="50"/>
      <c r="AZ18" s="50"/>
      <c r="BA18" s="50"/>
      <c r="BB18" s="50"/>
      <c r="BC18" s="50"/>
      <c r="BD18" s="50"/>
    </row>
    <row r="19" spans="1:56" ht="14.25" customHeight="1">
      <c r="A19" s="25" t="s">
        <v>143</v>
      </c>
      <c r="B19" s="26" t="s">
        <v>144</v>
      </c>
      <c r="C19" s="27" t="s">
        <v>145</v>
      </c>
      <c r="D19" s="28" t="s">
        <v>146</v>
      </c>
      <c r="E19" s="28" t="s">
        <v>72</v>
      </c>
      <c r="F19" s="29">
        <v>5</v>
      </c>
      <c r="G19" s="29">
        <v>5</v>
      </c>
      <c r="H19" s="30">
        <v>1</v>
      </c>
      <c r="I19" s="30">
        <v>1</v>
      </c>
      <c r="J19" s="29" t="s">
        <v>147</v>
      </c>
      <c r="K19" s="49"/>
      <c r="L19" s="33" t="s">
        <v>148</v>
      </c>
      <c r="M19" s="29" t="s">
        <v>56</v>
      </c>
      <c r="N19" s="29">
        <v>16</v>
      </c>
      <c r="O19" s="29" t="s">
        <v>57</v>
      </c>
      <c r="P19" s="29">
        <v>1</v>
      </c>
      <c r="Q19" s="29">
        <v>1.2</v>
      </c>
      <c r="R19" s="29">
        <v>2.5</v>
      </c>
      <c r="S19" s="29">
        <v>70</v>
      </c>
      <c r="T19" s="29" t="s">
        <v>43</v>
      </c>
      <c r="U19" s="29">
        <v>24.8</v>
      </c>
      <c r="V19" s="29">
        <v>19.5</v>
      </c>
      <c r="W19" s="29">
        <v>2.9</v>
      </c>
      <c r="X19" s="48"/>
      <c r="Y19" s="33" t="s">
        <v>61</v>
      </c>
      <c r="Z19" s="28" t="s">
        <v>61</v>
      </c>
      <c r="AA19" s="28" t="s">
        <v>61</v>
      </c>
      <c r="AB19" s="28" t="s">
        <v>61</v>
      </c>
      <c r="AC19" s="28" t="s">
        <v>61</v>
      </c>
      <c r="AD19" s="47"/>
      <c r="AE19" s="38" t="s">
        <v>61</v>
      </c>
      <c r="AF19" s="39"/>
      <c r="AG19" s="50"/>
      <c r="AH19" s="50"/>
      <c r="AZ19" s="50"/>
      <c r="BA19" s="50"/>
      <c r="BB19" s="50"/>
      <c r="BC19" s="50"/>
      <c r="BD19" s="50"/>
    </row>
    <row r="20" spans="1:56" ht="14.25" customHeight="1">
      <c r="A20" s="25" t="s">
        <v>149</v>
      </c>
      <c r="B20" s="26" t="s">
        <v>144</v>
      </c>
      <c r="C20" s="27" t="s">
        <v>150</v>
      </c>
      <c r="D20" s="28" t="s">
        <v>71</v>
      </c>
      <c r="E20" s="28" t="s">
        <v>151</v>
      </c>
      <c r="F20" s="29">
        <v>3</v>
      </c>
      <c r="G20" s="29">
        <v>3</v>
      </c>
      <c r="H20" s="30">
        <v>1</v>
      </c>
      <c r="I20" s="30">
        <v>1</v>
      </c>
      <c r="J20" s="29" t="s">
        <v>61</v>
      </c>
      <c r="K20" s="32" t="s">
        <v>61</v>
      </c>
      <c r="L20" s="33" t="s">
        <v>152</v>
      </c>
      <c r="M20" s="29" t="s">
        <v>153</v>
      </c>
      <c r="N20" s="29">
        <v>5</v>
      </c>
      <c r="O20" s="29" t="s">
        <v>154</v>
      </c>
      <c r="P20" s="29">
        <v>0.83</v>
      </c>
      <c r="Q20" s="29">
        <v>1.1000000000000001</v>
      </c>
      <c r="R20" s="29">
        <v>2.5</v>
      </c>
      <c r="S20" s="29">
        <v>95</v>
      </c>
      <c r="T20" s="29" t="s">
        <v>43</v>
      </c>
      <c r="U20" s="29">
        <v>8.17</v>
      </c>
      <c r="V20" s="29">
        <v>23.8</v>
      </c>
      <c r="W20" s="29">
        <v>0.54</v>
      </c>
      <c r="X20" s="29" t="s">
        <v>61</v>
      </c>
      <c r="Y20" s="33" t="s">
        <v>155</v>
      </c>
      <c r="Z20" s="28" t="s">
        <v>43</v>
      </c>
      <c r="AA20" s="26" t="s">
        <v>156</v>
      </c>
      <c r="AB20" s="29">
        <v>21.2</v>
      </c>
      <c r="AC20" s="36">
        <v>3</v>
      </c>
      <c r="AD20" s="47"/>
      <c r="AE20" s="38" t="s">
        <v>61</v>
      </c>
      <c r="AF20" s="39"/>
      <c r="AG20" s="50"/>
      <c r="AH20" s="50"/>
      <c r="AZ20" s="50"/>
      <c r="BA20" s="50"/>
      <c r="BB20" s="50"/>
      <c r="BC20" s="50"/>
      <c r="BD20" s="50"/>
    </row>
    <row r="21" spans="1:56" ht="14.25" customHeight="1">
      <c r="A21" s="25" t="s">
        <v>157</v>
      </c>
      <c r="B21" s="26" t="s">
        <v>144</v>
      </c>
      <c r="C21" s="27" t="s">
        <v>158</v>
      </c>
      <c r="D21" s="28" t="s">
        <v>159</v>
      </c>
      <c r="E21" s="28" t="s">
        <v>37</v>
      </c>
      <c r="F21" s="29">
        <v>4</v>
      </c>
      <c r="G21" s="29">
        <v>4</v>
      </c>
      <c r="H21" s="30">
        <v>1</v>
      </c>
      <c r="I21" s="30" t="s">
        <v>61</v>
      </c>
      <c r="J21" s="48"/>
      <c r="K21" s="49"/>
      <c r="L21" s="33" t="s">
        <v>160</v>
      </c>
      <c r="M21" s="29" t="s">
        <v>161</v>
      </c>
      <c r="N21" s="29">
        <v>5</v>
      </c>
      <c r="O21" s="29" t="s">
        <v>57</v>
      </c>
      <c r="P21" s="29">
        <v>1</v>
      </c>
      <c r="Q21" s="29">
        <v>1.3</v>
      </c>
      <c r="R21" s="29">
        <v>2.5</v>
      </c>
      <c r="S21" s="29">
        <v>20</v>
      </c>
      <c r="T21" s="29" t="s">
        <v>43</v>
      </c>
      <c r="U21" s="29">
        <v>12.2</v>
      </c>
      <c r="V21" s="29">
        <v>10.5</v>
      </c>
      <c r="W21" s="29">
        <v>0.43</v>
      </c>
      <c r="X21" s="48"/>
      <c r="Y21" s="33" t="s">
        <v>61</v>
      </c>
      <c r="Z21" s="28" t="s">
        <v>61</v>
      </c>
      <c r="AA21" s="28" t="s">
        <v>61</v>
      </c>
      <c r="AB21" s="28" t="s">
        <v>61</v>
      </c>
      <c r="AC21" s="28" t="s">
        <v>61</v>
      </c>
      <c r="AD21" s="47"/>
      <c r="AE21" s="38" t="s">
        <v>61</v>
      </c>
      <c r="AF21" s="39"/>
      <c r="AG21" s="50"/>
      <c r="AH21" s="50"/>
      <c r="AZ21" s="50"/>
      <c r="BA21" s="50"/>
      <c r="BB21" s="50"/>
      <c r="BC21" s="50"/>
      <c r="BD21" s="50"/>
    </row>
    <row r="22" spans="1:56" ht="14.25" customHeight="1">
      <c r="A22" s="25" t="s">
        <v>162</v>
      </c>
      <c r="B22" s="26" t="s">
        <v>144</v>
      </c>
      <c r="C22" s="27" t="s">
        <v>163</v>
      </c>
      <c r="D22" s="28" t="s">
        <v>164</v>
      </c>
      <c r="E22" s="28" t="s">
        <v>37</v>
      </c>
      <c r="F22" s="29">
        <v>7</v>
      </c>
      <c r="G22" s="29">
        <v>7</v>
      </c>
      <c r="H22" s="30">
        <v>1</v>
      </c>
      <c r="I22" s="30">
        <v>1</v>
      </c>
      <c r="J22" s="29" t="s">
        <v>53</v>
      </c>
      <c r="K22" s="49"/>
      <c r="L22" s="33" t="s">
        <v>165</v>
      </c>
      <c r="M22" s="29" t="s">
        <v>56</v>
      </c>
      <c r="N22" s="29">
        <v>4</v>
      </c>
      <c r="O22" s="29" t="s">
        <v>57</v>
      </c>
      <c r="P22" s="29">
        <v>1.1499999999999999</v>
      </c>
      <c r="Q22" s="29">
        <v>0.9</v>
      </c>
      <c r="R22" s="29">
        <v>2.5</v>
      </c>
      <c r="S22" s="29">
        <v>60</v>
      </c>
      <c r="T22" s="29" t="s">
        <v>43</v>
      </c>
      <c r="U22" s="29">
        <v>21.85</v>
      </c>
      <c r="V22" s="29">
        <v>42.95</v>
      </c>
      <c r="W22" s="29">
        <v>1.2</v>
      </c>
      <c r="X22" s="48"/>
      <c r="Y22" s="33" t="s">
        <v>61</v>
      </c>
      <c r="Z22" s="28" t="s">
        <v>61</v>
      </c>
      <c r="AA22" s="28" t="s">
        <v>61</v>
      </c>
      <c r="AB22" s="28" t="s">
        <v>61</v>
      </c>
      <c r="AC22" s="28" t="s">
        <v>61</v>
      </c>
      <c r="AD22" s="37" t="s">
        <v>61</v>
      </c>
      <c r="AE22" s="38" t="s">
        <v>61</v>
      </c>
      <c r="AF22" s="39"/>
      <c r="AG22" s="50"/>
      <c r="AH22" s="50"/>
      <c r="AZ22" s="50"/>
      <c r="BA22" s="50"/>
      <c r="BB22" s="50"/>
      <c r="BC22" s="50"/>
      <c r="BD22" s="50"/>
    </row>
    <row r="23" spans="1:56" ht="14.25" customHeight="1">
      <c r="A23" s="25" t="s">
        <v>166</v>
      </c>
      <c r="B23" s="26" t="s">
        <v>144</v>
      </c>
      <c r="C23" s="27" t="s">
        <v>167</v>
      </c>
      <c r="D23" s="28" t="s">
        <v>168</v>
      </c>
      <c r="E23" s="28" t="s">
        <v>72</v>
      </c>
      <c r="F23" s="29">
        <v>3</v>
      </c>
      <c r="G23" s="29">
        <v>3</v>
      </c>
      <c r="H23" s="30">
        <v>1</v>
      </c>
      <c r="I23" s="30" t="s">
        <v>61</v>
      </c>
      <c r="J23" s="48"/>
      <c r="K23" s="49"/>
      <c r="L23" s="33" t="s">
        <v>169</v>
      </c>
      <c r="M23" s="29" t="s">
        <v>170</v>
      </c>
      <c r="N23" s="29">
        <v>20</v>
      </c>
      <c r="O23" s="29" t="s">
        <v>85</v>
      </c>
      <c r="P23" s="29">
        <v>1.24</v>
      </c>
      <c r="Q23" s="29">
        <v>0.9</v>
      </c>
      <c r="R23" s="29">
        <v>2</v>
      </c>
      <c r="S23" s="29">
        <v>10</v>
      </c>
      <c r="T23" s="29" t="s">
        <v>43</v>
      </c>
      <c r="U23" s="29">
        <v>16.8</v>
      </c>
      <c r="V23" s="29">
        <v>24.8</v>
      </c>
      <c r="W23" s="29">
        <v>1.1000000000000001</v>
      </c>
      <c r="X23" s="48"/>
      <c r="Y23" s="33" t="s">
        <v>171</v>
      </c>
      <c r="Z23" s="28" t="s">
        <v>43</v>
      </c>
      <c r="AA23" s="26" t="s">
        <v>172</v>
      </c>
      <c r="AB23" s="29">
        <v>29.7</v>
      </c>
      <c r="AC23" s="36">
        <v>1.1000000000000001</v>
      </c>
      <c r="AD23" s="47"/>
      <c r="AE23" s="52"/>
      <c r="AF23" s="39"/>
      <c r="AG23" s="50"/>
      <c r="AH23" s="50"/>
      <c r="AZ23" s="50"/>
      <c r="BA23" s="50"/>
      <c r="BB23" s="50"/>
      <c r="BC23" s="50"/>
      <c r="BD23" s="50"/>
    </row>
    <row r="24" spans="1:56" ht="14.25" customHeight="1">
      <c r="A24" s="25" t="s">
        <v>173</v>
      </c>
      <c r="B24" s="26" t="s">
        <v>144</v>
      </c>
      <c r="C24" s="27" t="s">
        <v>174</v>
      </c>
      <c r="D24" s="28" t="s">
        <v>175</v>
      </c>
      <c r="E24" s="28" t="s">
        <v>72</v>
      </c>
      <c r="F24" s="29">
        <v>8</v>
      </c>
      <c r="G24" s="29">
        <v>8</v>
      </c>
      <c r="H24" s="30">
        <v>1</v>
      </c>
      <c r="I24" s="30">
        <v>1</v>
      </c>
      <c r="J24" s="48"/>
      <c r="K24" s="49"/>
      <c r="L24" s="33" t="s">
        <v>176</v>
      </c>
      <c r="M24" s="29" t="s">
        <v>99</v>
      </c>
      <c r="N24" s="29">
        <v>15</v>
      </c>
      <c r="O24" s="29" t="s">
        <v>85</v>
      </c>
      <c r="P24" s="29">
        <v>1</v>
      </c>
      <c r="Q24" s="29">
        <v>1.3</v>
      </c>
      <c r="R24" s="29">
        <v>3</v>
      </c>
      <c r="S24" s="29">
        <v>80</v>
      </c>
      <c r="T24" s="29" t="s">
        <v>43</v>
      </c>
      <c r="U24" s="29">
        <v>16.3</v>
      </c>
      <c r="V24" s="29">
        <v>17.600000000000001</v>
      </c>
      <c r="W24" s="29">
        <v>2.15</v>
      </c>
      <c r="X24" s="48"/>
      <c r="Y24" s="33" t="s">
        <v>177</v>
      </c>
      <c r="Z24" s="28" t="s">
        <v>43</v>
      </c>
      <c r="AA24" s="26" t="s">
        <v>178</v>
      </c>
      <c r="AB24" s="29">
        <v>18.600000000000001</v>
      </c>
      <c r="AC24" s="36">
        <v>1.5</v>
      </c>
      <c r="AD24" s="37" t="s">
        <v>61</v>
      </c>
      <c r="AE24" s="38" t="s">
        <v>61</v>
      </c>
      <c r="AF24" s="39"/>
      <c r="AG24" s="50"/>
      <c r="AH24" s="50"/>
      <c r="AZ24" s="50"/>
      <c r="BA24" s="50"/>
      <c r="BB24" s="50"/>
      <c r="BC24" s="50"/>
      <c r="BD24" s="50"/>
    </row>
    <row r="25" spans="1:56" ht="14.25" customHeight="1">
      <c r="A25" s="25" t="s">
        <v>179</v>
      </c>
      <c r="B25" s="26" t="s">
        <v>144</v>
      </c>
      <c r="C25" s="27" t="s">
        <v>180</v>
      </c>
      <c r="D25" s="28" t="s">
        <v>71</v>
      </c>
      <c r="E25" s="28" t="s">
        <v>72</v>
      </c>
      <c r="F25" s="29">
        <v>4</v>
      </c>
      <c r="G25" s="29">
        <v>4</v>
      </c>
      <c r="H25" s="30">
        <v>1</v>
      </c>
      <c r="I25" s="30">
        <v>1</v>
      </c>
      <c r="J25" s="29" t="s">
        <v>53</v>
      </c>
      <c r="K25" s="49"/>
      <c r="L25" s="33" t="s">
        <v>181</v>
      </c>
      <c r="M25" s="29" t="s">
        <v>99</v>
      </c>
      <c r="N25" s="29">
        <v>20</v>
      </c>
      <c r="O25" s="29" t="s">
        <v>182</v>
      </c>
      <c r="P25" s="29">
        <v>1.1000000000000001</v>
      </c>
      <c r="Q25" s="29">
        <v>1.2</v>
      </c>
      <c r="R25" s="29">
        <v>2.5</v>
      </c>
      <c r="S25" s="29">
        <v>95</v>
      </c>
      <c r="T25" s="29" t="s">
        <v>43</v>
      </c>
      <c r="U25" s="29">
        <v>6.75</v>
      </c>
      <c r="V25" s="29">
        <v>6.15</v>
      </c>
      <c r="W25" s="29">
        <v>4.92</v>
      </c>
      <c r="X25" s="48"/>
      <c r="Y25" s="33" t="s">
        <v>183</v>
      </c>
      <c r="Z25" s="28" t="s">
        <v>43</v>
      </c>
      <c r="AA25" s="26" t="s">
        <v>184</v>
      </c>
      <c r="AB25" s="29">
        <v>14.54</v>
      </c>
      <c r="AC25" s="36">
        <v>8.1999999999999993</v>
      </c>
      <c r="AD25" s="37" t="s">
        <v>61</v>
      </c>
      <c r="AE25" s="38" t="s">
        <v>61</v>
      </c>
      <c r="AF25" s="39"/>
      <c r="AG25" s="50"/>
      <c r="AH25" s="50"/>
      <c r="AZ25" s="50"/>
      <c r="BA25" s="50"/>
      <c r="BB25" s="50"/>
      <c r="BC25" s="50"/>
      <c r="BD25" s="50"/>
    </row>
    <row r="26" spans="1:56" ht="14.25" customHeight="1">
      <c r="A26" s="25" t="s">
        <v>185</v>
      </c>
      <c r="B26" s="26" t="s">
        <v>144</v>
      </c>
      <c r="C26" s="27" t="s">
        <v>186</v>
      </c>
      <c r="D26" s="28" t="s">
        <v>187</v>
      </c>
      <c r="E26" s="28" t="s">
        <v>72</v>
      </c>
      <c r="F26" s="29">
        <v>6</v>
      </c>
      <c r="G26" s="29">
        <v>6</v>
      </c>
      <c r="H26" s="30">
        <v>1</v>
      </c>
      <c r="I26" s="30">
        <v>1</v>
      </c>
      <c r="J26" s="29" t="s">
        <v>53</v>
      </c>
      <c r="K26" s="49"/>
      <c r="L26" s="33" t="s">
        <v>188</v>
      </c>
      <c r="M26" s="29" t="s">
        <v>99</v>
      </c>
      <c r="N26" s="29">
        <v>17</v>
      </c>
      <c r="O26" s="29" t="s">
        <v>57</v>
      </c>
      <c r="P26" s="29">
        <v>1</v>
      </c>
      <c r="Q26" s="29">
        <v>1.1499999999999999</v>
      </c>
      <c r="R26" s="29">
        <v>2.5</v>
      </c>
      <c r="S26" s="29">
        <v>95</v>
      </c>
      <c r="T26" s="29" t="s">
        <v>43</v>
      </c>
      <c r="U26" s="29">
        <v>5.2</v>
      </c>
      <c r="V26" s="29">
        <v>15</v>
      </c>
      <c r="W26" s="29">
        <v>7.8</v>
      </c>
      <c r="X26" s="48"/>
      <c r="Y26" s="33" t="s">
        <v>189</v>
      </c>
      <c r="Z26" s="28" t="s">
        <v>43</v>
      </c>
      <c r="AA26" s="26" t="s">
        <v>190</v>
      </c>
      <c r="AB26" s="29">
        <v>19</v>
      </c>
      <c r="AC26" s="36">
        <v>0.5</v>
      </c>
      <c r="AD26" s="37" t="s">
        <v>61</v>
      </c>
      <c r="AE26" s="38" t="s">
        <v>61</v>
      </c>
      <c r="AF26" s="39"/>
      <c r="AG26" s="50"/>
      <c r="AH26" s="50"/>
      <c r="AZ26" s="50"/>
      <c r="BA26" s="50"/>
      <c r="BB26" s="50"/>
      <c r="BC26" s="50"/>
      <c r="BD26" s="50"/>
    </row>
    <row r="27" spans="1:56" ht="14.25" customHeight="1">
      <c r="A27" s="25" t="s">
        <v>191</v>
      </c>
      <c r="B27" s="53">
        <v>44257</v>
      </c>
      <c r="C27" s="54" t="s">
        <v>192</v>
      </c>
      <c r="D27" s="54">
        <v>44</v>
      </c>
      <c r="E27" s="54" t="s">
        <v>72</v>
      </c>
      <c r="F27" s="54">
        <v>2</v>
      </c>
      <c r="G27" s="54">
        <v>2</v>
      </c>
      <c r="H27" s="54">
        <v>1</v>
      </c>
      <c r="I27" s="54">
        <v>1</v>
      </c>
      <c r="J27" s="54" t="s">
        <v>53</v>
      </c>
      <c r="K27" s="55" t="s">
        <v>65</v>
      </c>
      <c r="L27" s="54" t="s">
        <v>193</v>
      </c>
      <c r="M27" s="54" t="s">
        <v>56</v>
      </c>
      <c r="N27" s="54">
        <v>2</v>
      </c>
      <c r="O27" s="54" t="s">
        <v>154</v>
      </c>
      <c r="P27" s="54">
        <v>1.8</v>
      </c>
      <c r="Q27" s="54">
        <v>1.7</v>
      </c>
      <c r="R27" s="54">
        <v>2.8</v>
      </c>
      <c r="S27" s="54">
        <v>20</v>
      </c>
      <c r="T27" s="54" t="s">
        <v>43</v>
      </c>
      <c r="U27" s="54">
        <v>3</v>
      </c>
      <c r="V27" s="54">
        <v>33.700000000000003</v>
      </c>
      <c r="W27" s="54">
        <v>12.2</v>
      </c>
      <c r="X27" s="56"/>
      <c r="Y27" s="33" t="s">
        <v>61</v>
      </c>
      <c r="Z27" s="28" t="s">
        <v>61</v>
      </c>
      <c r="AA27" s="28" t="s">
        <v>61</v>
      </c>
      <c r="AB27" s="28" t="s">
        <v>61</v>
      </c>
      <c r="AC27" s="28" t="s">
        <v>61</v>
      </c>
      <c r="AD27" s="56"/>
      <c r="AE27" s="54" t="s">
        <v>61</v>
      </c>
      <c r="AF27" s="56"/>
    </row>
    <row r="28" spans="1:56" ht="14.25" customHeight="1">
      <c r="A28" s="25" t="s">
        <v>194</v>
      </c>
      <c r="B28" s="53">
        <v>44257</v>
      </c>
      <c r="C28" s="54" t="s">
        <v>195</v>
      </c>
      <c r="D28" s="54">
        <v>54</v>
      </c>
      <c r="E28" s="54" t="s">
        <v>72</v>
      </c>
      <c r="F28" s="54">
        <v>4</v>
      </c>
      <c r="G28" s="54">
        <v>4</v>
      </c>
      <c r="H28" s="54">
        <v>1</v>
      </c>
      <c r="I28" s="54">
        <v>1</v>
      </c>
      <c r="J28" s="54" t="s">
        <v>53</v>
      </c>
      <c r="K28" s="57"/>
      <c r="L28" s="54" t="s">
        <v>196</v>
      </c>
      <c r="M28" s="54" t="s">
        <v>56</v>
      </c>
      <c r="N28" s="54">
        <v>6</v>
      </c>
      <c r="O28" s="54" t="s">
        <v>57</v>
      </c>
      <c r="P28" s="54">
        <v>1</v>
      </c>
      <c r="Q28" s="54">
        <v>1.2</v>
      </c>
      <c r="R28" s="54">
        <v>2.5</v>
      </c>
      <c r="S28" s="54">
        <v>60</v>
      </c>
      <c r="T28" s="54" t="s">
        <v>43</v>
      </c>
      <c r="U28" s="54">
        <v>10.199999999999999</v>
      </c>
      <c r="V28" s="54">
        <v>8.6999999999999993</v>
      </c>
      <c r="W28" s="54">
        <v>11.4</v>
      </c>
      <c r="X28" s="56"/>
      <c r="Y28" s="33" t="s">
        <v>61</v>
      </c>
      <c r="Z28" s="28" t="s">
        <v>61</v>
      </c>
      <c r="AA28" s="28" t="s">
        <v>61</v>
      </c>
      <c r="AB28" s="28" t="s">
        <v>61</v>
      </c>
      <c r="AC28" s="28" t="s">
        <v>61</v>
      </c>
      <c r="AD28" s="54" t="s">
        <v>61</v>
      </c>
      <c r="AE28" s="54" t="s">
        <v>61</v>
      </c>
      <c r="AF28" s="56"/>
    </row>
    <row r="29" spans="1:56" ht="14.25" customHeight="1">
      <c r="A29" s="25" t="s">
        <v>197</v>
      </c>
      <c r="B29" s="53">
        <v>44257</v>
      </c>
      <c r="C29" s="54" t="s">
        <v>198</v>
      </c>
      <c r="D29" s="54">
        <v>44</v>
      </c>
      <c r="E29" s="56"/>
      <c r="F29" s="54">
        <v>1</v>
      </c>
      <c r="G29" s="54">
        <v>1</v>
      </c>
      <c r="H29" s="54">
        <v>1</v>
      </c>
      <c r="I29" s="54">
        <v>1</v>
      </c>
      <c r="J29" s="54" t="s">
        <v>53</v>
      </c>
      <c r="K29" s="57"/>
      <c r="L29" s="54" t="s">
        <v>199</v>
      </c>
      <c r="M29" s="54" t="s">
        <v>99</v>
      </c>
      <c r="N29" s="54">
        <v>6</v>
      </c>
      <c r="O29" s="54" t="s">
        <v>57</v>
      </c>
      <c r="P29" s="54">
        <v>1.25</v>
      </c>
      <c r="Q29" s="54">
        <v>0.9</v>
      </c>
      <c r="R29" s="54">
        <v>2.5</v>
      </c>
      <c r="S29" s="54">
        <v>80</v>
      </c>
      <c r="T29" s="54" t="s">
        <v>43</v>
      </c>
      <c r="U29" s="54">
        <v>16.7</v>
      </c>
      <c r="V29" s="54">
        <v>20.5</v>
      </c>
      <c r="W29" s="54">
        <v>3.1</v>
      </c>
      <c r="X29" s="56"/>
      <c r="Y29" s="33" t="s">
        <v>61</v>
      </c>
      <c r="Z29" s="28" t="s">
        <v>61</v>
      </c>
      <c r="AA29" s="28" t="s">
        <v>61</v>
      </c>
      <c r="AB29" s="28" t="s">
        <v>61</v>
      </c>
      <c r="AC29" s="28" t="s">
        <v>61</v>
      </c>
      <c r="AD29" s="54" t="s">
        <v>61</v>
      </c>
      <c r="AE29" s="54" t="s">
        <v>61</v>
      </c>
      <c r="AF29" s="56"/>
    </row>
    <row r="30" spans="1:56" ht="14.25" customHeight="1">
      <c r="A30" s="25" t="s">
        <v>200</v>
      </c>
      <c r="B30" s="53">
        <v>44257</v>
      </c>
      <c r="C30" s="54" t="s">
        <v>201</v>
      </c>
      <c r="D30" s="54">
        <v>70</v>
      </c>
      <c r="E30" s="54" t="s">
        <v>72</v>
      </c>
      <c r="F30" s="54">
        <v>2</v>
      </c>
      <c r="G30" s="54">
        <v>2</v>
      </c>
      <c r="H30" s="54">
        <v>1</v>
      </c>
      <c r="I30" s="54">
        <v>1</v>
      </c>
      <c r="J30" s="54" t="s">
        <v>53</v>
      </c>
      <c r="K30" s="57"/>
      <c r="L30" s="54" t="s">
        <v>202</v>
      </c>
      <c r="M30" s="54" t="s">
        <v>56</v>
      </c>
      <c r="N30" s="54">
        <v>40</v>
      </c>
      <c r="O30" s="54" t="s">
        <v>85</v>
      </c>
      <c r="P30" s="54">
        <v>1.1000000000000001</v>
      </c>
      <c r="Q30" s="54">
        <v>1.2</v>
      </c>
      <c r="R30" s="54">
        <v>3</v>
      </c>
      <c r="S30" s="54">
        <v>70</v>
      </c>
      <c r="T30" s="54" t="s">
        <v>43</v>
      </c>
      <c r="U30" s="54">
        <v>9.9</v>
      </c>
      <c r="V30" s="54">
        <v>6.9</v>
      </c>
      <c r="W30" s="54">
        <v>4.37</v>
      </c>
      <c r="X30" s="56"/>
      <c r="Y30" s="33" t="s">
        <v>61</v>
      </c>
      <c r="Z30" s="28" t="s">
        <v>61</v>
      </c>
      <c r="AA30" s="28" t="s">
        <v>61</v>
      </c>
      <c r="AB30" s="28" t="s">
        <v>61</v>
      </c>
      <c r="AC30" s="28" t="s">
        <v>61</v>
      </c>
      <c r="AD30" s="56"/>
      <c r="AE30" s="54" t="s">
        <v>61</v>
      </c>
      <c r="AF30" s="56"/>
    </row>
    <row r="31" spans="1:56" ht="14.25" customHeight="1">
      <c r="A31" s="25" t="s">
        <v>203</v>
      </c>
      <c r="B31" s="53">
        <v>44257</v>
      </c>
      <c r="C31" s="54" t="s">
        <v>204</v>
      </c>
      <c r="D31" s="54">
        <v>49</v>
      </c>
      <c r="E31" s="56"/>
      <c r="F31" s="54">
        <v>6</v>
      </c>
      <c r="G31" s="54">
        <v>6</v>
      </c>
      <c r="H31" s="54">
        <v>0</v>
      </c>
      <c r="I31" s="54">
        <v>1</v>
      </c>
      <c r="J31" s="54" t="s">
        <v>205</v>
      </c>
      <c r="K31" s="57"/>
      <c r="L31" s="54" t="s">
        <v>61</v>
      </c>
      <c r="M31" s="54" t="s">
        <v>61</v>
      </c>
      <c r="N31" s="54" t="s">
        <v>61</v>
      </c>
      <c r="O31" s="54" t="s">
        <v>61</v>
      </c>
      <c r="P31" s="54" t="s">
        <v>61</v>
      </c>
      <c r="Q31" s="54" t="s">
        <v>61</v>
      </c>
      <c r="R31" s="54" t="s">
        <v>61</v>
      </c>
      <c r="S31" s="54" t="s">
        <v>61</v>
      </c>
      <c r="T31" s="54" t="s">
        <v>61</v>
      </c>
      <c r="U31" s="54" t="s">
        <v>61</v>
      </c>
      <c r="V31" s="54" t="s">
        <v>61</v>
      </c>
      <c r="W31" s="54" t="s">
        <v>61</v>
      </c>
      <c r="X31" s="54" t="s">
        <v>206</v>
      </c>
      <c r="Y31" s="54" t="s">
        <v>207</v>
      </c>
      <c r="Z31" s="54" t="s">
        <v>43</v>
      </c>
      <c r="AA31" s="54">
        <v>6.7</v>
      </c>
      <c r="AB31" s="54">
        <v>20</v>
      </c>
      <c r="AC31" s="54">
        <v>5.8</v>
      </c>
      <c r="AD31" s="56"/>
      <c r="AE31" s="56"/>
      <c r="AF31" s="56"/>
    </row>
    <row r="32" spans="1:56" ht="14.25" customHeight="1">
      <c r="A32" s="25" t="s">
        <v>208</v>
      </c>
      <c r="B32" s="53">
        <v>44257</v>
      </c>
      <c r="C32" s="54" t="s">
        <v>209</v>
      </c>
      <c r="D32" s="54" t="s">
        <v>61</v>
      </c>
      <c r="E32" s="54" t="s">
        <v>61</v>
      </c>
      <c r="F32" s="54">
        <v>26</v>
      </c>
      <c r="G32" s="54">
        <v>26</v>
      </c>
      <c r="H32" s="54">
        <v>1</v>
      </c>
      <c r="I32" s="54" t="s">
        <v>61</v>
      </c>
      <c r="J32" s="54" t="s">
        <v>53</v>
      </c>
      <c r="K32" s="57"/>
      <c r="L32" s="54" t="s">
        <v>210</v>
      </c>
      <c r="M32" s="54" t="s">
        <v>211</v>
      </c>
      <c r="N32" s="54">
        <v>2</v>
      </c>
      <c r="O32" s="54" t="s">
        <v>57</v>
      </c>
      <c r="P32" s="54">
        <v>1.1000000000000001</v>
      </c>
      <c r="Q32" s="54">
        <v>1.2</v>
      </c>
      <c r="R32" s="54">
        <v>2</v>
      </c>
      <c r="S32" s="54">
        <v>80</v>
      </c>
      <c r="T32" s="54" t="s">
        <v>212</v>
      </c>
      <c r="U32" s="54">
        <v>6.64</v>
      </c>
      <c r="V32" s="54">
        <v>26</v>
      </c>
      <c r="W32" s="54">
        <v>0.5</v>
      </c>
      <c r="X32" s="56"/>
      <c r="Y32" s="54" t="s">
        <v>210</v>
      </c>
      <c r="Z32" s="54" t="s">
        <v>212</v>
      </c>
      <c r="AA32" s="54" t="s">
        <v>61</v>
      </c>
      <c r="AB32" s="54" t="s">
        <v>61</v>
      </c>
      <c r="AC32" s="54" t="s">
        <v>61</v>
      </c>
      <c r="AD32" s="56"/>
      <c r="AE32" s="56"/>
      <c r="AF32" s="56"/>
    </row>
    <row r="33" spans="1:32" ht="14.25" customHeight="1">
      <c r="A33" s="25" t="s">
        <v>213</v>
      </c>
      <c r="B33" s="53">
        <v>44257</v>
      </c>
      <c r="C33" s="54" t="s">
        <v>214</v>
      </c>
      <c r="D33" s="54">
        <v>37</v>
      </c>
      <c r="E33" s="54" t="s">
        <v>215</v>
      </c>
      <c r="F33" s="54">
        <v>4</v>
      </c>
      <c r="G33" s="54">
        <v>4</v>
      </c>
      <c r="H33" s="54">
        <v>0</v>
      </c>
      <c r="I33" s="54">
        <v>1</v>
      </c>
      <c r="J33" s="54" t="s">
        <v>53</v>
      </c>
      <c r="K33" s="57"/>
      <c r="L33" s="54" t="s">
        <v>216</v>
      </c>
      <c r="M33" s="54" t="s">
        <v>56</v>
      </c>
      <c r="N33" s="54">
        <v>40</v>
      </c>
      <c r="O33" s="54" t="s">
        <v>85</v>
      </c>
      <c r="P33" s="54">
        <v>1</v>
      </c>
      <c r="Q33" s="54">
        <v>1.1000000000000001</v>
      </c>
      <c r="R33" s="54">
        <v>2.5</v>
      </c>
      <c r="S33" s="54">
        <v>75</v>
      </c>
      <c r="T33" s="54" t="s">
        <v>43</v>
      </c>
      <c r="U33" s="54">
        <v>15</v>
      </c>
      <c r="V33" s="54">
        <v>55</v>
      </c>
      <c r="W33" s="54">
        <v>1</v>
      </c>
      <c r="X33" s="54" t="s">
        <v>206</v>
      </c>
      <c r="Y33" s="54" t="s">
        <v>217</v>
      </c>
      <c r="Z33" s="54" t="s">
        <v>43</v>
      </c>
      <c r="AA33" s="54">
        <v>6.7</v>
      </c>
      <c r="AB33" s="54">
        <v>50</v>
      </c>
      <c r="AC33" s="54">
        <v>1.5</v>
      </c>
      <c r="AD33" s="56"/>
      <c r="AE33" s="56"/>
      <c r="AF33" s="56"/>
    </row>
    <row r="34" spans="1:32" ht="14.25" customHeight="1">
      <c r="A34" s="25" t="s">
        <v>218</v>
      </c>
      <c r="B34" s="53">
        <v>44257</v>
      </c>
      <c r="C34" s="54" t="s">
        <v>219</v>
      </c>
      <c r="D34" s="54">
        <v>50</v>
      </c>
      <c r="E34" s="54" t="s">
        <v>72</v>
      </c>
      <c r="F34" s="54">
        <v>6</v>
      </c>
      <c r="G34" s="54">
        <v>6</v>
      </c>
      <c r="H34" s="54">
        <v>1</v>
      </c>
      <c r="I34" s="54">
        <v>1</v>
      </c>
      <c r="J34" s="54" t="s">
        <v>53</v>
      </c>
      <c r="K34" s="57"/>
      <c r="L34" s="54" t="s">
        <v>220</v>
      </c>
      <c r="M34" s="54" t="s">
        <v>99</v>
      </c>
      <c r="N34" s="54">
        <v>15</v>
      </c>
      <c r="O34" s="54" t="s">
        <v>85</v>
      </c>
      <c r="P34" s="54" t="s">
        <v>61</v>
      </c>
      <c r="Q34" s="54" t="s">
        <v>61</v>
      </c>
      <c r="R34" s="54" t="s">
        <v>61</v>
      </c>
      <c r="S34" s="54">
        <v>80</v>
      </c>
      <c r="T34" s="54" t="s">
        <v>43</v>
      </c>
      <c r="U34" s="54">
        <v>17.5</v>
      </c>
      <c r="V34" s="54">
        <v>23.42</v>
      </c>
      <c r="W34" s="54">
        <v>0.88</v>
      </c>
      <c r="X34" s="54" t="s">
        <v>206</v>
      </c>
      <c r="Y34" s="33" t="s">
        <v>61</v>
      </c>
      <c r="Z34" s="28" t="s">
        <v>61</v>
      </c>
      <c r="AA34" s="28" t="s">
        <v>61</v>
      </c>
      <c r="AB34" s="28" t="s">
        <v>61</v>
      </c>
      <c r="AC34" s="28" t="s">
        <v>61</v>
      </c>
      <c r="AD34" s="56"/>
      <c r="AE34" s="54" t="s">
        <v>61</v>
      </c>
      <c r="AF34" s="56"/>
    </row>
    <row r="35" spans="1:32" ht="14.25" customHeight="1">
      <c r="A35" s="25" t="s">
        <v>221</v>
      </c>
      <c r="B35" s="53">
        <v>44257</v>
      </c>
      <c r="C35" s="54" t="s">
        <v>222</v>
      </c>
      <c r="D35" s="54">
        <v>27</v>
      </c>
      <c r="E35" s="54" t="s">
        <v>215</v>
      </c>
      <c r="F35" s="54">
        <v>3</v>
      </c>
      <c r="G35" s="54">
        <v>2</v>
      </c>
      <c r="H35" s="54" t="s">
        <v>61</v>
      </c>
      <c r="I35" s="54" t="s">
        <v>61</v>
      </c>
      <c r="J35" s="56"/>
      <c r="K35" s="57"/>
      <c r="L35" s="54" t="s">
        <v>61</v>
      </c>
      <c r="M35" s="54" t="s">
        <v>61</v>
      </c>
      <c r="N35" s="54" t="s">
        <v>61</v>
      </c>
      <c r="O35" s="54" t="s">
        <v>61</v>
      </c>
      <c r="P35" s="54" t="s">
        <v>61</v>
      </c>
      <c r="Q35" s="54" t="s">
        <v>61</v>
      </c>
      <c r="R35" s="54" t="s">
        <v>61</v>
      </c>
      <c r="S35" s="54" t="s">
        <v>61</v>
      </c>
      <c r="T35" s="54" t="s">
        <v>61</v>
      </c>
      <c r="U35" s="54" t="s">
        <v>61</v>
      </c>
      <c r="V35" s="54" t="s">
        <v>61</v>
      </c>
      <c r="W35" s="54" t="s">
        <v>61</v>
      </c>
      <c r="X35" s="56"/>
      <c r="Y35" s="54" t="s">
        <v>223</v>
      </c>
      <c r="Z35" s="54" t="s">
        <v>43</v>
      </c>
      <c r="AA35" s="54">
        <v>8.6</v>
      </c>
      <c r="AB35" s="54">
        <v>50</v>
      </c>
      <c r="AC35" s="54">
        <v>4</v>
      </c>
      <c r="AD35" s="56"/>
      <c r="AE35" s="54" t="s">
        <v>61</v>
      </c>
      <c r="AF35" s="56"/>
    </row>
    <row r="36" spans="1:32" ht="14.25" customHeight="1">
      <c r="A36" s="25" t="s">
        <v>224</v>
      </c>
      <c r="B36" s="53">
        <v>44257</v>
      </c>
      <c r="C36" s="54" t="s">
        <v>225</v>
      </c>
      <c r="D36" s="54">
        <v>30</v>
      </c>
      <c r="E36" s="56"/>
      <c r="F36" s="54">
        <v>2</v>
      </c>
      <c r="G36" s="54">
        <v>2</v>
      </c>
      <c r="H36" s="54">
        <v>0</v>
      </c>
      <c r="I36" s="54">
        <v>1</v>
      </c>
      <c r="J36" s="54" t="s">
        <v>53</v>
      </c>
      <c r="K36" s="57"/>
      <c r="L36" s="54" t="s">
        <v>61</v>
      </c>
      <c r="M36" s="54" t="s">
        <v>61</v>
      </c>
      <c r="N36" s="54" t="s">
        <v>61</v>
      </c>
      <c r="O36" s="54" t="s">
        <v>61</v>
      </c>
      <c r="P36" s="54" t="s">
        <v>61</v>
      </c>
      <c r="Q36" s="54" t="s">
        <v>61</v>
      </c>
      <c r="R36" s="54" t="s">
        <v>61</v>
      </c>
      <c r="S36" s="54" t="s">
        <v>61</v>
      </c>
      <c r="T36" s="54" t="s">
        <v>61</v>
      </c>
      <c r="U36" s="54" t="s">
        <v>61</v>
      </c>
      <c r="V36" s="54" t="s">
        <v>61</v>
      </c>
      <c r="W36" s="54" t="s">
        <v>61</v>
      </c>
      <c r="X36" s="54" t="s">
        <v>206</v>
      </c>
      <c r="Y36" s="54" t="s">
        <v>226</v>
      </c>
      <c r="Z36" s="54" t="s">
        <v>43</v>
      </c>
      <c r="AA36" s="54">
        <v>10</v>
      </c>
      <c r="AB36" s="54">
        <v>50</v>
      </c>
      <c r="AC36" s="54">
        <v>2</v>
      </c>
      <c r="AD36" s="56"/>
      <c r="AE36" s="54" t="s">
        <v>61</v>
      </c>
      <c r="AF36" s="56"/>
    </row>
    <row r="37" spans="1:32" ht="14.25" customHeight="1">
      <c r="A37" s="25" t="s">
        <v>227</v>
      </c>
      <c r="B37" s="53">
        <v>44258</v>
      </c>
      <c r="C37" s="54" t="s">
        <v>228</v>
      </c>
      <c r="D37" s="54">
        <v>58</v>
      </c>
      <c r="E37" s="54" t="s">
        <v>72</v>
      </c>
      <c r="F37" s="54">
        <v>2</v>
      </c>
      <c r="G37" s="54">
        <v>2</v>
      </c>
      <c r="H37" s="54">
        <v>1</v>
      </c>
      <c r="I37" s="54" t="s">
        <v>61</v>
      </c>
      <c r="J37" s="56"/>
      <c r="K37" s="55" t="s">
        <v>229</v>
      </c>
      <c r="L37" s="54" t="s">
        <v>230</v>
      </c>
      <c r="M37" s="54" t="s">
        <v>56</v>
      </c>
      <c r="N37" s="54">
        <v>6</v>
      </c>
      <c r="O37" s="54" t="s">
        <v>57</v>
      </c>
      <c r="P37" s="54">
        <v>1</v>
      </c>
      <c r="Q37" s="54">
        <v>1.2</v>
      </c>
      <c r="R37" s="54">
        <v>3.5</v>
      </c>
      <c r="S37" s="54">
        <v>70</v>
      </c>
      <c r="T37" s="54" t="s">
        <v>43</v>
      </c>
      <c r="U37" s="54">
        <v>12</v>
      </c>
      <c r="V37" s="54">
        <v>50</v>
      </c>
      <c r="W37" s="54">
        <v>1.37</v>
      </c>
      <c r="X37" s="56"/>
      <c r="Y37" s="33" t="s">
        <v>61</v>
      </c>
      <c r="Z37" s="28" t="s">
        <v>61</v>
      </c>
      <c r="AA37" s="28" t="s">
        <v>61</v>
      </c>
      <c r="AB37" s="28" t="s">
        <v>61</v>
      </c>
      <c r="AC37" s="28" t="s">
        <v>61</v>
      </c>
      <c r="AD37" s="54" t="s">
        <v>61</v>
      </c>
      <c r="AE37" s="54" t="s">
        <v>61</v>
      </c>
      <c r="AF37" s="56"/>
    </row>
    <row r="38" spans="1:32" ht="14.25" customHeight="1">
      <c r="A38" s="25" t="s">
        <v>231</v>
      </c>
      <c r="B38" s="53">
        <v>44258</v>
      </c>
      <c r="C38" s="54" t="s">
        <v>232</v>
      </c>
      <c r="D38" s="54">
        <v>32</v>
      </c>
      <c r="E38" s="54" t="s">
        <v>72</v>
      </c>
      <c r="F38" s="54">
        <v>3</v>
      </c>
      <c r="G38" s="54">
        <v>3</v>
      </c>
      <c r="H38" s="54">
        <v>1</v>
      </c>
      <c r="I38" s="54" t="s">
        <v>61</v>
      </c>
      <c r="J38" s="56"/>
      <c r="K38" s="57"/>
      <c r="L38" s="54" t="s">
        <v>233</v>
      </c>
      <c r="M38" s="54" t="s">
        <v>41</v>
      </c>
      <c r="N38" s="54">
        <v>2</v>
      </c>
      <c r="O38" s="54" t="s">
        <v>234</v>
      </c>
      <c r="P38" s="54">
        <v>1.56</v>
      </c>
      <c r="Q38" s="54">
        <v>0.9</v>
      </c>
      <c r="R38" s="54">
        <v>2</v>
      </c>
      <c r="S38" s="54">
        <v>60</v>
      </c>
      <c r="T38" s="54" t="s">
        <v>43</v>
      </c>
      <c r="U38" s="54">
        <v>11.7</v>
      </c>
      <c r="V38" s="54">
        <v>50</v>
      </c>
      <c r="W38" s="54">
        <v>4.16</v>
      </c>
      <c r="X38" s="56"/>
      <c r="Y38" s="33" t="s">
        <v>61</v>
      </c>
      <c r="Z38" s="28" t="s">
        <v>61</v>
      </c>
      <c r="AA38" s="28" t="s">
        <v>61</v>
      </c>
      <c r="AB38" s="28" t="s">
        <v>61</v>
      </c>
      <c r="AC38" s="28" t="s">
        <v>61</v>
      </c>
      <c r="AD38" s="56"/>
      <c r="AE38" s="54" t="s">
        <v>61</v>
      </c>
      <c r="AF38" s="56"/>
    </row>
    <row r="39" spans="1:32" ht="14.25" customHeight="1">
      <c r="A39" s="25" t="s">
        <v>235</v>
      </c>
      <c r="B39" s="53">
        <v>44258</v>
      </c>
      <c r="C39" s="54" t="s">
        <v>236</v>
      </c>
      <c r="D39" s="54">
        <v>77</v>
      </c>
      <c r="E39" s="54" t="s">
        <v>72</v>
      </c>
      <c r="F39" s="54">
        <v>6</v>
      </c>
      <c r="G39" s="54">
        <v>6</v>
      </c>
      <c r="H39" s="54">
        <v>1</v>
      </c>
      <c r="I39" s="54">
        <v>1</v>
      </c>
      <c r="J39" s="54" t="s">
        <v>53</v>
      </c>
      <c r="K39" s="57"/>
      <c r="L39" s="54" t="s">
        <v>237</v>
      </c>
      <c r="M39" s="54" t="s">
        <v>41</v>
      </c>
      <c r="N39" s="54">
        <v>2</v>
      </c>
      <c r="O39" s="54" t="s">
        <v>94</v>
      </c>
      <c r="P39" s="54">
        <v>1</v>
      </c>
      <c r="Q39" s="54">
        <v>1.55</v>
      </c>
      <c r="R39" s="54">
        <v>4</v>
      </c>
      <c r="S39" s="54">
        <v>20</v>
      </c>
      <c r="T39" s="54" t="s">
        <v>43</v>
      </c>
      <c r="U39" s="54">
        <v>12.4</v>
      </c>
      <c r="V39" s="54">
        <v>17.43</v>
      </c>
      <c r="W39" s="54">
        <v>45</v>
      </c>
      <c r="X39" s="56"/>
      <c r="Y39" s="33" t="s">
        <v>61</v>
      </c>
      <c r="Z39" s="28" t="s">
        <v>61</v>
      </c>
      <c r="AA39" s="28" t="s">
        <v>61</v>
      </c>
      <c r="AB39" s="28" t="s">
        <v>61</v>
      </c>
      <c r="AC39" s="28" t="s">
        <v>61</v>
      </c>
      <c r="AD39" s="54"/>
      <c r="AE39" s="54" t="s">
        <v>61</v>
      </c>
      <c r="AF39" s="56"/>
    </row>
    <row r="40" spans="1:32" ht="14.25" customHeight="1">
      <c r="A40" s="25" t="s">
        <v>238</v>
      </c>
      <c r="B40" s="53">
        <v>44258</v>
      </c>
      <c r="C40" s="54" t="s">
        <v>239</v>
      </c>
      <c r="D40" s="54">
        <v>30</v>
      </c>
      <c r="E40" s="54" t="s">
        <v>72</v>
      </c>
      <c r="F40" s="54">
        <v>3</v>
      </c>
      <c r="G40" s="54">
        <v>3</v>
      </c>
      <c r="H40" s="54" t="s">
        <v>61</v>
      </c>
      <c r="I40" s="54" t="s">
        <v>61</v>
      </c>
      <c r="J40" s="56"/>
      <c r="K40" s="57"/>
      <c r="L40" s="54" t="s">
        <v>61</v>
      </c>
      <c r="M40" s="54" t="s">
        <v>61</v>
      </c>
      <c r="N40" s="54" t="s">
        <v>61</v>
      </c>
      <c r="O40" s="54" t="s">
        <v>61</v>
      </c>
      <c r="P40" s="54" t="s">
        <v>61</v>
      </c>
      <c r="Q40" s="54" t="s">
        <v>61</v>
      </c>
      <c r="R40" s="54" t="s">
        <v>61</v>
      </c>
      <c r="S40" s="54" t="s">
        <v>61</v>
      </c>
      <c r="T40" s="54" t="s">
        <v>61</v>
      </c>
      <c r="U40" s="54" t="s">
        <v>61</v>
      </c>
      <c r="V40" s="54" t="s">
        <v>61</v>
      </c>
      <c r="W40" s="54" t="s">
        <v>61</v>
      </c>
      <c r="X40" s="56"/>
      <c r="Y40" s="33" t="s">
        <v>61</v>
      </c>
      <c r="Z40" s="28" t="s">
        <v>61</v>
      </c>
      <c r="AA40" s="28" t="s">
        <v>61</v>
      </c>
      <c r="AB40" s="28" t="s">
        <v>61</v>
      </c>
      <c r="AC40" s="28" t="s">
        <v>61</v>
      </c>
      <c r="AD40" s="56"/>
      <c r="AE40" s="56"/>
      <c r="AF40" s="56"/>
    </row>
    <row r="41" spans="1:32" ht="14.25" customHeight="1">
      <c r="A41" s="25" t="s">
        <v>240</v>
      </c>
      <c r="B41" s="53">
        <v>44258</v>
      </c>
      <c r="C41" s="54" t="s">
        <v>241</v>
      </c>
      <c r="D41" s="54">
        <v>39</v>
      </c>
      <c r="E41" s="56"/>
      <c r="F41" s="54">
        <v>7</v>
      </c>
      <c r="G41" s="54">
        <v>7</v>
      </c>
      <c r="H41" s="54">
        <v>1</v>
      </c>
      <c r="I41" s="54">
        <v>1</v>
      </c>
      <c r="J41" s="54" t="s">
        <v>53</v>
      </c>
      <c r="K41" s="57"/>
      <c r="L41" s="54" t="s">
        <v>242</v>
      </c>
      <c r="M41" s="54" t="s">
        <v>170</v>
      </c>
      <c r="N41" s="54">
        <v>4</v>
      </c>
      <c r="O41" s="54" t="s">
        <v>85</v>
      </c>
      <c r="P41" s="54">
        <v>1.4</v>
      </c>
      <c r="Q41" s="54">
        <v>0.87</v>
      </c>
      <c r="R41" s="54">
        <v>2</v>
      </c>
      <c r="S41" s="54">
        <v>85</v>
      </c>
      <c r="T41" s="54" t="s">
        <v>43</v>
      </c>
      <c r="U41" s="54">
        <v>5.9</v>
      </c>
      <c r="V41" s="54">
        <v>42.6</v>
      </c>
      <c r="W41" s="54">
        <v>3.6</v>
      </c>
      <c r="X41" s="56"/>
      <c r="Y41" s="54" t="s">
        <v>243</v>
      </c>
      <c r="Z41" s="54" t="s">
        <v>43</v>
      </c>
      <c r="AA41" s="54">
        <v>5.9</v>
      </c>
      <c r="AB41" s="54">
        <v>44.6</v>
      </c>
      <c r="AC41" s="54">
        <v>0.5</v>
      </c>
      <c r="AD41" s="56"/>
      <c r="AE41" s="56"/>
      <c r="AF41" s="56"/>
    </row>
    <row r="42" spans="1:32" ht="14.25" customHeight="1">
      <c r="A42" s="25" t="s">
        <v>244</v>
      </c>
      <c r="B42" s="53">
        <v>44258</v>
      </c>
      <c r="C42" s="54" t="s">
        <v>245</v>
      </c>
      <c r="D42" s="54">
        <v>48</v>
      </c>
      <c r="E42" s="56"/>
      <c r="F42" s="54">
        <v>1</v>
      </c>
      <c r="G42" s="54">
        <v>1</v>
      </c>
      <c r="H42" s="54">
        <v>1</v>
      </c>
      <c r="I42" s="54">
        <v>1</v>
      </c>
      <c r="J42" s="54" t="s">
        <v>246</v>
      </c>
      <c r="K42" s="55" t="s">
        <v>229</v>
      </c>
      <c r="L42" s="54" t="s">
        <v>247</v>
      </c>
      <c r="M42" s="54" t="s">
        <v>248</v>
      </c>
      <c r="N42" s="54">
        <v>5</v>
      </c>
      <c r="O42" s="54" t="s">
        <v>123</v>
      </c>
      <c r="P42" s="54">
        <v>1</v>
      </c>
      <c r="Q42" s="54">
        <v>1.1299999999999999</v>
      </c>
      <c r="R42" s="54">
        <v>5</v>
      </c>
      <c r="S42" s="54">
        <v>45</v>
      </c>
      <c r="T42" s="54" t="s">
        <v>212</v>
      </c>
      <c r="U42" s="54">
        <v>8</v>
      </c>
      <c r="V42" s="54">
        <v>20</v>
      </c>
      <c r="W42" s="54">
        <v>2.5</v>
      </c>
      <c r="X42" s="56"/>
      <c r="Y42" s="33" t="s">
        <v>61</v>
      </c>
      <c r="Z42" s="28" t="s">
        <v>61</v>
      </c>
      <c r="AA42" s="28" t="s">
        <v>61</v>
      </c>
      <c r="AB42" s="28" t="s">
        <v>61</v>
      </c>
      <c r="AC42" s="28" t="s">
        <v>61</v>
      </c>
      <c r="AD42" s="56"/>
      <c r="AE42" s="56"/>
      <c r="AF42" s="56"/>
    </row>
    <row r="43" spans="1:32" ht="14.25" customHeight="1">
      <c r="A43" s="25" t="s">
        <v>249</v>
      </c>
      <c r="B43" s="53">
        <v>44258</v>
      </c>
      <c r="C43" s="54" t="s">
        <v>250</v>
      </c>
      <c r="D43" s="54">
        <v>73</v>
      </c>
      <c r="E43" s="56"/>
      <c r="F43" s="54">
        <v>2</v>
      </c>
      <c r="G43" s="54">
        <v>2</v>
      </c>
      <c r="H43" s="54">
        <v>1</v>
      </c>
      <c r="I43" s="54" t="s">
        <v>61</v>
      </c>
      <c r="J43" s="56"/>
      <c r="K43" s="57"/>
      <c r="L43" s="54" t="s">
        <v>251</v>
      </c>
      <c r="M43" s="54" t="s">
        <v>252</v>
      </c>
      <c r="N43" s="54">
        <v>3</v>
      </c>
      <c r="O43" s="54" t="s">
        <v>123</v>
      </c>
      <c r="P43" s="54">
        <v>1.2</v>
      </c>
      <c r="Q43" s="54">
        <v>0.9</v>
      </c>
      <c r="R43" s="54">
        <v>2</v>
      </c>
      <c r="S43" s="54">
        <v>90</v>
      </c>
      <c r="T43" s="54" t="s">
        <v>43</v>
      </c>
      <c r="U43" s="54">
        <v>5.3</v>
      </c>
      <c r="V43" s="54">
        <v>25</v>
      </c>
      <c r="W43" s="54">
        <v>16</v>
      </c>
      <c r="X43" s="56"/>
      <c r="Y43" s="54" t="s">
        <v>253</v>
      </c>
      <c r="Z43" s="54" t="s">
        <v>43</v>
      </c>
      <c r="AA43" s="54">
        <v>9</v>
      </c>
      <c r="AB43" s="54">
        <v>26</v>
      </c>
      <c r="AC43" s="54">
        <v>17</v>
      </c>
      <c r="AD43" s="56"/>
      <c r="AE43" s="56"/>
      <c r="AF43" s="56"/>
    </row>
    <row r="44" spans="1:32" ht="14.25" customHeight="1">
      <c r="A44" s="25" t="s">
        <v>254</v>
      </c>
      <c r="B44" s="53">
        <v>44258</v>
      </c>
      <c r="C44" s="54" t="s">
        <v>255</v>
      </c>
      <c r="D44" s="54">
        <v>24</v>
      </c>
      <c r="E44" s="54" t="s">
        <v>72</v>
      </c>
      <c r="F44" s="54">
        <v>3</v>
      </c>
      <c r="G44" s="54">
        <v>3</v>
      </c>
      <c r="H44" s="54" t="s">
        <v>61</v>
      </c>
      <c r="I44" s="54">
        <v>1</v>
      </c>
      <c r="J44" s="54" t="s">
        <v>256</v>
      </c>
      <c r="K44" s="57"/>
      <c r="L44" s="54" t="s">
        <v>61</v>
      </c>
      <c r="M44" s="54" t="s">
        <v>61</v>
      </c>
      <c r="N44" s="54" t="s">
        <v>61</v>
      </c>
      <c r="O44" s="54" t="s">
        <v>61</v>
      </c>
      <c r="P44" s="54" t="s">
        <v>61</v>
      </c>
      <c r="Q44" s="54" t="s">
        <v>61</v>
      </c>
      <c r="R44" s="54" t="s">
        <v>61</v>
      </c>
      <c r="S44" s="54" t="s">
        <v>61</v>
      </c>
      <c r="T44" s="54" t="s">
        <v>61</v>
      </c>
      <c r="U44" s="54" t="s">
        <v>61</v>
      </c>
      <c r="V44" s="54" t="s">
        <v>61</v>
      </c>
      <c r="W44" s="54" t="s">
        <v>61</v>
      </c>
      <c r="X44" s="56"/>
      <c r="Y44" s="54" t="s">
        <v>257</v>
      </c>
      <c r="Z44" s="54" t="s">
        <v>43</v>
      </c>
      <c r="AA44" s="54">
        <v>24.3</v>
      </c>
      <c r="AB44" s="54">
        <v>38</v>
      </c>
      <c r="AC44" s="54">
        <v>13.4</v>
      </c>
      <c r="AD44" s="56"/>
      <c r="AE44" s="54" t="s">
        <v>61</v>
      </c>
      <c r="AF44" s="56"/>
    </row>
    <row r="45" spans="1:32" ht="14.25" customHeight="1">
      <c r="A45" s="25" t="s">
        <v>258</v>
      </c>
      <c r="B45" s="53">
        <v>44258</v>
      </c>
      <c r="C45" s="54" t="s">
        <v>259</v>
      </c>
      <c r="D45" s="54" t="s">
        <v>61</v>
      </c>
      <c r="E45" s="54" t="s">
        <v>61</v>
      </c>
      <c r="F45" s="54">
        <v>55</v>
      </c>
      <c r="G45" s="54">
        <v>55</v>
      </c>
      <c r="H45" s="54">
        <v>3</v>
      </c>
      <c r="I45" s="54">
        <v>1</v>
      </c>
      <c r="J45" s="56"/>
      <c r="K45" s="57"/>
      <c r="L45" s="54" t="s">
        <v>260</v>
      </c>
      <c r="M45" s="54" t="s">
        <v>56</v>
      </c>
      <c r="N45" s="54">
        <v>15</v>
      </c>
      <c r="O45" s="54" t="s">
        <v>94</v>
      </c>
      <c r="P45" s="54">
        <v>1.1000000000000001</v>
      </c>
      <c r="Q45" s="54">
        <v>1.3</v>
      </c>
      <c r="R45" s="54">
        <v>2.5</v>
      </c>
      <c r="S45" s="54">
        <v>70</v>
      </c>
      <c r="T45" s="54" t="s">
        <v>43</v>
      </c>
      <c r="U45" s="54">
        <v>20</v>
      </c>
      <c r="V45" s="54">
        <v>39</v>
      </c>
      <c r="W45" s="54">
        <v>1.55</v>
      </c>
      <c r="X45" s="56"/>
      <c r="Y45" s="33" t="s">
        <v>61</v>
      </c>
      <c r="Z45" s="28" t="s">
        <v>61</v>
      </c>
      <c r="AA45" s="28" t="s">
        <v>61</v>
      </c>
      <c r="AB45" s="28" t="s">
        <v>61</v>
      </c>
      <c r="AC45" s="28" t="s">
        <v>61</v>
      </c>
      <c r="AD45" s="56"/>
      <c r="AE45" s="56"/>
      <c r="AF45" s="56"/>
    </row>
    <row r="46" spans="1:32" ht="14.25" customHeight="1">
      <c r="A46" s="25" t="s">
        <v>261</v>
      </c>
      <c r="B46" s="53">
        <v>44258</v>
      </c>
      <c r="C46" s="54" t="s">
        <v>262</v>
      </c>
      <c r="D46" s="54">
        <v>58</v>
      </c>
      <c r="E46" s="54" t="s">
        <v>72</v>
      </c>
      <c r="F46" s="54">
        <v>8</v>
      </c>
      <c r="G46" s="54">
        <v>8</v>
      </c>
      <c r="H46" s="54">
        <v>1</v>
      </c>
      <c r="I46" s="54">
        <v>1</v>
      </c>
      <c r="J46" s="54" t="s">
        <v>53</v>
      </c>
      <c r="K46" s="55" t="s">
        <v>263</v>
      </c>
      <c r="L46" s="54" t="s">
        <v>264</v>
      </c>
      <c r="M46" s="54" t="s">
        <v>56</v>
      </c>
      <c r="N46" s="54">
        <v>11</v>
      </c>
      <c r="O46" s="54" t="s">
        <v>57</v>
      </c>
      <c r="P46" s="54">
        <v>1.3</v>
      </c>
      <c r="Q46" s="54">
        <v>0.9</v>
      </c>
      <c r="R46" s="54">
        <v>2.5</v>
      </c>
      <c r="S46" s="54">
        <v>75</v>
      </c>
      <c r="T46" s="54" t="s">
        <v>43</v>
      </c>
      <c r="U46" s="54">
        <v>17.2</v>
      </c>
      <c r="V46" s="54">
        <v>19.2</v>
      </c>
      <c r="W46" s="54">
        <v>1</v>
      </c>
      <c r="X46" s="56"/>
      <c r="Y46" s="33" t="s">
        <v>61</v>
      </c>
      <c r="Z46" s="28" t="s">
        <v>61</v>
      </c>
      <c r="AA46" s="28" t="s">
        <v>61</v>
      </c>
      <c r="AB46" s="28" t="s">
        <v>61</v>
      </c>
      <c r="AC46" s="28" t="s">
        <v>61</v>
      </c>
      <c r="AD46" s="56"/>
      <c r="AE46" s="54" t="s">
        <v>61</v>
      </c>
      <c r="AF46" s="56"/>
    </row>
    <row r="47" spans="1:32" ht="14.25" customHeight="1">
      <c r="A47" s="25" t="s">
        <v>265</v>
      </c>
      <c r="B47" s="53">
        <v>44258</v>
      </c>
      <c r="C47" s="54" t="s">
        <v>266</v>
      </c>
      <c r="D47" s="54">
        <v>67</v>
      </c>
      <c r="E47" s="56"/>
      <c r="F47" s="54">
        <v>3</v>
      </c>
      <c r="G47" s="54">
        <v>3</v>
      </c>
      <c r="H47" s="54">
        <v>1</v>
      </c>
      <c r="I47" s="54" t="s">
        <v>61</v>
      </c>
      <c r="J47" s="56"/>
      <c r="K47" s="57"/>
      <c r="L47" s="54" t="s">
        <v>267</v>
      </c>
      <c r="M47" s="54" t="s">
        <v>268</v>
      </c>
      <c r="N47" s="54">
        <v>10</v>
      </c>
      <c r="O47" s="54" t="s">
        <v>269</v>
      </c>
      <c r="P47" s="54">
        <v>1.3</v>
      </c>
      <c r="Q47" s="54">
        <v>1.1000000000000001</v>
      </c>
      <c r="R47" s="54">
        <v>3</v>
      </c>
      <c r="S47" s="54">
        <v>90</v>
      </c>
      <c r="T47" s="54" t="s">
        <v>43</v>
      </c>
      <c r="U47" s="54">
        <v>16.2</v>
      </c>
      <c r="V47" s="54">
        <v>16</v>
      </c>
      <c r="W47" s="54">
        <v>3.4</v>
      </c>
      <c r="X47" s="56"/>
      <c r="Y47" s="54" t="s">
        <v>270</v>
      </c>
      <c r="Z47" s="54" t="s">
        <v>43</v>
      </c>
      <c r="AA47" s="54">
        <v>21.8</v>
      </c>
      <c r="AB47" s="54">
        <v>21.6</v>
      </c>
      <c r="AC47" s="54">
        <v>3.4</v>
      </c>
      <c r="AD47" s="56"/>
      <c r="AE47" s="56"/>
      <c r="AF47" s="56"/>
    </row>
    <row r="48" spans="1:32" ht="14.25" customHeight="1">
      <c r="A48" s="25" t="s">
        <v>271</v>
      </c>
      <c r="B48" s="53">
        <v>44258</v>
      </c>
      <c r="C48" s="54" t="s">
        <v>272</v>
      </c>
      <c r="D48" s="54">
        <v>35</v>
      </c>
      <c r="E48" s="56"/>
      <c r="F48" s="54">
        <v>2</v>
      </c>
      <c r="G48" s="54">
        <v>2</v>
      </c>
      <c r="H48" s="54">
        <v>1</v>
      </c>
      <c r="I48" s="54" t="s">
        <v>61</v>
      </c>
      <c r="J48" s="56"/>
      <c r="K48" s="57"/>
      <c r="L48" s="54" t="s">
        <v>273</v>
      </c>
      <c r="M48" s="54" t="s">
        <v>56</v>
      </c>
      <c r="N48" s="54">
        <v>12</v>
      </c>
      <c r="O48" s="54" t="s">
        <v>85</v>
      </c>
      <c r="P48" s="54">
        <v>1</v>
      </c>
      <c r="Q48" s="54">
        <v>1.2</v>
      </c>
      <c r="R48" s="54">
        <v>2</v>
      </c>
      <c r="S48" s="54">
        <v>70</v>
      </c>
      <c r="T48" s="54" t="s">
        <v>43</v>
      </c>
      <c r="U48" s="54">
        <v>8.41</v>
      </c>
      <c r="V48" s="54">
        <v>58</v>
      </c>
      <c r="W48" s="54">
        <v>3.8</v>
      </c>
      <c r="X48" s="56"/>
      <c r="Y48" s="33" t="s">
        <v>61</v>
      </c>
      <c r="Z48" s="28" t="s">
        <v>61</v>
      </c>
      <c r="AA48" s="28" t="s">
        <v>61</v>
      </c>
      <c r="AB48" s="28" t="s">
        <v>61</v>
      </c>
      <c r="AC48" s="28" t="s">
        <v>61</v>
      </c>
      <c r="AD48" s="56"/>
      <c r="AE48" s="56"/>
      <c r="AF48" s="56"/>
    </row>
    <row r="49" spans="1:32" ht="14.25" customHeight="1">
      <c r="A49" s="25" t="s">
        <v>274</v>
      </c>
      <c r="B49" s="53">
        <v>44258</v>
      </c>
      <c r="C49" s="54" t="s">
        <v>275</v>
      </c>
      <c r="D49" s="54">
        <v>29</v>
      </c>
      <c r="E49" s="54" t="s">
        <v>72</v>
      </c>
      <c r="F49" s="54">
        <v>3</v>
      </c>
      <c r="G49" s="54">
        <v>3</v>
      </c>
      <c r="H49" s="54">
        <v>1</v>
      </c>
      <c r="I49" s="54" t="s">
        <v>61</v>
      </c>
      <c r="J49" s="56"/>
      <c r="K49" s="57"/>
      <c r="L49" s="54" t="s">
        <v>276</v>
      </c>
      <c r="M49" s="54" t="s">
        <v>56</v>
      </c>
      <c r="N49" s="54">
        <v>3</v>
      </c>
      <c r="O49" s="54" t="s">
        <v>277</v>
      </c>
      <c r="P49" s="54">
        <v>1.5</v>
      </c>
      <c r="Q49" s="54">
        <v>1.2</v>
      </c>
      <c r="R49" s="54">
        <v>2.5</v>
      </c>
      <c r="S49" s="54">
        <v>60</v>
      </c>
      <c r="T49" s="54" t="s">
        <v>43</v>
      </c>
      <c r="U49" s="54">
        <v>5.8</v>
      </c>
      <c r="V49" s="54">
        <v>100</v>
      </c>
      <c r="W49" s="54">
        <v>6.3</v>
      </c>
      <c r="X49" s="56"/>
      <c r="Y49" s="54" t="s">
        <v>278</v>
      </c>
      <c r="Z49" s="54" t="s">
        <v>43</v>
      </c>
      <c r="AA49" s="54">
        <v>10.3</v>
      </c>
      <c r="AB49" s="54">
        <v>100</v>
      </c>
      <c r="AC49" s="54">
        <v>9</v>
      </c>
      <c r="AD49" s="56"/>
      <c r="AE49" s="56"/>
      <c r="AF49" s="56"/>
    </row>
    <row r="50" spans="1:32" ht="14.25" customHeight="1">
      <c r="A50" s="25" t="s">
        <v>279</v>
      </c>
      <c r="B50" s="53">
        <v>44258</v>
      </c>
      <c r="C50" s="54" t="s">
        <v>280</v>
      </c>
      <c r="D50" s="54">
        <v>43</v>
      </c>
      <c r="E50" s="54" t="s">
        <v>72</v>
      </c>
      <c r="F50" s="54">
        <v>5</v>
      </c>
      <c r="G50" s="54">
        <v>5</v>
      </c>
      <c r="H50" s="54">
        <v>1</v>
      </c>
      <c r="I50" s="54">
        <v>1</v>
      </c>
      <c r="J50" s="56"/>
      <c r="K50" s="57"/>
      <c r="L50" s="54" t="s">
        <v>281</v>
      </c>
      <c r="M50" s="54" t="s">
        <v>56</v>
      </c>
      <c r="N50" s="54">
        <v>15</v>
      </c>
      <c r="O50" s="54" t="s">
        <v>85</v>
      </c>
      <c r="P50" s="54">
        <v>1.2</v>
      </c>
      <c r="Q50" s="54">
        <v>1</v>
      </c>
      <c r="R50" s="54">
        <v>3</v>
      </c>
      <c r="S50" s="54">
        <v>70</v>
      </c>
      <c r="T50" s="54" t="s">
        <v>43</v>
      </c>
      <c r="U50" s="54">
        <v>11.5</v>
      </c>
      <c r="V50" s="54">
        <v>12.7</v>
      </c>
      <c r="W50" s="54">
        <v>10</v>
      </c>
      <c r="X50" s="56"/>
      <c r="Y50" s="33" t="s">
        <v>61</v>
      </c>
      <c r="Z50" s="28" t="s">
        <v>61</v>
      </c>
      <c r="AA50" s="28" t="s">
        <v>61</v>
      </c>
      <c r="AB50" s="28" t="s">
        <v>61</v>
      </c>
      <c r="AC50" s="28" t="s">
        <v>61</v>
      </c>
      <c r="AD50" s="56"/>
      <c r="AE50" s="54" t="s">
        <v>61</v>
      </c>
      <c r="AF50" s="56"/>
    </row>
    <row r="51" spans="1:32" ht="14.25" customHeight="1">
      <c r="A51" s="25" t="s">
        <v>282</v>
      </c>
      <c r="B51" s="53">
        <v>44258</v>
      </c>
      <c r="C51" s="54" t="s">
        <v>283</v>
      </c>
      <c r="D51" s="54">
        <v>25</v>
      </c>
      <c r="E51" s="54" t="s">
        <v>284</v>
      </c>
      <c r="F51" s="54">
        <v>3</v>
      </c>
      <c r="G51" s="54">
        <v>3</v>
      </c>
      <c r="H51" s="54" t="s">
        <v>61</v>
      </c>
      <c r="I51" s="54">
        <v>1</v>
      </c>
      <c r="J51" s="54" t="s">
        <v>53</v>
      </c>
      <c r="K51" s="57"/>
      <c r="L51" s="54" t="s">
        <v>61</v>
      </c>
      <c r="M51" s="54" t="s">
        <v>61</v>
      </c>
      <c r="N51" s="54">
        <v>2</v>
      </c>
      <c r="O51" s="54" t="s">
        <v>285</v>
      </c>
      <c r="P51" s="54" t="s">
        <v>61</v>
      </c>
      <c r="Q51" s="54" t="s">
        <v>61</v>
      </c>
      <c r="R51" s="54" t="s">
        <v>61</v>
      </c>
      <c r="S51" s="54" t="s">
        <v>61</v>
      </c>
      <c r="T51" s="54" t="s">
        <v>61</v>
      </c>
      <c r="U51" s="54" t="s">
        <v>61</v>
      </c>
      <c r="V51" s="54" t="s">
        <v>61</v>
      </c>
      <c r="W51" s="54" t="s">
        <v>61</v>
      </c>
      <c r="X51" s="56"/>
      <c r="Y51" s="33" t="s">
        <v>61</v>
      </c>
      <c r="Z51" s="28" t="s">
        <v>61</v>
      </c>
      <c r="AA51" s="28" t="s">
        <v>61</v>
      </c>
      <c r="AB51" s="28" t="s">
        <v>61</v>
      </c>
      <c r="AC51" s="28" t="s">
        <v>61</v>
      </c>
      <c r="AD51" s="56"/>
      <c r="AE51" s="56"/>
      <c r="AF51" s="56"/>
    </row>
    <row r="52" spans="1:32" ht="14.25" customHeight="1">
      <c r="A52" s="25" t="s">
        <v>286</v>
      </c>
      <c r="B52" s="53">
        <v>44258</v>
      </c>
      <c r="C52" s="54" t="s">
        <v>287</v>
      </c>
      <c r="D52" s="54">
        <v>34</v>
      </c>
      <c r="E52" s="56"/>
      <c r="F52" s="54">
        <v>3</v>
      </c>
      <c r="G52" s="54">
        <v>3</v>
      </c>
      <c r="H52" s="54">
        <v>1</v>
      </c>
      <c r="I52" s="54" t="s">
        <v>61</v>
      </c>
      <c r="J52" s="56"/>
      <c r="K52" s="57"/>
      <c r="L52" s="54" t="s">
        <v>288</v>
      </c>
      <c r="M52" s="54" t="s">
        <v>289</v>
      </c>
      <c r="N52" s="54">
        <v>5</v>
      </c>
      <c r="O52" s="54" t="s">
        <v>290</v>
      </c>
      <c r="P52" s="54">
        <v>1.25</v>
      </c>
      <c r="Q52" s="54">
        <v>1.6</v>
      </c>
      <c r="R52" s="54">
        <v>2.5</v>
      </c>
      <c r="S52" s="54">
        <v>95</v>
      </c>
      <c r="T52" s="54" t="s">
        <v>43</v>
      </c>
      <c r="U52" s="54">
        <v>9.9</v>
      </c>
      <c r="V52" s="54">
        <v>14.9</v>
      </c>
      <c r="W52" s="54">
        <v>17.2</v>
      </c>
      <c r="X52" s="56"/>
      <c r="Y52" s="54" t="s">
        <v>291</v>
      </c>
      <c r="Z52" s="54" t="s">
        <v>43</v>
      </c>
      <c r="AA52" s="54">
        <v>16</v>
      </c>
      <c r="AB52" s="54">
        <v>24</v>
      </c>
      <c r="AC52" s="54">
        <v>3.3</v>
      </c>
      <c r="AD52" s="56"/>
      <c r="AE52" s="56"/>
      <c r="AF52" s="56"/>
    </row>
    <row r="53" spans="1:32" ht="14.25" customHeight="1">
      <c r="A53" s="25" t="s">
        <v>292</v>
      </c>
      <c r="B53" s="53">
        <v>44258</v>
      </c>
      <c r="C53" s="54" t="s">
        <v>293</v>
      </c>
      <c r="D53" s="54">
        <v>56</v>
      </c>
      <c r="E53" s="54" t="s">
        <v>72</v>
      </c>
      <c r="F53" s="54">
        <v>11</v>
      </c>
      <c r="G53" s="54">
        <v>11</v>
      </c>
      <c r="H53" s="54">
        <v>1</v>
      </c>
      <c r="I53" s="54" t="s">
        <v>61</v>
      </c>
      <c r="J53" s="56"/>
      <c r="K53" s="57"/>
      <c r="L53" s="54" t="s">
        <v>294</v>
      </c>
      <c r="M53" s="54" t="s">
        <v>252</v>
      </c>
      <c r="N53" s="54">
        <v>2</v>
      </c>
      <c r="O53" s="54" t="s">
        <v>123</v>
      </c>
      <c r="P53" s="54">
        <v>1.1000000000000001</v>
      </c>
      <c r="Q53" s="54">
        <v>1.35</v>
      </c>
      <c r="R53" s="54">
        <v>3</v>
      </c>
      <c r="S53" s="54">
        <v>95</v>
      </c>
      <c r="T53" s="54" t="s">
        <v>43</v>
      </c>
      <c r="U53" s="54">
        <v>17.899999999999999</v>
      </c>
      <c r="V53" s="54">
        <v>22.8</v>
      </c>
      <c r="W53" s="54">
        <v>8.3000000000000007</v>
      </c>
      <c r="X53" s="56"/>
      <c r="Y53" s="54" t="s">
        <v>295</v>
      </c>
      <c r="Z53" s="54" t="s">
        <v>43</v>
      </c>
      <c r="AA53" s="54">
        <v>19.899999999999999</v>
      </c>
      <c r="AB53" s="54">
        <v>24.8</v>
      </c>
      <c r="AC53" s="54">
        <v>6.3</v>
      </c>
      <c r="AD53" s="56"/>
      <c r="AE53" s="54" t="s">
        <v>61</v>
      </c>
      <c r="AF53" s="56"/>
    </row>
    <row r="54" spans="1:32" ht="14.25" customHeight="1">
      <c r="A54" s="25" t="s">
        <v>296</v>
      </c>
      <c r="B54" s="53">
        <v>44259</v>
      </c>
      <c r="C54" s="54" t="s">
        <v>297</v>
      </c>
      <c r="D54" s="54">
        <v>30</v>
      </c>
      <c r="E54" s="54" t="s">
        <v>72</v>
      </c>
      <c r="F54" s="54">
        <v>5</v>
      </c>
      <c r="G54" s="54">
        <v>5</v>
      </c>
      <c r="H54" s="54" t="s">
        <v>61</v>
      </c>
      <c r="I54" s="54" t="s">
        <v>61</v>
      </c>
      <c r="J54" s="56"/>
      <c r="K54" s="57"/>
      <c r="L54" s="54" t="s">
        <v>61</v>
      </c>
      <c r="M54" s="54" t="s">
        <v>61</v>
      </c>
      <c r="N54" s="54" t="s">
        <v>61</v>
      </c>
      <c r="O54" s="54" t="s">
        <v>61</v>
      </c>
      <c r="P54" s="54" t="s">
        <v>61</v>
      </c>
      <c r="Q54" s="54" t="s">
        <v>61</v>
      </c>
      <c r="R54" s="54" t="s">
        <v>61</v>
      </c>
      <c r="S54" s="54" t="s">
        <v>61</v>
      </c>
      <c r="T54" s="54" t="s">
        <v>61</v>
      </c>
      <c r="U54" s="54" t="s">
        <v>61</v>
      </c>
      <c r="V54" s="54" t="s">
        <v>61</v>
      </c>
      <c r="W54" s="54" t="s">
        <v>61</v>
      </c>
      <c r="X54" s="56"/>
      <c r="Y54" s="54" t="s">
        <v>298</v>
      </c>
      <c r="Z54" s="54" t="s">
        <v>43</v>
      </c>
      <c r="AA54" s="54">
        <v>10</v>
      </c>
      <c r="AB54" s="54">
        <v>35</v>
      </c>
      <c r="AC54" s="54">
        <v>1.9</v>
      </c>
      <c r="AD54" s="56"/>
      <c r="AE54" s="54" t="s">
        <v>61</v>
      </c>
      <c r="AF54" s="56"/>
    </row>
    <row r="55" spans="1:32" ht="14.25" customHeight="1">
      <c r="A55" s="25" t="s">
        <v>299</v>
      </c>
      <c r="B55" s="53">
        <v>44259</v>
      </c>
      <c r="C55" s="54" t="s">
        <v>300</v>
      </c>
      <c r="D55" s="54">
        <v>55</v>
      </c>
      <c r="E55" s="54" t="s">
        <v>72</v>
      </c>
      <c r="F55" s="54">
        <v>4</v>
      </c>
      <c r="G55" s="54">
        <v>4</v>
      </c>
      <c r="H55" s="54">
        <v>1</v>
      </c>
      <c r="I55" s="54" t="s">
        <v>61</v>
      </c>
      <c r="J55" s="54" t="s">
        <v>61</v>
      </c>
      <c r="K55" s="55" t="s">
        <v>61</v>
      </c>
      <c r="L55" s="54" t="s">
        <v>301</v>
      </c>
      <c r="M55" s="54" t="s">
        <v>252</v>
      </c>
      <c r="N55" s="54">
        <v>18</v>
      </c>
      <c r="O55" s="54" t="s">
        <v>85</v>
      </c>
      <c r="P55" s="54">
        <v>1.2</v>
      </c>
      <c r="Q55" s="54">
        <v>0.9</v>
      </c>
      <c r="R55" s="54">
        <v>2</v>
      </c>
      <c r="S55" s="54">
        <v>95</v>
      </c>
      <c r="T55" s="54" t="s">
        <v>43</v>
      </c>
      <c r="U55" s="54">
        <v>7.4</v>
      </c>
      <c r="V55" s="54">
        <v>60</v>
      </c>
      <c r="W55" s="54">
        <v>1.25</v>
      </c>
      <c r="X55" s="54" t="s">
        <v>61</v>
      </c>
      <c r="Y55" s="33" t="s">
        <v>61</v>
      </c>
      <c r="Z55" s="28" t="s">
        <v>61</v>
      </c>
      <c r="AA55" s="28" t="s">
        <v>61</v>
      </c>
      <c r="AB55" s="28" t="s">
        <v>61</v>
      </c>
      <c r="AC55" s="28" t="s">
        <v>61</v>
      </c>
      <c r="AD55" s="56"/>
      <c r="AE55" s="56"/>
      <c r="AF55" s="56"/>
    </row>
    <row r="56" spans="1:32" ht="14.25" customHeight="1">
      <c r="A56" s="25" t="s">
        <v>302</v>
      </c>
      <c r="B56" s="53">
        <v>44259</v>
      </c>
      <c r="C56" s="54" t="s">
        <v>303</v>
      </c>
      <c r="D56" s="54">
        <v>37</v>
      </c>
      <c r="E56" s="56"/>
      <c r="F56" s="54">
        <v>5</v>
      </c>
      <c r="G56" s="54">
        <v>5</v>
      </c>
      <c r="H56" s="54">
        <v>1</v>
      </c>
      <c r="I56" s="54" t="s">
        <v>61</v>
      </c>
      <c r="J56" s="56"/>
      <c r="K56" s="57"/>
      <c r="L56" s="54" t="s">
        <v>304</v>
      </c>
      <c r="M56" s="54" t="s">
        <v>161</v>
      </c>
      <c r="N56" s="54">
        <v>3</v>
      </c>
      <c r="O56" s="54" t="s">
        <v>57</v>
      </c>
      <c r="P56" s="54">
        <v>1</v>
      </c>
      <c r="Q56" s="54">
        <v>1.2</v>
      </c>
      <c r="R56" s="54">
        <v>2.5</v>
      </c>
      <c r="S56" s="54">
        <v>80</v>
      </c>
      <c r="T56" s="54" t="s">
        <v>43</v>
      </c>
      <c r="U56" s="54">
        <v>10</v>
      </c>
      <c r="V56" s="54">
        <v>100</v>
      </c>
      <c r="W56" s="54">
        <v>3.3</v>
      </c>
      <c r="X56" s="56"/>
      <c r="Y56" s="33" t="s">
        <v>61</v>
      </c>
      <c r="Z56" s="28" t="s">
        <v>61</v>
      </c>
      <c r="AA56" s="28" t="s">
        <v>61</v>
      </c>
      <c r="AB56" s="28" t="s">
        <v>61</v>
      </c>
      <c r="AC56" s="28" t="s">
        <v>61</v>
      </c>
      <c r="AD56" s="56"/>
      <c r="AE56" s="56"/>
      <c r="AF56" s="56"/>
    </row>
    <row r="57" spans="1:32" ht="14.25" customHeight="1">
      <c r="A57" s="25" t="s">
        <v>305</v>
      </c>
      <c r="B57" s="53">
        <v>44259</v>
      </c>
      <c r="C57" s="54" t="s">
        <v>306</v>
      </c>
      <c r="D57" s="54">
        <v>79</v>
      </c>
      <c r="E57" s="54" t="s">
        <v>72</v>
      </c>
      <c r="F57" s="54">
        <v>3</v>
      </c>
      <c r="G57" s="54">
        <v>3</v>
      </c>
      <c r="H57" s="54" t="s">
        <v>61</v>
      </c>
      <c r="I57" s="54" t="s">
        <v>61</v>
      </c>
      <c r="J57" s="56"/>
      <c r="K57" s="57"/>
      <c r="L57" s="54" t="s">
        <v>307</v>
      </c>
      <c r="M57" s="54" t="s">
        <v>308</v>
      </c>
      <c r="N57" s="56"/>
      <c r="O57" s="54" t="s">
        <v>61</v>
      </c>
      <c r="P57" s="54">
        <v>1.1000000000000001</v>
      </c>
      <c r="Q57" s="54">
        <v>1.23</v>
      </c>
      <c r="R57" s="54">
        <v>2.5</v>
      </c>
      <c r="S57" s="54" t="s">
        <v>61</v>
      </c>
      <c r="T57" s="54" t="s">
        <v>43</v>
      </c>
      <c r="U57" s="54">
        <v>5.7</v>
      </c>
      <c r="V57" s="54">
        <v>100</v>
      </c>
      <c r="W57" s="54">
        <v>5.7</v>
      </c>
      <c r="X57" s="54" t="s">
        <v>309</v>
      </c>
      <c r="Y57" s="54" t="s">
        <v>310</v>
      </c>
      <c r="Z57" s="54" t="s">
        <v>43</v>
      </c>
      <c r="AA57" s="54">
        <v>9.6</v>
      </c>
      <c r="AB57" s="54">
        <v>100</v>
      </c>
      <c r="AC57" s="54">
        <v>3.3</v>
      </c>
      <c r="AD57" s="56"/>
      <c r="AE57" s="56"/>
      <c r="AF57" s="56"/>
    </row>
    <row r="58" spans="1:32" ht="14.25" customHeight="1">
      <c r="A58" s="25" t="s">
        <v>311</v>
      </c>
      <c r="B58" s="53">
        <v>44259</v>
      </c>
      <c r="C58" s="54" t="s">
        <v>312</v>
      </c>
      <c r="D58" s="54">
        <v>28</v>
      </c>
      <c r="E58" s="54" t="s">
        <v>313</v>
      </c>
      <c r="F58" s="54">
        <v>3</v>
      </c>
      <c r="G58" s="54">
        <v>3</v>
      </c>
      <c r="H58" s="54">
        <v>1</v>
      </c>
      <c r="I58" s="54" t="s">
        <v>61</v>
      </c>
      <c r="J58" s="56"/>
      <c r="K58" s="57"/>
      <c r="L58" s="54" t="s">
        <v>314</v>
      </c>
      <c r="M58" s="54" t="s">
        <v>315</v>
      </c>
      <c r="N58" s="54">
        <v>3</v>
      </c>
      <c r="O58" s="54" t="s">
        <v>57</v>
      </c>
      <c r="P58" s="54">
        <v>1</v>
      </c>
      <c r="Q58" s="54">
        <v>1.2</v>
      </c>
      <c r="R58" s="54">
        <v>2.5</v>
      </c>
      <c r="S58" s="54">
        <v>50</v>
      </c>
      <c r="T58" s="54" t="s">
        <v>43</v>
      </c>
      <c r="U58" s="54">
        <v>13.7</v>
      </c>
      <c r="V58" s="54">
        <v>100</v>
      </c>
      <c r="W58" s="54">
        <v>9.4</v>
      </c>
      <c r="X58" s="56"/>
      <c r="Y58" s="33" t="s">
        <v>61</v>
      </c>
      <c r="Z58" s="28" t="s">
        <v>61</v>
      </c>
      <c r="AA58" s="28" t="s">
        <v>61</v>
      </c>
      <c r="AB58" s="28" t="s">
        <v>61</v>
      </c>
      <c r="AC58" s="28" t="s">
        <v>61</v>
      </c>
      <c r="AD58" s="56"/>
      <c r="AE58" s="56"/>
      <c r="AF58" s="56"/>
    </row>
    <row r="59" spans="1:32" ht="14.25" customHeight="1">
      <c r="A59" s="25" t="s">
        <v>316</v>
      </c>
      <c r="B59" s="53">
        <v>44259</v>
      </c>
      <c r="C59" s="54" t="s">
        <v>317</v>
      </c>
      <c r="D59" s="54">
        <v>33</v>
      </c>
      <c r="E59" s="54" t="s">
        <v>72</v>
      </c>
      <c r="F59" s="54">
        <v>5</v>
      </c>
      <c r="G59" s="54">
        <v>5</v>
      </c>
      <c r="H59" s="54">
        <v>1</v>
      </c>
      <c r="I59" s="54" t="s">
        <v>61</v>
      </c>
      <c r="J59" s="56"/>
      <c r="K59" s="57"/>
      <c r="L59" s="54" t="s">
        <v>318</v>
      </c>
      <c r="M59" s="54" t="s">
        <v>41</v>
      </c>
      <c r="N59" s="54">
        <v>1</v>
      </c>
      <c r="O59" s="54" t="s">
        <v>57</v>
      </c>
      <c r="P59" s="54">
        <v>1.1200000000000001</v>
      </c>
      <c r="Q59" s="54">
        <v>0.9</v>
      </c>
      <c r="R59" s="54">
        <v>2.5</v>
      </c>
      <c r="S59" s="54">
        <v>10</v>
      </c>
      <c r="T59" s="54" t="s">
        <v>43</v>
      </c>
      <c r="U59" s="54">
        <v>21.7</v>
      </c>
      <c r="V59" s="54">
        <v>100</v>
      </c>
      <c r="W59" s="54">
        <v>7</v>
      </c>
      <c r="X59" s="56"/>
      <c r="Y59" s="33" t="s">
        <v>61</v>
      </c>
      <c r="Z59" s="28" t="s">
        <v>61</v>
      </c>
      <c r="AA59" s="28" t="s">
        <v>61</v>
      </c>
      <c r="AB59" s="28" t="s">
        <v>61</v>
      </c>
      <c r="AC59" s="28" t="s">
        <v>61</v>
      </c>
      <c r="AD59" s="56"/>
      <c r="AE59" s="54" t="s">
        <v>61</v>
      </c>
      <c r="AF59" s="56"/>
    </row>
    <row r="60" spans="1:32" ht="14.25" customHeight="1">
      <c r="A60" s="25" t="s">
        <v>319</v>
      </c>
      <c r="B60" s="53">
        <v>44259</v>
      </c>
      <c r="C60" s="54" t="s">
        <v>320</v>
      </c>
      <c r="D60" s="54">
        <v>71</v>
      </c>
      <c r="E60" s="54" t="s">
        <v>72</v>
      </c>
      <c r="F60" s="54">
        <v>3</v>
      </c>
      <c r="G60" s="54">
        <v>3</v>
      </c>
      <c r="H60" s="54">
        <v>1</v>
      </c>
      <c r="I60" s="54" t="s">
        <v>61</v>
      </c>
      <c r="J60" s="56"/>
      <c r="K60" s="57"/>
      <c r="L60" s="54" t="s">
        <v>321</v>
      </c>
      <c r="M60" s="54" t="s">
        <v>56</v>
      </c>
      <c r="N60" s="54">
        <v>2</v>
      </c>
      <c r="O60" s="54" t="s">
        <v>154</v>
      </c>
      <c r="P60" s="54">
        <v>1.2</v>
      </c>
      <c r="Q60" s="54">
        <v>1.1499999999999999</v>
      </c>
      <c r="R60" s="54">
        <v>2.5</v>
      </c>
      <c r="S60" s="54">
        <v>30</v>
      </c>
      <c r="T60" s="54" t="s">
        <v>43</v>
      </c>
      <c r="U60" s="54">
        <v>9.9499999999999993</v>
      </c>
      <c r="V60" s="54">
        <v>200</v>
      </c>
      <c r="W60" s="54">
        <v>6.7</v>
      </c>
      <c r="X60" s="56"/>
      <c r="Y60" s="33" t="s">
        <v>61</v>
      </c>
      <c r="Z60" s="28" t="s">
        <v>61</v>
      </c>
      <c r="AA60" s="28" t="s">
        <v>61</v>
      </c>
      <c r="AB60" s="28" t="s">
        <v>61</v>
      </c>
      <c r="AC60" s="28" t="s">
        <v>61</v>
      </c>
      <c r="AD60" s="56"/>
      <c r="AE60" s="56"/>
      <c r="AF60" s="56"/>
    </row>
    <row r="61" spans="1:32" ht="14.25" customHeight="1">
      <c r="A61" s="25" t="s">
        <v>322</v>
      </c>
      <c r="B61" s="53">
        <v>44259</v>
      </c>
      <c r="C61" s="54" t="s">
        <v>323</v>
      </c>
      <c r="D61" s="54">
        <v>54</v>
      </c>
      <c r="E61" s="54" t="s">
        <v>72</v>
      </c>
      <c r="F61" s="54">
        <v>5</v>
      </c>
      <c r="G61" s="54">
        <v>5</v>
      </c>
      <c r="H61" s="54">
        <v>1</v>
      </c>
      <c r="I61" s="54" t="s">
        <v>61</v>
      </c>
      <c r="J61" s="56"/>
      <c r="K61" s="57"/>
      <c r="L61" s="54" t="s">
        <v>324</v>
      </c>
      <c r="M61" s="54" t="s">
        <v>56</v>
      </c>
      <c r="N61" s="54">
        <v>3</v>
      </c>
      <c r="O61" s="54" t="s">
        <v>57</v>
      </c>
      <c r="P61" s="54">
        <v>1</v>
      </c>
      <c r="Q61" s="54">
        <v>1.3</v>
      </c>
      <c r="R61" s="54">
        <v>2</v>
      </c>
      <c r="S61" s="54">
        <v>50</v>
      </c>
      <c r="T61" s="54" t="s">
        <v>43</v>
      </c>
      <c r="U61" s="54">
        <v>12.2</v>
      </c>
      <c r="V61" s="54">
        <v>200</v>
      </c>
      <c r="W61" s="54">
        <v>1.3</v>
      </c>
      <c r="X61" s="56"/>
      <c r="Y61" s="33" t="s">
        <v>61</v>
      </c>
      <c r="Z61" s="28" t="s">
        <v>61</v>
      </c>
      <c r="AA61" s="28" t="s">
        <v>61</v>
      </c>
      <c r="AB61" s="28" t="s">
        <v>61</v>
      </c>
      <c r="AC61" s="28" t="s">
        <v>61</v>
      </c>
      <c r="AD61" s="56"/>
      <c r="AE61" s="56"/>
      <c r="AF61" s="56"/>
    </row>
    <row r="62" spans="1:32" ht="14.25" customHeight="1">
      <c r="A62" s="25" t="s">
        <v>325</v>
      </c>
      <c r="B62" s="53">
        <v>44259</v>
      </c>
      <c r="C62" s="54" t="s">
        <v>326</v>
      </c>
      <c r="D62" s="54">
        <v>40</v>
      </c>
      <c r="E62" s="56"/>
      <c r="F62" s="54">
        <v>6</v>
      </c>
      <c r="G62" s="54">
        <v>6</v>
      </c>
      <c r="H62" s="54" t="s">
        <v>61</v>
      </c>
      <c r="I62" s="54" t="s">
        <v>61</v>
      </c>
      <c r="J62" s="56"/>
      <c r="K62" s="57"/>
      <c r="L62" s="54" t="s">
        <v>61</v>
      </c>
      <c r="M62" s="54" t="s">
        <v>61</v>
      </c>
      <c r="N62" s="54" t="s">
        <v>61</v>
      </c>
      <c r="O62" s="54" t="s">
        <v>61</v>
      </c>
      <c r="P62" s="54" t="s">
        <v>61</v>
      </c>
      <c r="Q62" s="54" t="s">
        <v>61</v>
      </c>
      <c r="R62" s="54" t="s">
        <v>61</v>
      </c>
      <c r="S62" s="54" t="s">
        <v>61</v>
      </c>
      <c r="T62" s="54" t="s">
        <v>61</v>
      </c>
      <c r="U62" s="54" t="s">
        <v>61</v>
      </c>
      <c r="V62" s="54" t="s">
        <v>61</v>
      </c>
      <c r="W62" s="54" t="s">
        <v>61</v>
      </c>
      <c r="X62" s="56"/>
      <c r="Y62" s="33" t="s">
        <v>61</v>
      </c>
      <c r="Z62" s="28" t="s">
        <v>61</v>
      </c>
      <c r="AA62" s="28" t="s">
        <v>61</v>
      </c>
      <c r="AB62" s="28" t="s">
        <v>61</v>
      </c>
      <c r="AC62" s="28" t="s">
        <v>61</v>
      </c>
      <c r="AD62" s="56"/>
      <c r="AE62" s="56"/>
      <c r="AF62" s="56"/>
    </row>
    <row r="63" spans="1:32" ht="14.25" customHeight="1">
      <c r="A63" s="25" t="s">
        <v>327</v>
      </c>
      <c r="B63" s="53">
        <v>44259</v>
      </c>
      <c r="C63" s="54" t="s">
        <v>328</v>
      </c>
      <c r="D63" s="54">
        <v>59</v>
      </c>
      <c r="E63" s="54" t="s">
        <v>72</v>
      </c>
      <c r="F63" s="54">
        <v>5</v>
      </c>
      <c r="G63" s="54">
        <v>5</v>
      </c>
      <c r="H63" s="54">
        <v>1</v>
      </c>
      <c r="I63" s="54" t="s">
        <v>61</v>
      </c>
      <c r="J63" s="56"/>
      <c r="K63" s="57"/>
      <c r="L63" s="54" t="s">
        <v>329</v>
      </c>
      <c r="M63" s="54" t="s">
        <v>289</v>
      </c>
      <c r="N63" s="54">
        <v>13</v>
      </c>
      <c r="O63" s="54" t="s">
        <v>85</v>
      </c>
      <c r="P63" s="54">
        <v>1</v>
      </c>
      <c r="Q63" s="54">
        <v>1.2</v>
      </c>
      <c r="R63" s="54">
        <v>2</v>
      </c>
      <c r="S63" s="54">
        <v>80</v>
      </c>
      <c r="T63" s="54" t="s">
        <v>43</v>
      </c>
      <c r="U63" s="54">
        <v>19.7</v>
      </c>
      <c r="V63" s="54">
        <v>400</v>
      </c>
      <c r="W63" s="54">
        <v>13.6</v>
      </c>
      <c r="X63" s="56"/>
      <c r="Y63" s="33" t="s">
        <v>61</v>
      </c>
      <c r="Z63" s="28" t="s">
        <v>61</v>
      </c>
      <c r="AA63" s="28" t="s">
        <v>61</v>
      </c>
      <c r="AB63" s="28" t="s">
        <v>61</v>
      </c>
      <c r="AC63" s="28" t="s">
        <v>61</v>
      </c>
      <c r="AD63" s="56"/>
      <c r="AE63" s="56"/>
      <c r="AF63" s="56"/>
    </row>
    <row r="64" spans="1:32" ht="14.25" customHeight="1">
      <c r="A64" s="25" t="s">
        <v>330</v>
      </c>
      <c r="B64" s="53">
        <v>44259</v>
      </c>
      <c r="C64" s="54" t="s">
        <v>331</v>
      </c>
      <c r="D64" s="54">
        <v>69</v>
      </c>
      <c r="E64" s="54" t="s">
        <v>72</v>
      </c>
      <c r="F64" s="54">
        <v>4</v>
      </c>
      <c r="G64" s="54">
        <v>4</v>
      </c>
      <c r="H64" s="54" t="s">
        <v>61</v>
      </c>
      <c r="I64" s="54" t="s">
        <v>61</v>
      </c>
      <c r="J64" s="56"/>
      <c r="K64" s="57"/>
      <c r="L64" s="54" t="s">
        <v>332</v>
      </c>
      <c r="M64" s="54" t="s">
        <v>308</v>
      </c>
      <c r="N64" s="54" t="s">
        <v>61</v>
      </c>
      <c r="O64" s="54" t="s">
        <v>61</v>
      </c>
      <c r="P64" s="54">
        <v>1</v>
      </c>
      <c r="Q64" s="54">
        <v>1.2</v>
      </c>
      <c r="R64" s="54">
        <v>1</v>
      </c>
      <c r="S64" s="54" t="s">
        <v>61</v>
      </c>
      <c r="T64" s="54" t="s">
        <v>43</v>
      </c>
      <c r="U64" s="54">
        <v>15.9</v>
      </c>
      <c r="V64" s="54">
        <v>400</v>
      </c>
      <c r="W64" s="54">
        <v>2.4</v>
      </c>
      <c r="X64" s="56"/>
      <c r="Y64" s="33" t="s">
        <v>61</v>
      </c>
      <c r="Z64" s="28" t="s">
        <v>61</v>
      </c>
      <c r="AA64" s="28" t="s">
        <v>61</v>
      </c>
      <c r="AB64" s="28" t="s">
        <v>61</v>
      </c>
      <c r="AC64" s="28" t="s">
        <v>61</v>
      </c>
      <c r="AD64" s="56"/>
      <c r="AE64" s="56"/>
      <c r="AF64" s="56"/>
    </row>
    <row r="65" spans="1:32" ht="14.25" customHeight="1">
      <c r="A65" s="25" t="s">
        <v>333</v>
      </c>
      <c r="B65" s="53">
        <v>44259</v>
      </c>
      <c r="C65" s="54" t="s">
        <v>334</v>
      </c>
      <c r="D65" s="54">
        <v>27</v>
      </c>
      <c r="E65" s="54" t="s">
        <v>72</v>
      </c>
      <c r="F65" s="54">
        <v>4</v>
      </c>
      <c r="G65" s="54">
        <v>4</v>
      </c>
      <c r="H65" s="54">
        <v>1</v>
      </c>
      <c r="I65" s="54" t="s">
        <v>61</v>
      </c>
      <c r="J65" s="56"/>
      <c r="K65" s="57"/>
      <c r="L65" s="54" t="s">
        <v>335</v>
      </c>
      <c r="M65" s="54" t="s">
        <v>99</v>
      </c>
      <c r="N65" s="54">
        <v>15</v>
      </c>
      <c r="O65" s="54" t="s">
        <v>336</v>
      </c>
      <c r="P65" s="54">
        <v>1</v>
      </c>
      <c r="Q65" s="54">
        <v>1.35</v>
      </c>
      <c r="R65" s="54">
        <v>2.5</v>
      </c>
      <c r="S65" s="54">
        <v>75</v>
      </c>
      <c r="T65" s="54" t="s">
        <v>43</v>
      </c>
      <c r="U65" s="54">
        <v>18.43</v>
      </c>
      <c r="V65" s="54">
        <v>500</v>
      </c>
      <c r="W65" s="54">
        <v>0.8</v>
      </c>
      <c r="X65" s="56"/>
      <c r="Y65" s="33" t="s">
        <v>61</v>
      </c>
      <c r="Z65" s="28" t="s">
        <v>61</v>
      </c>
      <c r="AA65" s="28" t="s">
        <v>61</v>
      </c>
      <c r="AB65" s="28" t="s">
        <v>61</v>
      </c>
      <c r="AC65" s="28" t="s">
        <v>61</v>
      </c>
      <c r="AD65" s="56"/>
      <c r="AE65" s="56"/>
      <c r="AF65" s="56"/>
    </row>
    <row r="66" spans="1:32" ht="14.25" customHeight="1">
      <c r="A66" s="25" t="s">
        <v>337</v>
      </c>
      <c r="B66" s="53">
        <v>44259</v>
      </c>
      <c r="C66" s="54" t="s">
        <v>219</v>
      </c>
      <c r="D66" s="54">
        <v>68</v>
      </c>
      <c r="E66" s="54" t="s">
        <v>72</v>
      </c>
      <c r="F66" s="54">
        <v>8</v>
      </c>
      <c r="G66" s="54">
        <v>8</v>
      </c>
      <c r="H66" s="54">
        <v>1</v>
      </c>
      <c r="I66" s="54" t="s">
        <v>61</v>
      </c>
      <c r="J66" s="56"/>
      <c r="K66" s="57"/>
      <c r="L66" s="54" t="s">
        <v>338</v>
      </c>
      <c r="M66" s="54" t="s">
        <v>56</v>
      </c>
      <c r="N66" s="54">
        <v>2</v>
      </c>
      <c r="O66" s="54" t="s">
        <v>339</v>
      </c>
      <c r="P66" s="54">
        <v>1.9</v>
      </c>
      <c r="Q66" s="54">
        <v>1.2</v>
      </c>
      <c r="R66" s="54">
        <v>3</v>
      </c>
      <c r="S66" s="54">
        <v>75</v>
      </c>
      <c r="T66" s="54" t="s">
        <v>43</v>
      </c>
      <c r="U66" s="54">
        <v>14</v>
      </c>
      <c r="V66" s="54">
        <v>500</v>
      </c>
      <c r="W66" s="54">
        <v>1.3</v>
      </c>
      <c r="X66" s="56"/>
      <c r="Y66" s="33" t="s">
        <v>61</v>
      </c>
      <c r="Z66" s="28" t="s">
        <v>61</v>
      </c>
      <c r="AA66" s="28" t="s">
        <v>61</v>
      </c>
      <c r="AB66" s="28" t="s">
        <v>61</v>
      </c>
      <c r="AC66" s="28" t="s">
        <v>61</v>
      </c>
      <c r="AD66" s="56"/>
      <c r="AE66" s="56"/>
      <c r="AF66" s="56"/>
    </row>
    <row r="67" spans="1:32" ht="14.25" customHeight="1">
      <c r="A67" s="25" t="s">
        <v>340</v>
      </c>
      <c r="B67" s="53">
        <v>44259</v>
      </c>
      <c r="C67" s="54" t="s">
        <v>341</v>
      </c>
      <c r="D67" s="54">
        <v>65</v>
      </c>
      <c r="E67" s="56"/>
      <c r="F67" s="54">
        <v>2</v>
      </c>
      <c r="G67" s="54">
        <v>2</v>
      </c>
      <c r="H67" s="54">
        <v>1</v>
      </c>
      <c r="I67" s="54" t="s">
        <v>61</v>
      </c>
      <c r="J67" s="56"/>
      <c r="K67" s="57"/>
      <c r="L67" s="54" t="s">
        <v>342</v>
      </c>
      <c r="M67" s="54" t="s">
        <v>56</v>
      </c>
      <c r="N67" s="54">
        <v>1</v>
      </c>
      <c r="O67" s="54" t="s">
        <v>154</v>
      </c>
      <c r="P67" s="54">
        <v>1</v>
      </c>
      <c r="Q67" s="54">
        <v>1.2</v>
      </c>
      <c r="R67" s="54">
        <v>2</v>
      </c>
      <c r="S67" s="54">
        <v>20</v>
      </c>
      <c r="T67" s="54" t="s">
        <v>43</v>
      </c>
      <c r="U67" s="54">
        <v>14.1</v>
      </c>
      <c r="V67" s="54">
        <v>100</v>
      </c>
      <c r="W67" s="54">
        <v>4.4000000000000004</v>
      </c>
      <c r="X67" s="54" t="s">
        <v>309</v>
      </c>
      <c r="Y67" s="33" t="s">
        <v>61</v>
      </c>
      <c r="Z67" s="28" t="s">
        <v>61</v>
      </c>
      <c r="AA67" s="28" t="s">
        <v>61</v>
      </c>
      <c r="AB67" s="28" t="s">
        <v>61</v>
      </c>
      <c r="AC67" s="28" t="s">
        <v>61</v>
      </c>
      <c r="AD67" s="56"/>
      <c r="AE67" s="56"/>
      <c r="AF67" s="56"/>
    </row>
    <row r="68" spans="1:32" ht="14.25" customHeight="1">
      <c r="A68" s="25" t="s">
        <v>343</v>
      </c>
      <c r="B68" s="53">
        <v>44259</v>
      </c>
      <c r="C68" s="54" t="s">
        <v>344</v>
      </c>
      <c r="D68" s="54">
        <v>40</v>
      </c>
      <c r="E68" s="54" t="s">
        <v>72</v>
      </c>
      <c r="F68" s="54">
        <v>3</v>
      </c>
      <c r="G68" s="54">
        <v>3</v>
      </c>
      <c r="H68" s="54">
        <v>1</v>
      </c>
      <c r="I68" s="54" t="s">
        <v>61</v>
      </c>
      <c r="J68" s="56"/>
      <c r="K68" s="57"/>
      <c r="L68" s="54" t="s">
        <v>345</v>
      </c>
      <c r="M68" s="54" t="s">
        <v>56</v>
      </c>
      <c r="N68" s="54">
        <v>1</v>
      </c>
      <c r="O68" s="54" t="s">
        <v>290</v>
      </c>
      <c r="P68" s="54">
        <v>1.1000000000000001</v>
      </c>
      <c r="Q68" s="54">
        <v>1.4</v>
      </c>
      <c r="R68" s="54">
        <v>3</v>
      </c>
      <c r="S68" s="54">
        <v>40</v>
      </c>
      <c r="T68" s="54" t="s">
        <v>43</v>
      </c>
      <c r="U68" s="54">
        <v>5.2</v>
      </c>
      <c r="V68" s="54">
        <v>300</v>
      </c>
      <c r="W68" s="54">
        <v>9.1</v>
      </c>
      <c r="X68" s="54" t="s">
        <v>309</v>
      </c>
      <c r="Y68" s="33" t="s">
        <v>61</v>
      </c>
      <c r="Z68" s="28" t="s">
        <v>61</v>
      </c>
      <c r="AA68" s="28" t="s">
        <v>61</v>
      </c>
      <c r="AB68" s="28" t="s">
        <v>61</v>
      </c>
      <c r="AC68" s="28" t="s">
        <v>61</v>
      </c>
      <c r="AD68" s="56"/>
      <c r="AE68" s="56"/>
      <c r="AF68" s="56"/>
    </row>
    <row r="69" spans="1:32" ht="14.25" customHeight="1">
      <c r="A69" s="25" t="s">
        <v>346</v>
      </c>
      <c r="B69" s="53">
        <v>44259</v>
      </c>
      <c r="C69" s="54" t="s">
        <v>347</v>
      </c>
      <c r="D69" s="54">
        <v>50</v>
      </c>
      <c r="E69" s="54" t="s">
        <v>72</v>
      </c>
      <c r="F69" s="54">
        <v>7</v>
      </c>
      <c r="G69" s="54">
        <v>7</v>
      </c>
      <c r="H69" s="54">
        <v>1</v>
      </c>
      <c r="I69" s="54" t="s">
        <v>61</v>
      </c>
      <c r="J69" s="56"/>
      <c r="K69" s="57"/>
      <c r="L69" s="54" t="s">
        <v>348</v>
      </c>
      <c r="M69" s="54" t="s">
        <v>56</v>
      </c>
      <c r="N69" s="54">
        <v>7</v>
      </c>
      <c r="O69" s="54" t="s">
        <v>57</v>
      </c>
      <c r="P69" s="54">
        <v>1.1000000000000001</v>
      </c>
      <c r="Q69" s="54">
        <v>1.25</v>
      </c>
      <c r="R69" s="54">
        <v>2.5</v>
      </c>
      <c r="S69" s="54">
        <v>70</v>
      </c>
      <c r="T69" s="54" t="s">
        <v>43</v>
      </c>
      <c r="U69" s="54">
        <v>7.77</v>
      </c>
      <c r="V69" s="54">
        <v>300</v>
      </c>
      <c r="W69" s="54">
        <v>2.15</v>
      </c>
      <c r="X69" s="56"/>
      <c r="Y69" s="33" t="s">
        <v>61</v>
      </c>
      <c r="Z69" s="28" t="s">
        <v>61</v>
      </c>
      <c r="AA69" s="28" t="s">
        <v>61</v>
      </c>
      <c r="AB69" s="28" t="s">
        <v>61</v>
      </c>
      <c r="AC69" s="28" t="s">
        <v>61</v>
      </c>
      <c r="AD69" s="56"/>
      <c r="AE69" s="56"/>
      <c r="AF69" s="56"/>
    </row>
    <row r="70" spans="1:32" ht="14.25" customHeight="1">
      <c r="A70" s="25" t="s">
        <v>349</v>
      </c>
      <c r="B70" s="53">
        <v>44260</v>
      </c>
      <c r="C70" s="54" t="s">
        <v>350</v>
      </c>
      <c r="D70" s="54">
        <v>67</v>
      </c>
      <c r="E70" s="56"/>
      <c r="F70" s="54">
        <v>5</v>
      </c>
      <c r="G70" s="54">
        <v>5</v>
      </c>
      <c r="H70" s="54">
        <v>1</v>
      </c>
      <c r="I70" s="54">
        <v>1</v>
      </c>
      <c r="J70" s="56"/>
      <c r="K70" s="57"/>
      <c r="L70" s="54" t="s">
        <v>351</v>
      </c>
      <c r="M70" s="54" t="s">
        <v>56</v>
      </c>
      <c r="N70" s="54">
        <v>5</v>
      </c>
      <c r="O70" s="54" t="s">
        <v>94</v>
      </c>
      <c r="P70" s="54">
        <v>1</v>
      </c>
      <c r="Q70" s="54">
        <v>0.88</v>
      </c>
      <c r="R70" s="54">
        <v>3.3</v>
      </c>
      <c r="S70" s="54">
        <v>50</v>
      </c>
      <c r="T70" s="54" t="s">
        <v>43</v>
      </c>
      <c r="U70" s="54">
        <v>22.9</v>
      </c>
      <c r="V70" s="54">
        <v>21.35</v>
      </c>
      <c r="W70" s="54">
        <v>24</v>
      </c>
      <c r="X70" s="56"/>
      <c r="Y70" s="33" t="s">
        <v>61</v>
      </c>
      <c r="Z70" s="28" t="s">
        <v>61</v>
      </c>
      <c r="AA70" s="28" t="s">
        <v>61</v>
      </c>
      <c r="AB70" s="28" t="s">
        <v>61</v>
      </c>
      <c r="AC70" s="28" t="s">
        <v>61</v>
      </c>
      <c r="AD70" s="56"/>
      <c r="AE70" s="54" t="s">
        <v>61</v>
      </c>
      <c r="AF70" s="56"/>
    </row>
    <row r="71" spans="1:32" ht="14.25" customHeight="1">
      <c r="A71" s="25" t="s">
        <v>352</v>
      </c>
      <c r="B71" s="53">
        <v>44260</v>
      </c>
      <c r="C71" s="54" t="s">
        <v>353</v>
      </c>
      <c r="D71" s="54">
        <v>27</v>
      </c>
      <c r="E71" s="54" t="s">
        <v>72</v>
      </c>
      <c r="F71" s="54">
        <v>2</v>
      </c>
      <c r="G71" s="54">
        <v>2</v>
      </c>
      <c r="H71" s="54">
        <v>1</v>
      </c>
      <c r="I71" s="54">
        <v>1</v>
      </c>
      <c r="J71" s="54" t="s">
        <v>53</v>
      </c>
      <c r="K71" s="57"/>
      <c r="L71" s="54" t="s">
        <v>354</v>
      </c>
      <c r="M71" s="54" t="s">
        <v>56</v>
      </c>
      <c r="N71" s="54">
        <v>4</v>
      </c>
      <c r="O71" s="54" t="s">
        <v>290</v>
      </c>
      <c r="P71" s="54">
        <v>0.8</v>
      </c>
      <c r="Q71" s="54">
        <v>1.3</v>
      </c>
      <c r="R71" s="54">
        <v>2</v>
      </c>
      <c r="S71" s="54">
        <v>40</v>
      </c>
      <c r="T71" s="54" t="s">
        <v>100</v>
      </c>
      <c r="U71" s="54">
        <v>19.7</v>
      </c>
      <c r="V71" s="54">
        <v>22.5</v>
      </c>
      <c r="W71" s="54">
        <v>0.6</v>
      </c>
      <c r="X71" s="56"/>
      <c r="Y71" s="54" t="s">
        <v>355</v>
      </c>
      <c r="Z71" s="54" t="s">
        <v>100</v>
      </c>
      <c r="AA71" s="54">
        <v>18.5</v>
      </c>
      <c r="AB71" s="54">
        <v>20</v>
      </c>
      <c r="AC71" s="54">
        <v>0.8</v>
      </c>
      <c r="AD71" s="56"/>
      <c r="AE71" s="56"/>
      <c r="AF71" s="56"/>
    </row>
    <row r="72" spans="1:32" ht="14.25" customHeight="1">
      <c r="A72" s="25" t="s">
        <v>356</v>
      </c>
      <c r="B72" s="53">
        <v>44260</v>
      </c>
      <c r="C72" s="54" t="s">
        <v>357</v>
      </c>
      <c r="D72" s="54">
        <v>38</v>
      </c>
      <c r="E72" s="56"/>
      <c r="F72" s="54">
        <v>5</v>
      </c>
      <c r="G72" s="54">
        <v>4</v>
      </c>
      <c r="H72" s="54">
        <v>1</v>
      </c>
      <c r="I72" s="54">
        <v>1</v>
      </c>
      <c r="J72" s="54" t="s">
        <v>53</v>
      </c>
      <c r="K72" s="57"/>
      <c r="L72" s="54" t="s">
        <v>358</v>
      </c>
      <c r="M72" s="54" t="s">
        <v>41</v>
      </c>
      <c r="N72" s="54">
        <v>3</v>
      </c>
      <c r="O72" s="54" t="s">
        <v>57</v>
      </c>
      <c r="P72" s="54">
        <v>0.9</v>
      </c>
      <c r="Q72" s="54">
        <v>0.83</v>
      </c>
      <c r="R72" s="54">
        <v>3</v>
      </c>
      <c r="S72" s="54">
        <v>10</v>
      </c>
      <c r="T72" s="54" t="s">
        <v>100</v>
      </c>
      <c r="U72" s="54">
        <v>7.8</v>
      </c>
      <c r="V72" s="54">
        <v>4.2</v>
      </c>
      <c r="W72" s="54">
        <v>7.4</v>
      </c>
      <c r="X72" s="56"/>
      <c r="Y72" s="33" t="s">
        <v>61</v>
      </c>
      <c r="Z72" s="28" t="s">
        <v>61</v>
      </c>
      <c r="AA72" s="28" t="s">
        <v>61</v>
      </c>
      <c r="AB72" s="28" t="s">
        <v>61</v>
      </c>
      <c r="AC72" s="28" t="s">
        <v>61</v>
      </c>
      <c r="AD72" s="56"/>
      <c r="AE72" s="54" t="s">
        <v>61</v>
      </c>
      <c r="AF72" s="56"/>
    </row>
    <row r="73" spans="1:32" ht="14.25" customHeight="1">
      <c r="A73" s="25" t="s">
        <v>359</v>
      </c>
      <c r="B73" s="53">
        <v>44260</v>
      </c>
      <c r="C73" s="54" t="s">
        <v>360</v>
      </c>
      <c r="D73" s="54">
        <v>42</v>
      </c>
      <c r="E73" s="54" t="s">
        <v>72</v>
      </c>
      <c r="F73" s="54">
        <v>2</v>
      </c>
      <c r="G73" s="54">
        <v>2</v>
      </c>
      <c r="H73" s="54">
        <v>1</v>
      </c>
      <c r="I73" s="54" t="s">
        <v>61</v>
      </c>
      <c r="J73" s="56"/>
      <c r="K73" s="57"/>
      <c r="L73" s="54" t="s">
        <v>361</v>
      </c>
      <c r="M73" s="54" t="s">
        <v>56</v>
      </c>
      <c r="N73" s="54">
        <v>10</v>
      </c>
      <c r="O73" s="54" t="s">
        <v>290</v>
      </c>
      <c r="P73" s="54">
        <v>1.1399999999999999</v>
      </c>
      <c r="Q73" s="54">
        <v>1.4</v>
      </c>
      <c r="R73" s="54">
        <v>5</v>
      </c>
      <c r="S73" s="54">
        <v>15</v>
      </c>
      <c r="T73" s="54" t="s">
        <v>43</v>
      </c>
      <c r="U73" s="54">
        <v>15.1</v>
      </c>
      <c r="V73" s="54">
        <v>21.3</v>
      </c>
      <c r="W73" s="54">
        <v>40</v>
      </c>
      <c r="X73" s="56"/>
      <c r="Y73" s="33" t="s">
        <v>61</v>
      </c>
      <c r="Z73" s="28" t="s">
        <v>61</v>
      </c>
      <c r="AA73" s="28" t="s">
        <v>61</v>
      </c>
      <c r="AB73" s="28" t="s">
        <v>61</v>
      </c>
      <c r="AC73" s="28" t="s">
        <v>61</v>
      </c>
      <c r="AD73" s="56"/>
      <c r="AE73" s="56"/>
      <c r="AF73" s="56"/>
    </row>
    <row r="74" spans="1:32" ht="14.25" customHeight="1">
      <c r="A74" s="25" t="s">
        <v>362</v>
      </c>
      <c r="B74" s="53">
        <v>44260</v>
      </c>
      <c r="C74" s="54" t="s">
        <v>363</v>
      </c>
      <c r="D74" s="54">
        <v>74</v>
      </c>
      <c r="E74" s="54" t="s">
        <v>72</v>
      </c>
      <c r="F74" s="54">
        <v>2</v>
      </c>
      <c r="G74" s="54">
        <v>2</v>
      </c>
      <c r="H74" s="54">
        <v>1</v>
      </c>
      <c r="I74" s="54">
        <v>1</v>
      </c>
      <c r="J74" s="54" t="s">
        <v>364</v>
      </c>
      <c r="K74" s="57"/>
      <c r="L74" s="54" t="s">
        <v>365</v>
      </c>
      <c r="M74" s="54" t="s">
        <v>56</v>
      </c>
      <c r="N74" s="54">
        <v>10</v>
      </c>
      <c r="O74" s="54" t="s">
        <v>57</v>
      </c>
      <c r="P74" s="54">
        <v>1.1399999999999999</v>
      </c>
      <c r="Q74" s="54">
        <v>0.92</v>
      </c>
      <c r="R74" s="54">
        <v>4</v>
      </c>
      <c r="S74" s="54">
        <v>50</v>
      </c>
      <c r="T74" s="54" t="s">
        <v>100</v>
      </c>
      <c r="U74" s="54">
        <v>9.1999999999999993</v>
      </c>
      <c r="V74" s="54">
        <v>25</v>
      </c>
      <c r="W74" s="54">
        <v>1.75</v>
      </c>
      <c r="X74" s="56"/>
      <c r="Y74" s="33" t="s">
        <v>61</v>
      </c>
      <c r="Z74" s="28" t="s">
        <v>61</v>
      </c>
      <c r="AA74" s="28" t="s">
        <v>61</v>
      </c>
      <c r="AB74" s="28" t="s">
        <v>61</v>
      </c>
      <c r="AC74" s="28" t="s">
        <v>61</v>
      </c>
      <c r="AD74" s="56"/>
      <c r="AE74" s="56"/>
      <c r="AF74" s="56"/>
    </row>
    <row r="75" spans="1:32" ht="14.25" customHeight="1">
      <c r="A75" s="25" t="s">
        <v>366</v>
      </c>
      <c r="B75" s="53">
        <v>44260</v>
      </c>
      <c r="C75" s="54" t="s">
        <v>367</v>
      </c>
      <c r="D75" s="54">
        <v>52</v>
      </c>
      <c r="E75" s="54" t="s">
        <v>72</v>
      </c>
      <c r="F75" s="54">
        <v>4</v>
      </c>
      <c r="G75" s="54">
        <v>4</v>
      </c>
      <c r="H75" s="54">
        <v>1</v>
      </c>
      <c r="I75" s="54">
        <v>1</v>
      </c>
      <c r="J75" s="56"/>
      <c r="K75" s="57"/>
      <c r="L75" s="54" t="s">
        <v>368</v>
      </c>
      <c r="M75" s="54" t="s">
        <v>56</v>
      </c>
      <c r="N75" s="54">
        <v>5</v>
      </c>
      <c r="O75" s="54" t="s">
        <v>123</v>
      </c>
      <c r="P75" s="54">
        <v>1.1000000000000001</v>
      </c>
      <c r="Q75" s="54">
        <v>1.2</v>
      </c>
      <c r="R75" s="54">
        <v>2.5</v>
      </c>
      <c r="S75" s="54">
        <v>60</v>
      </c>
      <c r="T75" s="54" t="s">
        <v>43</v>
      </c>
      <c r="U75" s="54">
        <v>9.4</v>
      </c>
      <c r="V75" s="54">
        <v>14.6</v>
      </c>
      <c r="W75" s="54">
        <v>1.7</v>
      </c>
      <c r="X75" s="56"/>
      <c r="Y75" s="54" t="s">
        <v>369</v>
      </c>
      <c r="Z75" s="54" t="s">
        <v>43</v>
      </c>
      <c r="AA75" s="54">
        <v>8.6999999999999993</v>
      </c>
      <c r="AB75" s="54">
        <v>12.77</v>
      </c>
      <c r="AC75" s="54">
        <v>2.5</v>
      </c>
      <c r="AD75" s="56"/>
      <c r="AE75" s="56"/>
      <c r="AF75" s="56"/>
    </row>
    <row r="76" spans="1:32" ht="14.25" customHeight="1">
      <c r="A76" s="25" t="s">
        <v>370</v>
      </c>
      <c r="B76" s="53">
        <v>44260</v>
      </c>
      <c r="C76" s="54" t="s">
        <v>371</v>
      </c>
      <c r="D76" s="54" t="s">
        <v>61</v>
      </c>
      <c r="E76" s="54" t="s">
        <v>61</v>
      </c>
      <c r="F76" s="54">
        <v>24</v>
      </c>
      <c r="G76" s="54">
        <v>24</v>
      </c>
      <c r="H76" s="54">
        <v>2</v>
      </c>
      <c r="I76" s="54" t="s">
        <v>61</v>
      </c>
      <c r="J76" s="56"/>
      <c r="K76" s="57"/>
      <c r="L76" s="54" t="s">
        <v>372</v>
      </c>
      <c r="M76" s="54" t="s">
        <v>41</v>
      </c>
      <c r="N76" s="54">
        <v>4</v>
      </c>
      <c r="O76" s="54" t="s">
        <v>57</v>
      </c>
      <c r="P76" s="54">
        <v>1.1000000000000001</v>
      </c>
      <c r="Q76" s="54">
        <v>0.95</v>
      </c>
      <c r="R76" s="54">
        <v>2</v>
      </c>
      <c r="S76" s="54">
        <v>20</v>
      </c>
      <c r="T76" s="54" t="s">
        <v>43</v>
      </c>
      <c r="U76" s="54">
        <v>15.12</v>
      </c>
      <c r="V76" s="54">
        <v>43.3</v>
      </c>
      <c r="W76" s="54">
        <v>2.42</v>
      </c>
      <c r="X76" s="54" t="s">
        <v>309</v>
      </c>
      <c r="Y76" s="33" t="s">
        <v>61</v>
      </c>
      <c r="Z76" s="28" t="s">
        <v>61</v>
      </c>
      <c r="AA76" s="28" t="s">
        <v>61</v>
      </c>
      <c r="AB76" s="28" t="s">
        <v>61</v>
      </c>
      <c r="AC76" s="28" t="s">
        <v>61</v>
      </c>
      <c r="AD76" s="56"/>
      <c r="AE76" s="56"/>
      <c r="AF76" s="56"/>
    </row>
    <row r="77" spans="1:32" ht="14.25" customHeight="1">
      <c r="A77" s="25" t="s">
        <v>373</v>
      </c>
      <c r="B77" s="53">
        <v>44260</v>
      </c>
      <c r="C77" s="54" t="s">
        <v>374</v>
      </c>
      <c r="D77" s="54">
        <v>38</v>
      </c>
      <c r="E77" s="54" t="s">
        <v>375</v>
      </c>
      <c r="F77" s="54">
        <v>4</v>
      </c>
      <c r="G77" s="54">
        <v>4</v>
      </c>
      <c r="H77" s="54">
        <v>1</v>
      </c>
      <c r="I77" s="54">
        <v>1</v>
      </c>
      <c r="J77" s="56"/>
      <c r="K77" s="57"/>
      <c r="L77" s="54" t="s">
        <v>376</v>
      </c>
      <c r="M77" s="54" t="s">
        <v>99</v>
      </c>
      <c r="N77" s="54">
        <v>5</v>
      </c>
      <c r="O77" s="54" t="s">
        <v>85</v>
      </c>
      <c r="P77" s="54">
        <v>1.0900000000000001</v>
      </c>
      <c r="Q77" s="54">
        <v>0.86</v>
      </c>
      <c r="R77" s="54">
        <v>2.5</v>
      </c>
      <c r="S77" s="54">
        <v>95</v>
      </c>
      <c r="T77" s="54" t="s">
        <v>212</v>
      </c>
      <c r="U77" s="54">
        <v>11.1</v>
      </c>
      <c r="V77" s="54">
        <v>50</v>
      </c>
      <c r="W77" s="54">
        <v>0.56000000000000005</v>
      </c>
      <c r="X77" s="54" t="s">
        <v>309</v>
      </c>
      <c r="Y77" s="54" t="s">
        <v>377</v>
      </c>
      <c r="Z77" s="54" t="s">
        <v>212</v>
      </c>
      <c r="AA77" s="54">
        <v>9.7799999999999994</v>
      </c>
      <c r="AB77" s="54">
        <v>50</v>
      </c>
      <c r="AC77" s="54">
        <v>1.6</v>
      </c>
      <c r="AD77" s="56"/>
      <c r="AE77" s="56"/>
      <c r="AF77" s="56"/>
    </row>
    <row r="78" spans="1:32" ht="14.25" customHeight="1">
      <c r="A78" s="25" t="s">
        <v>378</v>
      </c>
      <c r="B78" s="53">
        <v>44260</v>
      </c>
      <c r="C78" s="54" t="s">
        <v>379</v>
      </c>
      <c r="D78" s="54">
        <v>62</v>
      </c>
      <c r="E78" s="54" t="s">
        <v>72</v>
      </c>
      <c r="F78" s="54">
        <v>10</v>
      </c>
      <c r="G78" s="54">
        <v>10</v>
      </c>
      <c r="H78" s="54">
        <v>1</v>
      </c>
      <c r="I78" s="54">
        <v>1</v>
      </c>
      <c r="J78" s="54" t="s">
        <v>53</v>
      </c>
      <c r="K78" s="55" t="s">
        <v>229</v>
      </c>
      <c r="L78" s="54" t="s">
        <v>380</v>
      </c>
      <c r="M78" s="54" t="s">
        <v>56</v>
      </c>
      <c r="N78" s="54">
        <v>20</v>
      </c>
      <c r="O78" s="54" t="s">
        <v>57</v>
      </c>
      <c r="P78" s="54">
        <v>1</v>
      </c>
      <c r="Q78" s="54">
        <v>1.2</v>
      </c>
      <c r="R78" s="54">
        <v>2.5</v>
      </c>
      <c r="S78" s="54">
        <v>60</v>
      </c>
      <c r="T78" s="54" t="s">
        <v>43</v>
      </c>
      <c r="U78" s="54">
        <v>15.4</v>
      </c>
      <c r="V78" s="54">
        <v>20.440000000000001</v>
      </c>
      <c r="W78" s="54">
        <v>9</v>
      </c>
      <c r="X78" s="56"/>
      <c r="Y78" s="33" t="s">
        <v>61</v>
      </c>
      <c r="Z78" s="28" t="s">
        <v>61</v>
      </c>
      <c r="AA78" s="28" t="s">
        <v>61</v>
      </c>
      <c r="AB78" s="28" t="s">
        <v>61</v>
      </c>
      <c r="AC78" s="28" t="s">
        <v>61</v>
      </c>
      <c r="AD78" s="56"/>
      <c r="AE78" s="56"/>
      <c r="AF78" s="56"/>
    </row>
    <row r="79" spans="1:32" ht="14.25" customHeight="1">
      <c r="A79" s="25" t="s">
        <v>381</v>
      </c>
      <c r="B79" s="53">
        <v>44260</v>
      </c>
      <c r="C79" s="54" t="s">
        <v>382</v>
      </c>
      <c r="D79" s="54">
        <v>80</v>
      </c>
      <c r="E79" s="56"/>
      <c r="F79" s="54">
        <v>6</v>
      </c>
      <c r="G79" s="54">
        <v>6</v>
      </c>
      <c r="H79" s="54">
        <v>1</v>
      </c>
      <c r="I79" s="54">
        <v>1</v>
      </c>
      <c r="J79" s="54" t="s">
        <v>53</v>
      </c>
      <c r="K79" s="57"/>
      <c r="L79" s="54" t="s">
        <v>383</v>
      </c>
      <c r="M79" s="54" t="s">
        <v>56</v>
      </c>
      <c r="N79" s="54">
        <v>20</v>
      </c>
      <c r="O79" s="54" t="s">
        <v>57</v>
      </c>
      <c r="P79" s="54">
        <v>1.2</v>
      </c>
      <c r="Q79" s="54">
        <v>0.9</v>
      </c>
      <c r="R79" s="54">
        <v>2.5</v>
      </c>
      <c r="S79" s="54">
        <v>50</v>
      </c>
      <c r="T79" s="54" t="s">
        <v>100</v>
      </c>
      <c r="U79" s="54">
        <v>18.2</v>
      </c>
      <c r="V79" s="54">
        <v>44.2</v>
      </c>
      <c r="W79" s="54">
        <v>1.75</v>
      </c>
      <c r="X79" s="54" t="s">
        <v>309</v>
      </c>
      <c r="Y79" s="54" t="s">
        <v>384</v>
      </c>
      <c r="Z79" s="54" t="s">
        <v>43</v>
      </c>
      <c r="AA79" s="54">
        <v>11.5</v>
      </c>
      <c r="AB79" s="54">
        <v>26.2</v>
      </c>
      <c r="AC79" s="54">
        <v>3.7</v>
      </c>
      <c r="AD79" s="56"/>
      <c r="AE79" s="56"/>
      <c r="AF79" s="56"/>
    </row>
    <row r="80" spans="1:32" ht="14.25" customHeight="1">
      <c r="A80" s="25" t="s">
        <v>385</v>
      </c>
      <c r="B80" s="53">
        <v>44260</v>
      </c>
      <c r="C80" s="54" t="s">
        <v>386</v>
      </c>
      <c r="D80" s="54">
        <v>42</v>
      </c>
      <c r="E80" s="54" t="s">
        <v>387</v>
      </c>
      <c r="F80" s="54">
        <v>2</v>
      </c>
      <c r="G80" s="54">
        <v>2</v>
      </c>
      <c r="H80" s="54">
        <v>1</v>
      </c>
      <c r="I80" s="54" t="s">
        <v>61</v>
      </c>
      <c r="J80" s="56"/>
      <c r="K80" s="57"/>
      <c r="L80" s="54" t="s">
        <v>388</v>
      </c>
      <c r="M80" s="54" t="s">
        <v>56</v>
      </c>
      <c r="N80" s="54">
        <v>1</v>
      </c>
      <c r="O80" s="54" t="s">
        <v>85</v>
      </c>
      <c r="P80" s="54">
        <v>1</v>
      </c>
      <c r="Q80" s="54">
        <v>1.25</v>
      </c>
      <c r="R80" s="54">
        <v>3.5</v>
      </c>
      <c r="S80" s="54">
        <v>40</v>
      </c>
      <c r="T80" s="54" t="s">
        <v>43</v>
      </c>
      <c r="U80" s="54">
        <v>16.399999999999999</v>
      </c>
      <c r="V80" s="54">
        <v>48.6</v>
      </c>
      <c r="W80" s="54">
        <v>8</v>
      </c>
      <c r="X80" s="56"/>
      <c r="Y80" s="33" t="s">
        <v>61</v>
      </c>
      <c r="Z80" s="28" t="s">
        <v>61</v>
      </c>
      <c r="AA80" s="28" t="s">
        <v>61</v>
      </c>
      <c r="AB80" s="28" t="s">
        <v>61</v>
      </c>
      <c r="AC80" s="28" t="s">
        <v>61</v>
      </c>
      <c r="AD80" s="56"/>
      <c r="AE80" s="56"/>
      <c r="AF80" s="56"/>
    </row>
    <row r="81" spans="1:32" ht="14.25" customHeight="1">
      <c r="A81" s="25" t="s">
        <v>389</v>
      </c>
      <c r="B81" s="53">
        <v>44260</v>
      </c>
      <c r="C81" s="54" t="s">
        <v>390</v>
      </c>
      <c r="D81" s="54">
        <v>33</v>
      </c>
      <c r="E81" s="54" t="s">
        <v>72</v>
      </c>
      <c r="F81" s="54">
        <v>3</v>
      </c>
      <c r="G81" s="54">
        <v>3</v>
      </c>
      <c r="H81" s="54">
        <v>1</v>
      </c>
      <c r="I81" s="54" t="s">
        <v>61</v>
      </c>
      <c r="J81" s="56"/>
      <c r="K81" s="57"/>
      <c r="L81" s="54" t="s">
        <v>391</v>
      </c>
      <c r="M81" s="54" t="s">
        <v>56</v>
      </c>
      <c r="N81" s="54">
        <v>4</v>
      </c>
      <c r="O81" s="54" t="s">
        <v>123</v>
      </c>
      <c r="P81" s="54">
        <v>1.25</v>
      </c>
      <c r="Q81" s="54">
        <v>0.88</v>
      </c>
      <c r="R81" s="54">
        <v>3</v>
      </c>
      <c r="S81" s="54">
        <v>50</v>
      </c>
      <c r="T81" s="54" t="s">
        <v>43</v>
      </c>
      <c r="U81" s="54">
        <v>8.8000000000000007</v>
      </c>
      <c r="V81" s="54">
        <v>26.6</v>
      </c>
      <c r="W81" s="54">
        <v>3.85</v>
      </c>
      <c r="X81" s="56"/>
      <c r="Y81" s="54" t="s">
        <v>392</v>
      </c>
      <c r="Z81" s="54" t="s">
        <v>43</v>
      </c>
      <c r="AA81" s="54">
        <v>12.5</v>
      </c>
      <c r="AB81" s="54">
        <v>27</v>
      </c>
      <c r="AC81" s="54">
        <v>1.6</v>
      </c>
      <c r="AD81" s="56"/>
      <c r="AE81" s="56"/>
      <c r="AF81" s="56"/>
    </row>
    <row r="82" spans="1:32" ht="14.25" customHeight="1">
      <c r="A82" s="25" t="s">
        <v>393</v>
      </c>
      <c r="B82" s="53">
        <v>44260</v>
      </c>
      <c r="C82" s="54" t="s">
        <v>394</v>
      </c>
      <c r="D82" s="54">
        <v>46</v>
      </c>
      <c r="E82" s="54" t="s">
        <v>72</v>
      </c>
      <c r="F82" s="54">
        <v>2</v>
      </c>
      <c r="G82" s="54">
        <v>2</v>
      </c>
      <c r="H82" s="54">
        <v>1</v>
      </c>
      <c r="I82" s="54" t="s">
        <v>61</v>
      </c>
      <c r="J82" s="54" t="s">
        <v>364</v>
      </c>
      <c r="K82" s="57"/>
      <c r="L82" s="54" t="s">
        <v>395</v>
      </c>
      <c r="M82" s="54" t="s">
        <v>289</v>
      </c>
      <c r="N82" s="54">
        <v>7</v>
      </c>
      <c r="O82" s="54" t="s">
        <v>85</v>
      </c>
      <c r="P82" s="54">
        <v>1.2</v>
      </c>
      <c r="Q82" s="54">
        <v>1</v>
      </c>
      <c r="R82" s="54">
        <v>3</v>
      </c>
      <c r="S82" s="54">
        <v>80</v>
      </c>
      <c r="T82" s="54" t="s">
        <v>43</v>
      </c>
      <c r="U82" s="54">
        <v>12.2</v>
      </c>
      <c r="V82" s="54">
        <v>11.3</v>
      </c>
      <c r="W82" s="54">
        <v>3.6</v>
      </c>
      <c r="X82" s="56"/>
      <c r="Y82" s="54" t="s">
        <v>396</v>
      </c>
      <c r="Z82" s="54" t="s">
        <v>43</v>
      </c>
      <c r="AA82" s="54">
        <v>18.100000000000001</v>
      </c>
      <c r="AB82" s="54">
        <v>17.399999999999999</v>
      </c>
      <c r="AC82" s="54">
        <v>1.7</v>
      </c>
      <c r="AD82" s="56"/>
      <c r="AE82" s="56"/>
      <c r="AF82" s="56"/>
    </row>
    <row r="83" spans="1:32" ht="14.25" customHeight="1">
      <c r="A83" s="25" t="s">
        <v>397</v>
      </c>
      <c r="B83" s="53">
        <v>44260</v>
      </c>
      <c r="C83" s="54" t="s">
        <v>398</v>
      </c>
      <c r="D83" s="54">
        <v>46</v>
      </c>
      <c r="E83" s="54" t="s">
        <v>72</v>
      </c>
      <c r="F83" s="54">
        <v>6</v>
      </c>
      <c r="G83" s="54">
        <v>6</v>
      </c>
      <c r="H83" s="54">
        <v>1</v>
      </c>
      <c r="I83" s="54" t="s">
        <v>61</v>
      </c>
      <c r="J83" s="56"/>
      <c r="K83" s="57"/>
      <c r="L83" s="54" t="s">
        <v>399</v>
      </c>
      <c r="M83" s="54" t="s">
        <v>252</v>
      </c>
      <c r="N83" s="54">
        <v>2</v>
      </c>
      <c r="O83" s="54" t="s">
        <v>400</v>
      </c>
      <c r="P83" s="54">
        <v>1</v>
      </c>
      <c r="Q83" s="54">
        <v>1.3</v>
      </c>
      <c r="R83" s="54">
        <v>2</v>
      </c>
      <c r="S83" s="54">
        <v>80</v>
      </c>
      <c r="T83" s="54" t="s">
        <v>43</v>
      </c>
      <c r="U83" s="54">
        <v>17.100000000000001</v>
      </c>
      <c r="V83" s="54">
        <v>29.1</v>
      </c>
      <c r="W83" s="54">
        <v>5.6</v>
      </c>
      <c r="X83" s="56"/>
      <c r="Y83" s="54" t="s">
        <v>401</v>
      </c>
      <c r="Z83" s="54" t="s">
        <v>43</v>
      </c>
      <c r="AA83" s="54">
        <v>7.7</v>
      </c>
      <c r="AB83" s="54">
        <v>25.5</v>
      </c>
      <c r="AC83" s="54">
        <v>2.2000000000000002</v>
      </c>
      <c r="AD83" s="56"/>
      <c r="AE83" s="56"/>
      <c r="AF83" s="56"/>
    </row>
    <row r="84" spans="1:32" ht="14.25" customHeight="1">
      <c r="A84" s="25" t="s">
        <v>402</v>
      </c>
      <c r="B84" s="53">
        <v>44260</v>
      </c>
      <c r="C84" s="54" t="s">
        <v>403</v>
      </c>
      <c r="D84" s="54">
        <v>74</v>
      </c>
      <c r="E84" s="54" t="s">
        <v>72</v>
      </c>
      <c r="F84" s="54">
        <v>5</v>
      </c>
      <c r="G84" s="54">
        <v>5</v>
      </c>
      <c r="H84" s="54">
        <v>1</v>
      </c>
      <c r="I84" s="54" t="s">
        <v>61</v>
      </c>
      <c r="J84" s="56"/>
      <c r="K84" s="57"/>
      <c r="L84" s="54" t="s">
        <v>404</v>
      </c>
      <c r="M84" s="54" t="s">
        <v>99</v>
      </c>
      <c r="N84" s="54">
        <v>1</v>
      </c>
      <c r="O84" s="54" t="s">
        <v>85</v>
      </c>
      <c r="P84" s="54">
        <v>1.2</v>
      </c>
      <c r="Q84" s="54">
        <v>1</v>
      </c>
      <c r="R84" s="54">
        <v>2.5</v>
      </c>
      <c r="S84" s="54">
        <v>80</v>
      </c>
      <c r="T84" s="54" t="s">
        <v>43</v>
      </c>
      <c r="U84" s="54">
        <v>11.7</v>
      </c>
      <c r="V84" s="54">
        <v>32.299999999999997</v>
      </c>
      <c r="W84" s="54">
        <v>0.6</v>
      </c>
      <c r="X84" s="56"/>
      <c r="Y84" s="33" t="s">
        <v>61</v>
      </c>
      <c r="Z84" s="28" t="s">
        <v>61</v>
      </c>
      <c r="AA84" s="28" t="s">
        <v>61</v>
      </c>
      <c r="AB84" s="28" t="s">
        <v>61</v>
      </c>
      <c r="AC84" s="28" t="s">
        <v>61</v>
      </c>
      <c r="AD84" s="56"/>
      <c r="AE84" s="56"/>
      <c r="AF84" s="56"/>
    </row>
    <row r="85" spans="1:32" ht="14.25" customHeight="1">
      <c r="A85" s="25" t="s">
        <v>405</v>
      </c>
      <c r="B85" s="53">
        <v>44260</v>
      </c>
      <c r="C85" s="54" t="s">
        <v>406</v>
      </c>
      <c r="D85" s="54">
        <v>36</v>
      </c>
      <c r="E85" s="54" t="s">
        <v>72</v>
      </c>
      <c r="F85" s="54">
        <v>6</v>
      </c>
      <c r="G85" s="54">
        <v>5</v>
      </c>
      <c r="H85" s="54">
        <v>1</v>
      </c>
      <c r="I85" s="54" t="s">
        <v>61</v>
      </c>
      <c r="J85" s="56"/>
      <c r="K85" s="57"/>
      <c r="L85" s="54" t="s">
        <v>407</v>
      </c>
      <c r="M85" s="54" t="s">
        <v>56</v>
      </c>
      <c r="N85" s="54">
        <v>15</v>
      </c>
      <c r="O85" s="54" t="s">
        <v>408</v>
      </c>
      <c r="P85" s="54">
        <v>1.25</v>
      </c>
      <c r="Q85" s="54">
        <v>0.9</v>
      </c>
      <c r="R85" s="54">
        <v>2</v>
      </c>
      <c r="S85" s="54">
        <v>60</v>
      </c>
      <c r="T85" s="54" t="s">
        <v>43</v>
      </c>
      <c r="U85" s="54">
        <v>13.5</v>
      </c>
      <c r="V85" s="54">
        <v>25.56</v>
      </c>
      <c r="W85" s="54">
        <v>0.9</v>
      </c>
      <c r="X85" s="56"/>
      <c r="Y85" s="33" t="s">
        <v>61</v>
      </c>
      <c r="Z85" s="28" t="s">
        <v>61</v>
      </c>
      <c r="AA85" s="28" t="s">
        <v>61</v>
      </c>
      <c r="AB85" s="28" t="s">
        <v>61</v>
      </c>
      <c r="AC85" s="28" t="s">
        <v>61</v>
      </c>
      <c r="AD85" s="56"/>
      <c r="AE85" s="54" t="s">
        <v>61</v>
      </c>
      <c r="AF85" s="56"/>
    </row>
    <row r="86" spans="1:32" ht="14.25" customHeight="1">
      <c r="A86" s="25" t="s">
        <v>409</v>
      </c>
      <c r="B86" s="53">
        <v>44260</v>
      </c>
      <c r="C86" s="54" t="s">
        <v>410</v>
      </c>
      <c r="D86" s="54">
        <v>64</v>
      </c>
      <c r="E86" s="56"/>
      <c r="F86" s="54">
        <v>4</v>
      </c>
      <c r="G86" s="54">
        <v>4</v>
      </c>
      <c r="H86" s="54">
        <v>1</v>
      </c>
      <c r="I86" s="54">
        <v>1</v>
      </c>
      <c r="J86" s="54" t="s">
        <v>53</v>
      </c>
      <c r="K86" s="57"/>
      <c r="L86" s="54" t="s">
        <v>411</v>
      </c>
      <c r="M86" s="54" t="s">
        <v>56</v>
      </c>
      <c r="N86" s="54">
        <v>3</v>
      </c>
      <c r="O86" s="54" t="s">
        <v>408</v>
      </c>
      <c r="P86" s="54">
        <v>1.3</v>
      </c>
      <c r="Q86" s="54">
        <v>1</v>
      </c>
      <c r="R86" s="54">
        <v>2.5</v>
      </c>
      <c r="S86" s="54">
        <v>60</v>
      </c>
      <c r="T86" s="54" t="s">
        <v>43</v>
      </c>
      <c r="U86" s="54">
        <v>5.5</v>
      </c>
      <c r="V86" s="54">
        <v>6.2</v>
      </c>
      <c r="W86" s="54">
        <v>3.6</v>
      </c>
      <c r="X86" s="56"/>
      <c r="Y86" s="33" t="s">
        <v>61</v>
      </c>
      <c r="Z86" s="28" t="s">
        <v>61</v>
      </c>
      <c r="AA86" s="28" t="s">
        <v>61</v>
      </c>
      <c r="AB86" s="28" t="s">
        <v>61</v>
      </c>
      <c r="AC86" s="28" t="s">
        <v>61</v>
      </c>
      <c r="AD86" s="56"/>
      <c r="AE86" s="56"/>
      <c r="AF86" s="56"/>
    </row>
    <row r="87" spans="1:32" ht="14.25" customHeight="1">
      <c r="A87" s="25" t="s">
        <v>412</v>
      </c>
      <c r="B87" s="53">
        <v>44260</v>
      </c>
      <c r="C87" s="54" t="s">
        <v>413</v>
      </c>
      <c r="D87" s="54">
        <v>38</v>
      </c>
      <c r="E87" s="54" t="s">
        <v>72</v>
      </c>
      <c r="F87" s="54">
        <v>5</v>
      </c>
      <c r="G87" s="54">
        <v>5</v>
      </c>
      <c r="H87" s="54">
        <v>0</v>
      </c>
      <c r="I87" s="54" t="s">
        <v>61</v>
      </c>
      <c r="J87" s="56"/>
      <c r="K87" s="57"/>
      <c r="L87" s="54" t="s">
        <v>61</v>
      </c>
      <c r="M87" s="54" t="s">
        <v>61</v>
      </c>
      <c r="N87" s="54" t="s">
        <v>61</v>
      </c>
      <c r="O87" s="54" t="s">
        <v>61</v>
      </c>
      <c r="P87" s="54" t="s">
        <v>61</v>
      </c>
      <c r="Q87" s="54" t="s">
        <v>61</v>
      </c>
      <c r="R87" s="54" t="s">
        <v>61</v>
      </c>
      <c r="S87" s="54" t="s">
        <v>61</v>
      </c>
      <c r="T87" s="54" t="s">
        <v>61</v>
      </c>
      <c r="U87" s="54" t="s">
        <v>61</v>
      </c>
      <c r="V87" s="54" t="s">
        <v>61</v>
      </c>
      <c r="W87" s="54" t="s">
        <v>61</v>
      </c>
      <c r="X87" s="56"/>
      <c r="Y87" s="33" t="s">
        <v>61</v>
      </c>
      <c r="Z87" s="28" t="s">
        <v>61</v>
      </c>
      <c r="AA87" s="28" t="s">
        <v>61</v>
      </c>
      <c r="AB87" s="28" t="s">
        <v>61</v>
      </c>
      <c r="AC87" s="28" t="s">
        <v>61</v>
      </c>
      <c r="AD87" s="56"/>
      <c r="AE87" s="56"/>
      <c r="AF87" s="56"/>
    </row>
    <row r="88" spans="1:32" ht="14.25" customHeight="1">
      <c r="A88" s="25" t="s">
        <v>414</v>
      </c>
      <c r="B88" s="53">
        <v>44263</v>
      </c>
      <c r="C88" s="54" t="s">
        <v>415</v>
      </c>
      <c r="D88" s="54">
        <v>55</v>
      </c>
      <c r="E88" s="56"/>
      <c r="F88" s="54">
        <v>2</v>
      </c>
      <c r="G88" s="54">
        <v>1</v>
      </c>
      <c r="H88" s="54">
        <v>1</v>
      </c>
      <c r="I88" s="54" t="s">
        <v>61</v>
      </c>
      <c r="J88" s="56"/>
      <c r="K88" s="57"/>
      <c r="L88" s="54" t="s">
        <v>416</v>
      </c>
      <c r="M88" s="54" t="s">
        <v>56</v>
      </c>
      <c r="N88" s="54">
        <v>20</v>
      </c>
      <c r="O88" s="54" t="s">
        <v>85</v>
      </c>
      <c r="P88" s="54">
        <v>1.1000000000000001</v>
      </c>
      <c r="Q88" s="54">
        <v>1.2</v>
      </c>
      <c r="R88" s="54">
        <v>2</v>
      </c>
      <c r="S88" s="54">
        <v>60</v>
      </c>
      <c r="T88" s="54" t="s">
        <v>43</v>
      </c>
      <c r="U88" s="54">
        <v>12.7</v>
      </c>
      <c r="V88" s="54">
        <v>50</v>
      </c>
      <c r="W88" s="54">
        <v>9</v>
      </c>
      <c r="X88" s="56"/>
      <c r="Y88" s="33" t="s">
        <v>61</v>
      </c>
      <c r="Z88" s="28" t="s">
        <v>61</v>
      </c>
      <c r="AA88" s="28" t="s">
        <v>61</v>
      </c>
      <c r="AB88" s="28" t="s">
        <v>61</v>
      </c>
      <c r="AC88" s="28" t="s">
        <v>61</v>
      </c>
      <c r="AD88" s="56"/>
      <c r="AE88" s="56"/>
      <c r="AF88" s="56"/>
    </row>
    <row r="89" spans="1:32" ht="14.25" customHeight="1">
      <c r="A89" s="25" t="s">
        <v>417</v>
      </c>
      <c r="B89" s="53">
        <v>44263</v>
      </c>
      <c r="C89" s="54" t="s">
        <v>418</v>
      </c>
      <c r="D89" s="54">
        <v>44</v>
      </c>
      <c r="E89" s="54" t="s">
        <v>72</v>
      </c>
      <c r="F89" s="54">
        <v>6</v>
      </c>
      <c r="G89" s="54">
        <v>6</v>
      </c>
      <c r="H89" s="54">
        <v>1</v>
      </c>
      <c r="I89" s="54">
        <v>1</v>
      </c>
      <c r="J89" s="54" t="s">
        <v>53</v>
      </c>
      <c r="K89" s="57"/>
      <c r="L89" s="54" t="s">
        <v>419</v>
      </c>
      <c r="M89" s="54" t="s">
        <v>41</v>
      </c>
      <c r="N89" s="54">
        <v>2</v>
      </c>
      <c r="O89" s="54" t="s">
        <v>285</v>
      </c>
      <c r="P89" s="54">
        <v>1.2</v>
      </c>
      <c r="Q89" s="54">
        <v>1.1000000000000001</v>
      </c>
      <c r="R89" s="54">
        <v>2.5</v>
      </c>
      <c r="S89" s="54">
        <v>10</v>
      </c>
      <c r="T89" s="54" t="s">
        <v>43</v>
      </c>
      <c r="U89" s="54" t="s">
        <v>61</v>
      </c>
      <c r="V89" s="54" t="s">
        <v>61</v>
      </c>
      <c r="W89" s="54" t="s">
        <v>61</v>
      </c>
      <c r="X89" s="56"/>
      <c r="Y89" s="33" t="s">
        <v>61</v>
      </c>
      <c r="Z89" s="28" t="s">
        <v>61</v>
      </c>
      <c r="AA89" s="28" t="s">
        <v>61</v>
      </c>
      <c r="AB89" s="28" t="s">
        <v>61</v>
      </c>
      <c r="AC89" s="28" t="s">
        <v>61</v>
      </c>
      <c r="AD89" s="56"/>
      <c r="AE89" s="56"/>
      <c r="AF89" s="56"/>
    </row>
    <row r="90" spans="1:32" ht="14.25" customHeight="1">
      <c r="A90" s="25" t="s">
        <v>420</v>
      </c>
      <c r="B90" s="53">
        <v>44263</v>
      </c>
      <c r="C90" s="54" t="s">
        <v>421</v>
      </c>
      <c r="D90" s="54">
        <v>39</v>
      </c>
      <c r="E90" s="56"/>
      <c r="F90" s="54">
        <v>4</v>
      </c>
      <c r="G90" s="54">
        <v>4</v>
      </c>
      <c r="H90" s="54">
        <v>1</v>
      </c>
      <c r="I90" s="54">
        <v>1</v>
      </c>
      <c r="J90" s="54" t="s">
        <v>53</v>
      </c>
      <c r="K90" s="57"/>
      <c r="L90" s="54" t="s">
        <v>422</v>
      </c>
      <c r="M90" s="54" t="s">
        <v>56</v>
      </c>
      <c r="N90" s="54">
        <v>5</v>
      </c>
      <c r="O90" s="54" t="s">
        <v>57</v>
      </c>
      <c r="P90" s="54">
        <v>1.3</v>
      </c>
      <c r="Q90" s="54">
        <v>1.1000000000000001</v>
      </c>
      <c r="R90" s="54">
        <v>2.5</v>
      </c>
      <c r="S90" s="54" t="s">
        <v>61</v>
      </c>
      <c r="T90" s="54" t="s">
        <v>43</v>
      </c>
      <c r="U90" s="54">
        <v>8.6999999999999993</v>
      </c>
      <c r="V90" s="54">
        <v>21</v>
      </c>
      <c r="W90" s="54">
        <v>0.5</v>
      </c>
      <c r="X90" s="56"/>
      <c r="Y90" s="33" t="s">
        <v>61</v>
      </c>
      <c r="Z90" s="28" t="s">
        <v>61</v>
      </c>
      <c r="AA90" s="28" t="s">
        <v>61</v>
      </c>
      <c r="AB90" s="28" t="s">
        <v>61</v>
      </c>
      <c r="AC90" s="28" t="s">
        <v>61</v>
      </c>
      <c r="AD90" s="56"/>
      <c r="AE90" s="56"/>
      <c r="AF90" s="56"/>
    </row>
    <row r="91" spans="1:32" ht="14.25" customHeight="1">
      <c r="A91" s="25" t="s">
        <v>423</v>
      </c>
      <c r="B91" s="53">
        <v>44263</v>
      </c>
      <c r="C91" s="54" t="s">
        <v>424</v>
      </c>
      <c r="D91" s="54">
        <v>42</v>
      </c>
      <c r="E91" s="56"/>
      <c r="F91" s="54">
        <v>3</v>
      </c>
      <c r="G91" s="54">
        <v>3</v>
      </c>
      <c r="H91" s="54">
        <v>1</v>
      </c>
      <c r="I91" s="54" t="s">
        <v>61</v>
      </c>
      <c r="J91" s="56"/>
      <c r="K91" s="57"/>
      <c r="L91" s="54" t="s">
        <v>425</v>
      </c>
      <c r="M91" s="54" t="s">
        <v>56</v>
      </c>
      <c r="N91" s="54">
        <v>1</v>
      </c>
      <c r="O91" s="54" t="s">
        <v>57</v>
      </c>
      <c r="P91" s="54">
        <v>1.1000000000000001</v>
      </c>
      <c r="Q91" s="54">
        <v>0.95</v>
      </c>
      <c r="R91" s="54">
        <v>4</v>
      </c>
      <c r="S91" s="54">
        <v>50</v>
      </c>
      <c r="T91" s="54" t="s">
        <v>43</v>
      </c>
      <c r="U91" s="54">
        <v>6.55</v>
      </c>
      <c r="V91" s="54">
        <v>50</v>
      </c>
      <c r="W91" s="54">
        <v>1.2</v>
      </c>
      <c r="X91" s="56"/>
      <c r="Y91" s="33" t="s">
        <v>61</v>
      </c>
      <c r="Z91" s="28" t="s">
        <v>61</v>
      </c>
      <c r="AA91" s="28" t="s">
        <v>61</v>
      </c>
      <c r="AB91" s="28" t="s">
        <v>61</v>
      </c>
      <c r="AC91" s="28" t="s">
        <v>61</v>
      </c>
      <c r="AD91" s="56"/>
      <c r="AE91" s="56"/>
      <c r="AF91" s="56"/>
    </row>
    <row r="92" spans="1:32" ht="14.25" customHeight="1">
      <c r="A92" s="25" t="s">
        <v>426</v>
      </c>
      <c r="B92" s="53">
        <v>44263</v>
      </c>
      <c r="C92" s="54" t="s">
        <v>427</v>
      </c>
      <c r="D92" s="54">
        <v>27</v>
      </c>
      <c r="E92" s="56"/>
      <c r="F92" s="54">
        <v>4</v>
      </c>
      <c r="G92" s="54">
        <v>4</v>
      </c>
      <c r="H92" s="54" t="s">
        <v>61</v>
      </c>
      <c r="I92" s="54">
        <v>1</v>
      </c>
      <c r="J92" s="54" t="s">
        <v>53</v>
      </c>
      <c r="K92" s="57"/>
      <c r="L92" s="54" t="s">
        <v>61</v>
      </c>
      <c r="M92" s="54" t="s">
        <v>61</v>
      </c>
      <c r="N92" s="54" t="s">
        <v>61</v>
      </c>
      <c r="O92" s="54" t="s">
        <v>61</v>
      </c>
      <c r="P92" s="54" t="s">
        <v>61</v>
      </c>
      <c r="Q92" s="54" t="s">
        <v>61</v>
      </c>
      <c r="R92" s="54" t="s">
        <v>61</v>
      </c>
      <c r="S92" s="54" t="s">
        <v>61</v>
      </c>
      <c r="T92" s="54" t="s">
        <v>61</v>
      </c>
      <c r="U92" s="54" t="s">
        <v>61</v>
      </c>
      <c r="V92" s="54" t="s">
        <v>61</v>
      </c>
      <c r="W92" s="54" t="s">
        <v>61</v>
      </c>
      <c r="X92" s="54" t="s">
        <v>309</v>
      </c>
      <c r="Y92" s="33" t="s">
        <v>61</v>
      </c>
      <c r="Z92" s="28" t="s">
        <v>61</v>
      </c>
      <c r="AA92" s="28" t="s">
        <v>61</v>
      </c>
      <c r="AB92" s="28" t="s">
        <v>61</v>
      </c>
      <c r="AC92" s="28" t="s">
        <v>61</v>
      </c>
      <c r="AD92" s="56"/>
      <c r="AE92" s="56"/>
      <c r="AF92" s="56"/>
    </row>
    <row r="93" spans="1:32" ht="14.25" customHeight="1">
      <c r="A93" s="25" t="s">
        <v>428</v>
      </c>
      <c r="B93" s="53">
        <v>44263</v>
      </c>
      <c r="C93" s="54" t="s">
        <v>429</v>
      </c>
      <c r="D93" s="54">
        <v>68</v>
      </c>
      <c r="E93" s="54" t="s">
        <v>72</v>
      </c>
      <c r="F93" s="54">
        <v>2</v>
      </c>
      <c r="G93" s="54">
        <v>5</v>
      </c>
      <c r="H93" s="54">
        <v>1</v>
      </c>
      <c r="I93" s="54" t="s">
        <v>61</v>
      </c>
      <c r="J93" s="56"/>
      <c r="K93" s="57"/>
      <c r="L93" s="54" t="s">
        <v>430</v>
      </c>
      <c r="M93" s="54" t="s">
        <v>56</v>
      </c>
      <c r="N93" s="54">
        <v>4</v>
      </c>
      <c r="O93" s="54" t="s">
        <v>57</v>
      </c>
      <c r="P93" s="54">
        <v>1</v>
      </c>
      <c r="Q93" s="54">
        <v>0.96</v>
      </c>
      <c r="R93" s="54">
        <v>3</v>
      </c>
      <c r="S93" s="54">
        <v>50</v>
      </c>
      <c r="T93" s="54" t="s">
        <v>43</v>
      </c>
      <c r="U93" s="54">
        <v>12.65</v>
      </c>
      <c r="V93" s="54">
        <v>50</v>
      </c>
      <c r="W93" s="54">
        <v>3</v>
      </c>
      <c r="X93" s="56"/>
      <c r="Y93" s="33" t="s">
        <v>61</v>
      </c>
      <c r="Z93" s="28" t="s">
        <v>61</v>
      </c>
      <c r="AA93" s="28" t="s">
        <v>61</v>
      </c>
      <c r="AB93" s="28" t="s">
        <v>61</v>
      </c>
      <c r="AC93" s="28" t="s">
        <v>61</v>
      </c>
      <c r="AD93" s="56"/>
      <c r="AE93" s="56"/>
      <c r="AF93" s="56"/>
    </row>
    <row r="94" spans="1:32" ht="14.25" customHeight="1">
      <c r="A94" s="25" t="s">
        <v>431</v>
      </c>
      <c r="B94" s="53">
        <v>44263</v>
      </c>
      <c r="C94" s="54" t="s">
        <v>432</v>
      </c>
      <c r="D94" s="54">
        <v>41</v>
      </c>
      <c r="E94" s="56"/>
      <c r="F94" s="54">
        <v>3</v>
      </c>
      <c r="G94" s="54">
        <v>3</v>
      </c>
      <c r="H94" s="54">
        <v>1</v>
      </c>
      <c r="I94" s="54" t="s">
        <v>61</v>
      </c>
      <c r="J94" s="56"/>
      <c r="K94" s="57"/>
      <c r="L94" s="54" t="s">
        <v>433</v>
      </c>
      <c r="M94" s="54" t="s">
        <v>56</v>
      </c>
      <c r="N94" s="54">
        <v>2</v>
      </c>
      <c r="O94" s="54" t="s">
        <v>57</v>
      </c>
      <c r="P94" s="54">
        <v>1</v>
      </c>
      <c r="Q94" s="54">
        <v>0.85</v>
      </c>
      <c r="R94" s="54">
        <v>2</v>
      </c>
      <c r="S94" s="54">
        <v>50</v>
      </c>
      <c r="T94" s="54" t="s">
        <v>43</v>
      </c>
      <c r="U94" s="54">
        <v>6.75</v>
      </c>
      <c r="V94" s="54">
        <v>50</v>
      </c>
      <c r="W94" s="54">
        <v>18.3</v>
      </c>
      <c r="X94" s="54" t="s">
        <v>309</v>
      </c>
      <c r="Y94" s="33" t="s">
        <v>61</v>
      </c>
      <c r="Z94" s="28" t="s">
        <v>61</v>
      </c>
      <c r="AA94" s="28" t="s">
        <v>61</v>
      </c>
      <c r="AB94" s="28" t="s">
        <v>61</v>
      </c>
      <c r="AC94" s="28" t="s">
        <v>61</v>
      </c>
      <c r="AD94" s="56"/>
      <c r="AE94" s="56"/>
      <c r="AF94" s="56"/>
    </row>
    <row r="95" spans="1:32" ht="14.25" customHeight="1">
      <c r="A95" s="25" t="s">
        <v>434</v>
      </c>
      <c r="B95" s="53">
        <v>44263</v>
      </c>
      <c r="C95" s="54" t="s">
        <v>435</v>
      </c>
      <c r="D95" s="54">
        <v>33</v>
      </c>
      <c r="E95" s="54" t="s">
        <v>72</v>
      </c>
      <c r="F95" s="54">
        <v>4</v>
      </c>
      <c r="G95" s="54">
        <v>4</v>
      </c>
      <c r="H95" s="54" t="s">
        <v>61</v>
      </c>
      <c r="I95" s="54" t="s">
        <v>61</v>
      </c>
      <c r="J95" s="56"/>
      <c r="K95" s="57"/>
      <c r="L95" s="54" t="s">
        <v>61</v>
      </c>
      <c r="M95" s="54" t="s">
        <v>61</v>
      </c>
      <c r="N95" s="54" t="s">
        <v>61</v>
      </c>
      <c r="O95" s="54" t="s">
        <v>61</v>
      </c>
      <c r="P95" s="54" t="s">
        <v>61</v>
      </c>
      <c r="Q95" s="54" t="s">
        <v>61</v>
      </c>
      <c r="R95" s="54" t="s">
        <v>61</v>
      </c>
      <c r="S95" s="54" t="s">
        <v>61</v>
      </c>
      <c r="T95" s="54" t="s">
        <v>61</v>
      </c>
      <c r="U95" s="54" t="s">
        <v>61</v>
      </c>
      <c r="V95" s="54" t="s">
        <v>61</v>
      </c>
      <c r="W95" s="54" t="s">
        <v>61</v>
      </c>
      <c r="X95" s="56"/>
      <c r="Y95" s="33" t="s">
        <v>61</v>
      </c>
      <c r="Z95" s="28" t="s">
        <v>61</v>
      </c>
      <c r="AA95" s="28" t="s">
        <v>61</v>
      </c>
      <c r="AB95" s="28" t="s">
        <v>61</v>
      </c>
      <c r="AC95" s="28" t="s">
        <v>61</v>
      </c>
      <c r="AD95" s="56"/>
      <c r="AE95" s="54" t="s">
        <v>61</v>
      </c>
      <c r="AF95" s="56"/>
    </row>
    <row r="96" spans="1:32" ht="14.25" customHeight="1">
      <c r="A96" s="25" t="s">
        <v>436</v>
      </c>
      <c r="B96" s="53">
        <v>44263</v>
      </c>
      <c r="C96" s="54" t="s">
        <v>437</v>
      </c>
      <c r="D96" s="54">
        <v>29</v>
      </c>
      <c r="E96" s="54" t="s">
        <v>72</v>
      </c>
      <c r="F96" s="54">
        <v>2</v>
      </c>
      <c r="G96" s="54">
        <v>5</v>
      </c>
      <c r="H96" s="54">
        <v>1</v>
      </c>
      <c r="I96" s="54" t="s">
        <v>61</v>
      </c>
      <c r="J96" s="56"/>
      <c r="K96" s="57"/>
      <c r="L96" s="54" t="s">
        <v>438</v>
      </c>
      <c r="M96" s="54" t="s">
        <v>56</v>
      </c>
      <c r="N96" s="54">
        <v>1</v>
      </c>
      <c r="O96" s="54" t="s">
        <v>57</v>
      </c>
      <c r="P96" s="54">
        <v>1</v>
      </c>
      <c r="Q96" s="54">
        <v>0.9</v>
      </c>
      <c r="R96" s="54">
        <v>2.5</v>
      </c>
      <c r="S96" s="54">
        <v>60</v>
      </c>
      <c r="T96" s="54" t="s">
        <v>43</v>
      </c>
      <c r="U96" s="54">
        <v>10</v>
      </c>
      <c r="V96" s="54">
        <v>50</v>
      </c>
      <c r="W96" s="54">
        <v>2.4</v>
      </c>
      <c r="X96" s="56"/>
      <c r="Y96" s="33" t="s">
        <v>61</v>
      </c>
      <c r="Z96" s="28" t="s">
        <v>61</v>
      </c>
      <c r="AA96" s="28" t="s">
        <v>61</v>
      </c>
      <c r="AB96" s="28" t="s">
        <v>61</v>
      </c>
      <c r="AC96" s="28" t="s">
        <v>61</v>
      </c>
      <c r="AD96" s="56"/>
      <c r="AE96" s="56"/>
      <c r="AF96" s="56"/>
    </row>
    <row r="97" spans="1:35" ht="14.25" customHeight="1">
      <c r="A97" s="25" t="s">
        <v>439</v>
      </c>
      <c r="B97" s="53">
        <v>44263</v>
      </c>
      <c r="C97" s="54" t="s">
        <v>440</v>
      </c>
      <c r="D97" s="54">
        <v>65</v>
      </c>
      <c r="E97" s="56"/>
      <c r="F97" s="54">
        <v>3</v>
      </c>
      <c r="G97" s="54">
        <v>3</v>
      </c>
      <c r="H97" s="54" t="s">
        <v>61</v>
      </c>
      <c r="I97" s="54" t="s">
        <v>61</v>
      </c>
      <c r="J97" s="56"/>
      <c r="K97" s="57"/>
      <c r="L97" s="54" t="s">
        <v>61</v>
      </c>
      <c r="M97" s="54" t="s">
        <v>61</v>
      </c>
      <c r="N97" s="54" t="s">
        <v>61</v>
      </c>
      <c r="O97" s="54" t="s">
        <v>61</v>
      </c>
      <c r="P97" s="54" t="s">
        <v>61</v>
      </c>
      <c r="Q97" s="54" t="s">
        <v>61</v>
      </c>
      <c r="R97" s="54" t="s">
        <v>61</v>
      </c>
      <c r="S97" s="54" t="s">
        <v>61</v>
      </c>
      <c r="T97" s="54" t="s">
        <v>61</v>
      </c>
      <c r="U97" s="54" t="s">
        <v>61</v>
      </c>
      <c r="V97" s="54" t="s">
        <v>61</v>
      </c>
      <c r="W97" s="54" t="s">
        <v>61</v>
      </c>
      <c r="X97" s="56"/>
      <c r="Y97" s="33" t="s">
        <v>61</v>
      </c>
      <c r="Z97" s="28" t="s">
        <v>61</v>
      </c>
      <c r="AA97" s="28" t="s">
        <v>61</v>
      </c>
      <c r="AB97" s="28" t="s">
        <v>61</v>
      </c>
      <c r="AC97" s="28" t="s">
        <v>61</v>
      </c>
      <c r="AD97" s="56"/>
      <c r="AE97" s="56"/>
      <c r="AF97" s="56"/>
    </row>
    <row r="98" spans="1:35" ht="14.25" customHeight="1">
      <c r="A98" s="25" t="s">
        <v>441</v>
      </c>
      <c r="B98" s="53">
        <v>44263</v>
      </c>
      <c r="C98" s="54" t="s">
        <v>442</v>
      </c>
      <c r="D98" s="54">
        <v>34</v>
      </c>
      <c r="E98" s="56"/>
      <c r="F98" s="54">
        <v>3</v>
      </c>
      <c r="G98" s="54">
        <v>3</v>
      </c>
      <c r="H98" s="54">
        <v>1</v>
      </c>
      <c r="I98" s="54" t="s">
        <v>61</v>
      </c>
      <c r="J98" s="56"/>
      <c r="K98" s="57"/>
      <c r="L98" s="54" t="s">
        <v>443</v>
      </c>
      <c r="M98" s="54" t="s">
        <v>41</v>
      </c>
      <c r="N98" s="54">
        <v>1</v>
      </c>
      <c r="O98" s="54" t="s">
        <v>57</v>
      </c>
      <c r="P98" s="54">
        <v>1.1000000000000001</v>
      </c>
      <c r="Q98" s="54">
        <v>0.93</v>
      </c>
      <c r="R98" s="54">
        <v>2.5</v>
      </c>
      <c r="S98" s="54">
        <v>10</v>
      </c>
      <c r="T98" s="54" t="s">
        <v>43</v>
      </c>
      <c r="U98" s="54">
        <v>11.8</v>
      </c>
      <c r="V98" s="54">
        <v>50</v>
      </c>
      <c r="W98" s="54">
        <v>11</v>
      </c>
      <c r="X98" s="56"/>
      <c r="Y98" s="33" t="s">
        <v>61</v>
      </c>
      <c r="Z98" s="28" t="s">
        <v>61</v>
      </c>
      <c r="AA98" s="28" t="s">
        <v>61</v>
      </c>
      <c r="AB98" s="28" t="s">
        <v>61</v>
      </c>
      <c r="AC98" s="28" t="s">
        <v>61</v>
      </c>
      <c r="AD98" s="56"/>
      <c r="AE98" s="56"/>
      <c r="AF98" s="56"/>
    </row>
    <row r="99" spans="1:35" ht="14.25" customHeight="1">
      <c r="K99" s="58"/>
    </row>
    <row r="100" spans="1:35" ht="14.25" customHeight="1">
      <c r="K100" s="58"/>
    </row>
    <row r="101" spans="1:35" ht="14.25" customHeight="1">
      <c r="K101" s="58"/>
    </row>
    <row r="102" spans="1:35" ht="14.25" customHeight="1">
      <c r="K102" s="58"/>
      <c r="AI102" s="59" t="s">
        <v>444</v>
      </c>
    </row>
    <row r="103" spans="1:35" ht="14.25" customHeight="1">
      <c r="K103" s="58"/>
      <c r="AI103" s="59" t="s">
        <v>445</v>
      </c>
    </row>
    <row r="104" spans="1:35" ht="14.25" customHeight="1">
      <c r="K104" s="58"/>
    </row>
    <row r="105" spans="1:35" ht="14.25" customHeight="1">
      <c r="K105" s="58"/>
    </row>
    <row r="106" spans="1:35" ht="14.25" customHeight="1">
      <c r="K106" s="58"/>
    </row>
    <row r="107" spans="1:35" ht="14.25" customHeight="1">
      <c r="K107" s="58"/>
    </row>
    <row r="108" spans="1:35" ht="14.25" customHeight="1">
      <c r="K108" s="58"/>
    </row>
    <row r="109" spans="1:35" ht="14.25" customHeight="1">
      <c r="K109" s="58"/>
    </row>
    <row r="110" spans="1:35" ht="14.25" customHeight="1">
      <c r="K110" s="58"/>
    </row>
    <row r="111" spans="1:35" ht="14.25" customHeight="1">
      <c r="K111" s="58"/>
    </row>
    <row r="112" spans="1:35" ht="14.25" customHeight="1">
      <c r="K112" s="58"/>
    </row>
    <row r="113" spans="11:11" ht="14.25" customHeight="1">
      <c r="K113" s="58"/>
    </row>
    <row r="114" spans="11:11" ht="14.25" customHeight="1">
      <c r="K114" s="58"/>
    </row>
    <row r="115" spans="11:11" ht="14.25" customHeight="1">
      <c r="K115" s="58"/>
    </row>
    <row r="116" spans="11:11" ht="14.25" customHeight="1">
      <c r="K116" s="58"/>
    </row>
    <row r="117" spans="11:11" ht="14.25" customHeight="1">
      <c r="K117" s="58"/>
    </row>
    <row r="118" spans="11:11" ht="14.25" customHeight="1">
      <c r="K118" s="58"/>
    </row>
    <row r="119" spans="11:11" ht="14.25" customHeight="1">
      <c r="K119" s="58"/>
    </row>
    <row r="120" spans="11:11" ht="14.25" customHeight="1">
      <c r="K120" s="58"/>
    </row>
    <row r="121" spans="11:11" ht="14.25" customHeight="1">
      <c r="K121" s="58"/>
    </row>
    <row r="122" spans="11:11" ht="14.25" customHeight="1">
      <c r="K122" s="58"/>
    </row>
    <row r="123" spans="11:11" ht="14.25" customHeight="1">
      <c r="K123" s="58"/>
    </row>
    <row r="124" spans="11:11" ht="14.25" customHeight="1">
      <c r="K124" s="58"/>
    </row>
    <row r="125" spans="11:11" ht="14.25" customHeight="1">
      <c r="K125" s="58"/>
    </row>
    <row r="126" spans="11:11" ht="14.25" customHeight="1">
      <c r="K126" s="58"/>
    </row>
    <row r="127" spans="11:11" ht="14.25" customHeight="1">
      <c r="K127" s="58"/>
    </row>
    <row r="128" spans="11:11" ht="14.25" customHeight="1">
      <c r="K128" s="58"/>
    </row>
    <row r="129" spans="11:11" ht="14.25" customHeight="1">
      <c r="K129" s="58"/>
    </row>
    <row r="130" spans="11:11" ht="14.25" customHeight="1">
      <c r="K130" s="58"/>
    </row>
    <row r="131" spans="11:11" ht="14.25" customHeight="1">
      <c r="K131" s="58"/>
    </row>
    <row r="132" spans="11:11" ht="14.25" customHeight="1">
      <c r="K132" s="58"/>
    </row>
    <row r="133" spans="11:11" ht="14.25" customHeight="1">
      <c r="K133" s="58"/>
    </row>
    <row r="134" spans="11:11" ht="14.25" customHeight="1">
      <c r="K134" s="58"/>
    </row>
    <row r="135" spans="11:11" ht="14.25" customHeight="1">
      <c r="K135" s="58"/>
    </row>
    <row r="136" spans="11:11" ht="14.25" customHeight="1">
      <c r="K136" s="58"/>
    </row>
    <row r="137" spans="11:11" ht="14.25" customHeight="1">
      <c r="K137" s="58"/>
    </row>
    <row r="138" spans="11:11" ht="14.25" customHeight="1">
      <c r="K138" s="58"/>
    </row>
    <row r="139" spans="11:11" ht="14.25" customHeight="1">
      <c r="K139" s="58"/>
    </row>
    <row r="140" spans="11:11" ht="14.25" customHeight="1">
      <c r="K140" s="58"/>
    </row>
    <row r="141" spans="11:11" ht="14.25" customHeight="1">
      <c r="K141" s="58"/>
    </row>
    <row r="142" spans="11:11" ht="14.25" customHeight="1">
      <c r="K142" s="58"/>
    </row>
    <row r="143" spans="11:11" ht="14.25" customHeight="1">
      <c r="K143" s="58"/>
    </row>
    <row r="144" spans="11:11" ht="14.25" customHeight="1">
      <c r="K144" s="58"/>
    </row>
    <row r="145" spans="11:11" ht="14.25" customHeight="1">
      <c r="K145" s="58"/>
    </row>
    <row r="146" spans="11:11" ht="14.25" customHeight="1">
      <c r="K146" s="58"/>
    </row>
    <row r="147" spans="11:11" ht="14.25" customHeight="1">
      <c r="K147" s="58"/>
    </row>
    <row r="148" spans="11:11" ht="14.25" customHeight="1">
      <c r="K148" s="58"/>
    </row>
    <row r="149" spans="11:11" ht="14.25" customHeight="1">
      <c r="K149" s="58"/>
    </row>
    <row r="150" spans="11:11" ht="14.25" customHeight="1">
      <c r="K150" s="58"/>
    </row>
    <row r="151" spans="11:11" ht="14.25" customHeight="1">
      <c r="K151" s="58"/>
    </row>
    <row r="152" spans="11:11" ht="14.25" customHeight="1">
      <c r="K152" s="58"/>
    </row>
    <row r="153" spans="11:11" ht="14.25" customHeight="1">
      <c r="K153" s="58"/>
    </row>
    <row r="154" spans="11:11" ht="14.25" customHeight="1">
      <c r="K154" s="58"/>
    </row>
    <row r="155" spans="11:11" ht="14.25" customHeight="1">
      <c r="K155" s="58"/>
    </row>
    <row r="156" spans="11:11" ht="14.25" customHeight="1">
      <c r="K156" s="58"/>
    </row>
    <row r="157" spans="11:11" ht="14.25" customHeight="1">
      <c r="K157" s="58"/>
    </row>
    <row r="158" spans="11:11" ht="14.25" customHeight="1">
      <c r="K158" s="58"/>
    </row>
    <row r="159" spans="11:11" ht="14.25" customHeight="1">
      <c r="K159" s="58"/>
    </row>
    <row r="160" spans="11:11" ht="14.25" customHeight="1">
      <c r="K160" s="58"/>
    </row>
    <row r="161" spans="11:11" ht="14.25" customHeight="1">
      <c r="K161" s="58"/>
    </row>
    <row r="162" spans="11:11" ht="14.25" customHeight="1">
      <c r="K162" s="58"/>
    </row>
    <row r="163" spans="11:11" ht="14.25" customHeight="1">
      <c r="K163" s="58"/>
    </row>
    <row r="164" spans="11:11" ht="14.25" customHeight="1">
      <c r="K164" s="58"/>
    </row>
    <row r="165" spans="11:11" ht="14.25" customHeight="1">
      <c r="K165" s="58"/>
    </row>
    <row r="166" spans="11:11" ht="14.25" customHeight="1">
      <c r="K166" s="58"/>
    </row>
    <row r="167" spans="11:11" ht="14.25" customHeight="1">
      <c r="K167" s="58"/>
    </row>
    <row r="168" spans="11:11" ht="14.25" customHeight="1">
      <c r="K168" s="58"/>
    </row>
    <row r="169" spans="11:11" ht="14.25" customHeight="1">
      <c r="K169" s="58"/>
    </row>
    <row r="170" spans="11:11" ht="14.25" customHeight="1">
      <c r="K170" s="58"/>
    </row>
    <row r="171" spans="11:11" ht="14.25" customHeight="1">
      <c r="K171" s="58"/>
    </row>
    <row r="172" spans="11:11" ht="14.25" customHeight="1">
      <c r="K172" s="58"/>
    </row>
    <row r="173" spans="11:11" ht="14.25" customHeight="1">
      <c r="K173" s="58"/>
    </row>
    <row r="174" spans="11:11" ht="14.25" customHeight="1">
      <c r="K174" s="58"/>
    </row>
    <row r="175" spans="11:11" ht="14.25" customHeight="1">
      <c r="K175" s="58"/>
    </row>
    <row r="176" spans="11:11" ht="14.25" customHeight="1">
      <c r="K176" s="58"/>
    </row>
    <row r="177" spans="11:11" ht="14.25" customHeight="1">
      <c r="K177" s="58"/>
    </row>
    <row r="178" spans="11:11" ht="14.25" customHeight="1">
      <c r="K178" s="58"/>
    </row>
    <row r="179" spans="11:11" ht="14.25" customHeight="1">
      <c r="K179" s="58"/>
    </row>
    <row r="180" spans="11:11" ht="14.25" customHeight="1">
      <c r="K180" s="58"/>
    </row>
    <row r="181" spans="11:11" ht="14.25" customHeight="1">
      <c r="K181" s="58"/>
    </row>
    <row r="182" spans="11:11" ht="14.25" customHeight="1">
      <c r="K182" s="58"/>
    </row>
    <row r="183" spans="11:11" ht="14.25" customHeight="1">
      <c r="K183" s="58"/>
    </row>
    <row r="184" spans="11:11" ht="14.25" customHeight="1">
      <c r="K184" s="58"/>
    </row>
    <row r="185" spans="11:11" ht="14.25" customHeight="1">
      <c r="K185" s="58"/>
    </row>
    <row r="186" spans="11:11" ht="14.25" customHeight="1">
      <c r="K186" s="58"/>
    </row>
    <row r="187" spans="11:11" ht="14.25" customHeight="1">
      <c r="K187" s="58"/>
    </row>
    <row r="188" spans="11:11" ht="14.25" customHeight="1">
      <c r="K188" s="58"/>
    </row>
    <row r="189" spans="11:11" ht="14.25" customHeight="1">
      <c r="K189" s="58"/>
    </row>
    <row r="190" spans="11:11" ht="14.25" customHeight="1">
      <c r="K190" s="58"/>
    </row>
    <row r="191" spans="11:11" ht="14.25" customHeight="1">
      <c r="K191" s="58"/>
    </row>
    <row r="192" spans="11:11" ht="14.25" customHeight="1">
      <c r="K192" s="58"/>
    </row>
    <row r="193" spans="11:11" ht="14.25" customHeight="1">
      <c r="K193" s="58"/>
    </row>
    <row r="194" spans="11:11" ht="14.25" customHeight="1">
      <c r="K194" s="58"/>
    </row>
    <row r="195" spans="11:11" ht="14.25" customHeight="1">
      <c r="K195" s="58"/>
    </row>
    <row r="196" spans="11:11" ht="14.25" customHeight="1">
      <c r="K196" s="58"/>
    </row>
    <row r="197" spans="11:11" ht="14.25" customHeight="1">
      <c r="K197" s="58"/>
    </row>
    <row r="198" spans="11:11" ht="14.25" customHeight="1">
      <c r="K198" s="58"/>
    </row>
    <row r="199" spans="11:11" ht="14.25" customHeight="1">
      <c r="K199" s="58"/>
    </row>
    <row r="200" spans="11:11" ht="14.25" customHeight="1">
      <c r="K200" s="58"/>
    </row>
    <row r="201" spans="11:11" ht="14.25" customHeight="1">
      <c r="K201" s="58"/>
    </row>
    <row r="202" spans="11:11" ht="15.75" customHeight="1">
      <c r="K202" s="58"/>
    </row>
    <row r="203" spans="11:11" ht="15.75" customHeight="1">
      <c r="K203" s="58"/>
    </row>
    <row r="204" spans="11:11" ht="15.75" customHeight="1">
      <c r="K204" s="58"/>
    </row>
    <row r="205" spans="11:11" ht="15.75" customHeight="1">
      <c r="K205" s="58"/>
    </row>
    <row r="206" spans="11:11" ht="15.75" customHeight="1">
      <c r="K206" s="58"/>
    </row>
    <row r="207" spans="11:11" ht="15.75" customHeight="1">
      <c r="K207" s="58"/>
    </row>
    <row r="208" spans="11:11" ht="15.75" customHeight="1">
      <c r="K208" s="58"/>
    </row>
    <row r="209" spans="11:11" ht="15.75" customHeight="1">
      <c r="K209" s="58"/>
    </row>
    <row r="210" spans="11:11" ht="15.75" customHeight="1">
      <c r="K210" s="58"/>
    </row>
    <row r="211" spans="11:11" ht="15.75" customHeight="1">
      <c r="K211" s="58"/>
    </row>
    <row r="212" spans="11:11" ht="15.75" customHeight="1">
      <c r="K212" s="58"/>
    </row>
    <row r="213" spans="11:11" ht="15.75" customHeight="1">
      <c r="K213" s="58"/>
    </row>
    <row r="214" spans="11:11" ht="15.75" customHeight="1">
      <c r="K214" s="58"/>
    </row>
    <row r="215" spans="11:11" ht="15.75" customHeight="1">
      <c r="K215" s="58"/>
    </row>
    <row r="216" spans="11:11" ht="15.75" customHeight="1">
      <c r="K216" s="58"/>
    </row>
    <row r="217" spans="11:11" ht="15.75" customHeight="1">
      <c r="K217" s="58"/>
    </row>
    <row r="218" spans="11:11" ht="15.75" customHeight="1">
      <c r="K218" s="58"/>
    </row>
    <row r="219" spans="11:11" ht="15.75" customHeight="1">
      <c r="K219" s="58"/>
    </row>
    <row r="220" spans="11:11" ht="15.75" customHeight="1">
      <c r="K220" s="58"/>
    </row>
    <row r="221" spans="11:11" ht="15.75" customHeight="1">
      <c r="K221" s="58"/>
    </row>
    <row r="222" spans="11:11" ht="15.75" customHeight="1">
      <c r="K222" s="58"/>
    </row>
    <row r="223" spans="11:11" ht="15.75" customHeight="1">
      <c r="K223" s="58"/>
    </row>
    <row r="224" spans="11:11" ht="15.75" customHeight="1">
      <c r="K224" s="58"/>
    </row>
    <row r="225" spans="11:11" ht="15.75" customHeight="1">
      <c r="K225" s="58"/>
    </row>
    <row r="226" spans="11:11" ht="15.75" customHeight="1">
      <c r="K226" s="58"/>
    </row>
    <row r="227" spans="11:11" ht="15.75" customHeight="1">
      <c r="K227" s="58"/>
    </row>
    <row r="228" spans="11:11" ht="15.75" customHeight="1">
      <c r="K228" s="58"/>
    </row>
    <row r="229" spans="11:11" ht="15.75" customHeight="1">
      <c r="K229" s="58"/>
    </row>
    <row r="230" spans="11:11" ht="15.75" customHeight="1">
      <c r="K230" s="58"/>
    </row>
    <row r="231" spans="11:11" ht="15.75" customHeight="1">
      <c r="K231" s="58"/>
    </row>
    <row r="232" spans="11:11" ht="15.75" customHeight="1">
      <c r="K232" s="58"/>
    </row>
    <row r="233" spans="11:11" ht="15.75" customHeight="1">
      <c r="K233" s="58"/>
    </row>
    <row r="234" spans="11:11" ht="15.75" customHeight="1">
      <c r="K234" s="58"/>
    </row>
    <row r="235" spans="11:11" ht="15.75" customHeight="1">
      <c r="K235" s="58"/>
    </row>
    <row r="236" spans="11:11" ht="15.75" customHeight="1">
      <c r="K236" s="58"/>
    </row>
    <row r="237" spans="11:11" ht="15.75" customHeight="1">
      <c r="K237" s="58"/>
    </row>
    <row r="238" spans="11:11" ht="15.75" customHeight="1">
      <c r="K238" s="58"/>
    </row>
    <row r="239" spans="11:11" ht="15.75" customHeight="1">
      <c r="K239" s="58"/>
    </row>
    <row r="240" spans="11:11" ht="15.75" customHeight="1">
      <c r="K240" s="58"/>
    </row>
    <row r="241" spans="11:11" ht="15.75" customHeight="1">
      <c r="K241" s="58"/>
    </row>
    <row r="242" spans="11:11" ht="15.75" customHeight="1">
      <c r="K242" s="58"/>
    </row>
    <row r="243" spans="11:11" ht="15.75" customHeight="1">
      <c r="K243" s="58"/>
    </row>
    <row r="244" spans="11:11" ht="15.75" customHeight="1">
      <c r="K244" s="58"/>
    </row>
    <row r="245" spans="11:11" ht="15.75" customHeight="1">
      <c r="K245" s="58"/>
    </row>
    <row r="246" spans="11:11" ht="15.75" customHeight="1">
      <c r="K246" s="58"/>
    </row>
    <row r="247" spans="11:11" ht="15.75" customHeight="1">
      <c r="K247" s="58"/>
    </row>
    <row r="248" spans="11:11" ht="15.75" customHeight="1">
      <c r="K248" s="58"/>
    </row>
    <row r="249" spans="11:11" ht="15.75" customHeight="1">
      <c r="K249" s="58"/>
    </row>
    <row r="250" spans="11:11" ht="15.75" customHeight="1">
      <c r="K250" s="58"/>
    </row>
    <row r="251" spans="11:11" ht="15.75" customHeight="1">
      <c r="K251" s="58"/>
    </row>
    <row r="252" spans="11:11" ht="15.75" customHeight="1">
      <c r="K252" s="58"/>
    </row>
    <row r="253" spans="11:11" ht="15.75" customHeight="1">
      <c r="K253" s="58"/>
    </row>
    <row r="254" spans="11:11" ht="15.75" customHeight="1">
      <c r="K254" s="58"/>
    </row>
    <row r="255" spans="11:11" ht="15.75" customHeight="1">
      <c r="K255" s="58"/>
    </row>
    <row r="256" spans="11:11" ht="15.75" customHeight="1">
      <c r="K256" s="58"/>
    </row>
    <row r="257" spans="11:11" ht="15.75" customHeight="1">
      <c r="K257" s="58"/>
    </row>
    <row r="258" spans="11:11" ht="15.75" customHeight="1">
      <c r="K258" s="58"/>
    </row>
    <row r="259" spans="11:11" ht="15.75" customHeight="1">
      <c r="K259" s="58"/>
    </row>
    <row r="260" spans="11:11" ht="15.75" customHeight="1">
      <c r="K260" s="58"/>
    </row>
    <row r="261" spans="11:11" ht="15.75" customHeight="1">
      <c r="K261" s="58"/>
    </row>
    <row r="262" spans="11:11" ht="15.75" customHeight="1">
      <c r="K262" s="58"/>
    </row>
    <row r="263" spans="11:11" ht="15.75" customHeight="1">
      <c r="K263" s="58"/>
    </row>
    <row r="264" spans="11:11" ht="15.75" customHeight="1">
      <c r="K264" s="58"/>
    </row>
    <row r="265" spans="11:11" ht="15.75" customHeight="1">
      <c r="K265" s="58"/>
    </row>
    <row r="266" spans="11:11" ht="15.75" customHeight="1">
      <c r="K266" s="58"/>
    </row>
    <row r="267" spans="11:11" ht="15.75" customHeight="1">
      <c r="K267" s="58"/>
    </row>
    <row r="268" spans="11:11" ht="15.75" customHeight="1">
      <c r="K268" s="58"/>
    </row>
    <row r="269" spans="11:11" ht="15.75" customHeight="1">
      <c r="K269" s="58"/>
    </row>
    <row r="270" spans="11:11" ht="15.75" customHeight="1">
      <c r="K270" s="58"/>
    </row>
    <row r="271" spans="11:11" ht="15.75" customHeight="1">
      <c r="K271" s="58"/>
    </row>
    <row r="272" spans="11:11" ht="15.75" customHeight="1">
      <c r="K272" s="58"/>
    </row>
    <row r="273" spans="11:11" ht="15.75" customHeight="1">
      <c r="K273" s="58"/>
    </row>
    <row r="274" spans="11:11" ht="15.75" customHeight="1">
      <c r="K274" s="58"/>
    </row>
    <row r="275" spans="11:11" ht="15.75" customHeight="1">
      <c r="K275" s="58"/>
    </row>
    <row r="276" spans="11:11" ht="15.75" customHeight="1">
      <c r="K276" s="58"/>
    </row>
    <row r="277" spans="11:11" ht="15.75" customHeight="1">
      <c r="K277" s="58"/>
    </row>
    <row r="278" spans="11:11" ht="15.75" customHeight="1">
      <c r="K278" s="58"/>
    </row>
    <row r="279" spans="11:11" ht="15.75" customHeight="1">
      <c r="K279" s="58"/>
    </row>
    <row r="280" spans="11:11" ht="15.75" customHeight="1">
      <c r="K280" s="58"/>
    </row>
    <row r="281" spans="11:11" ht="15.75" customHeight="1">
      <c r="K281" s="58"/>
    </row>
    <row r="282" spans="11:11" ht="15.75" customHeight="1">
      <c r="K282" s="58"/>
    </row>
    <row r="283" spans="11:11" ht="15.75" customHeight="1">
      <c r="K283" s="58"/>
    </row>
    <row r="284" spans="11:11" ht="15.75" customHeight="1">
      <c r="K284" s="58"/>
    </row>
    <row r="285" spans="11:11" ht="15.75" customHeight="1">
      <c r="K285" s="58"/>
    </row>
    <row r="286" spans="11:11" ht="15.75" customHeight="1">
      <c r="K286" s="58"/>
    </row>
    <row r="287" spans="11:11" ht="15.75" customHeight="1">
      <c r="K287" s="58"/>
    </row>
    <row r="288" spans="11:11" ht="15.75" customHeight="1">
      <c r="K288" s="58"/>
    </row>
    <row r="289" spans="11:11" ht="15.75" customHeight="1">
      <c r="K289" s="58"/>
    </row>
    <row r="290" spans="11:11" ht="15.75" customHeight="1">
      <c r="K290" s="58"/>
    </row>
    <row r="291" spans="11:11" ht="15.75" customHeight="1">
      <c r="K291" s="58"/>
    </row>
    <row r="292" spans="11:11" ht="15.75" customHeight="1">
      <c r="K292" s="58"/>
    </row>
    <row r="293" spans="11:11" ht="15.75" customHeight="1">
      <c r="K293" s="58"/>
    </row>
    <row r="294" spans="11:11" ht="15.75" customHeight="1">
      <c r="K294" s="58"/>
    </row>
    <row r="295" spans="11:11" ht="15.75" customHeight="1">
      <c r="K295" s="58"/>
    </row>
    <row r="296" spans="11:11" ht="15.75" customHeight="1">
      <c r="K296" s="58"/>
    </row>
    <row r="297" spans="11:11" ht="15.75" customHeight="1">
      <c r="K297" s="58"/>
    </row>
    <row r="298" spans="11:11" ht="15.75" customHeight="1">
      <c r="K298" s="58"/>
    </row>
    <row r="299" spans="11:11" ht="15.75" customHeight="1">
      <c r="K299" s="58"/>
    </row>
    <row r="300" spans="11:11" ht="15.75" customHeight="1">
      <c r="K300" s="58"/>
    </row>
    <row r="301" spans="11:11" ht="15.75" customHeight="1">
      <c r="K301" s="58"/>
    </row>
    <row r="302" spans="11:11" ht="15.75" customHeight="1">
      <c r="K302" s="58"/>
    </row>
    <row r="303" spans="11:11" ht="15.75" customHeight="1">
      <c r="K303" s="58"/>
    </row>
    <row r="304" spans="11:11" ht="15.75" customHeight="1">
      <c r="K304" s="58"/>
    </row>
    <row r="305" spans="11:11" ht="15.75" customHeight="1">
      <c r="K305" s="58"/>
    </row>
    <row r="306" spans="11:11" ht="15.75" customHeight="1">
      <c r="K306" s="58"/>
    </row>
    <row r="307" spans="11:11" ht="15.75" customHeight="1">
      <c r="K307" s="58"/>
    </row>
    <row r="308" spans="11:11" ht="15.75" customHeight="1">
      <c r="K308" s="58"/>
    </row>
    <row r="309" spans="11:11" ht="15.75" customHeight="1">
      <c r="K309" s="58"/>
    </row>
    <row r="310" spans="11:11" ht="15.75" customHeight="1">
      <c r="K310" s="58"/>
    </row>
    <row r="311" spans="11:11" ht="15.75" customHeight="1">
      <c r="K311" s="58"/>
    </row>
    <row r="312" spans="11:11" ht="15.75" customHeight="1">
      <c r="K312" s="58"/>
    </row>
    <row r="313" spans="11:11" ht="15.75" customHeight="1">
      <c r="K313" s="58"/>
    </row>
    <row r="314" spans="11:11" ht="15.75" customHeight="1">
      <c r="K314" s="58"/>
    </row>
    <row r="315" spans="11:11" ht="15.75" customHeight="1">
      <c r="K315" s="58"/>
    </row>
    <row r="316" spans="11:11" ht="15.75" customHeight="1">
      <c r="K316" s="58"/>
    </row>
    <row r="317" spans="11:11" ht="15.75" customHeight="1">
      <c r="K317" s="58"/>
    </row>
    <row r="318" spans="11:11" ht="15.75" customHeight="1">
      <c r="K318" s="58"/>
    </row>
    <row r="319" spans="11:11" ht="15.75" customHeight="1">
      <c r="K319" s="58"/>
    </row>
    <row r="320" spans="11:11" ht="15.75" customHeight="1">
      <c r="K320" s="58"/>
    </row>
    <row r="321" spans="11:11" ht="15.75" customHeight="1">
      <c r="K321" s="58"/>
    </row>
    <row r="322" spans="11:11" ht="15.75" customHeight="1">
      <c r="K322" s="58"/>
    </row>
    <row r="323" spans="11:11" ht="15.75" customHeight="1">
      <c r="K323" s="58"/>
    </row>
    <row r="324" spans="11:11" ht="15.75" customHeight="1">
      <c r="K324" s="58"/>
    </row>
    <row r="325" spans="11:11" ht="15.75" customHeight="1">
      <c r="K325" s="58"/>
    </row>
    <row r="326" spans="11:11" ht="15.75" customHeight="1">
      <c r="K326" s="58"/>
    </row>
    <row r="327" spans="11:11" ht="15.75" customHeight="1">
      <c r="K327" s="58"/>
    </row>
    <row r="328" spans="11:11" ht="15.75" customHeight="1">
      <c r="K328" s="58"/>
    </row>
    <row r="329" spans="11:11" ht="15.75" customHeight="1">
      <c r="K329" s="58"/>
    </row>
    <row r="330" spans="11:11" ht="15.75" customHeight="1">
      <c r="K330" s="58"/>
    </row>
    <row r="331" spans="11:11" ht="15.75" customHeight="1">
      <c r="K331" s="58"/>
    </row>
    <row r="332" spans="11:11" ht="15.75" customHeight="1">
      <c r="K332" s="58"/>
    </row>
    <row r="333" spans="11:11" ht="15.75" customHeight="1">
      <c r="K333" s="58"/>
    </row>
    <row r="334" spans="11:11" ht="15.75" customHeight="1">
      <c r="K334" s="58"/>
    </row>
    <row r="335" spans="11:11" ht="15.75" customHeight="1">
      <c r="K335" s="58"/>
    </row>
    <row r="336" spans="11:11" ht="15.75" customHeight="1">
      <c r="K336" s="58"/>
    </row>
    <row r="337" spans="11:11" ht="15.75" customHeight="1">
      <c r="K337" s="58"/>
    </row>
    <row r="338" spans="11:11" ht="15.75" customHeight="1">
      <c r="K338" s="58"/>
    </row>
    <row r="339" spans="11:11" ht="15.75" customHeight="1">
      <c r="K339" s="58"/>
    </row>
    <row r="340" spans="11:11" ht="15.75" customHeight="1">
      <c r="K340" s="58"/>
    </row>
    <row r="341" spans="11:11" ht="15.75" customHeight="1">
      <c r="K341" s="58"/>
    </row>
    <row r="342" spans="11:11" ht="15.75" customHeight="1">
      <c r="K342" s="58"/>
    </row>
    <row r="343" spans="11:11" ht="15.75" customHeight="1">
      <c r="K343" s="58"/>
    </row>
    <row r="344" spans="11:11" ht="15.75" customHeight="1">
      <c r="K344" s="58"/>
    </row>
    <row r="345" spans="11:11" ht="15.75" customHeight="1">
      <c r="K345" s="58"/>
    </row>
    <row r="346" spans="11:11" ht="15.75" customHeight="1">
      <c r="K346" s="58"/>
    </row>
    <row r="347" spans="11:11" ht="15.75" customHeight="1">
      <c r="K347" s="58"/>
    </row>
    <row r="348" spans="11:11" ht="15.75" customHeight="1">
      <c r="K348" s="58"/>
    </row>
    <row r="349" spans="11:11" ht="15.75" customHeight="1">
      <c r="K349" s="58"/>
    </row>
    <row r="350" spans="11:11" ht="15.75" customHeight="1">
      <c r="K350" s="58"/>
    </row>
    <row r="351" spans="11:11" ht="15.75" customHeight="1">
      <c r="K351" s="58"/>
    </row>
    <row r="352" spans="11:11" ht="15.75" customHeight="1">
      <c r="K352" s="58"/>
    </row>
    <row r="353" spans="11:11" ht="15.75" customHeight="1">
      <c r="K353" s="58"/>
    </row>
    <row r="354" spans="11:11" ht="15.75" customHeight="1">
      <c r="K354" s="58"/>
    </row>
    <row r="355" spans="11:11" ht="15.75" customHeight="1">
      <c r="K355" s="58"/>
    </row>
    <row r="356" spans="11:11" ht="15.75" customHeight="1">
      <c r="K356" s="58"/>
    </row>
    <row r="357" spans="11:11" ht="15.75" customHeight="1">
      <c r="K357" s="58"/>
    </row>
    <row r="358" spans="11:11" ht="15.75" customHeight="1">
      <c r="K358" s="58"/>
    </row>
    <row r="359" spans="11:11" ht="15.75" customHeight="1">
      <c r="K359" s="58"/>
    </row>
    <row r="360" spans="11:11" ht="15.75" customHeight="1">
      <c r="K360" s="58"/>
    </row>
    <row r="361" spans="11:11" ht="15.75" customHeight="1">
      <c r="K361" s="58"/>
    </row>
    <row r="362" spans="11:11" ht="15.75" customHeight="1">
      <c r="K362" s="58"/>
    </row>
    <row r="363" spans="11:11" ht="15.75" customHeight="1">
      <c r="K363" s="58"/>
    </row>
    <row r="364" spans="11:11" ht="15.75" customHeight="1">
      <c r="K364" s="58"/>
    </row>
    <row r="365" spans="11:11" ht="15.75" customHeight="1">
      <c r="K365" s="58"/>
    </row>
    <row r="366" spans="11:11" ht="15.75" customHeight="1">
      <c r="K366" s="58"/>
    </row>
    <row r="367" spans="11:11" ht="15.75" customHeight="1">
      <c r="K367" s="58"/>
    </row>
    <row r="368" spans="11:11" ht="15.75" customHeight="1">
      <c r="K368" s="58"/>
    </row>
    <row r="369" spans="11:11" ht="15.75" customHeight="1">
      <c r="K369" s="58"/>
    </row>
    <row r="370" spans="11:11" ht="15.75" customHeight="1">
      <c r="K370" s="58"/>
    </row>
    <row r="371" spans="11:11" ht="15.75" customHeight="1">
      <c r="K371" s="58"/>
    </row>
    <row r="372" spans="11:11" ht="15.75" customHeight="1">
      <c r="K372" s="58"/>
    </row>
    <row r="373" spans="11:11" ht="15.75" customHeight="1">
      <c r="K373" s="58"/>
    </row>
    <row r="374" spans="11:11" ht="15.75" customHeight="1">
      <c r="K374" s="58"/>
    </row>
    <row r="375" spans="11:11" ht="15.75" customHeight="1">
      <c r="K375" s="58"/>
    </row>
    <row r="376" spans="11:11" ht="15.75" customHeight="1">
      <c r="K376" s="58"/>
    </row>
    <row r="377" spans="11:11" ht="15.75" customHeight="1">
      <c r="K377" s="58"/>
    </row>
    <row r="378" spans="11:11" ht="15.75" customHeight="1">
      <c r="K378" s="58"/>
    </row>
    <row r="379" spans="11:11" ht="15.75" customHeight="1">
      <c r="K379" s="58"/>
    </row>
    <row r="380" spans="11:11" ht="15.75" customHeight="1">
      <c r="K380" s="58"/>
    </row>
    <row r="381" spans="11:11" ht="15.75" customHeight="1">
      <c r="K381" s="58"/>
    </row>
    <row r="382" spans="11:11" ht="15.75" customHeight="1">
      <c r="K382" s="58"/>
    </row>
    <row r="383" spans="11:11" ht="15.75" customHeight="1">
      <c r="K383" s="58"/>
    </row>
    <row r="384" spans="11:11" ht="15.75" customHeight="1">
      <c r="K384" s="58"/>
    </row>
    <row r="385" spans="11:11" ht="15.75" customHeight="1">
      <c r="K385" s="58"/>
    </row>
    <row r="386" spans="11:11" ht="15.75" customHeight="1">
      <c r="K386" s="58"/>
    </row>
    <row r="387" spans="11:11" ht="15.75" customHeight="1">
      <c r="K387" s="58"/>
    </row>
    <row r="388" spans="11:11" ht="15.75" customHeight="1">
      <c r="K388" s="58"/>
    </row>
    <row r="389" spans="11:11" ht="15.75" customHeight="1">
      <c r="K389" s="58"/>
    </row>
    <row r="390" spans="11:11" ht="15.75" customHeight="1">
      <c r="K390" s="58"/>
    </row>
    <row r="391" spans="11:11" ht="15.75" customHeight="1">
      <c r="K391" s="58"/>
    </row>
    <row r="392" spans="11:11" ht="15.75" customHeight="1">
      <c r="K392" s="58"/>
    </row>
    <row r="393" spans="11:11" ht="15.75" customHeight="1">
      <c r="K393" s="58"/>
    </row>
    <row r="394" spans="11:11" ht="15.75" customHeight="1">
      <c r="K394" s="58"/>
    </row>
    <row r="395" spans="11:11" ht="15.75" customHeight="1">
      <c r="K395" s="58"/>
    </row>
    <row r="396" spans="11:11" ht="15.75" customHeight="1">
      <c r="K396" s="58"/>
    </row>
    <row r="397" spans="11:11" ht="15.75" customHeight="1">
      <c r="K397" s="58"/>
    </row>
    <row r="398" spans="11:11" ht="15.75" customHeight="1">
      <c r="K398" s="58"/>
    </row>
    <row r="399" spans="11:11" ht="15.75" customHeight="1">
      <c r="K399" s="58"/>
    </row>
    <row r="400" spans="11:11" ht="15.75" customHeight="1">
      <c r="K400" s="58"/>
    </row>
    <row r="401" spans="11:11" ht="15.75" customHeight="1">
      <c r="K401" s="58"/>
    </row>
    <row r="402" spans="11:11" ht="15.75" customHeight="1">
      <c r="K402" s="58"/>
    </row>
    <row r="403" spans="11:11" ht="15.75" customHeight="1">
      <c r="K403" s="58"/>
    </row>
    <row r="404" spans="11:11" ht="15.75" customHeight="1">
      <c r="K404" s="58"/>
    </row>
    <row r="405" spans="11:11" ht="15.75" customHeight="1">
      <c r="K405" s="58"/>
    </row>
    <row r="406" spans="11:11" ht="15.75" customHeight="1">
      <c r="K406" s="58"/>
    </row>
    <row r="407" spans="11:11" ht="15.75" customHeight="1">
      <c r="K407" s="58"/>
    </row>
    <row r="408" spans="11:11" ht="15.75" customHeight="1">
      <c r="K408" s="58"/>
    </row>
    <row r="409" spans="11:11" ht="15.75" customHeight="1">
      <c r="K409" s="58"/>
    </row>
    <row r="410" spans="11:11" ht="15.75" customHeight="1">
      <c r="K410" s="58"/>
    </row>
    <row r="411" spans="11:11" ht="15.75" customHeight="1">
      <c r="K411" s="58"/>
    </row>
    <row r="412" spans="11:11" ht="15.75" customHeight="1">
      <c r="K412" s="58"/>
    </row>
    <row r="413" spans="11:11" ht="15.75" customHeight="1">
      <c r="K413" s="58"/>
    </row>
    <row r="414" spans="11:11" ht="15.75" customHeight="1">
      <c r="K414" s="58"/>
    </row>
    <row r="415" spans="11:11" ht="15.75" customHeight="1">
      <c r="K415" s="58"/>
    </row>
    <row r="416" spans="11:11" ht="15.75" customHeight="1">
      <c r="K416" s="58"/>
    </row>
    <row r="417" spans="11:11" ht="15.75" customHeight="1">
      <c r="K417" s="58"/>
    </row>
    <row r="418" spans="11:11" ht="15.75" customHeight="1">
      <c r="K418" s="58"/>
    </row>
    <row r="419" spans="11:11" ht="15.75" customHeight="1">
      <c r="K419" s="58"/>
    </row>
    <row r="420" spans="11:11" ht="15.75" customHeight="1">
      <c r="K420" s="58"/>
    </row>
    <row r="421" spans="11:11" ht="15.75" customHeight="1">
      <c r="K421" s="58"/>
    </row>
    <row r="422" spans="11:11" ht="15.75" customHeight="1">
      <c r="K422" s="58"/>
    </row>
    <row r="423" spans="11:11" ht="15.75" customHeight="1">
      <c r="K423" s="58"/>
    </row>
    <row r="424" spans="11:11" ht="15.75" customHeight="1">
      <c r="K424" s="58"/>
    </row>
    <row r="425" spans="11:11" ht="15.75" customHeight="1">
      <c r="K425" s="58"/>
    </row>
    <row r="426" spans="11:11" ht="15.75" customHeight="1">
      <c r="K426" s="58"/>
    </row>
    <row r="427" spans="11:11" ht="15.75" customHeight="1">
      <c r="K427" s="58"/>
    </row>
    <row r="428" spans="11:11" ht="15.75" customHeight="1">
      <c r="K428" s="58"/>
    </row>
    <row r="429" spans="11:11" ht="15.75" customHeight="1">
      <c r="K429" s="58"/>
    </row>
    <row r="430" spans="11:11" ht="15.75" customHeight="1">
      <c r="K430" s="58"/>
    </row>
    <row r="431" spans="11:11" ht="15.75" customHeight="1">
      <c r="K431" s="58"/>
    </row>
    <row r="432" spans="11:11" ht="15.75" customHeight="1">
      <c r="K432" s="58"/>
    </row>
    <row r="433" spans="11:11" ht="15.75" customHeight="1">
      <c r="K433" s="58"/>
    </row>
    <row r="434" spans="11:11" ht="15.75" customHeight="1">
      <c r="K434" s="58"/>
    </row>
    <row r="435" spans="11:11" ht="15.75" customHeight="1">
      <c r="K435" s="58"/>
    </row>
    <row r="436" spans="11:11" ht="15.75" customHeight="1">
      <c r="K436" s="58"/>
    </row>
    <row r="437" spans="11:11" ht="15.75" customHeight="1">
      <c r="K437" s="58"/>
    </row>
    <row r="438" spans="11:11" ht="15.75" customHeight="1">
      <c r="K438" s="58"/>
    </row>
    <row r="439" spans="11:11" ht="15.75" customHeight="1">
      <c r="K439" s="58"/>
    </row>
    <row r="440" spans="11:11" ht="15.75" customHeight="1">
      <c r="K440" s="58"/>
    </row>
    <row r="441" spans="11:11" ht="15.75" customHeight="1">
      <c r="K441" s="58"/>
    </row>
    <row r="442" spans="11:11" ht="15.75" customHeight="1">
      <c r="K442" s="58"/>
    </row>
    <row r="443" spans="11:11" ht="15.75" customHeight="1">
      <c r="K443" s="58"/>
    </row>
    <row r="444" spans="11:11" ht="15.75" customHeight="1">
      <c r="K444" s="58"/>
    </row>
    <row r="445" spans="11:11" ht="15.75" customHeight="1">
      <c r="K445" s="58"/>
    </row>
    <row r="446" spans="11:11" ht="15.75" customHeight="1">
      <c r="K446" s="58"/>
    </row>
    <row r="447" spans="11:11" ht="15.75" customHeight="1">
      <c r="K447" s="58"/>
    </row>
    <row r="448" spans="11:11" ht="15.75" customHeight="1">
      <c r="K448" s="58"/>
    </row>
    <row r="449" spans="11:11" ht="15.75" customHeight="1">
      <c r="K449" s="58"/>
    </row>
    <row r="450" spans="11:11" ht="15.75" customHeight="1">
      <c r="K450" s="58"/>
    </row>
    <row r="451" spans="11:11" ht="15.75" customHeight="1">
      <c r="K451" s="58"/>
    </row>
    <row r="452" spans="11:11" ht="15.75" customHeight="1">
      <c r="K452" s="58"/>
    </row>
    <row r="453" spans="11:11" ht="15.75" customHeight="1">
      <c r="K453" s="58"/>
    </row>
    <row r="454" spans="11:11" ht="15.75" customHeight="1">
      <c r="K454" s="58"/>
    </row>
    <row r="455" spans="11:11" ht="15.75" customHeight="1">
      <c r="K455" s="58"/>
    </row>
    <row r="456" spans="11:11" ht="15.75" customHeight="1">
      <c r="K456" s="58"/>
    </row>
    <row r="457" spans="11:11" ht="15.75" customHeight="1">
      <c r="K457" s="58"/>
    </row>
    <row r="458" spans="11:11" ht="15.75" customHeight="1">
      <c r="K458" s="58"/>
    </row>
    <row r="459" spans="11:11" ht="15.75" customHeight="1">
      <c r="K459" s="58"/>
    </row>
    <row r="460" spans="11:11" ht="15.75" customHeight="1">
      <c r="K460" s="58"/>
    </row>
    <row r="461" spans="11:11" ht="15.75" customHeight="1">
      <c r="K461" s="58"/>
    </row>
    <row r="462" spans="11:11" ht="15.75" customHeight="1">
      <c r="K462" s="58"/>
    </row>
    <row r="463" spans="11:11" ht="15.75" customHeight="1">
      <c r="K463" s="58"/>
    </row>
    <row r="464" spans="11:11" ht="15.75" customHeight="1">
      <c r="K464" s="58"/>
    </row>
    <row r="465" spans="11:11" ht="15.75" customHeight="1">
      <c r="K465" s="58"/>
    </row>
    <row r="466" spans="11:11" ht="15.75" customHeight="1">
      <c r="K466" s="58"/>
    </row>
    <row r="467" spans="11:11" ht="15.75" customHeight="1">
      <c r="K467" s="58"/>
    </row>
    <row r="468" spans="11:11" ht="15.75" customHeight="1">
      <c r="K468" s="58"/>
    </row>
    <row r="469" spans="11:11" ht="15.75" customHeight="1">
      <c r="K469" s="58"/>
    </row>
    <row r="470" spans="11:11" ht="15.75" customHeight="1">
      <c r="K470" s="58"/>
    </row>
    <row r="471" spans="11:11" ht="15.75" customHeight="1">
      <c r="K471" s="58"/>
    </row>
    <row r="472" spans="11:11" ht="15.75" customHeight="1">
      <c r="K472" s="58"/>
    </row>
    <row r="473" spans="11:11" ht="15.75" customHeight="1">
      <c r="K473" s="58"/>
    </row>
    <row r="474" spans="11:11" ht="15.75" customHeight="1">
      <c r="K474" s="58"/>
    </row>
    <row r="475" spans="11:11" ht="15.75" customHeight="1">
      <c r="K475" s="58"/>
    </row>
    <row r="476" spans="11:11" ht="15.75" customHeight="1">
      <c r="K476" s="58"/>
    </row>
    <row r="477" spans="11:11" ht="15.75" customHeight="1">
      <c r="K477" s="58"/>
    </row>
    <row r="478" spans="11:11" ht="15.75" customHeight="1">
      <c r="K478" s="58"/>
    </row>
    <row r="479" spans="11:11" ht="15.75" customHeight="1">
      <c r="K479" s="58"/>
    </row>
    <row r="480" spans="11:11" ht="15.75" customHeight="1">
      <c r="K480" s="58"/>
    </row>
    <row r="481" spans="11:11" ht="15.75" customHeight="1">
      <c r="K481" s="58"/>
    </row>
    <row r="482" spans="11:11" ht="15.75" customHeight="1">
      <c r="K482" s="58"/>
    </row>
    <row r="483" spans="11:11" ht="15.75" customHeight="1">
      <c r="K483" s="58"/>
    </row>
    <row r="484" spans="11:11" ht="15.75" customHeight="1">
      <c r="K484" s="58"/>
    </row>
    <row r="485" spans="11:11" ht="15.75" customHeight="1">
      <c r="K485" s="58"/>
    </row>
    <row r="486" spans="11:11" ht="15.75" customHeight="1">
      <c r="K486" s="58"/>
    </row>
    <row r="487" spans="11:11" ht="15.75" customHeight="1">
      <c r="K487" s="58"/>
    </row>
    <row r="488" spans="11:11" ht="15.75" customHeight="1">
      <c r="K488" s="58"/>
    </row>
    <row r="489" spans="11:11" ht="15.75" customHeight="1">
      <c r="K489" s="58"/>
    </row>
    <row r="490" spans="11:11" ht="15.75" customHeight="1">
      <c r="K490" s="58"/>
    </row>
    <row r="491" spans="11:11" ht="15.75" customHeight="1">
      <c r="K491" s="58"/>
    </row>
    <row r="492" spans="11:11" ht="15.75" customHeight="1">
      <c r="K492" s="58"/>
    </row>
    <row r="493" spans="11:11" ht="15.75" customHeight="1">
      <c r="K493" s="58"/>
    </row>
    <row r="494" spans="11:11" ht="15.75" customHeight="1">
      <c r="K494" s="58"/>
    </row>
    <row r="495" spans="11:11" ht="15.75" customHeight="1">
      <c r="K495" s="58"/>
    </row>
    <row r="496" spans="11:11" ht="15.75" customHeight="1">
      <c r="K496" s="58"/>
    </row>
    <row r="497" spans="11:11" ht="15.75" customHeight="1">
      <c r="K497" s="58"/>
    </row>
    <row r="498" spans="11:11" ht="15.75" customHeight="1">
      <c r="K498" s="58"/>
    </row>
    <row r="499" spans="11:11" ht="15.75" customHeight="1">
      <c r="K499" s="58"/>
    </row>
    <row r="500" spans="11:11" ht="15.75" customHeight="1">
      <c r="K500" s="58"/>
    </row>
    <row r="501" spans="11:11" ht="15.75" customHeight="1">
      <c r="K501" s="58"/>
    </row>
    <row r="502" spans="11:11" ht="15.75" customHeight="1">
      <c r="K502" s="58"/>
    </row>
    <row r="503" spans="11:11" ht="15.75" customHeight="1">
      <c r="K503" s="58"/>
    </row>
    <row r="504" spans="11:11" ht="15.75" customHeight="1">
      <c r="K504" s="58"/>
    </row>
    <row r="505" spans="11:11" ht="15.75" customHeight="1">
      <c r="K505" s="58"/>
    </row>
    <row r="506" spans="11:11" ht="15.75" customHeight="1">
      <c r="K506" s="58"/>
    </row>
    <row r="507" spans="11:11" ht="15.75" customHeight="1">
      <c r="K507" s="58"/>
    </row>
    <row r="508" spans="11:11" ht="15.75" customHeight="1">
      <c r="K508" s="58"/>
    </row>
    <row r="509" spans="11:11" ht="15.75" customHeight="1">
      <c r="K509" s="58"/>
    </row>
    <row r="510" spans="11:11" ht="15.75" customHeight="1">
      <c r="K510" s="58"/>
    </row>
    <row r="511" spans="11:11" ht="15.75" customHeight="1">
      <c r="K511" s="58"/>
    </row>
    <row r="512" spans="11:11" ht="15.75" customHeight="1">
      <c r="K512" s="58"/>
    </row>
    <row r="513" spans="11:11" ht="15.75" customHeight="1">
      <c r="K513" s="58"/>
    </row>
    <row r="514" spans="11:11" ht="15.75" customHeight="1">
      <c r="K514" s="58"/>
    </row>
    <row r="515" spans="11:11" ht="15.75" customHeight="1">
      <c r="K515" s="58"/>
    </row>
    <row r="516" spans="11:11" ht="15.75" customHeight="1">
      <c r="K516" s="58"/>
    </row>
    <row r="517" spans="11:11" ht="15.75" customHeight="1">
      <c r="K517" s="58"/>
    </row>
    <row r="518" spans="11:11" ht="15.75" customHeight="1">
      <c r="K518" s="58"/>
    </row>
    <row r="519" spans="11:11" ht="15.75" customHeight="1">
      <c r="K519" s="58"/>
    </row>
    <row r="520" spans="11:11" ht="15.75" customHeight="1">
      <c r="K520" s="58"/>
    </row>
    <row r="521" spans="11:11" ht="15.75" customHeight="1">
      <c r="K521" s="58"/>
    </row>
    <row r="522" spans="11:11" ht="15.75" customHeight="1">
      <c r="K522" s="58"/>
    </row>
    <row r="523" spans="11:11" ht="15.75" customHeight="1">
      <c r="K523" s="58"/>
    </row>
    <row r="524" spans="11:11" ht="15.75" customHeight="1">
      <c r="K524" s="58"/>
    </row>
    <row r="525" spans="11:11" ht="15.75" customHeight="1">
      <c r="K525" s="58"/>
    </row>
    <row r="526" spans="11:11" ht="15.75" customHeight="1">
      <c r="K526" s="58"/>
    </row>
    <row r="527" spans="11:11" ht="15.75" customHeight="1">
      <c r="K527" s="58"/>
    </row>
    <row r="528" spans="11:11" ht="15.75" customHeight="1">
      <c r="K528" s="58"/>
    </row>
    <row r="529" spans="11:11" ht="15.75" customHeight="1">
      <c r="K529" s="58"/>
    </row>
    <row r="530" spans="11:11" ht="15.75" customHeight="1">
      <c r="K530" s="58"/>
    </row>
    <row r="531" spans="11:11" ht="15.75" customHeight="1">
      <c r="K531" s="58"/>
    </row>
    <row r="532" spans="11:11" ht="15.75" customHeight="1">
      <c r="K532" s="58"/>
    </row>
    <row r="533" spans="11:11" ht="15.75" customHeight="1">
      <c r="K533" s="58"/>
    </row>
    <row r="534" spans="11:11" ht="15.75" customHeight="1">
      <c r="K534" s="58"/>
    </row>
    <row r="535" spans="11:11" ht="15.75" customHeight="1">
      <c r="K535" s="58"/>
    </row>
    <row r="536" spans="11:11" ht="15.75" customHeight="1">
      <c r="K536" s="58"/>
    </row>
    <row r="537" spans="11:11" ht="15.75" customHeight="1">
      <c r="K537" s="58"/>
    </row>
    <row r="538" spans="11:11" ht="15.75" customHeight="1">
      <c r="K538" s="58"/>
    </row>
    <row r="539" spans="11:11" ht="15.75" customHeight="1">
      <c r="K539" s="58"/>
    </row>
    <row r="540" spans="11:11" ht="15.75" customHeight="1">
      <c r="K540" s="58"/>
    </row>
    <row r="541" spans="11:11" ht="15.75" customHeight="1">
      <c r="K541" s="58"/>
    </row>
    <row r="542" spans="11:11" ht="15.75" customHeight="1">
      <c r="K542" s="58"/>
    </row>
    <row r="543" spans="11:11" ht="15.75" customHeight="1">
      <c r="K543" s="58"/>
    </row>
    <row r="544" spans="11:11" ht="15.75" customHeight="1">
      <c r="K544" s="58"/>
    </row>
    <row r="545" spans="11:11" ht="15.75" customHeight="1">
      <c r="K545" s="58"/>
    </row>
    <row r="546" spans="11:11" ht="15.75" customHeight="1">
      <c r="K546" s="58"/>
    </row>
    <row r="547" spans="11:11" ht="15.75" customHeight="1">
      <c r="K547" s="58"/>
    </row>
    <row r="548" spans="11:11" ht="15.75" customHeight="1">
      <c r="K548" s="58"/>
    </row>
    <row r="549" spans="11:11" ht="15.75" customHeight="1">
      <c r="K549" s="58"/>
    </row>
    <row r="550" spans="11:11" ht="15.75" customHeight="1">
      <c r="K550" s="58"/>
    </row>
    <row r="551" spans="11:11" ht="15.75" customHeight="1">
      <c r="K551" s="58"/>
    </row>
    <row r="552" spans="11:11" ht="15.75" customHeight="1">
      <c r="K552" s="58"/>
    </row>
    <row r="553" spans="11:11" ht="15.75" customHeight="1">
      <c r="K553" s="58"/>
    </row>
    <row r="554" spans="11:11" ht="15.75" customHeight="1">
      <c r="K554" s="58"/>
    </row>
    <row r="555" spans="11:11" ht="15.75" customHeight="1">
      <c r="K555" s="58"/>
    </row>
    <row r="556" spans="11:11" ht="15.75" customHeight="1">
      <c r="K556" s="58"/>
    </row>
    <row r="557" spans="11:11" ht="15.75" customHeight="1">
      <c r="K557" s="58"/>
    </row>
    <row r="558" spans="11:11" ht="15.75" customHeight="1">
      <c r="K558" s="58"/>
    </row>
    <row r="559" spans="11:11" ht="15.75" customHeight="1">
      <c r="K559" s="58"/>
    </row>
    <row r="560" spans="11:11" ht="15.75" customHeight="1">
      <c r="K560" s="58"/>
    </row>
    <row r="561" spans="11:11" ht="15.75" customHeight="1">
      <c r="K561" s="58"/>
    </row>
    <row r="562" spans="11:11" ht="15.75" customHeight="1">
      <c r="K562" s="58"/>
    </row>
    <row r="563" spans="11:11" ht="15.75" customHeight="1">
      <c r="K563" s="58"/>
    </row>
    <row r="564" spans="11:11" ht="15.75" customHeight="1">
      <c r="K564" s="58"/>
    </row>
    <row r="565" spans="11:11" ht="15.75" customHeight="1">
      <c r="K565" s="58"/>
    </row>
    <row r="566" spans="11:11" ht="15.75" customHeight="1">
      <c r="K566" s="58"/>
    </row>
    <row r="567" spans="11:11" ht="15.75" customHeight="1">
      <c r="K567" s="58"/>
    </row>
    <row r="568" spans="11:11" ht="15.75" customHeight="1">
      <c r="K568" s="58"/>
    </row>
    <row r="569" spans="11:11" ht="15.75" customHeight="1">
      <c r="K569" s="58"/>
    </row>
    <row r="570" spans="11:11" ht="15.75" customHeight="1">
      <c r="K570" s="58"/>
    </row>
    <row r="571" spans="11:11" ht="15.75" customHeight="1">
      <c r="K571" s="58"/>
    </row>
    <row r="572" spans="11:11" ht="15.75" customHeight="1">
      <c r="K572" s="58"/>
    </row>
    <row r="573" spans="11:11" ht="15.75" customHeight="1">
      <c r="K573" s="58"/>
    </row>
    <row r="574" spans="11:11" ht="15.75" customHeight="1">
      <c r="K574" s="58"/>
    </row>
    <row r="575" spans="11:11" ht="15.75" customHeight="1">
      <c r="K575" s="58"/>
    </row>
    <row r="576" spans="11:11" ht="15.75" customHeight="1">
      <c r="K576" s="58"/>
    </row>
    <row r="577" spans="11:11" ht="15.75" customHeight="1">
      <c r="K577" s="58"/>
    </row>
    <row r="578" spans="11:11" ht="15.75" customHeight="1">
      <c r="K578" s="58"/>
    </row>
    <row r="579" spans="11:11" ht="15.75" customHeight="1">
      <c r="K579" s="58"/>
    </row>
    <row r="580" spans="11:11" ht="15.75" customHeight="1">
      <c r="K580" s="58"/>
    </row>
    <row r="581" spans="11:11" ht="15.75" customHeight="1">
      <c r="K581" s="58"/>
    </row>
    <row r="582" spans="11:11" ht="15.75" customHeight="1">
      <c r="K582" s="58"/>
    </row>
    <row r="583" spans="11:11" ht="15.75" customHeight="1">
      <c r="K583" s="58"/>
    </row>
    <row r="584" spans="11:11" ht="15.75" customHeight="1">
      <c r="K584" s="58"/>
    </row>
    <row r="585" spans="11:11" ht="15.75" customHeight="1">
      <c r="K585" s="58"/>
    </row>
    <row r="586" spans="11:11" ht="15.75" customHeight="1">
      <c r="K586" s="58"/>
    </row>
    <row r="587" spans="11:11" ht="15.75" customHeight="1">
      <c r="K587" s="58"/>
    </row>
    <row r="588" spans="11:11" ht="15.75" customHeight="1">
      <c r="K588" s="58"/>
    </row>
    <row r="589" spans="11:11" ht="15.75" customHeight="1">
      <c r="K589" s="58"/>
    </row>
    <row r="590" spans="11:11" ht="15.75" customHeight="1">
      <c r="K590" s="58"/>
    </row>
    <row r="591" spans="11:11" ht="15.75" customHeight="1">
      <c r="K591" s="58"/>
    </row>
    <row r="592" spans="11:11" ht="15.75" customHeight="1">
      <c r="K592" s="58"/>
    </row>
    <row r="593" spans="11:11" ht="15.75" customHeight="1">
      <c r="K593" s="58"/>
    </row>
    <row r="594" spans="11:11" ht="15.75" customHeight="1">
      <c r="K594" s="58"/>
    </row>
    <row r="595" spans="11:11" ht="15.75" customHeight="1">
      <c r="K595" s="58"/>
    </row>
    <row r="596" spans="11:11" ht="15.75" customHeight="1">
      <c r="K596" s="58"/>
    </row>
    <row r="597" spans="11:11" ht="15.75" customHeight="1">
      <c r="K597" s="58"/>
    </row>
    <row r="598" spans="11:11" ht="15.75" customHeight="1">
      <c r="K598" s="58"/>
    </row>
    <row r="599" spans="11:11" ht="15.75" customHeight="1">
      <c r="K599" s="58"/>
    </row>
    <row r="600" spans="11:11" ht="15.75" customHeight="1">
      <c r="K600" s="58"/>
    </row>
    <row r="601" spans="11:11" ht="15.75" customHeight="1">
      <c r="K601" s="58"/>
    </row>
    <row r="602" spans="11:11" ht="15.75" customHeight="1">
      <c r="K602" s="58"/>
    </row>
    <row r="603" spans="11:11" ht="15.75" customHeight="1">
      <c r="K603" s="58"/>
    </row>
    <row r="604" spans="11:11" ht="15.75" customHeight="1">
      <c r="K604" s="58"/>
    </row>
    <row r="605" spans="11:11" ht="15.75" customHeight="1">
      <c r="K605" s="58"/>
    </row>
    <row r="606" spans="11:11" ht="15.75" customHeight="1">
      <c r="K606" s="58"/>
    </row>
    <row r="607" spans="11:11" ht="15.75" customHeight="1">
      <c r="K607" s="58"/>
    </row>
    <row r="608" spans="11:11" ht="15.75" customHeight="1">
      <c r="K608" s="58"/>
    </row>
    <row r="609" spans="11:11" ht="15.75" customHeight="1">
      <c r="K609" s="58"/>
    </row>
    <row r="610" spans="11:11" ht="15.75" customHeight="1">
      <c r="K610" s="58"/>
    </row>
    <row r="611" spans="11:11" ht="15.75" customHeight="1">
      <c r="K611" s="58"/>
    </row>
    <row r="612" spans="11:11" ht="15.75" customHeight="1">
      <c r="K612" s="58"/>
    </row>
    <row r="613" spans="11:11" ht="15.75" customHeight="1">
      <c r="K613" s="58"/>
    </row>
    <row r="614" spans="11:11" ht="15.75" customHeight="1">
      <c r="K614" s="58"/>
    </row>
    <row r="615" spans="11:11" ht="15.75" customHeight="1">
      <c r="K615" s="58"/>
    </row>
    <row r="616" spans="11:11" ht="15.75" customHeight="1">
      <c r="K616" s="58"/>
    </row>
    <row r="617" spans="11:11" ht="15.75" customHeight="1">
      <c r="K617" s="58"/>
    </row>
    <row r="618" spans="11:11" ht="15.75" customHeight="1">
      <c r="K618" s="58"/>
    </row>
    <row r="619" spans="11:11" ht="15.75" customHeight="1">
      <c r="K619" s="58"/>
    </row>
    <row r="620" spans="11:11" ht="15.75" customHeight="1">
      <c r="K620" s="58"/>
    </row>
    <row r="621" spans="11:11" ht="15.75" customHeight="1">
      <c r="K621" s="58"/>
    </row>
    <row r="622" spans="11:11" ht="15.75" customHeight="1">
      <c r="K622" s="58"/>
    </row>
    <row r="623" spans="11:11" ht="15.75" customHeight="1">
      <c r="K623" s="58"/>
    </row>
    <row r="624" spans="11:11" ht="15.75" customHeight="1">
      <c r="K624" s="58"/>
    </row>
    <row r="625" spans="11:11" ht="15.75" customHeight="1">
      <c r="K625" s="58"/>
    </row>
    <row r="626" spans="11:11" ht="15.75" customHeight="1">
      <c r="K626" s="58"/>
    </row>
    <row r="627" spans="11:11" ht="15.75" customHeight="1">
      <c r="K627" s="58"/>
    </row>
    <row r="628" spans="11:11" ht="15.75" customHeight="1">
      <c r="K628" s="58"/>
    </row>
    <row r="629" spans="11:11" ht="15.75" customHeight="1">
      <c r="K629" s="58"/>
    </row>
    <row r="630" spans="11:11" ht="15.75" customHeight="1">
      <c r="K630" s="58"/>
    </row>
    <row r="631" spans="11:11" ht="15.75" customHeight="1">
      <c r="K631" s="58"/>
    </row>
    <row r="632" spans="11:11" ht="15.75" customHeight="1">
      <c r="K632" s="58"/>
    </row>
    <row r="633" spans="11:11" ht="15.75" customHeight="1">
      <c r="K633" s="58"/>
    </row>
    <row r="634" spans="11:11" ht="15.75" customHeight="1">
      <c r="K634" s="58"/>
    </row>
    <row r="635" spans="11:11" ht="15.75" customHeight="1">
      <c r="K635" s="58"/>
    </row>
    <row r="636" spans="11:11" ht="15.75" customHeight="1">
      <c r="K636" s="58"/>
    </row>
    <row r="637" spans="11:11" ht="15.75" customHeight="1">
      <c r="K637" s="58"/>
    </row>
    <row r="638" spans="11:11" ht="15.75" customHeight="1">
      <c r="K638" s="58"/>
    </row>
    <row r="639" spans="11:11" ht="15.75" customHeight="1">
      <c r="K639" s="58"/>
    </row>
    <row r="640" spans="11:11" ht="15.75" customHeight="1">
      <c r="K640" s="58"/>
    </row>
    <row r="641" spans="11:11" ht="15.75" customHeight="1">
      <c r="K641" s="58"/>
    </row>
    <row r="642" spans="11:11" ht="15.75" customHeight="1">
      <c r="K642" s="58"/>
    </row>
    <row r="643" spans="11:11" ht="15.75" customHeight="1">
      <c r="K643" s="58"/>
    </row>
    <row r="644" spans="11:11" ht="15.75" customHeight="1">
      <c r="K644" s="58"/>
    </row>
    <row r="645" spans="11:11" ht="15.75" customHeight="1">
      <c r="K645" s="58"/>
    </row>
    <row r="646" spans="11:11" ht="15.75" customHeight="1">
      <c r="K646" s="58"/>
    </row>
    <row r="647" spans="11:11" ht="15.75" customHeight="1">
      <c r="K647" s="58"/>
    </row>
    <row r="648" spans="11:11" ht="15.75" customHeight="1">
      <c r="K648" s="58"/>
    </row>
    <row r="649" spans="11:11" ht="15.75" customHeight="1">
      <c r="K649" s="58"/>
    </row>
    <row r="650" spans="11:11" ht="15.75" customHeight="1">
      <c r="K650" s="58"/>
    </row>
    <row r="651" spans="11:11" ht="15.75" customHeight="1">
      <c r="K651" s="58"/>
    </row>
    <row r="652" spans="11:11" ht="15.75" customHeight="1">
      <c r="K652" s="58"/>
    </row>
    <row r="653" spans="11:11" ht="15.75" customHeight="1">
      <c r="K653" s="58"/>
    </row>
    <row r="654" spans="11:11" ht="15.75" customHeight="1">
      <c r="K654" s="58"/>
    </row>
    <row r="655" spans="11:11" ht="15.75" customHeight="1">
      <c r="K655" s="58"/>
    </row>
    <row r="656" spans="11:11" ht="15.75" customHeight="1">
      <c r="K656" s="58"/>
    </row>
    <row r="657" spans="11:11" ht="15.75" customHeight="1">
      <c r="K657" s="58"/>
    </row>
    <row r="658" spans="11:11" ht="15.75" customHeight="1">
      <c r="K658" s="58"/>
    </row>
    <row r="659" spans="11:11" ht="15.75" customHeight="1">
      <c r="K659" s="58"/>
    </row>
    <row r="660" spans="11:11" ht="15.75" customHeight="1">
      <c r="K660" s="58"/>
    </row>
    <row r="661" spans="11:11" ht="15.75" customHeight="1">
      <c r="K661" s="58"/>
    </row>
    <row r="662" spans="11:11" ht="15.75" customHeight="1">
      <c r="K662" s="58"/>
    </row>
    <row r="663" spans="11:11" ht="15.75" customHeight="1">
      <c r="K663" s="58"/>
    </row>
    <row r="664" spans="11:11" ht="15.75" customHeight="1">
      <c r="K664" s="58"/>
    </row>
    <row r="665" spans="11:11" ht="15.75" customHeight="1">
      <c r="K665" s="58"/>
    </row>
    <row r="666" spans="11:11" ht="15.75" customHeight="1">
      <c r="K666" s="58"/>
    </row>
    <row r="667" spans="11:11" ht="15.75" customHeight="1">
      <c r="K667" s="58"/>
    </row>
    <row r="668" spans="11:11" ht="15.75" customHeight="1">
      <c r="K668" s="58"/>
    </row>
    <row r="669" spans="11:11" ht="15.75" customHeight="1">
      <c r="K669" s="58"/>
    </row>
    <row r="670" spans="11:11" ht="15.75" customHeight="1">
      <c r="K670" s="58"/>
    </row>
    <row r="671" spans="11:11" ht="15.75" customHeight="1">
      <c r="K671" s="58"/>
    </row>
    <row r="672" spans="11:11" ht="15.75" customHeight="1">
      <c r="K672" s="58"/>
    </row>
    <row r="673" spans="11:11" ht="15.75" customHeight="1">
      <c r="K673" s="58"/>
    </row>
    <row r="674" spans="11:11" ht="15.75" customHeight="1">
      <c r="K674" s="58"/>
    </row>
    <row r="675" spans="11:11" ht="15.75" customHeight="1">
      <c r="K675" s="58"/>
    </row>
    <row r="676" spans="11:11" ht="15.75" customHeight="1">
      <c r="K676" s="58"/>
    </row>
    <row r="677" spans="11:11" ht="15.75" customHeight="1">
      <c r="K677" s="58"/>
    </row>
    <row r="678" spans="11:11" ht="15.75" customHeight="1">
      <c r="K678" s="58"/>
    </row>
    <row r="679" spans="11:11" ht="15.75" customHeight="1">
      <c r="K679" s="58"/>
    </row>
    <row r="680" spans="11:11" ht="15.75" customHeight="1">
      <c r="K680" s="58"/>
    </row>
    <row r="681" spans="11:11" ht="15.75" customHeight="1">
      <c r="K681" s="58"/>
    </row>
    <row r="682" spans="11:11" ht="15.75" customHeight="1">
      <c r="K682" s="58"/>
    </row>
    <row r="683" spans="11:11" ht="15.75" customHeight="1">
      <c r="K683" s="58"/>
    </row>
    <row r="684" spans="11:11" ht="15.75" customHeight="1">
      <c r="K684" s="58"/>
    </row>
    <row r="685" spans="11:11" ht="15.75" customHeight="1">
      <c r="K685" s="58"/>
    </row>
    <row r="686" spans="11:11" ht="15.75" customHeight="1">
      <c r="K686" s="58"/>
    </row>
    <row r="687" spans="11:11" ht="15.75" customHeight="1">
      <c r="K687" s="58"/>
    </row>
    <row r="688" spans="11:11" ht="15.75" customHeight="1">
      <c r="K688" s="58"/>
    </row>
    <row r="689" spans="11:11" ht="15.75" customHeight="1">
      <c r="K689" s="58"/>
    </row>
    <row r="690" spans="11:11" ht="15.75" customHeight="1">
      <c r="K690" s="58"/>
    </row>
    <row r="691" spans="11:11" ht="15.75" customHeight="1">
      <c r="K691" s="58"/>
    </row>
    <row r="692" spans="11:11" ht="15.75" customHeight="1">
      <c r="K692" s="58"/>
    </row>
    <row r="693" spans="11:11" ht="15.75" customHeight="1">
      <c r="K693" s="58"/>
    </row>
    <row r="694" spans="11:11" ht="15.75" customHeight="1">
      <c r="K694" s="58"/>
    </row>
    <row r="695" spans="11:11" ht="15.75" customHeight="1">
      <c r="K695" s="58"/>
    </row>
    <row r="696" spans="11:11" ht="15.75" customHeight="1">
      <c r="K696" s="58"/>
    </row>
    <row r="697" spans="11:11" ht="15.75" customHeight="1">
      <c r="K697" s="58"/>
    </row>
    <row r="698" spans="11:11" ht="15.75" customHeight="1">
      <c r="K698" s="58"/>
    </row>
    <row r="699" spans="11:11" ht="15.75" customHeight="1">
      <c r="K699" s="58"/>
    </row>
    <row r="700" spans="11:11" ht="15.75" customHeight="1">
      <c r="K700" s="58"/>
    </row>
    <row r="701" spans="11:11" ht="15.75" customHeight="1">
      <c r="K701" s="58"/>
    </row>
    <row r="702" spans="11:11" ht="15.75" customHeight="1">
      <c r="K702" s="58"/>
    </row>
    <row r="703" spans="11:11" ht="15.75" customHeight="1">
      <c r="K703" s="58"/>
    </row>
    <row r="704" spans="11:11" ht="15.75" customHeight="1">
      <c r="K704" s="58"/>
    </row>
    <row r="705" spans="11:11" ht="15.75" customHeight="1">
      <c r="K705" s="58"/>
    </row>
    <row r="706" spans="11:11" ht="15.75" customHeight="1">
      <c r="K706" s="58"/>
    </row>
    <row r="707" spans="11:11" ht="15.75" customHeight="1">
      <c r="K707" s="58"/>
    </row>
    <row r="708" spans="11:11" ht="15.75" customHeight="1">
      <c r="K708" s="58"/>
    </row>
    <row r="709" spans="11:11" ht="15.75" customHeight="1">
      <c r="K709" s="58"/>
    </row>
    <row r="710" spans="11:11" ht="15.75" customHeight="1">
      <c r="K710" s="58"/>
    </row>
    <row r="711" spans="11:11" ht="15.75" customHeight="1">
      <c r="K711" s="58"/>
    </row>
    <row r="712" spans="11:11" ht="15.75" customHeight="1">
      <c r="K712" s="58"/>
    </row>
    <row r="713" spans="11:11" ht="15.75" customHeight="1">
      <c r="K713" s="58"/>
    </row>
    <row r="714" spans="11:11" ht="15.75" customHeight="1">
      <c r="K714" s="58"/>
    </row>
    <row r="715" spans="11:11" ht="15.75" customHeight="1">
      <c r="K715" s="58"/>
    </row>
    <row r="716" spans="11:11" ht="15.75" customHeight="1">
      <c r="K716" s="58"/>
    </row>
    <row r="717" spans="11:11" ht="15.75" customHeight="1">
      <c r="K717" s="58"/>
    </row>
    <row r="718" spans="11:11" ht="15.75" customHeight="1">
      <c r="K718" s="58"/>
    </row>
    <row r="719" spans="11:11" ht="15.75" customHeight="1">
      <c r="K719" s="58"/>
    </row>
    <row r="720" spans="11:11" ht="15.75" customHeight="1">
      <c r="K720" s="58"/>
    </row>
    <row r="721" spans="11:11" ht="15.75" customHeight="1">
      <c r="K721" s="58"/>
    </row>
    <row r="722" spans="11:11" ht="15.75" customHeight="1">
      <c r="K722" s="58"/>
    </row>
    <row r="723" spans="11:11" ht="15.75" customHeight="1">
      <c r="K723" s="58"/>
    </row>
    <row r="724" spans="11:11" ht="15.75" customHeight="1">
      <c r="K724" s="58"/>
    </row>
    <row r="725" spans="11:11" ht="15.75" customHeight="1">
      <c r="K725" s="58"/>
    </row>
    <row r="726" spans="11:11" ht="15.75" customHeight="1">
      <c r="K726" s="58"/>
    </row>
    <row r="727" spans="11:11" ht="15.75" customHeight="1">
      <c r="K727" s="58"/>
    </row>
    <row r="728" spans="11:11" ht="15.75" customHeight="1">
      <c r="K728" s="58"/>
    </row>
    <row r="729" spans="11:11" ht="15.75" customHeight="1">
      <c r="K729" s="58"/>
    </row>
    <row r="730" spans="11:11" ht="15.75" customHeight="1">
      <c r="K730" s="58"/>
    </row>
    <row r="731" spans="11:11" ht="15.75" customHeight="1">
      <c r="K731" s="58"/>
    </row>
    <row r="732" spans="11:11" ht="15.75" customHeight="1">
      <c r="K732" s="58"/>
    </row>
    <row r="733" spans="11:11" ht="15.75" customHeight="1">
      <c r="K733" s="58"/>
    </row>
    <row r="734" spans="11:11" ht="15.75" customHeight="1">
      <c r="K734" s="58"/>
    </row>
    <row r="735" spans="11:11" ht="15.75" customHeight="1">
      <c r="K735" s="58"/>
    </row>
    <row r="736" spans="11:11" ht="15.75" customHeight="1">
      <c r="K736" s="58"/>
    </row>
    <row r="737" spans="11:11" ht="15.75" customHeight="1">
      <c r="K737" s="58"/>
    </row>
    <row r="738" spans="11:11" ht="15.75" customHeight="1">
      <c r="K738" s="58"/>
    </row>
    <row r="739" spans="11:11" ht="15.75" customHeight="1">
      <c r="K739" s="58"/>
    </row>
    <row r="740" spans="11:11" ht="15.75" customHeight="1">
      <c r="K740" s="58"/>
    </row>
    <row r="741" spans="11:11" ht="15.75" customHeight="1">
      <c r="K741" s="58"/>
    </row>
    <row r="742" spans="11:11" ht="15.75" customHeight="1">
      <c r="K742" s="58"/>
    </row>
    <row r="743" spans="11:11" ht="15.75" customHeight="1">
      <c r="K743" s="58"/>
    </row>
    <row r="744" spans="11:11" ht="15.75" customHeight="1">
      <c r="K744" s="58"/>
    </row>
    <row r="745" spans="11:11" ht="15.75" customHeight="1">
      <c r="K745" s="58"/>
    </row>
    <row r="746" spans="11:11" ht="15.75" customHeight="1">
      <c r="K746" s="58"/>
    </row>
    <row r="747" spans="11:11" ht="15.75" customHeight="1">
      <c r="K747" s="58"/>
    </row>
    <row r="748" spans="11:11" ht="15.75" customHeight="1">
      <c r="K748" s="58"/>
    </row>
    <row r="749" spans="11:11" ht="15.75" customHeight="1">
      <c r="K749" s="58"/>
    </row>
    <row r="750" spans="11:11" ht="15.75" customHeight="1">
      <c r="K750" s="58"/>
    </row>
    <row r="751" spans="11:11" ht="15.75" customHeight="1">
      <c r="K751" s="58"/>
    </row>
    <row r="752" spans="11:11" ht="15.75" customHeight="1">
      <c r="K752" s="58"/>
    </row>
    <row r="753" spans="11:11" ht="15.75" customHeight="1">
      <c r="K753" s="58"/>
    </row>
    <row r="754" spans="11:11" ht="15.75" customHeight="1">
      <c r="K754" s="58"/>
    </row>
    <row r="755" spans="11:11" ht="15.75" customHeight="1">
      <c r="K755" s="58"/>
    </row>
    <row r="756" spans="11:11" ht="15.75" customHeight="1">
      <c r="K756" s="58"/>
    </row>
    <row r="757" spans="11:11" ht="15.75" customHeight="1">
      <c r="K757" s="58"/>
    </row>
    <row r="758" spans="11:11" ht="15.75" customHeight="1">
      <c r="K758" s="58"/>
    </row>
    <row r="759" spans="11:11" ht="15.75" customHeight="1">
      <c r="K759" s="58"/>
    </row>
    <row r="760" spans="11:11" ht="15.75" customHeight="1">
      <c r="K760" s="58"/>
    </row>
    <row r="761" spans="11:11" ht="15.75" customHeight="1">
      <c r="K761" s="58"/>
    </row>
    <row r="762" spans="11:11" ht="15.75" customHeight="1">
      <c r="K762" s="58"/>
    </row>
    <row r="763" spans="11:11" ht="15.75" customHeight="1">
      <c r="K763" s="58"/>
    </row>
    <row r="764" spans="11:11" ht="15.75" customHeight="1">
      <c r="K764" s="58"/>
    </row>
    <row r="765" spans="11:11" ht="15.75" customHeight="1">
      <c r="K765" s="58"/>
    </row>
    <row r="766" spans="11:11" ht="15.75" customHeight="1">
      <c r="K766" s="58"/>
    </row>
    <row r="767" spans="11:11" ht="15.75" customHeight="1">
      <c r="K767" s="58"/>
    </row>
    <row r="768" spans="11:11" ht="15.75" customHeight="1">
      <c r="K768" s="58"/>
    </row>
    <row r="769" spans="11:11" ht="15.75" customHeight="1">
      <c r="K769" s="58"/>
    </row>
    <row r="770" spans="11:11" ht="15.75" customHeight="1">
      <c r="K770" s="58"/>
    </row>
    <row r="771" spans="11:11" ht="15.75" customHeight="1">
      <c r="K771" s="58"/>
    </row>
    <row r="772" spans="11:11" ht="15.75" customHeight="1">
      <c r="K772" s="58"/>
    </row>
    <row r="773" spans="11:11" ht="15.75" customHeight="1">
      <c r="K773" s="58"/>
    </row>
    <row r="774" spans="11:11" ht="15.75" customHeight="1">
      <c r="K774" s="58"/>
    </row>
    <row r="775" spans="11:11" ht="15.75" customHeight="1">
      <c r="K775" s="58"/>
    </row>
    <row r="776" spans="11:11" ht="15.75" customHeight="1">
      <c r="K776" s="58"/>
    </row>
    <row r="777" spans="11:11" ht="15.75" customHeight="1">
      <c r="K777" s="58"/>
    </row>
    <row r="778" spans="11:11" ht="15.75" customHeight="1">
      <c r="K778" s="58"/>
    </row>
    <row r="779" spans="11:11" ht="15.75" customHeight="1">
      <c r="K779" s="58"/>
    </row>
    <row r="780" spans="11:11" ht="15.75" customHeight="1">
      <c r="K780" s="58"/>
    </row>
    <row r="781" spans="11:11" ht="15.75" customHeight="1">
      <c r="K781" s="58"/>
    </row>
    <row r="782" spans="11:11" ht="15.75" customHeight="1">
      <c r="K782" s="58"/>
    </row>
    <row r="783" spans="11:11" ht="15.75" customHeight="1">
      <c r="K783" s="58"/>
    </row>
    <row r="784" spans="11:11" ht="15.75" customHeight="1">
      <c r="K784" s="58"/>
    </row>
    <row r="785" spans="11:11" ht="15.75" customHeight="1">
      <c r="K785" s="58"/>
    </row>
    <row r="786" spans="11:11" ht="15.75" customHeight="1">
      <c r="K786" s="58"/>
    </row>
    <row r="787" spans="11:11" ht="15.75" customHeight="1">
      <c r="K787" s="58"/>
    </row>
    <row r="788" spans="11:11" ht="15.75" customHeight="1">
      <c r="K788" s="58"/>
    </row>
    <row r="789" spans="11:11" ht="15.75" customHeight="1">
      <c r="K789" s="58"/>
    </row>
    <row r="790" spans="11:11" ht="15.75" customHeight="1">
      <c r="K790" s="58"/>
    </row>
    <row r="791" spans="11:11" ht="15.75" customHeight="1">
      <c r="K791" s="58"/>
    </row>
    <row r="792" spans="11:11" ht="15.75" customHeight="1">
      <c r="K792" s="58"/>
    </row>
    <row r="793" spans="11:11" ht="15.75" customHeight="1">
      <c r="K793" s="58"/>
    </row>
    <row r="794" spans="11:11" ht="15.75" customHeight="1">
      <c r="K794" s="58"/>
    </row>
    <row r="795" spans="11:11" ht="15.75" customHeight="1">
      <c r="K795" s="58"/>
    </row>
    <row r="796" spans="11:11" ht="15.75" customHeight="1">
      <c r="K796" s="58"/>
    </row>
    <row r="797" spans="11:11" ht="15.75" customHeight="1">
      <c r="K797" s="58"/>
    </row>
    <row r="798" spans="11:11" ht="15.75" customHeight="1">
      <c r="K798" s="58"/>
    </row>
    <row r="799" spans="11:11" ht="15.75" customHeight="1">
      <c r="K799" s="58"/>
    </row>
    <row r="800" spans="11:11" ht="15.75" customHeight="1">
      <c r="K800" s="58"/>
    </row>
    <row r="801" spans="11:11" ht="15.75" customHeight="1">
      <c r="K801" s="58"/>
    </row>
    <row r="802" spans="11:11" ht="15.75" customHeight="1">
      <c r="K802" s="58"/>
    </row>
    <row r="803" spans="11:11" ht="15.75" customHeight="1">
      <c r="K803" s="58"/>
    </row>
    <row r="804" spans="11:11" ht="15.75" customHeight="1">
      <c r="K804" s="58"/>
    </row>
    <row r="805" spans="11:11" ht="15.75" customHeight="1">
      <c r="K805" s="58"/>
    </row>
    <row r="806" spans="11:11" ht="15.75" customHeight="1">
      <c r="K806" s="58"/>
    </row>
    <row r="807" spans="11:11" ht="15.75" customHeight="1">
      <c r="K807" s="58"/>
    </row>
    <row r="808" spans="11:11" ht="15.75" customHeight="1">
      <c r="K808" s="58"/>
    </row>
    <row r="809" spans="11:11" ht="15.75" customHeight="1">
      <c r="K809" s="58"/>
    </row>
    <row r="810" spans="11:11" ht="15.75" customHeight="1">
      <c r="K810" s="58"/>
    </row>
    <row r="811" spans="11:11" ht="15.75" customHeight="1">
      <c r="K811" s="58"/>
    </row>
    <row r="812" spans="11:11" ht="15.75" customHeight="1">
      <c r="K812" s="58"/>
    </row>
    <row r="813" spans="11:11" ht="15.75" customHeight="1">
      <c r="K813" s="58"/>
    </row>
    <row r="814" spans="11:11" ht="15.75" customHeight="1">
      <c r="K814" s="58"/>
    </row>
    <row r="815" spans="11:11" ht="15.75" customHeight="1">
      <c r="K815" s="58"/>
    </row>
    <row r="816" spans="11:11" ht="15.75" customHeight="1">
      <c r="K816" s="58"/>
    </row>
    <row r="817" spans="11:11" ht="15.75" customHeight="1">
      <c r="K817" s="58"/>
    </row>
    <row r="818" spans="11:11" ht="15.75" customHeight="1">
      <c r="K818" s="58"/>
    </row>
    <row r="819" spans="11:11" ht="15.75" customHeight="1">
      <c r="K819" s="58"/>
    </row>
    <row r="820" spans="11:11" ht="15.75" customHeight="1">
      <c r="K820" s="58"/>
    </row>
    <row r="821" spans="11:11" ht="15.75" customHeight="1">
      <c r="K821" s="58"/>
    </row>
    <row r="822" spans="11:11" ht="15.75" customHeight="1">
      <c r="K822" s="58"/>
    </row>
    <row r="823" spans="11:11" ht="15.75" customHeight="1">
      <c r="K823" s="58"/>
    </row>
    <row r="824" spans="11:11" ht="15.75" customHeight="1">
      <c r="K824" s="58"/>
    </row>
    <row r="825" spans="11:11" ht="15.75" customHeight="1">
      <c r="K825" s="58"/>
    </row>
    <row r="826" spans="11:11" ht="15.75" customHeight="1">
      <c r="K826" s="58"/>
    </row>
    <row r="827" spans="11:11" ht="15.75" customHeight="1">
      <c r="K827" s="58"/>
    </row>
    <row r="828" spans="11:11" ht="15.75" customHeight="1">
      <c r="K828" s="58"/>
    </row>
    <row r="829" spans="11:11" ht="15.75" customHeight="1">
      <c r="K829" s="58"/>
    </row>
    <row r="830" spans="11:11" ht="15.75" customHeight="1">
      <c r="K830" s="58"/>
    </row>
    <row r="831" spans="11:11" ht="15.75" customHeight="1">
      <c r="K831" s="58"/>
    </row>
    <row r="832" spans="11:11" ht="15.75" customHeight="1">
      <c r="K832" s="58"/>
    </row>
    <row r="833" spans="11:11" ht="15.75" customHeight="1">
      <c r="K833" s="58"/>
    </row>
    <row r="834" spans="11:11" ht="15.75" customHeight="1">
      <c r="K834" s="58"/>
    </row>
    <row r="835" spans="11:11" ht="15.75" customHeight="1">
      <c r="K835" s="58"/>
    </row>
    <row r="836" spans="11:11" ht="15.75" customHeight="1">
      <c r="K836" s="58"/>
    </row>
    <row r="837" spans="11:11" ht="15.75" customHeight="1">
      <c r="K837" s="58"/>
    </row>
    <row r="838" spans="11:11" ht="15.75" customHeight="1">
      <c r="K838" s="58"/>
    </row>
    <row r="839" spans="11:11" ht="15.75" customHeight="1">
      <c r="K839" s="58"/>
    </row>
    <row r="840" spans="11:11" ht="15.75" customHeight="1">
      <c r="K840" s="58"/>
    </row>
    <row r="841" spans="11:11" ht="15.75" customHeight="1">
      <c r="K841" s="58"/>
    </row>
    <row r="842" spans="11:11" ht="15.75" customHeight="1">
      <c r="K842" s="58"/>
    </row>
    <row r="843" spans="11:11" ht="15.75" customHeight="1">
      <c r="K843" s="58"/>
    </row>
    <row r="844" spans="11:11" ht="15.75" customHeight="1">
      <c r="K844" s="58"/>
    </row>
    <row r="845" spans="11:11" ht="15.75" customHeight="1">
      <c r="K845" s="58"/>
    </row>
    <row r="846" spans="11:11" ht="15.75" customHeight="1">
      <c r="K846" s="58"/>
    </row>
    <row r="847" spans="11:11" ht="15.75" customHeight="1">
      <c r="K847" s="58"/>
    </row>
    <row r="848" spans="11:11" ht="15.75" customHeight="1">
      <c r="K848" s="58"/>
    </row>
    <row r="849" spans="11:11" ht="15.75" customHeight="1">
      <c r="K849" s="58"/>
    </row>
    <row r="850" spans="11:11" ht="15.75" customHeight="1">
      <c r="K850" s="58"/>
    </row>
    <row r="851" spans="11:11" ht="15.75" customHeight="1">
      <c r="K851" s="58"/>
    </row>
    <row r="852" spans="11:11" ht="15.75" customHeight="1">
      <c r="K852" s="58"/>
    </row>
    <row r="853" spans="11:11" ht="15.75" customHeight="1">
      <c r="K853" s="58"/>
    </row>
    <row r="854" spans="11:11" ht="15.75" customHeight="1">
      <c r="K854" s="58"/>
    </row>
    <row r="855" spans="11:11" ht="15.75" customHeight="1">
      <c r="K855" s="58"/>
    </row>
    <row r="856" spans="11:11" ht="15.75" customHeight="1">
      <c r="K856" s="58"/>
    </row>
    <row r="857" spans="11:11" ht="15.75" customHeight="1">
      <c r="K857" s="58"/>
    </row>
    <row r="858" spans="11:11" ht="15.75" customHeight="1">
      <c r="K858" s="58"/>
    </row>
    <row r="859" spans="11:11" ht="15.75" customHeight="1">
      <c r="K859" s="58"/>
    </row>
    <row r="860" spans="11:11" ht="15.75" customHeight="1">
      <c r="K860" s="58"/>
    </row>
    <row r="861" spans="11:11" ht="15.75" customHeight="1">
      <c r="K861" s="58"/>
    </row>
    <row r="862" spans="11:11" ht="15.75" customHeight="1">
      <c r="K862" s="58"/>
    </row>
    <row r="863" spans="11:11" ht="15.75" customHeight="1">
      <c r="K863" s="58"/>
    </row>
    <row r="864" spans="11:11" ht="15.75" customHeight="1">
      <c r="K864" s="58"/>
    </row>
    <row r="865" spans="11:11" ht="15.75" customHeight="1">
      <c r="K865" s="58"/>
    </row>
    <row r="866" spans="11:11" ht="15.75" customHeight="1">
      <c r="K866" s="58"/>
    </row>
    <row r="867" spans="11:11" ht="15.75" customHeight="1">
      <c r="K867" s="58"/>
    </row>
    <row r="868" spans="11:11" ht="15.75" customHeight="1">
      <c r="K868" s="58"/>
    </row>
    <row r="869" spans="11:11" ht="15.75" customHeight="1">
      <c r="K869" s="58"/>
    </row>
    <row r="870" spans="11:11" ht="15.75" customHeight="1">
      <c r="K870" s="58"/>
    </row>
    <row r="871" spans="11:11" ht="15.75" customHeight="1">
      <c r="K871" s="58"/>
    </row>
    <row r="872" spans="11:11" ht="15.75" customHeight="1">
      <c r="K872" s="58"/>
    </row>
    <row r="873" spans="11:11" ht="15.75" customHeight="1">
      <c r="K873" s="58"/>
    </row>
    <row r="874" spans="11:11" ht="15.75" customHeight="1">
      <c r="K874" s="58"/>
    </row>
    <row r="875" spans="11:11" ht="15.75" customHeight="1">
      <c r="K875" s="58"/>
    </row>
    <row r="876" spans="11:11" ht="15.75" customHeight="1">
      <c r="K876" s="58"/>
    </row>
    <row r="877" spans="11:11" ht="15.75" customHeight="1">
      <c r="K877" s="58"/>
    </row>
    <row r="878" spans="11:11" ht="15.75" customHeight="1">
      <c r="K878" s="58"/>
    </row>
    <row r="879" spans="11:11" ht="15.75" customHeight="1">
      <c r="K879" s="58"/>
    </row>
    <row r="880" spans="11:11" ht="15.75" customHeight="1">
      <c r="K880" s="58"/>
    </row>
    <row r="881" spans="11:11" ht="15.75" customHeight="1">
      <c r="K881" s="58"/>
    </row>
    <row r="882" spans="11:11" ht="15.75" customHeight="1">
      <c r="K882" s="58"/>
    </row>
    <row r="883" spans="11:11" ht="15.75" customHeight="1">
      <c r="K883" s="58"/>
    </row>
    <row r="884" spans="11:11" ht="15.75" customHeight="1">
      <c r="K884" s="58"/>
    </row>
    <row r="885" spans="11:11" ht="15.75" customHeight="1">
      <c r="K885" s="58"/>
    </row>
    <row r="886" spans="11:11" ht="15.75" customHeight="1">
      <c r="K886" s="58"/>
    </row>
    <row r="887" spans="11:11" ht="15.75" customHeight="1">
      <c r="K887" s="58"/>
    </row>
    <row r="888" spans="11:11" ht="15.75" customHeight="1">
      <c r="K888" s="58"/>
    </row>
    <row r="889" spans="11:11" ht="15.75" customHeight="1">
      <c r="K889" s="58"/>
    </row>
    <row r="890" spans="11:11" ht="15.75" customHeight="1">
      <c r="K890" s="58"/>
    </row>
    <row r="891" spans="11:11" ht="15.75" customHeight="1">
      <c r="K891" s="58"/>
    </row>
    <row r="892" spans="11:11" ht="15.75" customHeight="1">
      <c r="K892" s="58"/>
    </row>
    <row r="893" spans="11:11" ht="15.75" customHeight="1">
      <c r="K893" s="58"/>
    </row>
    <row r="894" spans="11:11" ht="15.75" customHeight="1">
      <c r="K894" s="58"/>
    </row>
    <row r="895" spans="11:11" ht="15.75" customHeight="1">
      <c r="K895" s="58"/>
    </row>
    <row r="896" spans="11:11" ht="15.75" customHeight="1">
      <c r="K896" s="58"/>
    </row>
    <row r="897" spans="11:11" ht="15.75" customHeight="1">
      <c r="K897" s="58"/>
    </row>
    <row r="898" spans="11:11" ht="15.75" customHeight="1">
      <c r="K898" s="58"/>
    </row>
    <row r="899" spans="11:11" ht="15.75" customHeight="1">
      <c r="K899" s="58"/>
    </row>
    <row r="900" spans="11:11" ht="15.75" customHeight="1">
      <c r="K900" s="58"/>
    </row>
    <row r="901" spans="11:11" ht="15.75" customHeight="1">
      <c r="K901" s="58"/>
    </row>
    <row r="902" spans="11:11" ht="15.75" customHeight="1">
      <c r="K902" s="58"/>
    </row>
    <row r="903" spans="11:11" ht="15.75" customHeight="1">
      <c r="K903" s="58"/>
    </row>
    <row r="904" spans="11:11" ht="15.75" customHeight="1">
      <c r="K904" s="58"/>
    </row>
    <row r="905" spans="11:11" ht="15.75" customHeight="1">
      <c r="K905" s="58"/>
    </row>
    <row r="906" spans="11:11" ht="15.75" customHeight="1">
      <c r="K906" s="58"/>
    </row>
    <row r="907" spans="11:11" ht="15.75" customHeight="1">
      <c r="K907" s="58"/>
    </row>
    <row r="908" spans="11:11" ht="15.75" customHeight="1">
      <c r="K908" s="58"/>
    </row>
    <row r="909" spans="11:11" ht="15.75" customHeight="1">
      <c r="K909" s="58"/>
    </row>
    <row r="910" spans="11:11" ht="15.75" customHeight="1">
      <c r="K910" s="58"/>
    </row>
    <row r="911" spans="11:11" ht="15.75" customHeight="1">
      <c r="K911" s="58"/>
    </row>
    <row r="912" spans="11:11" ht="15.75" customHeight="1">
      <c r="K912" s="58"/>
    </row>
    <row r="913" spans="11:11" ht="15.75" customHeight="1">
      <c r="K913" s="58"/>
    </row>
    <row r="914" spans="11:11" ht="15.75" customHeight="1">
      <c r="K914" s="58"/>
    </row>
    <row r="915" spans="11:11" ht="15.75" customHeight="1">
      <c r="K915" s="58"/>
    </row>
    <row r="916" spans="11:11" ht="15.75" customHeight="1">
      <c r="K916" s="58"/>
    </row>
    <row r="917" spans="11:11" ht="15.75" customHeight="1">
      <c r="K917" s="58"/>
    </row>
    <row r="918" spans="11:11" ht="15.75" customHeight="1">
      <c r="K918" s="58"/>
    </row>
    <row r="919" spans="11:11" ht="15.75" customHeight="1">
      <c r="K919" s="58"/>
    </row>
    <row r="920" spans="11:11" ht="15.75" customHeight="1">
      <c r="K920" s="58"/>
    </row>
    <row r="921" spans="11:11" ht="15.75" customHeight="1">
      <c r="K921" s="58"/>
    </row>
    <row r="922" spans="11:11" ht="15.75" customHeight="1">
      <c r="K922" s="58"/>
    </row>
    <row r="923" spans="11:11" ht="15.75" customHeight="1">
      <c r="K923" s="58"/>
    </row>
    <row r="924" spans="11:11" ht="15.75" customHeight="1">
      <c r="K924" s="58"/>
    </row>
    <row r="925" spans="11:11" ht="15.75" customHeight="1">
      <c r="K925" s="58"/>
    </row>
    <row r="926" spans="11:11" ht="15.75" customHeight="1">
      <c r="K926" s="58"/>
    </row>
    <row r="927" spans="11:11" ht="15.75" customHeight="1">
      <c r="K927" s="58"/>
    </row>
    <row r="928" spans="11:11" ht="15.75" customHeight="1">
      <c r="K928" s="58"/>
    </row>
    <row r="929" spans="11:11" ht="15.75" customHeight="1">
      <c r="K929" s="58"/>
    </row>
    <row r="930" spans="11:11" ht="15.75" customHeight="1">
      <c r="K930" s="58"/>
    </row>
    <row r="931" spans="11:11" ht="15.75" customHeight="1">
      <c r="K931" s="58"/>
    </row>
    <row r="932" spans="11:11" ht="15.75" customHeight="1">
      <c r="K932" s="58"/>
    </row>
    <row r="933" spans="11:11" ht="15.75" customHeight="1">
      <c r="K933" s="58"/>
    </row>
    <row r="934" spans="11:11" ht="15.75" customHeight="1">
      <c r="K934" s="58"/>
    </row>
    <row r="935" spans="11:11" ht="15.75" customHeight="1">
      <c r="K935" s="58"/>
    </row>
    <row r="936" spans="11:11" ht="15.75" customHeight="1">
      <c r="K936" s="58"/>
    </row>
    <row r="937" spans="11:11" ht="15.75" customHeight="1">
      <c r="K937" s="58"/>
    </row>
    <row r="938" spans="11:11" ht="15.75" customHeight="1">
      <c r="K938" s="58"/>
    </row>
    <row r="939" spans="11:11" ht="15.75" customHeight="1">
      <c r="K939" s="58"/>
    </row>
    <row r="940" spans="11:11" ht="15.75" customHeight="1">
      <c r="K940" s="58"/>
    </row>
    <row r="941" spans="11:11" ht="15.75" customHeight="1">
      <c r="K941" s="58"/>
    </row>
    <row r="942" spans="11:11" ht="15.75" customHeight="1">
      <c r="K942" s="58"/>
    </row>
    <row r="943" spans="11:11" ht="15.75" customHeight="1">
      <c r="K943" s="5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6"/>
  <sheetViews>
    <sheetView workbookViewId="0">
      <selection sqref="A1:A1048576"/>
    </sheetView>
  </sheetViews>
  <sheetFormatPr defaultColWidth="14.42578125" defaultRowHeight="15" customHeight="1"/>
  <cols>
    <col min="1" max="1" width="9.42578125" customWidth="1"/>
    <col min="2" max="2" width="18" customWidth="1"/>
    <col min="3" max="17" width="10.7109375" customWidth="1"/>
  </cols>
  <sheetData>
    <row r="1" spans="1:17">
      <c r="B1" s="2"/>
      <c r="C1" s="2"/>
      <c r="D1" s="2"/>
      <c r="E1" s="2"/>
      <c r="F1" s="2"/>
      <c r="G1" s="2"/>
      <c r="H1" s="2"/>
      <c r="I1" s="70" t="s">
        <v>446</v>
      </c>
      <c r="J1" s="71"/>
      <c r="K1" s="72"/>
      <c r="L1" s="60"/>
      <c r="M1" s="2"/>
      <c r="N1" s="70" t="s">
        <v>446</v>
      </c>
      <c r="O1" s="71"/>
      <c r="P1" s="72"/>
      <c r="Q1" s="60"/>
    </row>
    <row r="2" spans="1:17">
      <c r="A2" s="61" t="s">
        <v>0</v>
      </c>
      <c r="B2" s="62" t="s">
        <v>447</v>
      </c>
      <c r="C2" s="63" t="s">
        <v>448</v>
      </c>
      <c r="D2" s="63" t="s">
        <v>449</v>
      </c>
      <c r="E2" s="63" t="s">
        <v>450</v>
      </c>
      <c r="F2" s="63" t="s">
        <v>451</v>
      </c>
      <c r="G2" s="63" t="s">
        <v>452</v>
      </c>
      <c r="H2" s="11"/>
      <c r="I2" s="63" t="s">
        <v>453</v>
      </c>
      <c r="J2" s="63" t="s">
        <v>454</v>
      </c>
      <c r="K2" s="63" t="s">
        <v>455</v>
      </c>
      <c r="L2" s="63" t="s">
        <v>456</v>
      </c>
      <c r="M2" s="10"/>
      <c r="N2" s="63" t="s">
        <v>457</v>
      </c>
      <c r="O2" s="63" t="s">
        <v>458</v>
      </c>
      <c r="P2" s="63" t="s">
        <v>459</v>
      </c>
      <c r="Q2" s="63" t="s">
        <v>460</v>
      </c>
    </row>
    <row r="3" spans="1:17">
      <c r="A3" s="12" t="s">
        <v>35</v>
      </c>
      <c r="B3" s="64">
        <f>Form!P3*Form!Q3*Form!R3*Form!S3/100/Form!G3/Form!N3</f>
        <v>0.17</v>
      </c>
      <c r="C3" s="65">
        <f>Form!G3/Form!H3</f>
        <v>3</v>
      </c>
      <c r="D3" s="56">
        <f>IF(OR(Form!H3="N/A",Form!H3=0), "X",)</f>
        <v>0</v>
      </c>
      <c r="E3" s="56">
        <f>IF(OR(Form!I3=0,Form!I3="N/A"), "X",)</f>
        <v>0</v>
      </c>
      <c r="F3" s="56">
        <f>IF(AND(Form!S3&gt;75,Form!S3&lt;&gt;"N/A"), "X",)</f>
        <v>0</v>
      </c>
      <c r="G3" s="56"/>
      <c r="I3" s="56" t="str">
        <f>IF(AND(Form!V3&gt;=20,Form!V3&lt;&gt;"N/A"),"X",)</f>
        <v>X</v>
      </c>
      <c r="J3" s="56" t="str">
        <f>IF(AND(Form!U3&gt;=5,Form!U3&lt;&gt;"N/A"),"X",)</f>
        <v>X</v>
      </c>
      <c r="K3" s="56">
        <f>IF(AND(Form!W3&gt;=5, Form!W3&lt;&gt;"N/A"),"X",)</f>
        <v>0</v>
      </c>
      <c r="L3" s="56">
        <f>IF(OR(Form!T3="Light",Form!T3="N/A"),, "X")</f>
        <v>0</v>
      </c>
      <c r="N3" s="56" t="str">
        <f>IF(AND(Form!AB3&gt;=20,Form!AB3&lt;&gt;"N/A"),"X",)</f>
        <v>X</v>
      </c>
      <c r="O3" s="56" t="str">
        <f>IF(AND(Form!AA3&gt;=5,Form!AA3&lt;&gt;"N/A"),"X",)</f>
        <v>X</v>
      </c>
      <c r="P3" s="56" t="str">
        <f>IF(AND(Form!AC3&gt;=5,Form!AC3&lt;&gt;"N/A"),"X",)</f>
        <v>X</v>
      </c>
      <c r="Q3" s="56">
        <f>IF(OR(Form!Z3="Light",Form!Z3="N/A"),, "X")</f>
        <v>0</v>
      </c>
    </row>
    <row r="4" spans="1:17">
      <c r="A4" s="25" t="s">
        <v>48</v>
      </c>
      <c r="B4" s="64">
        <f>Form!P4*Form!Q4*Form!R4*Form!S4/100/Form!G4/Form!N4</f>
        <v>0.10312499999999999</v>
      </c>
      <c r="C4" s="65">
        <f>Form!G4/Form!H4</f>
        <v>2</v>
      </c>
      <c r="D4" s="56">
        <f>IF(OR(Form!H4="N/A",Form!H4=0), "X",)</f>
        <v>0</v>
      </c>
      <c r="E4" s="56">
        <f>IF(OR(Form!I4=0,Form!I4="N/A"), "X",)</f>
        <v>0</v>
      </c>
      <c r="F4" s="56">
        <f>IF(AND(Form!S4&gt;75,Form!S4&lt;&gt;"N/A"), "X",)</f>
        <v>0</v>
      </c>
      <c r="G4" s="56"/>
      <c r="I4" s="56" t="str">
        <f>IF(AND(Form!V4&gt;=20,Form!V4&lt;&gt;"N/A"),"X",)</f>
        <v>X</v>
      </c>
      <c r="J4" s="56" t="str">
        <f>IF(AND(Form!U4&gt;=5,Form!U4&lt;&gt;"N/A"),"X",)</f>
        <v>X</v>
      </c>
      <c r="K4" s="56" t="str">
        <f>IF(AND(Form!W4&gt;=5, Form!W4&lt;&gt;"N/A"),"X",)</f>
        <v>X</v>
      </c>
      <c r="L4" s="56">
        <f>IF(OR(Form!T4="Light",Form!T4="N/A"),, "X")</f>
        <v>0</v>
      </c>
      <c r="N4" s="56" t="str">
        <f>IF(AND(Form!AB4&gt;=20,Form!AB4&lt;&gt;"N/A"),"X",)</f>
        <v>X</v>
      </c>
      <c r="O4" s="56" t="str">
        <f>IF(AND(Form!AA4&gt;=5,Form!AA4&lt;&gt;"N/A"),"X",)</f>
        <v>X</v>
      </c>
      <c r="P4" s="56" t="str">
        <f>IF(AND(Form!AC4&gt;=5,Form!AC4&lt;&gt;"N/A"),"X",)</f>
        <v>X</v>
      </c>
      <c r="Q4" s="56">
        <f>IF(OR(Form!Z4="Light",Form!Z4="N/A"),, "X")</f>
        <v>0</v>
      </c>
    </row>
    <row r="5" spans="1:17">
      <c r="A5" s="25" t="s">
        <v>62</v>
      </c>
      <c r="B5" s="64">
        <f>Form!P5*Form!Q5*Form!R5*Form!S5/100/Form!G5/Form!N5</f>
        <v>0.17999999999999997</v>
      </c>
      <c r="C5" s="65">
        <f>Form!G5/Form!H5</f>
        <v>3</v>
      </c>
      <c r="D5" s="56">
        <f>IF(OR(Form!H5="N/A",Form!H5=0), "X",)</f>
        <v>0</v>
      </c>
      <c r="E5" s="56">
        <f>IF(OR(Form!I5=0,Form!I5="N/A"), "X",)</f>
        <v>0</v>
      </c>
      <c r="F5" s="56">
        <f>IF(AND(Form!S5&gt;75,Form!S5&lt;&gt;"N/A"), "X",)</f>
        <v>0</v>
      </c>
      <c r="G5" s="56"/>
      <c r="I5" s="56" t="str">
        <f>IF(AND(Form!V5&gt;=20,Form!V5&lt;&gt;"N/A"),"X",)</f>
        <v>X</v>
      </c>
      <c r="J5" s="56" t="str">
        <f>IF(AND(Form!U5&gt;=5,Form!U5&lt;&gt;"N/A"),"X",)</f>
        <v>X</v>
      </c>
      <c r="K5" s="56">
        <f>IF(AND(Form!W5&gt;=5, Form!W5&lt;&gt;"N/A"),"X",)</f>
        <v>0</v>
      </c>
      <c r="L5" s="56">
        <f>IF(OR(Form!T5="Light",Form!T5="N/A"),, "X")</f>
        <v>0</v>
      </c>
      <c r="N5" s="56" t="str">
        <f>IF(AND(Form!AB5&gt;=20,Form!AB5&lt;&gt;"N/A"),"X",)</f>
        <v>X</v>
      </c>
      <c r="O5" s="56" t="str">
        <f>IF(AND(Form!AA5&gt;=5,Form!AA5&lt;&gt;"N/A"),"X",)</f>
        <v>X</v>
      </c>
      <c r="P5" s="56" t="str">
        <f>IF(AND(Form!AC5&gt;=5,Form!AC5&lt;&gt;"N/A"),"X",)</f>
        <v>X</v>
      </c>
      <c r="Q5" s="56">
        <f>IF(OR(Form!Z5="Light",Form!Z5="N/A"),, "X")</f>
        <v>0</v>
      </c>
    </row>
    <row r="6" spans="1:17">
      <c r="A6" s="25" t="s">
        <v>69</v>
      </c>
      <c r="B6" s="64">
        <f>Form!P6*Form!Q6*Form!R6*Form!S6/100/Form!G6/Form!N6</f>
        <v>6.4625000000000002E-2</v>
      </c>
      <c r="C6" s="65">
        <f>Form!G6/Form!H6</f>
        <v>3</v>
      </c>
      <c r="D6" s="56">
        <f>IF(OR(Form!H6="N/A",Form!H6=0), "X",)</f>
        <v>0</v>
      </c>
      <c r="E6" s="56">
        <f>IF(OR(Form!I6=0,Form!I6="N/A"), "X",)</f>
        <v>0</v>
      </c>
      <c r="F6" s="56">
        <f>IF(AND(Form!S6&gt;75,Form!S6&lt;&gt;"N/A"), "X",)</f>
        <v>0</v>
      </c>
      <c r="G6" s="56"/>
      <c r="I6" s="56" t="str">
        <f>IF(AND(Form!V6&gt;=20,Form!V6&lt;&gt;"N/A"),"X",)</f>
        <v>X</v>
      </c>
      <c r="J6" s="56" t="str">
        <f>IF(AND(Form!U6&gt;=5,Form!U6&lt;&gt;"N/A"),"X",)</f>
        <v>X</v>
      </c>
      <c r="K6" s="56" t="str">
        <f>IF(AND(Form!W6&gt;=5, Form!W6&lt;&gt;"N/A"),"X",)</f>
        <v>X</v>
      </c>
      <c r="L6" s="56">
        <f>IF(OR(Form!T6="Light",Form!T6="N/A"),, "X")</f>
        <v>0</v>
      </c>
      <c r="N6" s="56">
        <f>IF(AND(Form!AB6&gt;=20,Form!AB6&lt;&gt;"N/A"),"X",)</f>
        <v>0</v>
      </c>
      <c r="O6" s="56">
        <f>IF(AND(Form!AA6&gt;=5,Form!AA6&lt;&gt;"N/A"),"X",)</f>
        <v>0</v>
      </c>
      <c r="P6" s="56">
        <f>IF(AND(Form!AC6&gt;=5,Form!AC6&lt;&gt;"N/A"),"X",)</f>
        <v>0</v>
      </c>
      <c r="Q6" s="56">
        <f>IF(OR(Form!Z6="Light",Form!Z6="N/A"),, "X")</f>
        <v>0</v>
      </c>
    </row>
    <row r="7" spans="1:17">
      <c r="A7" s="25" t="s">
        <v>75</v>
      </c>
      <c r="B7" s="64">
        <f>Form!P7*Form!Q7*Form!R7*Form!S7/100/Form!G7/Form!N7</f>
        <v>4.3593750000000001E-2</v>
      </c>
      <c r="C7" s="65">
        <f>Form!G7/Form!H7</f>
        <v>4</v>
      </c>
      <c r="D7" s="56">
        <f>IF(OR(Form!H7="N/A",Form!H7=0), "X",)</f>
        <v>0</v>
      </c>
      <c r="E7" s="56">
        <f>IF(OR(Form!I7=0,Form!I7="N/A"), "X",)</f>
        <v>0</v>
      </c>
      <c r="F7" s="56">
        <f>IF(AND(Form!S7&gt;75,Form!S7&lt;&gt;"N/A"), "X",)</f>
        <v>0</v>
      </c>
      <c r="G7" s="56"/>
      <c r="I7" s="56" t="str">
        <f>IF(AND(Form!V7&gt;=20,Form!V7&lt;&gt;"N/A"),"X",)</f>
        <v>X</v>
      </c>
      <c r="J7" s="56" t="str">
        <f>IF(AND(Form!U7&gt;=5,Form!U7&lt;&gt;"N/A"),"X",)</f>
        <v>X</v>
      </c>
      <c r="K7" s="56" t="str">
        <f>IF(AND(Form!W7&gt;=5, Form!W7&lt;&gt;"N/A"),"X",)</f>
        <v>X</v>
      </c>
      <c r="L7" s="56">
        <f>IF(OR(Form!T7="Light",Form!T7="N/A"),, "X")</f>
        <v>0</v>
      </c>
      <c r="M7" s="50"/>
      <c r="N7" s="56">
        <f>IF(AND(Form!AB7&gt;=20,Form!AB7&lt;&gt;"N/A"),"X",)</f>
        <v>0</v>
      </c>
      <c r="O7" s="56">
        <f>IF(AND(Form!AA7&gt;=5,Form!AA7&lt;&gt;"N/A"),"X",)</f>
        <v>0</v>
      </c>
      <c r="P7" s="56">
        <f>IF(AND(Form!AC7&gt;=5,Form!AC7&lt;&gt;"N/A"),"X",)</f>
        <v>0</v>
      </c>
      <c r="Q7" s="56">
        <f>IF(OR(Form!Z7="Light",Form!Z7="N/A"),, "X")</f>
        <v>0</v>
      </c>
    </row>
    <row r="8" spans="1:17">
      <c r="A8" s="25" t="s">
        <v>79</v>
      </c>
      <c r="B8" s="64">
        <f>Form!P8*Form!Q8*Form!R8*Form!S8/100/Form!G8/Form!N8</f>
        <v>0.35357142857142859</v>
      </c>
      <c r="C8" s="65">
        <f>Form!G8/Form!H8</f>
        <v>7</v>
      </c>
      <c r="D8" s="56">
        <f>IF(OR(Form!H8="N/A",Form!H8=0), "X",)</f>
        <v>0</v>
      </c>
      <c r="E8" s="56">
        <f>IF(OR(Form!I8=0,Form!I8="N/A"), "X",)</f>
        <v>0</v>
      </c>
      <c r="F8" s="56">
        <f>IF(AND(Form!S8&gt;75,Form!S8&lt;&gt;"N/A"), "X",)</f>
        <v>0</v>
      </c>
      <c r="G8" s="56"/>
      <c r="I8" s="56" t="str">
        <f>IF(AND(Form!V8&gt;=20,Form!V8&lt;&gt;"N/A"),"X",)</f>
        <v>X</v>
      </c>
      <c r="J8" s="56" t="str">
        <f>IF(AND(Form!U8&gt;=5,Form!U8&lt;&gt;"N/A"),"X",)</f>
        <v>X</v>
      </c>
      <c r="K8" s="56" t="str">
        <f>IF(AND(Form!W8&gt;=5, Form!W8&lt;&gt;"N/A"),"X",)</f>
        <v>X</v>
      </c>
      <c r="L8" s="56">
        <f>IF(OR(Form!T8="Light",Form!T8="N/A"),, "X")</f>
        <v>0</v>
      </c>
      <c r="M8" s="50"/>
      <c r="N8" s="56" t="str">
        <f>IF(AND(Form!AB8&gt;=20,Form!AB8&lt;&gt;"N/A"),"X",)</f>
        <v>X</v>
      </c>
      <c r="O8" s="56" t="str">
        <f>IF(AND(Form!AA8&gt;=5,Form!AA8&lt;&gt;"N/A"),"X",)</f>
        <v>X</v>
      </c>
      <c r="P8" s="56" t="str">
        <f>IF(AND(Form!AC8&gt;=5,Form!AC8&lt;&gt;"N/A"),"X",)</f>
        <v>X</v>
      </c>
      <c r="Q8" s="56">
        <f>IF(OR(Form!Z8="Light",Form!Z8="N/A"),, "X")</f>
        <v>0</v>
      </c>
    </row>
    <row r="9" spans="1:17">
      <c r="A9" s="25" t="s">
        <v>89</v>
      </c>
      <c r="B9" s="64">
        <f>Form!P9*Form!Q9*Form!R9*Form!S9/100/Form!G9/Form!N9</f>
        <v>7.1875000000000008E-2</v>
      </c>
      <c r="C9" s="65">
        <f>Form!G9/Form!H9</f>
        <v>4</v>
      </c>
      <c r="D9" s="56">
        <f>IF(OR(Form!H9="N/A",Form!H9=0), "X",)</f>
        <v>0</v>
      </c>
      <c r="E9" s="56">
        <f>IF(OR(Form!I9=0,Form!I9="N/A"), "X",)</f>
        <v>0</v>
      </c>
      <c r="F9" s="56">
        <f>IF(AND(Form!S9&gt;75,Form!S9&lt;&gt;"N/A"), "X",)</f>
        <v>0</v>
      </c>
      <c r="G9" s="56"/>
      <c r="I9" s="56" t="str">
        <f>IF(AND(Form!V9&gt;=20,Form!V9&lt;&gt;"N/A"),"X",)</f>
        <v>X</v>
      </c>
      <c r="J9" s="56" t="str">
        <f>IF(AND(Form!U9&gt;=5,Form!U9&lt;&gt;"N/A"),"X",)</f>
        <v>X</v>
      </c>
      <c r="K9" s="56" t="str">
        <f>IF(AND(Form!W9&gt;=5, Form!W9&lt;&gt;"N/A"),"X",)</f>
        <v>X</v>
      </c>
      <c r="L9" s="56">
        <f>IF(OR(Form!T9="Light",Form!T9="N/A"),, "X")</f>
        <v>0</v>
      </c>
      <c r="M9" s="50"/>
      <c r="N9" s="56">
        <f>IF(AND(Form!AB9&gt;=20,Form!AB9&lt;&gt;"N/A"),"X",)</f>
        <v>0</v>
      </c>
      <c r="O9" s="56">
        <f>IF(AND(Form!AA9&gt;=5,Form!AA9&lt;&gt;"N/A"),"X",)</f>
        <v>0</v>
      </c>
      <c r="P9" s="56">
        <f>IF(AND(Form!AC9&gt;=5,Form!AC9&lt;&gt;"N/A"),"X",)</f>
        <v>0</v>
      </c>
      <c r="Q9" s="56">
        <f>IF(OR(Form!Z9="Light",Form!Z9="N/A"),, "X")</f>
        <v>0</v>
      </c>
    </row>
    <row r="10" spans="1:17">
      <c r="A10" s="25" t="s">
        <v>95</v>
      </c>
      <c r="B10" s="64">
        <f>Form!P10*Form!Q10*Form!R10*Form!S10/100/Form!G10/Form!N10</f>
        <v>9.9999999999999992E-2</v>
      </c>
      <c r="C10" s="65">
        <f>Form!G10/Form!H10</f>
        <v>6</v>
      </c>
      <c r="D10" s="56">
        <f>IF(OR(Form!H10="N/A",Form!H10=0), "X",)</f>
        <v>0</v>
      </c>
      <c r="E10" s="56">
        <f>IF(OR(Form!I10=0,Form!I10="N/A"), "X",)</f>
        <v>0</v>
      </c>
      <c r="F10" s="56" t="str">
        <f>IF(AND(Form!S10&gt;75,Form!S10&lt;&gt;"N/A"), "X",)</f>
        <v>X</v>
      </c>
      <c r="G10" s="56"/>
      <c r="I10" s="56" t="str">
        <f>IF(AND(Form!V10&gt;=20,Form!V10&lt;&gt;"N/A"),"X",)</f>
        <v>X</v>
      </c>
      <c r="J10" s="56" t="str">
        <f>IF(AND(Form!U10&gt;=5,Form!U10&lt;&gt;"N/A"),"X",)</f>
        <v>X</v>
      </c>
      <c r="K10" s="56" t="str">
        <f>IF(AND(Form!W10&gt;=5, Form!W10&lt;&gt;"N/A"),"X",)</f>
        <v>X</v>
      </c>
      <c r="L10" s="56" t="str">
        <f>IF(OR(Form!T10="Light",Form!T10="N/A"),, "X")</f>
        <v>X</v>
      </c>
      <c r="M10" s="50"/>
      <c r="N10" s="56">
        <f>IF(AND(Form!AB10&gt;=20,Form!AB10&lt;&gt;"N/A"),"X",)</f>
        <v>0</v>
      </c>
      <c r="O10" s="56">
        <f>IF(AND(Form!AA10&gt;=5,Form!AA10&lt;&gt;"N/A"),"X",)</f>
        <v>0</v>
      </c>
      <c r="P10" s="56">
        <f>IF(AND(Form!AC10&gt;=5,Form!AC10&lt;&gt;"N/A"),"X",)</f>
        <v>0</v>
      </c>
      <c r="Q10" s="56">
        <f>IF(OR(Form!Z10="Light",Form!Z10="N/A"),, "X")</f>
        <v>0</v>
      </c>
    </row>
    <row r="11" spans="1:17">
      <c r="A11" s="25" t="s">
        <v>101</v>
      </c>
      <c r="B11" s="66"/>
      <c r="C11" s="65">
        <f>Form!G11/Form!H11</f>
        <v>4</v>
      </c>
      <c r="D11" s="56">
        <f>IF(OR(Form!H11="N/A",Form!H11=0), "X",)</f>
        <v>0</v>
      </c>
      <c r="E11" s="56">
        <f>IF(OR(Form!I11=0,Form!I11="N/A"), "X",)</f>
        <v>0</v>
      </c>
      <c r="F11" s="56" t="str">
        <f>IF(AND(Form!S11&gt;75,Form!S11&lt;&gt;"N/A"), "X",)</f>
        <v>X</v>
      </c>
      <c r="G11" s="56"/>
      <c r="I11" s="56">
        <f>IF(AND(Form!V11&gt;=20,Form!V11&lt;&gt;"N/A"),"X",)</f>
        <v>0</v>
      </c>
      <c r="J11" s="56" t="str">
        <f>IF(AND(Form!U11&gt;=5,Form!U11&lt;&gt;"N/A"),"X",)</f>
        <v>X</v>
      </c>
      <c r="K11" s="56" t="str">
        <f>IF(AND(Form!W11&gt;=5, Form!W11&lt;&gt;"N/A"),"X",)</f>
        <v>X</v>
      </c>
      <c r="L11" s="56" t="str">
        <f>IF(OR(Form!T11="Light",Form!T11="N/A"),, "X")</f>
        <v>X</v>
      </c>
      <c r="M11" s="50"/>
      <c r="N11" s="56" t="str">
        <f>IF(AND(Form!AB11&gt;=20,Form!AB11&lt;&gt;"N/A"),"X",)</f>
        <v>X</v>
      </c>
      <c r="O11" s="56" t="str">
        <f>IF(AND(Form!AA11&gt;=5,Form!AA11&lt;&gt;"N/A"),"X",)</f>
        <v>X</v>
      </c>
      <c r="P11" s="56">
        <f>IF(AND(Form!AC11&gt;=5,Form!AC11&lt;&gt;"N/A"),"X",)</f>
        <v>0</v>
      </c>
      <c r="Q11" s="56">
        <f>IF(OR(Form!Z11="Light",Form!Z11="N/A"),, "X")</f>
        <v>0</v>
      </c>
    </row>
    <row r="12" spans="1:17">
      <c r="A12" s="25" t="s">
        <v>108</v>
      </c>
      <c r="B12" s="66"/>
      <c r="C12" s="65"/>
      <c r="D12" s="56" t="str">
        <f>IF(OR(Form!H12="N/A",Form!H12=0), "X",)</f>
        <v>X</v>
      </c>
      <c r="E12" s="56">
        <f>IF(OR(Form!I12=0,Form!I12="N/A"), "X",)</f>
        <v>0</v>
      </c>
      <c r="F12" s="56">
        <f>IF(AND(Form!S12&gt;75,Form!S12&lt;&gt;"N/A"), "X",)</f>
        <v>0</v>
      </c>
      <c r="G12" s="56"/>
      <c r="I12" s="56">
        <f>IF(AND(Form!V12&gt;=20,Form!V12&lt;&gt;"N/A"),"X",)</f>
        <v>0</v>
      </c>
      <c r="J12" s="56">
        <f>IF(AND(Form!U12&gt;=5,Form!U12&lt;&gt;"N/A"),"X",)</f>
        <v>0</v>
      </c>
      <c r="K12" s="56">
        <f>IF(AND(Form!W12&gt;=5, Form!W12&lt;&gt;"N/A"),"X",)</f>
        <v>0</v>
      </c>
      <c r="L12" s="56">
        <f>IF(OR(Form!T12="Light",Form!T12="N/A"),, "X")</f>
        <v>0</v>
      </c>
      <c r="M12" s="50"/>
      <c r="N12" s="56" t="str">
        <f>IF(AND(Form!AB12&gt;=20,Form!AB12&lt;&gt;"N/A"),"X",)</f>
        <v>X</v>
      </c>
      <c r="O12" s="56" t="str">
        <f>IF(AND(Form!AA12&gt;=5,Form!AA12&lt;&gt;"N/A"),"X",)</f>
        <v>X</v>
      </c>
      <c r="P12" s="56">
        <f>IF(AND(Form!AC12&gt;=5,Form!AC12&lt;&gt;"N/A"),"X",)</f>
        <v>0</v>
      </c>
      <c r="Q12" s="56">
        <f>IF(OR(Form!Z12="Light",Form!Z12="N/A"),, "X")</f>
        <v>0</v>
      </c>
    </row>
    <row r="13" spans="1:17">
      <c r="A13" s="25" t="s">
        <v>115</v>
      </c>
      <c r="B13" s="64">
        <f>Form!P13*Form!Q13*Form!R13*Form!S13/100/Form!G13/Form!N13</f>
        <v>0.15625</v>
      </c>
      <c r="C13" s="65">
        <f>Form!G13/Form!H13</f>
        <v>1</v>
      </c>
      <c r="D13" s="56">
        <f>IF(OR(Form!H13="N/A",Form!H13=0), "X",)</f>
        <v>0</v>
      </c>
      <c r="E13" s="56">
        <f>IF(OR(Form!I13=0,Form!I13="N/A"), "X",)</f>
        <v>0</v>
      </c>
      <c r="F13" s="56">
        <f>IF(AND(Form!S13&gt;75,Form!S13&lt;&gt;"N/A"), "X",)</f>
        <v>0</v>
      </c>
      <c r="G13" s="56"/>
      <c r="I13" s="56">
        <f>IF(AND(Form!V13&gt;=20,Form!V13&lt;&gt;"N/A"),"X",)</f>
        <v>0</v>
      </c>
      <c r="J13" s="56" t="str">
        <f>IF(AND(Form!U13&gt;=5,Form!U13&lt;&gt;"N/A"),"X",)</f>
        <v>X</v>
      </c>
      <c r="K13" s="56" t="str">
        <f>IF(AND(Form!W13&gt;=5, Form!W13&lt;&gt;"N/A"),"X",)</f>
        <v>X</v>
      </c>
      <c r="L13" s="56">
        <f>IF(OR(Form!T13="Light",Form!T13="N/A"),, "X")</f>
        <v>0</v>
      </c>
      <c r="M13" s="50"/>
      <c r="N13" s="56">
        <f>IF(AND(Form!AB13&gt;=20,Form!AB13&lt;&gt;"N/A"),"X",)</f>
        <v>0</v>
      </c>
      <c r="O13" s="56">
        <f>IF(AND(Form!AA13&gt;=5,Form!AA13&lt;&gt;"N/A"),"X",)</f>
        <v>0</v>
      </c>
      <c r="P13" s="56">
        <f>IF(AND(Form!AC13&gt;=5,Form!AC13&lt;&gt;"N/A"),"X",)</f>
        <v>0</v>
      </c>
      <c r="Q13" s="56">
        <f>IF(OR(Form!Z13="Light",Form!Z13="N/A"),, "X")</f>
        <v>0</v>
      </c>
    </row>
    <row r="14" spans="1:17">
      <c r="A14" s="25" t="s">
        <v>119</v>
      </c>
      <c r="B14" s="64">
        <f>Form!P14*Form!Q14*Form!R14*Form!S14/100/Form!G14/Form!N14</f>
        <v>6.0000000000000005E-2</v>
      </c>
      <c r="C14" s="65">
        <f>Form!G14/Form!H14</f>
        <v>3</v>
      </c>
      <c r="D14" s="56">
        <f>IF(OR(Form!H14="N/A",Form!H14=0), "X",)</f>
        <v>0</v>
      </c>
      <c r="E14" s="56">
        <f>IF(OR(Form!I14=0,Form!I14="N/A"), "X",)</f>
        <v>0</v>
      </c>
      <c r="F14" s="56" t="str">
        <f>IF(AND(Form!S14&gt;75,Form!S14&lt;&gt;"N/A"), "X",)</f>
        <v>X</v>
      </c>
      <c r="G14" s="56"/>
      <c r="I14" s="56" t="str">
        <f>IF(AND(Form!V14&gt;=20,Form!V14&lt;&gt;"N/A"),"X",)</f>
        <v>X</v>
      </c>
      <c r="J14" s="56" t="str">
        <f>IF(AND(Form!U14&gt;=5,Form!U14&lt;&gt;"N/A"),"X",)</f>
        <v>X</v>
      </c>
      <c r="K14" s="56">
        <f>IF(AND(Form!W14&gt;=5, Form!W14&lt;&gt;"N/A"),"X",)</f>
        <v>0</v>
      </c>
      <c r="L14" s="56">
        <f>IF(OR(Form!T14="Light",Form!T14="N/A"),, "X")</f>
        <v>0</v>
      </c>
      <c r="M14" s="50"/>
      <c r="N14" s="56" t="str">
        <f>IF(AND(Form!AB14&gt;=20,Form!AB14&lt;&gt;"N/A"),"X",)</f>
        <v>X</v>
      </c>
      <c r="O14" s="56" t="str">
        <f>IF(AND(Form!AA14&gt;=5,Form!AA14&lt;&gt;"N/A"),"X",)</f>
        <v>X</v>
      </c>
      <c r="P14" s="56" t="str">
        <f>IF(AND(Form!AC14&gt;=5,Form!AC14&lt;&gt;"N/A"),"X",)</f>
        <v>X</v>
      </c>
      <c r="Q14" s="56">
        <f>IF(OR(Form!Z14="Light",Form!Z14="N/A"),, "X")</f>
        <v>0</v>
      </c>
    </row>
    <row r="15" spans="1:17">
      <c r="A15" s="25" t="s">
        <v>126</v>
      </c>
      <c r="B15" s="64">
        <f>Form!P15*Form!Q15*Form!R15*Form!S15/100/Form!G15/Form!N15</f>
        <v>5.2249999999999998E-2</v>
      </c>
      <c r="C15" s="65">
        <f>Form!G15/Form!H15</f>
        <v>4</v>
      </c>
      <c r="D15" s="56">
        <f>IF(OR(Form!H15="N/A",Form!H15=0), "X",)</f>
        <v>0</v>
      </c>
      <c r="E15" s="56">
        <f>IF(OR(Form!I15=0,Form!I15="N/A"), "X",)</f>
        <v>0</v>
      </c>
      <c r="F15" s="56" t="str">
        <f>IF(AND(Form!S15&gt;75,Form!S15&lt;&gt;"N/A"), "X",)</f>
        <v>X</v>
      </c>
      <c r="G15" s="56"/>
      <c r="I15" s="56" t="str">
        <f>IF(AND(Form!V15&gt;=20,Form!V15&lt;&gt;"N/A"),"X",)</f>
        <v>X</v>
      </c>
      <c r="J15" s="56" t="str">
        <f>IF(AND(Form!U15&gt;=5,Form!U15&lt;&gt;"N/A"),"X",)</f>
        <v>X</v>
      </c>
      <c r="K15" s="56" t="str">
        <f>IF(AND(Form!W15&gt;=5, Form!W15&lt;&gt;"N/A"),"X",)</f>
        <v>X</v>
      </c>
      <c r="L15" s="56">
        <f>IF(OR(Form!T15="Light",Form!T15="N/A"),, "X")</f>
        <v>0</v>
      </c>
      <c r="M15" s="50"/>
      <c r="N15" s="56">
        <f>IF(AND(Form!AB15&gt;=20,Form!AB15&lt;&gt;"N/A"),"X",)</f>
        <v>0</v>
      </c>
      <c r="O15" s="56">
        <f>IF(AND(Form!AA15&gt;=5,Form!AA15&lt;&gt;"N/A"),"X",)</f>
        <v>0</v>
      </c>
      <c r="P15" s="56">
        <f>IF(AND(Form!AC15&gt;=5,Form!AC15&lt;&gt;"N/A"),"X",)</f>
        <v>0</v>
      </c>
      <c r="Q15" s="56">
        <f>IF(OR(Form!Z15="Light",Form!Z15="N/A"),, "X")</f>
        <v>0</v>
      </c>
    </row>
    <row r="16" spans="1:17">
      <c r="A16" s="25" t="s">
        <v>129</v>
      </c>
      <c r="B16" s="66"/>
      <c r="C16" s="65">
        <f>Form!G16/Form!H16</f>
        <v>4</v>
      </c>
      <c r="D16" s="56">
        <f>IF(OR(Form!H16="N/A",Form!H16=0), "X",)</f>
        <v>0</v>
      </c>
      <c r="E16" s="56">
        <f>IF(OR(Form!I16=0,Form!I16="N/A"), "X",)</f>
        <v>0</v>
      </c>
      <c r="F16" s="56" t="str">
        <f>IF(AND(Form!S16&gt;75,Form!S16&lt;&gt;"N/A"), "X",)</f>
        <v>X</v>
      </c>
      <c r="G16" s="56"/>
      <c r="I16" s="56">
        <f>IF(AND(Form!V16&gt;=20,Form!V16&lt;&gt;"N/A"),"X",)</f>
        <v>0</v>
      </c>
      <c r="J16" s="56" t="str">
        <f>IF(AND(Form!U16&gt;=5,Form!U16&lt;&gt;"N/A"),"X",)</f>
        <v>X</v>
      </c>
      <c r="K16" s="56">
        <f>IF(AND(Form!W16&gt;=5, Form!W16&lt;&gt;"N/A"),"X",)</f>
        <v>0</v>
      </c>
      <c r="L16" s="56" t="str">
        <f>IF(OR(Form!T16="Light",Form!T16="N/A"),, "X")</f>
        <v>X</v>
      </c>
      <c r="M16" s="50"/>
      <c r="N16" s="56">
        <f>IF(AND(Form!AB16&gt;=20,Form!AB16&lt;&gt;"N/A"),"X",)</f>
        <v>0</v>
      </c>
      <c r="O16" s="56">
        <f>IF(AND(Form!AA16&gt;=5,Form!AA16&lt;&gt;"N/A"),"X",)</f>
        <v>0</v>
      </c>
      <c r="P16" s="56">
        <f>IF(AND(Form!AC16&gt;=5,Form!AC16&lt;&gt;"N/A"),"X",)</f>
        <v>0</v>
      </c>
      <c r="Q16" s="56">
        <f>IF(OR(Form!Z16="Light",Form!Z16="N/A"),, "X")</f>
        <v>0</v>
      </c>
    </row>
    <row r="17" spans="1:17">
      <c r="A17" s="25" t="s">
        <v>132</v>
      </c>
      <c r="B17" s="66"/>
      <c r="C17" s="65">
        <f>Form!G17/Form!H17</f>
        <v>4</v>
      </c>
      <c r="D17" s="56">
        <f>IF(OR(Form!H17="N/A",Form!H17=0), "X",)</f>
        <v>0</v>
      </c>
      <c r="E17" s="56">
        <f>IF(OR(Form!I17=0,Form!I17="N/A"), "X",)</f>
        <v>0</v>
      </c>
      <c r="F17" s="56">
        <f>IF(AND(Form!S17&gt;75,Form!S17&lt;&gt;"N/A"), "X",)</f>
        <v>0</v>
      </c>
      <c r="G17" s="56"/>
      <c r="I17" s="56">
        <f>IF(AND(Form!V17&gt;=20,Form!V17&lt;&gt;"N/A"),"X",)</f>
        <v>0</v>
      </c>
      <c r="J17" s="56">
        <f>IF(AND(Form!U17&gt;=5,Form!U17&lt;&gt;"N/A"),"X",)</f>
        <v>0</v>
      </c>
      <c r="K17" s="56">
        <f>IF(AND(Form!W17&gt;=5, Form!W17&lt;&gt;"N/A"),"X",)</f>
        <v>0</v>
      </c>
      <c r="L17" s="56">
        <f>IF(OR(Form!T17="Light",Form!T17="N/A"),, "X")</f>
        <v>0</v>
      </c>
      <c r="M17" s="50"/>
      <c r="N17" s="56">
        <f>IF(AND(Form!AB17&gt;=20,Form!AB17&lt;&gt;"N/A"),"X",)</f>
        <v>0</v>
      </c>
      <c r="O17" s="56" t="str">
        <f>IF(AND(Form!AA17&gt;=5,Form!AA17&lt;&gt;"N/A"),"X",)</f>
        <v>X</v>
      </c>
      <c r="P17" s="56">
        <f>IF(AND(Form!AC17&gt;=5,Form!AC17&lt;&gt;"N/A"),"X",)</f>
        <v>0</v>
      </c>
      <c r="Q17" s="56">
        <f>IF(OR(Form!Z17="Light",Form!Z17="N/A"),, "X")</f>
        <v>0</v>
      </c>
    </row>
    <row r="18" spans="1:17">
      <c r="A18" s="25" t="s">
        <v>137</v>
      </c>
      <c r="B18" s="64">
        <f>Form!P18*Form!Q18*Form!R18*Form!S18/100/Form!G18/Form!N18</f>
        <v>2.34375E-2</v>
      </c>
      <c r="C18" s="65">
        <f>Form!G18/Form!H18</f>
        <v>5</v>
      </c>
      <c r="D18" s="56">
        <f>IF(OR(Form!H18="N/A",Form!H18=0), "X",)</f>
        <v>0</v>
      </c>
      <c r="E18" s="56">
        <f>IF(OR(Form!I18=0,Form!I18="N/A"), "X",)</f>
        <v>0</v>
      </c>
      <c r="F18" s="56">
        <f>IF(AND(Form!S18&gt;75,Form!S18&lt;&gt;"N/A"), "X",)</f>
        <v>0</v>
      </c>
      <c r="G18" s="56"/>
      <c r="I18" s="56" t="str">
        <f>IF(AND(Form!V18&gt;=20,Form!V18&lt;&gt;"N/A"),"X",)</f>
        <v>X</v>
      </c>
      <c r="J18" s="56" t="str">
        <f>IF(AND(Form!U18&gt;=5,Form!U18&lt;&gt;"N/A"),"X",)</f>
        <v>X</v>
      </c>
      <c r="K18" s="56" t="str">
        <f>IF(AND(Form!W18&gt;=5, Form!W18&lt;&gt;"N/A"),"X",)</f>
        <v>X</v>
      </c>
      <c r="L18" s="56">
        <f>IF(OR(Form!T18="Light",Form!T18="N/A"),, "X")</f>
        <v>0</v>
      </c>
      <c r="M18" s="50"/>
      <c r="N18" s="56">
        <f>IF(AND(Form!AB18&gt;=20,Form!AB18&lt;&gt;"N/A"),"X",)</f>
        <v>0</v>
      </c>
      <c r="O18" s="56">
        <f>IF(AND(Form!AA18&gt;=5,Form!AA18&lt;&gt;"N/A"),"X",)</f>
        <v>0</v>
      </c>
      <c r="P18" s="56">
        <f>IF(AND(Form!AC18&gt;=5,Form!AC18&lt;&gt;"N/A"),"X",)</f>
        <v>0</v>
      </c>
      <c r="Q18" s="56">
        <f>IF(OR(Form!Z18="Light",Form!Z18="N/A"),, "X")</f>
        <v>0</v>
      </c>
    </row>
    <row r="19" spans="1:17">
      <c r="A19" s="25" t="s">
        <v>143</v>
      </c>
      <c r="B19" s="64">
        <f>Form!P19*Form!Q19*Form!R19*Form!S19/100/Form!G19/Form!N19</f>
        <v>2.6250000000000002E-2</v>
      </c>
      <c r="C19" s="65">
        <f>Form!G19/Form!H19</f>
        <v>5</v>
      </c>
      <c r="D19" s="56">
        <f>IF(OR(Form!H19="N/A",Form!H19=0), "X",)</f>
        <v>0</v>
      </c>
      <c r="E19" s="56">
        <f>IF(OR(Form!I19=0,Form!I19="N/A"), "X",)</f>
        <v>0</v>
      </c>
      <c r="F19" s="56">
        <f>IF(AND(Form!S19&gt;75,Form!S19&lt;&gt;"N/A"), "X",)</f>
        <v>0</v>
      </c>
      <c r="G19" s="56"/>
      <c r="I19" s="56">
        <f>IF(AND(Form!V19&gt;=20,Form!V19&lt;&gt;"N/A"),"X",)</f>
        <v>0</v>
      </c>
      <c r="J19" s="56" t="str">
        <f>IF(AND(Form!U19&gt;=5,Form!U19&lt;&gt;"N/A"),"X",)</f>
        <v>X</v>
      </c>
      <c r="K19" s="56">
        <f>IF(AND(Form!W19&gt;=5, Form!W19&lt;&gt;"N/A"),"X",)</f>
        <v>0</v>
      </c>
      <c r="L19" s="56">
        <f>IF(OR(Form!T19="Light",Form!T19="N/A"),, "X")</f>
        <v>0</v>
      </c>
      <c r="M19" s="50"/>
      <c r="N19" s="56">
        <f>IF(AND(Form!AB19&gt;=20,Form!AB19&lt;&gt;"N/A"),"X",)</f>
        <v>0</v>
      </c>
      <c r="O19" s="56">
        <f>IF(AND(Form!AA19&gt;=5,Form!AA19&lt;&gt;"N/A"),"X",)</f>
        <v>0</v>
      </c>
      <c r="P19" s="56">
        <f>IF(AND(Form!AC19&gt;=5,Form!AC19&lt;&gt;"N/A"),"X",)</f>
        <v>0</v>
      </c>
      <c r="Q19" s="56">
        <f>IF(OR(Form!Z19="Light",Form!Z19="N/A"),, "X")</f>
        <v>0</v>
      </c>
    </row>
    <row r="20" spans="1:17">
      <c r="A20" s="25" t="s">
        <v>149</v>
      </c>
      <c r="B20" s="64">
        <f>Form!P20*Form!Q20*Form!R20*Form!S20/100/Form!G20/Form!N20</f>
        <v>0.14455833333333334</v>
      </c>
      <c r="C20" s="65">
        <f>Form!G20/Form!H20</f>
        <v>3</v>
      </c>
      <c r="D20" s="56">
        <f>IF(OR(Form!H20="N/A",Form!H20=0), "X",)</f>
        <v>0</v>
      </c>
      <c r="E20" s="56">
        <f>IF(OR(Form!I20=0,Form!I20="N/A"), "X",)</f>
        <v>0</v>
      </c>
      <c r="F20" s="56" t="str">
        <f>IF(AND(Form!S20&gt;75,Form!S20&lt;&gt;"N/A"), "X",)</f>
        <v>X</v>
      </c>
      <c r="G20" s="54" t="s">
        <v>461</v>
      </c>
      <c r="I20" s="56" t="str">
        <f>IF(AND(Form!V20&gt;=20,Form!V20&lt;&gt;"N/A"),"X",)</f>
        <v>X</v>
      </c>
      <c r="J20" s="56" t="str">
        <f>IF(AND(Form!U20&gt;=5,Form!U20&lt;&gt;"N/A"),"X",)</f>
        <v>X</v>
      </c>
      <c r="K20" s="56">
        <f>IF(AND(Form!W20&gt;=5, Form!W20&lt;&gt;"N/A"),"X",)</f>
        <v>0</v>
      </c>
      <c r="L20" s="56">
        <f>IF(OR(Form!T20="Light",Form!T20="N/A"),, "X")</f>
        <v>0</v>
      </c>
      <c r="M20" s="50"/>
      <c r="N20" s="56" t="str">
        <f>IF(AND(Form!AB20&gt;=20,Form!AB20&lt;&gt;"N/A"),"X",)</f>
        <v>X</v>
      </c>
      <c r="O20" s="56" t="str">
        <f>IF(AND(Form!AA20&gt;=5,Form!AA20&lt;&gt;"N/A"),"X",)</f>
        <v>X</v>
      </c>
      <c r="P20" s="56">
        <f>IF(AND(Form!AC20&gt;=5,Form!AC20&lt;&gt;"N/A"),"X",)</f>
        <v>0</v>
      </c>
      <c r="Q20" s="56">
        <f>IF(OR(Form!Z20="Light",Form!Z20="N/A"),, "X")</f>
        <v>0</v>
      </c>
    </row>
    <row r="21" spans="1:17">
      <c r="A21" s="25" t="s">
        <v>157</v>
      </c>
      <c r="B21" s="64">
        <f>Form!P21*Form!Q21*Form!R21*Form!S21/100/Form!G21/Form!N21</f>
        <v>3.2500000000000001E-2</v>
      </c>
      <c r="C21" s="65">
        <f>Form!G21/Form!H21</f>
        <v>4</v>
      </c>
      <c r="D21" s="56">
        <f>IF(OR(Form!H21="N/A",Form!H21=0), "X",)</f>
        <v>0</v>
      </c>
      <c r="E21" s="56" t="str">
        <f>IF(OR(Form!I21=0,Form!I21="N/A"), "X",)</f>
        <v>X</v>
      </c>
      <c r="F21" s="56">
        <f>IF(AND(Form!S21&gt;75,Form!S21&lt;&gt;"N/A"), "X",)</f>
        <v>0</v>
      </c>
      <c r="G21" s="56"/>
      <c r="I21" s="56">
        <f>IF(AND(Form!V21&gt;=20,Form!V21&lt;&gt;"N/A"),"X",)</f>
        <v>0</v>
      </c>
      <c r="J21" s="56" t="str">
        <f>IF(AND(Form!U21&gt;=5,Form!U21&lt;&gt;"N/A"),"X",)</f>
        <v>X</v>
      </c>
      <c r="K21" s="56">
        <f>IF(AND(Form!W21&gt;=5, Form!W21&lt;&gt;"N/A"),"X",)</f>
        <v>0</v>
      </c>
      <c r="L21" s="56">
        <f>IF(OR(Form!T21="Light",Form!T21="N/A"),, "X")</f>
        <v>0</v>
      </c>
      <c r="M21" s="50"/>
      <c r="N21" s="56">
        <f>IF(AND(Form!AB21&gt;=20,Form!AB21&lt;&gt;"N/A"),"X",)</f>
        <v>0</v>
      </c>
      <c r="O21" s="56">
        <f>IF(AND(Form!AA21&gt;=5,Form!AA21&lt;&gt;"N/A"),"X",)</f>
        <v>0</v>
      </c>
      <c r="P21" s="56">
        <f>IF(AND(Form!AC21&gt;=5,Form!AC21&lt;&gt;"N/A"),"X",)</f>
        <v>0</v>
      </c>
      <c r="Q21" s="56">
        <f>IF(OR(Form!Z21="Light",Form!Z21="N/A"),, "X")</f>
        <v>0</v>
      </c>
    </row>
    <row r="22" spans="1:17">
      <c r="A22" s="25" t="s">
        <v>162</v>
      </c>
      <c r="B22" s="64">
        <f>Form!P22*Form!Q22*Form!R22*Form!S22/100/Form!G22/Form!N22</f>
        <v>5.544642857142857E-2</v>
      </c>
      <c r="C22" s="65">
        <f>Form!G22/Form!H22</f>
        <v>7</v>
      </c>
      <c r="D22" s="56">
        <f>IF(OR(Form!H22="N/A",Form!H22=0), "X",)</f>
        <v>0</v>
      </c>
      <c r="E22" s="56">
        <f>IF(OR(Form!I22=0,Form!I22="N/A"), "X",)</f>
        <v>0</v>
      </c>
      <c r="F22" s="56">
        <f>IF(AND(Form!S22&gt;75,Form!S22&lt;&gt;"N/A"), "X",)</f>
        <v>0</v>
      </c>
      <c r="G22" s="56"/>
      <c r="I22" s="56" t="str">
        <f>IF(AND(Form!V22&gt;=20,Form!V22&lt;&gt;"N/A"),"X",)</f>
        <v>X</v>
      </c>
      <c r="J22" s="56" t="str">
        <f>IF(AND(Form!U22&gt;=5,Form!U22&lt;&gt;"N/A"),"X",)</f>
        <v>X</v>
      </c>
      <c r="K22" s="56">
        <f>IF(AND(Form!W22&gt;=5, Form!W22&lt;&gt;"N/A"),"X",)</f>
        <v>0</v>
      </c>
      <c r="L22" s="56">
        <f>IF(OR(Form!T22="Light",Form!T22="N/A"),, "X")</f>
        <v>0</v>
      </c>
      <c r="M22" s="50"/>
      <c r="N22" s="56">
        <f>IF(AND(Form!AB22&gt;=20,Form!AB22&lt;&gt;"N/A"),"X",)</f>
        <v>0</v>
      </c>
      <c r="O22" s="56">
        <f>IF(AND(Form!AA22&gt;=5,Form!AA22&lt;&gt;"N/A"),"X",)</f>
        <v>0</v>
      </c>
      <c r="P22" s="56">
        <f>IF(AND(Form!AC22&gt;=5,Form!AC22&lt;&gt;"N/A"),"X",)</f>
        <v>0</v>
      </c>
      <c r="Q22" s="56">
        <f>IF(OR(Form!Z22="Light",Form!Z22="N/A"),, "X")</f>
        <v>0</v>
      </c>
    </row>
    <row r="23" spans="1:17">
      <c r="A23" s="25" t="s">
        <v>166</v>
      </c>
      <c r="B23" s="64">
        <f>Form!P23*Form!Q23*Form!R23*Form!S23/100/Form!G23/Form!N23</f>
        <v>3.7200000000000002E-3</v>
      </c>
      <c r="C23" s="65">
        <f>Form!G23/Form!H23</f>
        <v>3</v>
      </c>
      <c r="D23" s="56">
        <f>IF(OR(Form!H23="N/A",Form!H23=0), "X",)</f>
        <v>0</v>
      </c>
      <c r="E23" s="56" t="str">
        <f>IF(OR(Form!I23=0,Form!I23="N/A"), "X",)</f>
        <v>X</v>
      </c>
      <c r="F23" s="56">
        <f>IF(AND(Form!S23&gt;75,Form!S23&lt;&gt;"N/A"), "X",)</f>
        <v>0</v>
      </c>
      <c r="G23" s="54" t="s">
        <v>461</v>
      </c>
      <c r="I23" s="56" t="str">
        <f>IF(AND(Form!V23&gt;=20,Form!V23&lt;&gt;"N/A"),"X",)</f>
        <v>X</v>
      </c>
      <c r="J23" s="56" t="str">
        <f>IF(AND(Form!U23&gt;=5,Form!U23&lt;&gt;"N/A"),"X",)</f>
        <v>X</v>
      </c>
      <c r="K23" s="56">
        <f>IF(AND(Form!W23&gt;=5, Form!W23&lt;&gt;"N/A"),"X",)</f>
        <v>0</v>
      </c>
      <c r="L23" s="56">
        <f>IF(OR(Form!T23="Light",Form!T23="N/A"),, "X")</f>
        <v>0</v>
      </c>
      <c r="M23" s="50"/>
      <c r="N23" s="56" t="str">
        <f>IF(AND(Form!AB23&gt;=20,Form!AB23&lt;&gt;"N/A"),"X",)</f>
        <v>X</v>
      </c>
      <c r="O23" s="56" t="str">
        <f>IF(AND(Form!AA23&gt;=5,Form!AA23&lt;&gt;"N/A"),"X",)</f>
        <v>X</v>
      </c>
      <c r="P23" s="56">
        <f>IF(AND(Form!AC23&gt;=5,Form!AC23&lt;&gt;"N/A"),"X",)</f>
        <v>0</v>
      </c>
      <c r="Q23" s="56">
        <f>IF(OR(Form!Z23="Light",Form!Z23="N/A"),, "X")</f>
        <v>0</v>
      </c>
    </row>
    <row r="24" spans="1:17">
      <c r="A24" s="25" t="s">
        <v>173</v>
      </c>
      <c r="B24" s="64">
        <f>Form!P24*Form!Q24*Form!R24*Form!S24/100/Form!G24/Form!N24</f>
        <v>2.6000000000000002E-2</v>
      </c>
      <c r="C24" s="65">
        <f>Form!G24/Form!H24</f>
        <v>8</v>
      </c>
      <c r="D24" s="56">
        <f>IF(OR(Form!H24="N/A",Form!H24=0), "X",)</f>
        <v>0</v>
      </c>
      <c r="E24" s="56">
        <f>IF(OR(Form!I24=0,Form!I24="N/A"), "X",)</f>
        <v>0</v>
      </c>
      <c r="F24" s="56" t="str">
        <f>IF(AND(Form!S24&gt;75,Form!S24&lt;&gt;"N/A"), "X",)</f>
        <v>X</v>
      </c>
      <c r="G24" s="56"/>
      <c r="I24" s="56">
        <f>IF(AND(Form!V24&gt;=20,Form!V24&lt;&gt;"N/A"),"X",)</f>
        <v>0</v>
      </c>
      <c r="J24" s="56" t="str">
        <f>IF(AND(Form!U24&gt;=5,Form!U24&lt;&gt;"N/A"),"X",)</f>
        <v>X</v>
      </c>
      <c r="K24" s="56">
        <f>IF(AND(Form!W24&gt;=5, Form!W24&lt;&gt;"N/A"),"X",)</f>
        <v>0</v>
      </c>
      <c r="L24" s="56">
        <f>IF(OR(Form!T24="Light",Form!T24="N/A"),, "X")</f>
        <v>0</v>
      </c>
      <c r="M24" s="50"/>
      <c r="N24" s="56">
        <f>IF(AND(Form!AB24&gt;=20,Form!AB24&lt;&gt;"N/A"),"X",)</f>
        <v>0</v>
      </c>
      <c r="O24" s="56" t="str">
        <f>IF(AND(Form!AA24&gt;=5,Form!AA24&lt;&gt;"N/A"),"X",)</f>
        <v>X</v>
      </c>
      <c r="P24" s="56">
        <f>IF(AND(Form!AC24&gt;=5,Form!AC24&lt;&gt;"N/A"),"X",)</f>
        <v>0</v>
      </c>
      <c r="Q24" s="56">
        <f>IF(OR(Form!Z24="Light",Form!Z24="N/A"),, "X")</f>
        <v>0</v>
      </c>
    </row>
    <row r="25" spans="1:17">
      <c r="A25" s="25" t="s">
        <v>179</v>
      </c>
      <c r="B25" s="64">
        <f>Form!P25*Form!Q25*Form!R25*Form!S25/100/Form!G25/Form!N25</f>
        <v>3.91875E-2</v>
      </c>
      <c r="C25" s="65">
        <f>Form!G25/Form!H25</f>
        <v>4</v>
      </c>
      <c r="D25" s="56">
        <f>IF(OR(Form!H25="N/A",Form!H25=0), "X",)</f>
        <v>0</v>
      </c>
      <c r="E25" s="56">
        <f>IF(OR(Form!I25=0,Form!I25="N/A"), "X",)</f>
        <v>0</v>
      </c>
      <c r="F25" s="56" t="str">
        <f>IF(AND(Form!S25&gt;75,Form!S25&lt;&gt;"N/A"), "X",)</f>
        <v>X</v>
      </c>
      <c r="G25" s="56"/>
      <c r="I25" s="56">
        <f>IF(AND(Form!V25&gt;=20,Form!V25&lt;&gt;"N/A"),"X",)</f>
        <v>0</v>
      </c>
      <c r="J25" s="56" t="str">
        <f>IF(AND(Form!U25&gt;=5,Form!U25&lt;&gt;"N/A"),"X",)</f>
        <v>X</v>
      </c>
      <c r="K25" s="56">
        <f>IF(AND(Form!W25&gt;=5, Form!W25&lt;&gt;"N/A"),"X",)</f>
        <v>0</v>
      </c>
      <c r="L25" s="56">
        <f>IF(OR(Form!T25="Light",Form!T25="N/A"),, "X")</f>
        <v>0</v>
      </c>
      <c r="M25" s="50"/>
      <c r="N25" s="56">
        <f>IF(AND(Form!AB25&gt;=20,Form!AB25&lt;&gt;"N/A"),"X",)</f>
        <v>0</v>
      </c>
      <c r="O25" s="56" t="str">
        <f>IF(AND(Form!AA25&gt;=5,Form!AA25&lt;&gt;"N/A"),"X",)</f>
        <v>X</v>
      </c>
      <c r="P25" s="56" t="str">
        <f>IF(AND(Form!AC25&gt;=5,Form!AC25&lt;&gt;"N/A"),"X",)</f>
        <v>X</v>
      </c>
      <c r="Q25" s="56">
        <f>IF(OR(Form!Z25="Light",Form!Z25="N/A"),, "X")</f>
        <v>0</v>
      </c>
    </row>
    <row r="26" spans="1:17">
      <c r="A26" s="25" t="s">
        <v>185</v>
      </c>
      <c r="B26" s="64">
        <f>Form!P26*Form!Q26*Form!R26*Form!S26/100/Form!G26/Form!N26</f>
        <v>2.6776960784313728E-2</v>
      </c>
      <c r="C26" s="65">
        <f>Form!G26/Form!H26</f>
        <v>6</v>
      </c>
      <c r="D26" s="56">
        <f>IF(OR(Form!H26="N/A",Form!H26=0), "X",)</f>
        <v>0</v>
      </c>
      <c r="E26" s="56">
        <f>IF(OR(Form!I26=0,Form!I26="N/A"), "X",)</f>
        <v>0</v>
      </c>
      <c r="F26" s="56" t="str">
        <f>IF(AND(Form!S26&gt;75,Form!S26&lt;&gt;"N/A"), "X",)</f>
        <v>X</v>
      </c>
      <c r="G26" s="56"/>
      <c r="I26" s="56">
        <f>IF(AND(Form!V26&gt;=20,Form!V26&lt;&gt;"N/A"),"X",)</f>
        <v>0</v>
      </c>
      <c r="J26" s="56" t="str">
        <f>IF(AND(Form!U26&gt;=5,Form!U26&lt;&gt;"N/A"),"X",)</f>
        <v>X</v>
      </c>
      <c r="K26" s="56" t="str">
        <f>IF(AND(Form!W26&gt;=5, Form!W26&lt;&gt;"N/A"),"X",)</f>
        <v>X</v>
      </c>
      <c r="L26" s="56">
        <f>IF(OR(Form!T26="Light",Form!T26="N/A"),, "X")</f>
        <v>0</v>
      </c>
      <c r="M26" s="50"/>
      <c r="N26" s="56">
        <f>IF(AND(Form!AB26&gt;=20,Form!AB26&lt;&gt;"N/A"),"X",)</f>
        <v>0</v>
      </c>
      <c r="O26" s="56" t="str">
        <f>IF(AND(Form!AA26&gt;=5,Form!AA26&lt;&gt;"N/A"),"X",)</f>
        <v>X</v>
      </c>
      <c r="P26" s="56">
        <f>IF(AND(Form!AC26&gt;=5,Form!AC26&lt;&gt;"N/A"),"X",)</f>
        <v>0</v>
      </c>
      <c r="Q26" s="56">
        <f>IF(OR(Form!Z26="Light",Form!Z26="N/A"),, "X")</f>
        <v>0</v>
      </c>
    </row>
    <row r="27" spans="1:17">
      <c r="A27" s="25" t="s">
        <v>191</v>
      </c>
      <c r="B27" s="64">
        <f>Form!P27*Form!Q27*Form!R27*Form!S27/100/Form!G27/Form!N27</f>
        <v>0.42839999999999995</v>
      </c>
      <c r="C27" s="65">
        <f>Form!G27/Form!H27</f>
        <v>2</v>
      </c>
      <c r="D27" s="56">
        <f>IF(OR(Form!H27="N/A",Form!H27=0), "X",)</f>
        <v>0</v>
      </c>
      <c r="E27" s="56">
        <f>IF(OR(Form!I27=0,Form!I27="N/A"), "X",)</f>
        <v>0</v>
      </c>
      <c r="F27" s="56">
        <f>IF(AND(Form!S27&gt;75,Form!S27&lt;&gt;"N/A"), "X",)</f>
        <v>0</v>
      </c>
      <c r="G27" s="56"/>
      <c r="I27" s="56" t="str">
        <f>IF(AND(Form!V27&gt;=20,Form!V27&lt;&gt;"N/A"),"X",)</f>
        <v>X</v>
      </c>
      <c r="J27" s="56">
        <f>IF(AND(Form!U27&gt;=5,Form!U27&lt;&gt;"N/A"),"X",)</f>
        <v>0</v>
      </c>
      <c r="K27" s="56" t="str">
        <f>IF(AND(Form!W27&gt;=5, Form!W27&lt;&gt;"N/A"),"X",)</f>
        <v>X</v>
      </c>
      <c r="L27" s="56">
        <f>IF(OR(Form!T27="Light",Form!T27="N/A"),, "X")</f>
        <v>0</v>
      </c>
      <c r="N27" s="56">
        <f>IF(AND(Form!AB27&gt;=20,Form!AB27&lt;&gt;"N/A"),"X",)</f>
        <v>0</v>
      </c>
      <c r="O27" s="56">
        <f>IF(AND(Form!AA27&gt;=5,Form!AA27&lt;&gt;"N/A"),"X",)</f>
        <v>0</v>
      </c>
      <c r="P27" s="56">
        <f>IF(AND(Form!AC27&gt;=5,Form!AC27&lt;&gt;"N/A"),"X",)</f>
        <v>0</v>
      </c>
      <c r="Q27" s="56">
        <f>IF(OR(Form!Z27="Light",Form!Z27="N/A"),, "X")</f>
        <v>0</v>
      </c>
    </row>
    <row r="28" spans="1:17">
      <c r="A28" s="25" t="s">
        <v>194</v>
      </c>
      <c r="B28" s="64">
        <f>Form!P28*Form!Q28*Form!R28*Form!S28/100/Form!G28/Form!N28</f>
        <v>7.4999999999999997E-2</v>
      </c>
      <c r="C28" s="65">
        <f>Form!G28/Form!H28</f>
        <v>4</v>
      </c>
      <c r="D28" s="56">
        <f>IF(OR(Form!H28="N/A",Form!H28=0), "X",)</f>
        <v>0</v>
      </c>
      <c r="E28" s="56">
        <f>IF(OR(Form!I28=0,Form!I28="N/A"), "X",)</f>
        <v>0</v>
      </c>
      <c r="F28" s="56">
        <f>IF(AND(Form!S28&gt;75,Form!S28&lt;&gt;"N/A"), "X",)</f>
        <v>0</v>
      </c>
      <c r="G28" s="56"/>
      <c r="I28" s="56">
        <f>IF(AND(Form!V28&gt;=20,Form!V28&lt;&gt;"N/A"),"X",)</f>
        <v>0</v>
      </c>
      <c r="J28" s="56" t="str">
        <f>IF(AND(Form!U28&gt;=5,Form!U28&lt;&gt;"N/A"),"X",)</f>
        <v>X</v>
      </c>
      <c r="K28" s="56" t="str">
        <f>IF(AND(Form!W28&gt;=5, Form!W28&lt;&gt;"N/A"),"X",)</f>
        <v>X</v>
      </c>
      <c r="L28" s="56">
        <f>IF(OR(Form!T28="Light",Form!T28="N/A"),, "X")</f>
        <v>0</v>
      </c>
      <c r="N28" s="56">
        <f>IF(AND(Form!AB28&gt;=20,Form!AB28&lt;&gt;"N/A"),"X",)</f>
        <v>0</v>
      </c>
      <c r="O28" s="56">
        <f>IF(AND(Form!AA28&gt;=5,Form!AA28&lt;&gt;"N/A"),"X",)</f>
        <v>0</v>
      </c>
      <c r="P28" s="56">
        <f>IF(AND(Form!AC28&gt;=5,Form!AC28&lt;&gt;"N/A"),"X",)</f>
        <v>0</v>
      </c>
      <c r="Q28" s="56">
        <f>IF(OR(Form!Z28="Light",Form!Z28="N/A"),, "X")</f>
        <v>0</v>
      </c>
    </row>
    <row r="29" spans="1:17">
      <c r="A29" s="25" t="s">
        <v>197</v>
      </c>
      <c r="B29" s="64">
        <f>Form!P29*Form!Q29*Form!R29*Form!S29/100/Form!G29/Form!N29</f>
        <v>0.375</v>
      </c>
      <c r="C29" s="65">
        <f>Form!G29/Form!H29</f>
        <v>1</v>
      </c>
      <c r="D29" s="56">
        <f>IF(OR(Form!H29="N/A",Form!H29=0), "X",)</f>
        <v>0</v>
      </c>
      <c r="E29" s="56">
        <f>IF(OR(Form!I29=0,Form!I29="N/A"), "X",)</f>
        <v>0</v>
      </c>
      <c r="F29" s="56" t="str">
        <f>IF(AND(Form!S29&gt;75,Form!S29&lt;&gt;"N/A"), "X",)</f>
        <v>X</v>
      </c>
      <c r="G29" s="56"/>
      <c r="I29" s="56" t="str">
        <f>IF(AND(Form!V29&gt;=20,Form!V29&lt;&gt;"N/A"),"X",)</f>
        <v>X</v>
      </c>
      <c r="J29" s="56" t="str">
        <f>IF(AND(Form!U29&gt;=5,Form!U29&lt;&gt;"N/A"),"X",)</f>
        <v>X</v>
      </c>
      <c r="K29" s="56">
        <f>IF(AND(Form!W29&gt;=5, Form!W29&lt;&gt;"N/A"),"X",)</f>
        <v>0</v>
      </c>
      <c r="L29" s="56">
        <f>IF(OR(Form!T29="Light",Form!T29="N/A"),, "X")</f>
        <v>0</v>
      </c>
      <c r="N29" s="56">
        <f>IF(AND(Form!AB29&gt;=20,Form!AB29&lt;&gt;"N/A"),"X",)</f>
        <v>0</v>
      </c>
      <c r="O29" s="56">
        <f>IF(AND(Form!AA29&gt;=5,Form!AA29&lt;&gt;"N/A"),"X",)</f>
        <v>0</v>
      </c>
      <c r="P29" s="56">
        <f>IF(AND(Form!AC29&gt;=5,Form!AC29&lt;&gt;"N/A"),"X",)</f>
        <v>0</v>
      </c>
      <c r="Q29" s="56">
        <f>IF(OR(Form!Z29="Light",Form!Z29="N/A"),, "X")</f>
        <v>0</v>
      </c>
    </row>
    <row r="30" spans="1:17">
      <c r="A30" s="25" t="s">
        <v>200</v>
      </c>
      <c r="B30" s="64">
        <f>Form!P30*Form!Q30*Form!R30*Form!S30/100/Form!G30/Form!N30</f>
        <v>3.465E-2</v>
      </c>
      <c r="C30" s="65">
        <f>Form!G30/Form!H30</f>
        <v>2</v>
      </c>
      <c r="D30" s="56">
        <f>IF(OR(Form!H30="N/A",Form!H30=0), "X",)</f>
        <v>0</v>
      </c>
      <c r="E30" s="56">
        <f>IF(OR(Form!I30=0,Form!I30="N/A"), "X",)</f>
        <v>0</v>
      </c>
      <c r="F30" s="56">
        <f>IF(AND(Form!S30&gt;75,Form!S30&lt;&gt;"N/A"), "X",)</f>
        <v>0</v>
      </c>
      <c r="G30" s="56"/>
      <c r="I30" s="56">
        <f>IF(AND(Form!V30&gt;=20,Form!V30&lt;&gt;"N/A"),"X",)</f>
        <v>0</v>
      </c>
      <c r="J30" s="56" t="str">
        <f>IF(AND(Form!U30&gt;=5,Form!U30&lt;&gt;"N/A"),"X",)</f>
        <v>X</v>
      </c>
      <c r="K30" s="56">
        <f>IF(AND(Form!W30&gt;=5, Form!W30&lt;&gt;"N/A"),"X",)</f>
        <v>0</v>
      </c>
      <c r="L30" s="56">
        <f>IF(OR(Form!T30="Light",Form!T30="N/A"),, "X")</f>
        <v>0</v>
      </c>
      <c r="N30" s="56">
        <f>IF(AND(Form!AB30&gt;=20,Form!AB30&lt;&gt;"N/A"),"X",)</f>
        <v>0</v>
      </c>
      <c r="O30" s="56">
        <f>IF(AND(Form!AA30&gt;=5,Form!AA30&lt;&gt;"N/A"),"X",)</f>
        <v>0</v>
      </c>
      <c r="P30" s="56">
        <f>IF(AND(Form!AC30&gt;=5,Form!AC30&lt;&gt;"N/A"),"X",)</f>
        <v>0</v>
      </c>
      <c r="Q30" s="56">
        <f>IF(OR(Form!Z30="Light",Form!Z30="N/A"),, "X")</f>
        <v>0</v>
      </c>
    </row>
    <row r="31" spans="1:17">
      <c r="A31" s="25" t="s">
        <v>203</v>
      </c>
      <c r="B31" s="66"/>
      <c r="C31" s="65"/>
      <c r="D31" s="56" t="str">
        <f>IF(OR(Form!H31="N/A",Form!H31=0), "X",)</f>
        <v>X</v>
      </c>
      <c r="E31" s="56">
        <f>IF(OR(Form!I31=0,Form!I31="N/A"), "X",)</f>
        <v>0</v>
      </c>
      <c r="F31" s="56">
        <f>IF(AND(Form!S31&gt;75,Form!S31&lt;&gt;"N/A"), "X",)</f>
        <v>0</v>
      </c>
      <c r="G31" s="56"/>
      <c r="I31" s="56">
        <f>IF(AND(Form!V31&gt;=20,Form!V31&lt;&gt;"N/A"),"X",)</f>
        <v>0</v>
      </c>
      <c r="J31" s="56">
        <f>IF(AND(Form!U31&gt;=5,Form!U31&lt;&gt;"N/A"),"X",)</f>
        <v>0</v>
      </c>
      <c r="K31" s="56">
        <f>IF(AND(Form!W31&gt;=5, Form!W31&lt;&gt;"N/A"),"X",)</f>
        <v>0</v>
      </c>
      <c r="L31" s="56">
        <f>IF(OR(Form!T31="Light",Form!T31="N/A"),, "X")</f>
        <v>0</v>
      </c>
      <c r="N31" s="56" t="str">
        <f>IF(AND(Form!AB31&gt;=20,Form!AB31&lt;&gt;"N/A"),"X",)</f>
        <v>X</v>
      </c>
      <c r="O31" s="56" t="str">
        <f>IF(AND(Form!AA31&gt;=5,Form!AA31&lt;&gt;"N/A"),"X",)</f>
        <v>X</v>
      </c>
      <c r="P31" s="56" t="str">
        <f>IF(AND(Form!AC31&gt;=5,Form!AC31&lt;&gt;"N/A"),"X",)</f>
        <v>X</v>
      </c>
      <c r="Q31" s="56">
        <f>IF(OR(Form!Z31="Light",Form!Z31="N/A"),, "X")</f>
        <v>0</v>
      </c>
    </row>
    <row r="32" spans="1:17">
      <c r="A32" s="25" t="s">
        <v>208</v>
      </c>
      <c r="B32" s="64">
        <f>Form!P32*Form!Q32*Form!R32*Form!S32/100/Form!G32/Form!N32</f>
        <v>4.0615384615384616E-2</v>
      </c>
      <c r="C32" s="65">
        <f>Form!G32/Form!H32</f>
        <v>26</v>
      </c>
      <c r="D32" s="56">
        <f>IF(OR(Form!H32="N/A",Form!H32=0), "X",)</f>
        <v>0</v>
      </c>
      <c r="E32" s="56" t="str">
        <f>IF(OR(Form!I32=0,Form!I32="N/A"), "X",)</f>
        <v>X</v>
      </c>
      <c r="F32" s="56" t="str">
        <f>IF(AND(Form!S32&gt;75,Form!S32&lt;&gt;"N/A"), "X",)</f>
        <v>X</v>
      </c>
      <c r="G32" s="56"/>
      <c r="I32" s="56" t="str">
        <f>IF(AND(Form!V32&gt;=20,Form!V32&lt;&gt;"N/A"),"X",)</f>
        <v>X</v>
      </c>
      <c r="J32" s="56" t="str">
        <f>IF(AND(Form!U32&gt;=5,Form!U32&lt;&gt;"N/A"),"X",)</f>
        <v>X</v>
      </c>
      <c r="K32" s="56">
        <f>IF(AND(Form!W32&gt;=5, Form!W32&lt;&gt;"N/A"),"X",)</f>
        <v>0</v>
      </c>
      <c r="L32" s="56" t="str">
        <f>IF(OR(Form!T32="Light",Form!T32="N/A"),, "X")</f>
        <v>X</v>
      </c>
      <c r="N32" s="56">
        <f>IF(AND(Form!AB32&gt;=20,Form!AB32&lt;&gt;"N/A"),"X",)</f>
        <v>0</v>
      </c>
      <c r="O32" s="56">
        <f>IF(AND(Form!AA32&gt;=5,Form!AA32&lt;&gt;"N/A"),"X",)</f>
        <v>0</v>
      </c>
      <c r="P32" s="56">
        <f>IF(AND(Form!AC32&gt;=5,Form!AC32&lt;&gt;"N/A"),"X",)</f>
        <v>0</v>
      </c>
      <c r="Q32" s="56" t="str">
        <f>IF(OR(Form!Z32="Light",Form!Z32="N/A"),, "X")</f>
        <v>X</v>
      </c>
    </row>
    <row r="33" spans="1:17">
      <c r="A33" s="25" t="s">
        <v>213</v>
      </c>
      <c r="B33" s="64">
        <f>Form!P33*Form!Q33*Form!R33*Form!S33/100/Form!G33/Form!N33</f>
        <v>1.2890624999999999E-2</v>
      </c>
      <c r="C33" s="65"/>
      <c r="D33" s="56" t="str">
        <f>IF(OR(Form!H33="N/A",Form!H33=0), "X",)</f>
        <v>X</v>
      </c>
      <c r="E33" s="56">
        <f>IF(OR(Form!I33=0,Form!I33="N/A"), "X",)</f>
        <v>0</v>
      </c>
      <c r="F33" s="56">
        <f>IF(AND(Form!S33&gt;75,Form!S33&lt;&gt;"N/A"), "X",)</f>
        <v>0</v>
      </c>
      <c r="G33" s="56"/>
      <c r="I33" s="56" t="str">
        <f>IF(AND(Form!V33&gt;=20,Form!V33&lt;&gt;"N/A"),"X",)</f>
        <v>X</v>
      </c>
      <c r="J33" s="56" t="str">
        <f>IF(AND(Form!U33&gt;=5,Form!U33&lt;&gt;"N/A"),"X",)</f>
        <v>X</v>
      </c>
      <c r="K33" s="56">
        <f>IF(AND(Form!W33&gt;=5, Form!W33&lt;&gt;"N/A"),"X",)</f>
        <v>0</v>
      </c>
      <c r="L33" s="56">
        <f>IF(OR(Form!T33="Light",Form!T33="N/A"),, "X")</f>
        <v>0</v>
      </c>
      <c r="N33" s="56" t="str">
        <f>IF(AND(Form!AB33&gt;=20,Form!AB33&lt;&gt;"N/A"),"X",)</f>
        <v>X</v>
      </c>
      <c r="O33" s="56" t="str">
        <f>IF(AND(Form!AA33&gt;=5,Form!AA33&lt;&gt;"N/A"),"X",)</f>
        <v>X</v>
      </c>
      <c r="P33" s="56">
        <f>IF(AND(Form!AC33&gt;=5,Form!AC33&lt;&gt;"N/A"),"X",)</f>
        <v>0</v>
      </c>
      <c r="Q33" s="56">
        <f>IF(OR(Form!Z33="Light",Form!Z33="N/A"),, "X")</f>
        <v>0</v>
      </c>
    </row>
    <row r="34" spans="1:17">
      <c r="A34" s="25" t="s">
        <v>218</v>
      </c>
      <c r="B34" s="66"/>
      <c r="C34" s="65">
        <f>Form!G34/Form!H34</f>
        <v>6</v>
      </c>
      <c r="D34" s="56">
        <f>IF(OR(Form!H34="N/A",Form!H34=0), "X",)</f>
        <v>0</v>
      </c>
      <c r="E34" s="56">
        <f>IF(OR(Form!I34=0,Form!I34="N/A"), "X",)</f>
        <v>0</v>
      </c>
      <c r="F34" s="56" t="str">
        <f>IF(AND(Form!S34&gt;75,Form!S34&lt;&gt;"N/A"), "X",)</f>
        <v>X</v>
      </c>
      <c r="G34" s="56"/>
      <c r="I34" s="56" t="str">
        <f>IF(AND(Form!V34&gt;=20,Form!V34&lt;&gt;"N/A"),"X",)</f>
        <v>X</v>
      </c>
      <c r="J34" s="56" t="str">
        <f>IF(AND(Form!U34&gt;=5,Form!U34&lt;&gt;"N/A"),"X",)</f>
        <v>X</v>
      </c>
      <c r="K34" s="56">
        <f>IF(AND(Form!W34&gt;=5, Form!W34&lt;&gt;"N/A"),"X",)</f>
        <v>0</v>
      </c>
      <c r="L34" s="56">
        <f>IF(OR(Form!T34="Light",Form!T34="N/A"),, "X")</f>
        <v>0</v>
      </c>
      <c r="N34" s="56">
        <f>IF(AND(Form!AB34&gt;=20,Form!AB34&lt;&gt;"N/A"),"X",)</f>
        <v>0</v>
      </c>
      <c r="O34" s="56">
        <f>IF(AND(Form!AA34&gt;=5,Form!AA34&lt;&gt;"N/A"),"X",)</f>
        <v>0</v>
      </c>
      <c r="P34" s="56">
        <f>IF(AND(Form!AC34&gt;=5,Form!AC34&lt;&gt;"N/A"),"X",)</f>
        <v>0</v>
      </c>
      <c r="Q34" s="56">
        <f>IF(OR(Form!Z34="Light",Form!Z34="N/A"),, "X")</f>
        <v>0</v>
      </c>
    </row>
    <row r="35" spans="1:17">
      <c r="A35" s="25" t="s">
        <v>221</v>
      </c>
      <c r="B35" s="66"/>
      <c r="C35" s="65"/>
      <c r="D35" s="56" t="str">
        <f>IF(OR(Form!H35="N/A",Form!H35=0), "X",)</f>
        <v>X</v>
      </c>
      <c r="E35" s="56" t="str">
        <f>IF(OR(Form!I35=0,Form!I35="N/A"), "X",)</f>
        <v>X</v>
      </c>
      <c r="F35" s="56">
        <f>IF(AND(Form!S35&gt;75,Form!S35&lt;&gt;"N/A"), "X",)</f>
        <v>0</v>
      </c>
      <c r="G35" s="56"/>
      <c r="I35" s="56">
        <f>IF(AND(Form!V35&gt;=20,Form!V35&lt;&gt;"N/A"),"X",)</f>
        <v>0</v>
      </c>
      <c r="J35" s="56">
        <f>IF(AND(Form!U35&gt;=5,Form!U35&lt;&gt;"N/A"),"X",)</f>
        <v>0</v>
      </c>
      <c r="K35" s="56">
        <f>IF(AND(Form!W35&gt;=5, Form!W35&lt;&gt;"N/A"),"X",)</f>
        <v>0</v>
      </c>
      <c r="L35" s="56">
        <f>IF(OR(Form!T35="Light",Form!T35="N/A"),, "X")</f>
        <v>0</v>
      </c>
      <c r="N35" s="56" t="str">
        <f>IF(AND(Form!AB35&gt;=20,Form!AB35&lt;&gt;"N/A"),"X",)</f>
        <v>X</v>
      </c>
      <c r="O35" s="56" t="str">
        <f>IF(AND(Form!AA35&gt;=5,Form!AA35&lt;&gt;"N/A"),"X",)</f>
        <v>X</v>
      </c>
      <c r="P35" s="56">
        <f>IF(AND(Form!AC35&gt;=5,Form!AC35&lt;&gt;"N/A"),"X",)</f>
        <v>0</v>
      </c>
      <c r="Q35" s="56">
        <f>IF(OR(Form!Z35="Light",Form!Z35="N/A"),, "X")</f>
        <v>0</v>
      </c>
    </row>
    <row r="36" spans="1:17">
      <c r="A36" s="25" t="s">
        <v>224</v>
      </c>
      <c r="B36" s="66"/>
      <c r="C36" s="65"/>
      <c r="D36" s="56" t="str">
        <f>IF(OR(Form!H36="N/A",Form!H36=0), "X",)</f>
        <v>X</v>
      </c>
      <c r="E36" s="56">
        <f>IF(OR(Form!I36=0,Form!I36="N/A"), "X",)</f>
        <v>0</v>
      </c>
      <c r="F36" s="56">
        <f>IF(AND(Form!S36&gt;75,Form!S36&lt;&gt;"N/A"), "X",)</f>
        <v>0</v>
      </c>
      <c r="G36" s="56"/>
      <c r="I36" s="56">
        <f>IF(AND(Form!V36&gt;=20,Form!V36&lt;&gt;"N/A"),"X",)</f>
        <v>0</v>
      </c>
      <c r="J36" s="56">
        <f>IF(AND(Form!U36&gt;=5,Form!U36&lt;&gt;"N/A"),"X",)</f>
        <v>0</v>
      </c>
      <c r="K36" s="56">
        <f>IF(AND(Form!W36&gt;=5, Form!W36&lt;&gt;"N/A"),"X",)</f>
        <v>0</v>
      </c>
      <c r="L36" s="56">
        <f>IF(OR(Form!T36="Light",Form!T36="N/A"),, "X")</f>
        <v>0</v>
      </c>
      <c r="N36" s="56" t="str">
        <f>IF(AND(Form!AB36&gt;=20,Form!AB36&lt;&gt;"N/A"),"X",)</f>
        <v>X</v>
      </c>
      <c r="O36" s="56" t="str">
        <f>IF(AND(Form!AA36&gt;=5,Form!AA36&lt;&gt;"N/A"),"X",)</f>
        <v>X</v>
      </c>
      <c r="P36" s="56">
        <f>IF(AND(Form!AC36&gt;=5,Form!AC36&lt;&gt;"N/A"),"X",)</f>
        <v>0</v>
      </c>
      <c r="Q36" s="56">
        <f>IF(OR(Form!Z36="Light",Form!Z36="N/A"),, "X")</f>
        <v>0</v>
      </c>
    </row>
    <row r="37" spans="1:17">
      <c r="A37" s="25" t="s">
        <v>227</v>
      </c>
      <c r="B37" s="64">
        <f>Form!P37*Form!Q37*Form!R37*Form!S37/100/Form!G37/Form!N37</f>
        <v>0.245</v>
      </c>
      <c r="C37" s="65">
        <f>Form!G37/Form!H37</f>
        <v>2</v>
      </c>
      <c r="D37" s="56">
        <f>IF(OR(Form!H37="N/A",Form!H37=0), "X",)</f>
        <v>0</v>
      </c>
      <c r="E37" s="56" t="str">
        <f>IF(OR(Form!I37=0,Form!I37="N/A"), "X",)</f>
        <v>X</v>
      </c>
      <c r="F37" s="56">
        <f>IF(AND(Form!S37&gt;75,Form!S37&lt;&gt;"N/A"), "X",)</f>
        <v>0</v>
      </c>
      <c r="G37" s="56"/>
      <c r="I37" s="56" t="str">
        <f>IF(AND(Form!V37&gt;=20,Form!V37&lt;&gt;"N/A"),"X",)</f>
        <v>X</v>
      </c>
      <c r="J37" s="56" t="str">
        <f>IF(AND(Form!U37&gt;=5,Form!U37&lt;&gt;"N/A"),"X",)</f>
        <v>X</v>
      </c>
      <c r="K37" s="56">
        <f>IF(AND(Form!W37&gt;=5, Form!W37&lt;&gt;"N/A"),"X",)</f>
        <v>0</v>
      </c>
      <c r="L37" s="56">
        <f>IF(OR(Form!T37="Light",Form!T37="N/A"),, "X")</f>
        <v>0</v>
      </c>
      <c r="N37" s="56">
        <f>IF(AND(Form!AB37&gt;=20,Form!AB37&lt;&gt;"N/A"),"X",)</f>
        <v>0</v>
      </c>
      <c r="O37" s="56">
        <f>IF(AND(Form!AA37&gt;=5,Form!AA37&lt;&gt;"N/A"),"X",)</f>
        <v>0</v>
      </c>
      <c r="P37" s="56">
        <f>IF(AND(Form!AC37&gt;=5,Form!AC37&lt;&gt;"N/A"),"X",)</f>
        <v>0</v>
      </c>
      <c r="Q37" s="56">
        <f>IF(OR(Form!Z37="Light",Form!Z37="N/A"),, "X")</f>
        <v>0</v>
      </c>
    </row>
    <row r="38" spans="1:17">
      <c r="A38" s="25" t="s">
        <v>231</v>
      </c>
      <c r="B38" s="64">
        <f>Form!P38*Form!Q38*Form!R38*Form!S38/100/Form!G38/Form!N38</f>
        <v>0.28079999999999999</v>
      </c>
      <c r="C38" s="65">
        <f>Form!G38/Form!H38</f>
        <v>3</v>
      </c>
      <c r="D38" s="56">
        <f>IF(OR(Form!H38="N/A",Form!H38=0), "X",)</f>
        <v>0</v>
      </c>
      <c r="E38" s="56" t="str">
        <f>IF(OR(Form!I38=0,Form!I38="N/A"), "X",)</f>
        <v>X</v>
      </c>
      <c r="F38" s="56">
        <f>IF(AND(Form!S38&gt;75,Form!S38&lt;&gt;"N/A"), "X",)</f>
        <v>0</v>
      </c>
      <c r="G38" s="56"/>
      <c r="I38" s="56" t="str">
        <f>IF(AND(Form!V38&gt;=20,Form!V38&lt;&gt;"N/A"),"X",)</f>
        <v>X</v>
      </c>
      <c r="J38" s="56" t="str">
        <f>IF(AND(Form!U38&gt;=5,Form!U38&lt;&gt;"N/A"),"X",)</f>
        <v>X</v>
      </c>
      <c r="K38" s="56">
        <f>IF(AND(Form!W38&gt;=5, Form!W38&lt;&gt;"N/A"),"X",)</f>
        <v>0</v>
      </c>
      <c r="L38" s="56">
        <f>IF(OR(Form!T38="Light",Form!T38="N/A"),, "X")</f>
        <v>0</v>
      </c>
      <c r="N38" s="56">
        <f>IF(AND(Form!AB38&gt;=20,Form!AB38&lt;&gt;"N/A"),"X",)</f>
        <v>0</v>
      </c>
      <c r="O38" s="56">
        <f>IF(AND(Form!AA38&gt;=5,Form!AA38&lt;&gt;"N/A"),"X",)</f>
        <v>0</v>
      </c>
      <c r="P38" s="56">
        <f>IF(AND(Form!AC38&gt;=5,Form!AC38&lt;&gt;"N/A"),"X",)</f>
        <v>0</v>
      </c>
      <c r="Q38" s="56">
        <f>IF(OR(Form!Z38="Light",Form!Z38="N/A"),, "X")</f>
        <v>0</v>
      </c>
    </row>
    <row r="39" spans="1:17">
      <c r="A39" s="25" t="s">
        <v>235</v>
      </c>
      <c r="B39" s="64">
        <f>Form!P39*Form!Q39*Form!R39*Form!S39/100/Form!G39/Form!N39</f>
        <v>0.10333333333333333</v>
      </c>
      <c r="C39" s="65">
        <f>Form!G39/Form!H39</f>
        <v>6</v>
      </c>
      <c r="D39" s="56">
        <f>IF(OR(Form!H39="N/A",Form!H39=0), "X",)</f>
        <v>0</v>
      </c>
      <c r="E39" s="56">
        <f>IF(OR(Form!I39=0,Form!I39="N/A"), "X",)</f>
        <v>0</v>
      </c>
      <c r="F39" s="56">
        <f>IF(AND(Form!S39&gt;75,Form!S39&lt;&gt;"N/A"), "X",)</f>
        <v>0</v>
      </c>
      <c r="G39" s="56"/>
      <c r="I39" s="56">
        <f>IF(AND(Form!V39&gt;=20,Form!V39&lt;&gt;"N/A"),"X",)</f>
        <v>0</v>
      </c>
      <c r="J39" s="56" t="str">
        <f>IF(AND(Form!U39&gt;=5,Form!U39&lt;&gt;"N/A"),"X",)</f>
        <v>X</v>
      </c>
      <c r="K39" s="56" t="str">
        <f>IF(AND(Form!W39&gt;=5, Form!W39&lt;&gt;"N/A"),"X",)</f>
        <v>X</v>
      </c>
      <c r="L39" s="56">
        <f>IF(OR(Form!T39="Light",Form!T39="N/A"),, "X")</f>
        <v>0</v>
      </c>
      <c r="N39" s="56">
        <f>IF(AND(Form!AB39&gt;=20,Form!AB39&lt;&gt;"N/A"),"X",)</f>
        <v>0</v>
      </c>
      <c r="O39" s="56">
        <f>IF(AND(Form!AA39&gt;=5,Form!AA39&lt;&gt;"N/A"),"X",)</f>
        <v>0</v>
      </c>
      <c r="P39" s="56">
        <f>IF(AND(Form!AC39&gt;=5,Form!AC39&lt;&gt;"N/A"),"X",)</f>
        <v>0</v>
      </c>
      <c r="Q39" s="56">
        <f>IF(OR(Form!Z39="Light",Form!Z39="N/A"),, "X")</f>
        <v>0</v>
      </c>
    </row>
    <row r="40" spans="1:17">
      <c r="A40" s="25" t="s">
        <v>238</v>
      </c>
      <c r="B40" s="66"/>
      <c r="C40" s="65"/>
      <c r="D40" s="56" t="str">
        <f>IF(OR(Form!H40="N/A",Form!H40=0), "X",)</f>
        <v>X</v>
      </c>
      <c r="E40" s="56" t="str">
        <f>IF(OR(Form!I40=0,Form!I40="N/A"), "X",)</f>
        <v>X</v>
      </c>
      <c r="F40" s="56">
        <f>IF(AND(Form!S40&gt;75,Form!S40&lt;&gt;"N/A"), "X",)</f>
        <v>0</v>
      </c>
      <c r="G40" s="56"/>
      <c r="I40" s="56">
        <f>IF(AND(Form!V40&gt;=20,Form!V40&lt;&gt;"N/A"),"X",)</f>
        <v>0</v>
      </c>
      <c r="J40" s="56">
        <f>IF(AND(Form!U40&gt;=5,Form!U40&lt;&gt;"N/A"),"X",)</f>
        <v>0</v>
      </c>
      <c r="K40" s="56">
        <f>IF(AND(Form!W40&gt;=5, Form!W40&lt;&gt;"N/A"),"X",)</f>
        <v>0</v>
      </c>
      <c r="L40" s="56">
        <f>IF(OR(Form!T40="Light",Form!T40="N/A"),, "X")</f>
        <v>0</v>
      </c>
      <c r="N40" s="56">
        <f>IF(AND(Form!AB40&gt;=20,Form!AB40&lt;&gt;"N/A"),"X",)</f>
        <v>0</v>
      </c>
      <c r="O40" s="56">
        <f>IF(AND(Form!AA40&gt;=5,Form!AA40&lt;&gt;"N/A"),"X",)</f>
        <v>0</v>
      </c>
      <c r="P40" s="56">
        <f>IF(AND(Form!AC40&gt;=5,Form!AC40&lt;&gt;"N/A"),"X",)</f>
        <v>0</v>
      </c>
      <c r="Q40" s="56">
        <f>IF(OR(Form!Z40="Light",Form!Z40="N/A"),, "X")</f>
        <v>0</v>
      </c>
    </row>
    <row r="41" spans="1:17">
      <c r="A41" s="25" t="s">
        <v>240</v>
      </c>
      <c r="B41" s="64">
        <f>Form!P41*Form!Q41*Form!R41*Form!S41/100/Form!G41/Form!N41</f>
        <v>7.3950000000000002E-2</v>
      </c>
      <c r="C41" s="65">
        <f>Form!G41/Form!H41</f>
        <v>7</v>
      </c>
      <c r="D41" s="56">
        <f>IF(OR(Form!H41="N/A",Form!H41=0), "X",)</f>
        <v>0</v>
      </c>
      <c r="E41" s="56">
        <f>IF(OR(Form!I41=0,Form!I41="N/A"), "X",)</f>
        <v>0</v>
      </c>
      <c r="F41" s="56" t="str">
        <f>IF(AND(Form!S41&gt;75,Form!S41&lt;&gt;"N/A"), "X",)</f>
        <v>X</v>
      </c>
      <c r="G41" s="54" t="s">
        <v>461</v>
      </c>
      <c r="I41" s="56" t="str">
        <f>IF(AND(Form!V41&gt;=20,Form!V41&lt;&gt;"N/A"),"X",)</f>
        <v>X</v>
      </c>
      <c r="J41" s="56" t="str">
        <f>IF(AND(Form!U41&gt;=5,Form!U41&lt;&gt;"N/A"),"X",)</f>
        <v>X</v>
      </c>
      <c r="K41" s="56">
        <f>IF(AND(Form!W41&gt;=5, Form!W41&lt;&gt;"N/A"),"X",)</f>
        <v>0</v>
      </c>
      <c r="L41" s="56">
        <f>IF(OR(Form!T41="Light",Form!T41="N/A"),, "X")</f>
        <v>0</v>
      </c>
      <c r="N41" s="56" t="str">
        <f>IF(AND(Form!AB41&gt;=20,Form!AB41&lt;&gt;"N/A"),"X",)</f>
        <v>X</v>
      </c>
      <c r="O41" s="56" t="str">
        <f>IF(AND(Form!AA41&gt;=5,Form!AA41&lt;&gt;"N/A"),"X",)</f>
        <v>X</v>
      </c>
      <c r="P41" s="56">
        <f>IF(AND(Form!AC41&gt;=5,Form!AC41&lt;&gt;"N/A"),"X",)</f>
        <v>0</v>
      </c>
      <c r="Q41" s="56">
        <f>IF(OR(Form!Z41="Light",Form!Z41="N/A"),, "X")</f>
        <v>0</v>
      </c>
    </row>
    <row r="42" spans="1:17">
      <c r="A42" s="25" t="s">
        <v>244</v>
      </c>
      <c r="B42" s="64">
        <f>Form!P42*Form!Q42*Form!R42*Form!S42/100/Form!G42/Form!N42</f>
        <v>0.50849999999999995</v>
      </c>
      <c r="C42" s="65">
        <f>Form!G42/Form!H42</f>
        <v>1</v>
      </c>
      <c r="D42" s="56">
        <f>IF(OR(Form!H42="N/A",Form!H42=0), "X",)</f>
        <v>0</v>
      </c>
      <c r="E42" s="56">
        <f>IF(OR(Form!I42=0,Form!I42="N/A"), "X",)</f>
        <v>0</v>
      </c>
      <c r="F42" s="56">
        <f>IF(AND(Form!S42&gt;75,Form!S42&lt;&gt;"N/A"), "X",)</f>
        <v>0</v>
      </c>
      <c r="G42" s="54" t="s">
        <v>461</v>
      </c>
      <c r="I42" s="56" t="str">
        <f>IF(AND(Form!V42&gt;=20,Form!V42&lt;&gt;"N/A"),"X",)</f>
        <v>X</v>
      </c>
      <c r="J42" s="56" t="str">
        <f>IF(AND(Form!U42&gt;=5,Form!U42&lt;&gt;"N/A"),"X",)</f>
        <v>X</v>
      </c>
      <c r="K42" s="56">
        <f>IF(AND(Form!W42&gt;=5, Form!W42&lt;&gt;"N/A"),"X",)</f>
        <v>0</v>
      </c>
      <c r="L42" s="56" t="str">
        <f>IF(OR(Form!T42="Light",Form!T42="N/A"),, "X")</f>
        <v>X</v>
      </c>
      <c r="N42" s="56">
        <f>IF(AND(Form!AB42&gt;=20,Form!AB42&lt;&gt;"N/A"),"X",)</f>
        <v>0</v>
      </c>
      <c r="O42" s="56">
        <f>IF(AND(Form!AA42&gt;=5,Form!AA42&lt;&gt;"N/A"),"X",)</f>
        <v>0</v>
      </c>
      <c r="P42" s="56">
        <f>IF(AND(Form!AC42&gt;=5,Form!AC42&lt;&gt;"N/A"),"X",)</f>
        <v>0</v>
      </c>
      <c r="Q42" s="56">
        <f>IF(OR(Form!Z42="Light",Form!Z42="N/A"),, "X")</f>
        <v>0</v>
      </c>
    </row>
    <row r="43" spans="1:17">
      <c r="A43" s="25" t="s">
        <v>249</v>
      </c>
      <c r="B43" s="64">
        <f>Form!P43*Form!Q43*Form!R43*Form!S43/100/Form!G43/Form!N43</f>
        <v>0.32400000000000001</v>
      </c>
      <c r="C43" s="65">
        <f>Form!G43/Form!H43</f>
        <v>2</v>
      </c>
      <c r="D43" s="56">
        <f>IF(OR(Form!H43="N/A",Form!H43=0), "X",)</f>
        <v>0</v>
      </c>
      <c r="E43" s="56" t="str">
        <f>IF(OR(Form!I43=0,Form!I43="N/A"), "X",)</f>
        <v>X</v>
      </c>
      <c r="F43" s="56" t="str">
        <f>IF(AND(Form!S43&gt;75,Form!S43&lt;&gt;"N/A"), "X",)</f>
        <v>X</v>
      </c>
      <c r="G43" s="54" t="s">
        <v>461</v>
      </c>
      <c r="I43" s="56" t="str">
        <f>IF(AND(Form!V43&gt;=20,Form!V43&lt;&gt;"N/A"),"X",)</f>
        <v>X</v>
      </c>
      <c r="J43" s="56" t="str">
        <f>IF(AND(Form!U43&gt;=5,Form!U43&lt;&gt;"N/A"),"X",)</f>
        <v>X</v>
      </c>
      <c r="K43" s="56" t="str">
        <f>IF(AND(Form!W43&gt;=5, Form!W43&lt;&gt;"N/A"),"X",)</f>
        <v>X</v>
      </c>
      <c r="L43" s="56">
        <f>IF(OR(Form!T43="Light",Form!T43="N/A"),, "X")</f>
        <v>0</v>
      </c>
      <c r="N43" s="56" t="str">
        <f>IF(AND(Form!AB43&gt;=20,Form!AB43&lt;&gt;"N/A"),"X",)</f>
        <v>X</v>
      </c>
      <c r="O43" s="56" t="str">
        <f>IF(AND(Form!AA43&gt;=5,Form!AA43&lt;&gt;"N/A"),"X",)</f>
        <v>X</v>
      </c>
      <c r="P43" s="56" t="str">
        <f>IF(AND(Form!AC43&gt;=5,Form!AC43&lt;&gt;"N/A"),"X",)</f>
        <v>X</v>
      </c>
      <c r="Q43" s="56">
        <f>IF(OR(Form!Z43="Light",Form!Z43="N/A"),, "X")</f>
        <v>0</v>
      </c>
    </row>
    <row r="44" spans="1:17">
      <c r="A44" s="25" t="s">
        <v>254</v>
      </c>
      <c r="B44" s="66"/>
      <c r="C44" s="65"/>
      <c r="D44" s="56" t="str">
        <f>IF(OR(Form!H44="N/A",Form!H44=0), "X",)</f>
        <v>X</v>
      </c>
      <c r="E44" s="56">
        <f>IF(OR(Form!I44=0,Form!I44="N/A"), "X",)</f>
        <v>0</v>
      </c>
      <c r="F44" s="56">
        <f>IF(AND(Form!S44&gt;75,Form!S44&lt;&gt;"N/A"), "X",)</f>
        <v>0</v>
      </c>
      <c r="G44" s="56"/>
      <c r="I44" s="56">
        <f>IF(AND(Form!V44&gt;=20,Form!V44&lt;&gt;"N/A"),"X",)</f>
        <v>0</v>
      </c>
      <c r="J44" s="56">
        <f>IF(AND(Form!U44&gt;=5,Form!U44&lt;&gt;"N/A"),"X",)</f>
        <v>0</v>
      </c>
      <c r="K44" s="56">
        <f>IF(AND(Form!W44&gt;=5, Form!W44&lt;&gt;"N/A"),"X",)</f>
        <v>0</v>
      </c>
      <c r="L44" s="56">
        <f>IF(OR(Form!T44="Light",Form!T44="N/A"),, "X")</f>
        <v>0</v>
      </c>
      <c r="N44" s="56" t="str">
        <f>IF(AND(Form!AB44&gt;=20,Form!AB44&lt;&gt;"N/A"),"X",)</f>
        <v>X</v>
      </c>
      <c r="O44" s="56" t="str">
        <f>IF(AND(Form!AA44&gt;=5,Form!AA44&lt;&gt;"N/A"),"X",)</f>
        <v>X</v>
      </c>
      <c r="P44" s="56" t="str">
        <f>IF(AND(Form!AC44&gt;=5,Form!AC44&lt;&gt;"N/A"),"X",)</f>
        <v>X</v>
      </c>
      <c r="Q44" s="56">
        <f>IF(OR(Form!Z44="Light",Form!Z44="N/A"),, "X")</f>
        <v>0</v>
      </c>
    </row>
    <row r="45" spans="1:17">
      <c r="A45" s="25" t="s">
        <v>258</v>
      </c>
      <c r="B45" s="64">
        <f>Form!P45*Form!Q45*Form!R45*Form!S45/100/Form!G45/Form!N45</f>
        <v>3.0333333333333332E-3</v>
      </c>
      <c r="C45" s="65">
        <f>Form!G45/Form!H45</f>
        <v>18.333333333333332</v>
      </c>
      <c r="D45" s="56">
        <f>IF(OR(Form!H45="N/A",Form!H45=0), "X",)</f>
        <v>0</v>
      </c>
      <c r="E45" s="56">
        <f>IF(OR(Form!I45=0,Form!I45="N/A"), "X",)</f>
        <v>0</v>
      </c>
      <c r="F45" s="56">
        <f>IF(AND(Form!S45&gt;75,Form!S45&lt;&gt;"N/A"), "X",)</f>
        <v>0</v>
      </c>
      <c r="G45" s="56"/>
      <c r="I45" s="56" t="str">
        <f>IF(AND(Form!V45&gt;=20,Form!V45&lt;&gt;"N/A"),"X",)</f>
        <v>X</v>
      </c>
      <c r="J45" s="56" t="str">
        <f>IF(AND(Form!U45&gt;=5,Form!U45&lt;&gt;"N/A"),"X",)</f>
        <v>X</v>
      </c>
      <c r="K45" s="56">
        <f>IF(AND(Form!W45&gt;=5, Form!W45&lt;&gt;"N/A"),"X",)</f>
        <v>0</v>
      </c>
      <c r="L45" s="56">
        <f>IF(OR(Form!T45="Light",Form!T45="N/A"),, "X")</f>
        <v>0</v>
      </c>
      <c r="N45" s="56">
        <f>IF(AND(Form!AB45&gt;=20,Form!AB45&lt;&gt;"N/A"),"X",)</f>
        <v>0</v>
      </c>
      <c r="O45" s="56">
        <f>IF(AND(Form!AA45&gt;=5,Form!AA45&lt;&gt;"N/A"),"X",)</f>
        <v>0</v>
      </c>
      <c r="P45" s="56">
        <f>IF(AND(Form!AC45&gt;=5,Form!AC45&lt;&gt;"N/A"),"X",)</f>
        <v>0</v>
      </c>
      <c r="Q45" s="56">
        <f>IF(OR(Form!Z45="Light",Form!Z45="N/A"),, "X")</f>
        <v>0</v>
      </c>
    </row>
    <row r="46" spans="1:17">
      <c r="A46" s="25" t="s">
        <v>261</v>
      </c>
      <c r="B46" s="64">
        <f>Form!P46*Form!Q46*Form!R46*Form!S46/100/Form!G46/Form!N46</f>
        <v>2.4928977272727273E-2</v>
      </c>
      <c r="C46" s="65">
        <f>Form!G46/Form!H46</f>
        <v>8</v>
      </c>
      <c r="D46" s="56">
        <f>IF(OR(Form!H46="N/A",Form!H46=0), "X",)</f>
        <v>0</v>
      </c>
      <c r="E46" s="56">
        <f>IF(OR(Form!I46=0,Form!I46="N/A"), "X",)</f>
        <v>0</v>
      </c>
      <c r="F46" s="56">
        <f>IF(AND(Form!S46&gt;75,Form!S46&lt;&gt;"N/A"), "X",)</f>
        <v>0</v>
      </c>
      <c r="G46" s="56"/>
      <c r="I46" s="56">
        <f>IF(AND(Form!V46&gt;=20,Form!V46&lt;&gt;"N/A"),"X",)</f>
        <v>0</v>
      </c>
      <c r="J46" s="56" t="str">
        <f>IF(AND(Form!U46&gt;=5,Form!U46&lt;&gt;"N/A"),"X",)</f>
        <v>X</v>
      </c>
      <c r="K46" s="56">
        <f>IF(AND(Form!W46&gt;=5, Form!W46&lt;&gt;"N/A"),"X",)</f>
        <v>0</v>
      </c>
      <c r="L46" s="56">
        <f>IF(OR(Form!T46="Light",Form!T46="N/A"),, "X")</f>
        <v>0</v>
      </c>
      <c r="N46" s="56">
        <f>IF(AND(Form!AB46&gt;=20,Form!AB46&lt;&gt;"N/A"),"X",)</f>
        <v>0</v>
      </c>
      <c r="O46" s="56">
        <f>IF(AND(Form!AA46&gt;=5,Form!AA46&lt;&gt;"N/A"),"X",)</f>
        <v>0</v>
      </c>
      <c r="P46" s="56">
        <f>IF(AND(Form!AC46&gt;=5,Form!AC46&lt;&gt;"N/A"),"X",)</f>
        <v>0</v>
      </c>
      <c r="Q46" s="56">
        <f>IF(OR(Form!Z46="Light",Form!Z46="N/A"),, "X")</f>
        <v>0</v>
      </c>
    </row>
    <row r="47" spans="1:17">
      <c r="A47" s="25" t="s">
        <v>265</v>
      </c>
      <c r="B47" s="64">
        <f>Form!P47*Form!Q47*Form!R47*Form!S47/100/Form!G47/Form!N47</f>
        <v>0.12870000000000001</v>
      </c>
      <c r="C47" s="65">
        <f>Form!G47/Form!H47</f>
        <v>3</v>
      </c>
      <c r="D47" s="56">
        <f>IF(OR(Form!H47="N/A",Form!H47=0), "X",)</f>
        <v>0</v>
      </c>
      <c r="E47" s="56" t="str">
        <f>IF(OR(Form!I47=0,Form!I47="N/A"), "X",)</f>
        <v>X</v>
      </c>
      <c r="F47" s="56" t="str">
        <f>IF(AND(Form!S47&gt;75,Form!S47&lt;&gt;"N/A"), "X",)</f>
        <v>X</v>
      </c>
      <c r="G47" s="56"/>
      <c r="I47" s="56">
        <f>IF(AND(Form!V47&gt;=20,Form!V47&lt;&gt;"N/A"),"X",)</f>
        <v>0</v>
      </c>
      <c r="J47" s="56" t="str">
        <f>IF(AND(Form!U47&gt;=5,Form!U47&lt;&gt;"N/A"),"X",)</f>
        <v>X</v>
      </c>
      <c r="K47" s="56">
        <f>IF(AND(Form!W47&gt;=5, Form!W47&lt;&gt;"N/A"),"X",)</f>
        <v>0</v>
      </c>
      <c r="L47" s="56">
        <f>IF(OR(Form!T47="Light",Form!T47="N/A"),, "X")</f>
        <v>0</v>
      </c>
      <c r="N47" s="56" t="str">
        <f>IF(AND(Form!AB47&gt;=20,Form!AB47&lt;&gt;"N/A"),"X",)</f>
        <v>X</v>
      </c>
      <c r="O47" s="56" t="str">
        <f>IF(AND(Form!AA47&gt;=5,Form!AA47&lt;&gt;"N/A"),"X",)</f>
        <v>X</v>
      </c>
      <c r="P47" s="56">
        <f>IF(AND(Form!AC47&gt;=5,Form!AC47&lt;&gt;"N/A"),"X",)</f>
        <v>0</v>
      </c>
      <c r="Q47" s="56">
        <f>IF(OR(Form!Z47="Light",Form!Z47="N/A"),, "X")</f>
        <v>0</v>
      </c>
    </row>
    <row r="48" spans="1:17">
      <c r="A48" s="25" t="s">
        <v>271</v>
      </c>
      <c r="B48" s="64">
        <f>Form!P48*Form!Q48*Form!R48*Form!S48/100/Form!G48/Form!N48</f>
        <v>6.9999999999999993E-2</v>
      </c>
      <c r="C48" s="65">
        <f>Form!G48/Form!H48</f>
        <v>2</v>
      </c>
      <c r="D48" s="56">
        <f>IF(OR(Form!H48="N/A",Form!H48=0), "X",)</f>
        <v>0</v>
      </c>
      <c r="E48" s="56" t="str">
        <f>IF(OR(Form!I48=0,Form!I48="N/A"), "X",)</f>
        <v>X</v>
      </c>
      <c r="F48" s="56">
        <f>IF(AND(Form!S48&gt;75,Form!S48&lt;&gt;"N/A"), "X",)</f>
        <v>0</v>
      </c>
      <c r="G48" s="56"/>
      <c r="I48" s="56" t="str">
        <f>IF(AND(Form!V48&gt;=20,Form!V48&lt;&gt;"N/A"),"X",)</f>
        <v>X</v>
      </c>
      <c r="J48" s="56" t="str">
        <f>IF(AND(Form!U48&gt;=5,Form!U48&lt;&gt;"N/A"),"X",)</f>
        <v>X</v>
      </c>
      <c r="K48" s="56">
        <f>IF(AND(Form!W48&gt;=5, Form!W48&lt;&gt;"N/A"),"X",)</f>
        <v>0</v>
      </c>
      <c r="L48" s="56">
        <f>IF(OR(Form!T48="Light",Form!T48="N/A"),, "X")</f>
        <v>0</v>
      </c>
      <c r="N48" s="56">
        <f>IF(AND(Form!AB48&gt;=20,Form!AB48&lt;&gt;"N/A"),"X",)</f>
        <v>0</v>
      </c>
      <c r="O48" s="56">
        <f>IF(AND(Form!AA48&gt;=5,Form!AA48&lt;&gt;"N/A"),"X",)</f>
        <v>0</v>
      </c>
      <c r="P48" s="56">
        <f>IF(AND(Form!AC48&gt;=5,Form!AC48&lt;&gt;"N/A"),"X",)</f>
        <v>0</v>
      </c>
      <c r="Q48" s="56">
        <f>IF(OR(Form!Z48="Light",Form!Z48="N/A"),, "X")</f>
        <v>0</v>
      </c>
    </row>
    <row r="49" spans="1:17">
      <c r="A49" s="25" t="s">
        <v>274</v>
      </c>
      <c r="B49" s="64">
        <f>Form!P49*Form!Q49*Form!R49*Form!S49/100/Form!G49/Form!N49</f>
        <v>0.3</v>
      </c>
      <c r="C49" s="65">
        <f>Form!G49/Form!H49</f>
        <v>3</v>
      </c>
      <c r="D49" s="56">
        <f>IF(OR(Form!H49="N/A",Form!H49=0), "X",)</f>
        <v>0</v>
      </c>
      <c r="E49" s="56" t="str">
        <f>IF(OR(Form!I49=0,Form!I49="N/A"), "X",)</f>
        <v>X</v>
      </c>
      <c r="F49" s="56">
        <f>IF(AND(Form!S49&gt;75,Form!S49&lt;&gt;"N/A"), "X",)</f>
        <v>0</v>
      </c>
      <c r="G49" s="56"/>
      <c r="I49" s="56" t="str">
        <f>IF(AND(Form!V49&gt;=20,Form!V49&lt;&gt;"N/A"),"X",)</f>
        <v>X</v>
      </c>
      <c r="J49" s="56" t="str">
        <f>IF(AND(Form!U49&gt;=5,Form!U49&lt;&gt;"N/A"),"X",)</f>
        <v>X</v>
      </c>
      <c r="K49" s="56" t="str">
        <f>IF(AND(Form!W49&gt;=5, Form!W49&lt;&gt;"N/A"),"X",)</f>
        <v>X</v>
      </c>
      <c r="L49" s="56">
        <f>IF(OR(Form!T49="Light",Form!T49="N/A"),, "X")</f>
        <v>0</v>
      </c>
      <c r="N49" s="56" t="str">
        <f>IF(AND(Form!AB49&gt;=20,Form!AB49&lt;&gt;"N/A"),"X",)</f>
        <v>X</v>
      </c>
      <c r="O49" s="56" t="str">
        <f>IF(AND(Form!AA49&gt;=5,Form!AA49&lt;&gt;"N/A"),"X",)</f>
        <v>X</v>
      </c>
      <c r="P49" s="56" t="str">
        <f>IF(AND(Form!AC49&gt;=5,Form!AC49&lt;&gt;"N/A"),"X",)</f>
        <v>X</v>
      </c>
      <c r="Q49" s="56">
        <f>IF(OR(Form!Z49="Light",Form!Z49="N/A"),, "X")</f>
        <v>0</v>
      </c>
    </row>
    <row r="50" spans="1:17">
      <c r="A50" s="25" t="s">
        <v>279</v>
      </c>
      <c r="B50" s="64">
        <f>Form!P50*Form!Q50*Form!R50*Form!S50/100/Form!G50/Form!N50</f>
        <v>3.3599999999999991E-2</v>
      </c>
      <c r="C50" s="65">
        <f>Form!G50/Form!H50</f>
        <v>5</v>
      </c>
      <c r="D50" s="56">
        <f>IF(OR(Form!H50="N/A",Form!H50=0), "X",)</f>
        <v>0</v>
      </c>
      <c r="E50" s="56">
        <f>IF(OR(Form!I50=0,Form!I50="N/A"), "X",)</f>
        <v>0</v>
      </c>
      <c r="F50" s="56">
        <f>IF(AND(Form!S50&gt;75,Form!S50&lt;&gt;"N/A"), "X",)</f>
        <v>0</v>
      </c>
      <c r="G50" s="56"/>
      <c r="I50" s="56">
        <f>IF(AND(Form!V50&gt;=20,Form!V50&lt;&gt;"N/A"),"X",)</f>
        <v>0</v>
      </c>
      <c r="J50" s="56" t="str">
        <f>IF(AND(Form!U50&gt;=5,Form!U50&lt;&gt;"N/A"),"X",)</f>
        <v>X</v>
      </c>
      <c r="K50" s="56" t="str">
        <f>IF(AND(Form!W50&gt;=5, Form!W50&lt;&gt;"N/A"),"X",)</f>
        <v>X</v>
      </c>
      <c r="L50" s="56">
        <f>IF(OR(Form!T50="Light",Form!T50="N/A"),, "X")</f>
        <v>0</v>
      </c>
      <c r="N50" s="56">
        <f>IF(AND(Form!AB50&gt;=20,Form!AB50&lt;&gt;"N/A"),"X",)</f>
        <v>0</v>
      </c>
      <c r="O50" s="56">
        <f>IF(AND(Form!AA50&gt;=5,Form!AA50&lt;&gt;"N/A"),"X",)</f>
        <v>0</v>
      </c>
      <c r="P50" s="56">
        <f>IF(AND(Form!AC50&gt;=5,Form!AC50&lt;&gt;"N/A"),"X",)</f>
        <v>0</v>
      </c>
      <c r="Q50" s="56">
        <f>IF(OR(Form!Z50="Light",Form!Z50="N/A"),, "X")</f>
        <v>0</v>
      </c>
    </row>
    <row r="51" spans="1:17">
      <c r="A51" s="25" t="s">
        <v>282</v>
      </c>
      <c r="B51" s="66"/>
      <c r="C51" s="65"/>
      <c r="D51" s="56" t="str">
        <f>IF(OR(Form!H51="N/A",Form!H51=0), "X",)</f>
        <v>X</v>
      </c>
      <c r="E51" s="56">
        <f>IF(OR(Form!I51=0,Form!I51="N/A"), "X",)</f>
        <v>0</v>
      </c>
      <c r="F51" s="56">
        <f>IF(AND(Form!S51&gt;75,Form!S51&lt;&gt;"N/A"), "X",)</f>
        <v>0</v>
      </c>
      <c r="G51" s="56"/>
      <c r="I51" s="56">
        <f>IF(AND(Form!V51&gt;=20,Form!V51&lt;&gt;"N/A"),"X",)</f>
        <v>0</v>
      </c>
      <c r="J51" s="56">
        <f>IF(AND(Form!U51&gt;=5,Form!U51&lt;&gt;"N/A"),"X",)</f>
        <v>0</v>
      </c>
      <c r="K51" s="56">
        <f>IF(AND(Form!W51&gt;=5, Form!W51&lt;&gt;"N/A"),"X",)</f>
        <v>0</v>
      </c>
      <c r="L51" s="56">
        <f>IF(OR(Form!T51="Light",Form!T51="N/A"),, "X")</f>
        <v>0</v>
      </c>
      <c r="N51" s="56">
        <f>IF(AND(Form!AB51&gt;=20,Form!AB51&lt;&gt;"N/A"),"X",)</f>
        <v>0</v>
      </c>
      <c r="O51" s="56">
        <f>IF(AND(Form!AA51&gt;=5,Form!AA51&lt;&gt;"N/A"),"X",)</f>
        <v>0</v>
      </c>
      <c r="P51" s="56">
        <f>IF(AND(Form!AC51&gt;=5,Form!AC51&lt;&gt;"N/A"),"X",)</f>
        <v>0</v>
      </c>
      <c r="Q51" s="56">
        <f>IF(OR(Form!Z51="Light",Form!Z51="N/A"),, "X")</f>
        <v>0</v>
      </c>
    </row>
    <row r="52" spans="1:17">
      <c r="A52" s="25" t="s">
        <v>286</v>
      </c>
      <c r="B52" s="64">
        <f>Form!P52*Form!Q52*Form!R52*Form!S52/100/Form!G52/Form!N52</f>
        <v>0.31666666666666665</v>
      </c>
      <c r="C52" s="65">
        <f>Form!G52/Form!H52</f>
        <v>3</v>
      </c>
      <c r="D52" s="56">
        <f>IF(OR(Form!H52="N/A",Form!H52=0), "X",)</f>
        <v>0</v>
      </c>
      <c r="E52" s="56" t="str">
        <f>IF(OR(Form!I52=0,Form!I52="N/A"), "X",)</f>
        <v>X</v>
      </c>
      <c r="F52" s="56" t="str">
        <f>IF(AND(Form!S52&gt;75,Form!S52&lt;&gt;"N/A"), "X",)</f>
        <v>X</v>
      </c>
      <c r="G52" s="56"/>
      <c r="I52" s="56">
        <f>IF(AND(Form!V52&gt;=20,Form!V52&lt;&gt;"N/A"),"X",)</f>
        <v>0</v>
      </c>
      <c r="J52" s="56" t="str">
        <f>IF(AND(Form!U52&gt;=5,Form!U52&lt;&gt;"N/A"),"X",)</f>
        <v>X</v>
      </c>
      <c r="K52" s="56" t="str">
        <f>IF(AND(Form!W52&gt;=5, Form!W52&lt;&gt;"N/A"),"X",)</f>
        <v>X</v>
      </c>
      <c r="L52" s="56">
        <f>IF(OR(Form!T52="Light",Form!T52="N/A"),, "X")</f>
        <v>0</v>
      </c>
      <c r="N52" s="56" t="str">
        <f>IF(AND(Form!AB52&gt;=20,Form!AB52&lt;&gt;"N/A"),"X",)</f>
        <v>X</v>
      </c>
      <c r="O52" s="56" t="str">
        <f>IF(AND(Form!AA52&gt;=5,Form!AA52&lt;&gt;"N/A"),"X",)</f>
        <v>X</v>
      </c>
      <c r="P52" s="56">
        <f>IF(AND(Form!AC52&gt;=5,Form!AC52&lt;&gt;"N/A"),"X",)</f>
        <v>0</v>
      </c>
      <c r="Q52" s="56">
        <f>IF(OR(Form!Z52="Light",Form!Z52="N/A"),, "X")</f>
        <v>0</v>
      </c>
    </row>
    <row r="53" spans="1:17">
      <c r="A53" s="25" t="s">
        <v>292</v>
      </c>
      <c r="B53" s="64">
        <f>Form!P53*Form!Q53*Form!R53*Form!S53/100/Form!G53/Form!N53</f>
        <v>0.19237500000000002</v>
      </c>
      <c r="C53" s="65">
        <f>Form!G53/Form!H53</f>
        <v>11</v>
      </c>
      <c r="D53" s="56">
        <f>IF(OR(Form!H53="N/A",Form!H53=0), "X",)</f>
        <v>0</v>
      </c>
      <c r="E53" s="56" t="str">
        <f>IF(OR(Form!I53=0,Form!I53="N/A"), "X",)</f>
        <v>X</v>
      </c>
      <c r="F53" s="56" t="str">
        <f>IF(AND(Form!S53&gt;75,Form!S53&lt;&gt;"N/A"), "X",)</f>
        <v>X</v>
      </c>
      <c r="G53" s="54" t="s">
        <v>461</v>
      </c>
      <c r="I53" s="56" t="str">
        <f>IF(AND(Form!V53&gt;=20,Form!V53&lt;&gt;"N/A"),"X",)</f>
        <v>X</v>
      </c>
      <c r="J53" s="56" t="str">
        <f>IF(AND(Form!U53&gt;=5,Form!U53&lt;&gt;"N/A"),"X",)</f>
        <v>X</v>
      </c>
      <c r="K53" s="56" t="str">
        <f>IF(AND(Form!W53&gt;=5, Form!W53&lt;&gt;"N/A"),"X",)</f>
        <v>X</v>
      </c>
      <c r="L53" s="56">
        <f>IF(OR(Form!T53="Light",Form!T53="N/A"),, "X")</f>
        <v>0</v>
      </c>
      <c r="N53" s="56" t="str">
        <f>IF(AND(Form!AB53&gt;=20,Form!AB53&lt;&gt;"N/A"),"X",)</f>
        <v>X</v>
      </c>
      <c r="O53" s="56" t="str">
        <f>IF(AND(Form!AA53&gt;=5,Form!AA53&lt;&gt;"N/A"),"X",)</f>
        <v>X</v>
      </c>
      <c r="P53" s="56" t="str">
        <f>IF(AND(Form!AC53&gt;=5,Form!AC53&lt;&gt;"N/A"),"X",)</f>
        <v>X</v>
      </c>
      <c r="Q53" s="56">
        <f>IF(OR(Form!Z53="Light",Form!Z53="N/A"),, "X")</f>
        <v>0</v>
      </c>
    </row>
    <row r="54" spans="1:17">
      <c r="A54" s="25" t="s">
        <v>296</v>
      </c>
      <c r="B54" s="66"/>
      <c r="C54" s="65"/>
      <c r="D54" s="56" t="str">
        <f>IF(OR(Form!H54="N/A",Form!H54=0), "X",)</f>
        <v>X</v>
      </c>
      <c r="E54" s="56" t="str">
        <f>IF(OR(Form!I54=0,Form!I54="N/A"), "X",)</f>
        <v>X</v>
      </c>
      <c r="F54" s="56">
        <f>IF(AND(Form!S54&gt;75,Form!S54&lt;&gt;"N/A"), "X",)</f>
        <v>0</v>
      </c>
      <c r="G54" s="56"/>
      <c r="I54" s="56">
        <f>IF(AND(Form!V54&gt;=20,Form!V54&lt;&gt;"N/A"),"X",)</f>
        <v>0</v>
      </c>
      <c r="J54" s="56">
        <f>IF(AND(Form!U54&gt;=5,Form!U54&lt;&gt;"N/A"),"X",)</f>
        <v>0</v>
      </c>
      <c r="K54" s="56">
        <f>IF(AND(Form!W54&gt;=5, Form!W54&lt;&gt;"N/A"),"X",)</f>
        <v>0</v>
      </c>
      <c r="L54" s="56">
        <f>IF(OR(Form!T54="Light",Form!T54="N/A"),, "X")</f>
        <v>0</v>
      </c>
      <c r="N54" s="56" t="str">
        <f>IF(AND(Form!AB54&gt;=20,Form!AB54&lt;&gt;"N/A"),"X",)</f>
        <v>X</v>
      </c>
      <c r="O54" s="56" t="str">
        <f>IF(AND(Form!AA54&gt;=5,Form!AA54&lt;&gt;"N/A"),"X",)</f>
        <v>X</v>
      </c>
      <c r="P54" s="56">
        <f>IF(AND(Form!AC54&gt;=5,Form!AC54&lt;&gt;"N/A"),"X",)</f>
        <v>0</v>
      </c>
      <c r="Q54" s="56">
        <f>IF(OR(Form!Z54="Light",Form!Z54="N/A"),, "X")</f>
        <v>0</v>
      </c>
    </row>
    <row r="55" spans="1:17">
      <c r="A55" s="25" t="s">
        <v>299</v>
      </c>
      <c r="B55" s="64">
        <f>Form!P55*Form!Q55*Form!R55*Form!S55/100/Form!G55/Form!N55</f>
        <v>2.8500000000000001E-2</v>
      </c>
      <c r="C55" s="65">
        <f>Form!G55/Form!H55</f>
        <v>4</v>
      </c>
      <c r="D55" s="56">
        <f>IF(OR(Form!H55="N/A",Form!H55=0), "X",)</f>
        <v>0</v>
      </c>
      <c r="E55" s="56" t="str">
        <f>IF(OR(Form!I55=0,Form!I55="N/A"), "X",)</f>
        <v>X</v>
      </c>
      <c r="F55" s="56" t="str">
        <f>IF(AND(Form!S55&gt;75,Form!S55&lt;&gt;"N/A"), "X",)</f>
        <v>X</v>
      </c>
      <c r="G55" s="54" t="s">
        <v>461</v>
      </c>
      <c r="I55" s="56" t="str">
        <f>IF(AND(Form!V55&gt;=20,Form!V55&lt;&gt;"N/A"),"X",)</f>
        <v>X</v>
      </c>
      <c r="J55" s="56" t="str">
        <f>IF(AND(Form!U55&gt;=5,Form!U55&lt;&gt;"N/A"),"X",)</f>
        <v>X</v>
      </c>
      <c r="K55" s="56">
        <f>IF(AND(Form!W55&gt;=5, Form!W55&lt;&gt;"N/A"),"X",)</f>
        <v>0</v>
      </c>
      <c r="L55" s="56">
        <f>IF(OR(Form!T55="Light",Form!T55="N/A"),, "X")</f>
        <v>0</v>
      </c>
      <c r="N55" s="56">
        <f>IF(AND(Form!AB55&gt;=20,Form!AB55&lt;&gt;"N/A"),"X",)</f>
        <v>0</v>
      </c>
      <c r="O55" s="56">
        <f>IF(AND(Form!AA55&gt;=5,Form!AA55&lt;&gt;"N/A"),"X",)</f>
        <v>0</v>
      </c>
      <c r="P55" s="56">
        <f>IF(AND(Form!AC55&gt;=5,Form!AC55&lt;&gt;"N/A"),"X",)</f>
        <v>0</v>
      </c>
      <c r="Q55" s="56">
        <f>IF(OR(Form!Z55="Light",Form!Z55="N/A"),, "X")</f>
        <v>0</v>
      </c>
    </row>
    <row r="56" spans="1:17">
      <c r="A56" s="25" t="s">
        <v>302</v>
      </c>
      <c r="B56" s="64">
        <f>Form!P56*Form!Q56*Form!R56*Form!S56/100/Form!G56/Form!N56</f>
        <v>0.16</v>
      </c>
      <c r="C56" s="65">
        <f>Form!G56/Form!H56</f>
        <v>5</v>
      </c>
      <c r="D56" s="56">
        <f>IF(OR(Form!H56="N/A",Form!H56=0), "X",)</f>
        <v>0</v>
      </c>
      <c r="E56" s="56" t="str">
        <f>IF(OR(Form!I56=0,Form!I56="N/A"), "X",)</f>
        <v>X</v>
      </c>
      <c r="F56" s="56" t="str">
        <f>IF(AND(Form!S56&gt;75,Form!S56&lt;&gt;"N/A"), "X",)</f>
        <v>X</v>
      </c>
      <c r="G56" s="56"/>
      <c r="I56" s="56" t="str">
        <f>IF(AND(Form!V56&gt;=20,Form!V56&lt;&gt;"N/A"),"X",)</f>
        <v>X</v>
      </c>
      <c r="J56" s="56" t="str">
        <f>IF(AND(Form!U56&gt;=5,Form!U56&lt;&gt;"N/A"),"X",)</f>
        <v>X</v>
      </c>
      <c r="K56" s="56">
        <f>IF(AND(Form!W56&gt;=5, Form!W56&lt;&gt;"N/A"),"X",)</f>
        <v>0</v>
      </c>
      <c r="L56" s="56">
        <f>IF(OR(Form!T56="Light",Form!T56="N/A"),, "X")</f>
        <v>0</v>
      </c>
      <c r="N56" s="56">
        <f>IF(AND(Form!AB56&gt;=20,Form!AB56&lt;&gt;"N/A"),"X",)</f>
        <v>0</v>
      </c>
      <c r="O56" s="56">
        <f>IF(AND(Form!AA56&gt;=5,Form!AA56&lt;&gt;"N/A"),"X",)</f>
        <v>0</v>
      </c>
      <c r="P56" s="56">
        <f>IF(AND(Form!AC56&gt;=5,Form!AC56&lt;&gt;"N/A"),"X",)</f>
        <v>0</v>
      </c>
      <c r="Q56" s="56">
        <f>IF(OR(Form!Z56="Light",Form!Z56="N/A"),, "X")</f>
        <v>0</v>
      </c>
    </row>
    <row r="57" spans="1:17">
      <c r="A57" s="25" t="s">
        <v>305</v>
      </c>
      <c r="B57" s="66"/>
      <c r="C57" s="65"/>
      <c r="D57" s="56" t="str">
        <f>IF(OR(Form!H57="N/A",Form!H57=0), "X",)</f>
        <v>X</v>
      </c>
      <c r="E57" s="56" t="str">
        <f>IF(OR(Form!I57=0,Form!I57="N/A"), "X",)</f>
        <v>X</v>
      </c>
      <c r="F57" s="56">
        <f>IF(AND(Form!S57&gt;75,Form!S57&lt;&gt;"N/A"), "X",)</f>
        <v>0</v>
      </c>
      <c r="G57" s="54" t="s">
        <v>461</v>
      </c>
      <c r="I57" s="56" t="str">
        <f>IF(AND(Form!V57&gt;=20,Form!V57&lt;&gt;"N/A"),"X",)</f>
        <v>X</v>
      </c>
      <c r="J57" s="56" t="str">
        <f>IF(AND(Form!U57&gt;=5,Form!U57&lt;&gt;"N/A"),"X",)</f>
        <v>X</v>
      </c>
      <c r="K57" s="56" t="str">
        <f>IF(AND(Form!W57&gt;=5, Form!W57&lt;&gt;"N/A"),"X",)</f>
        <v>X</v>
      </c>
      <c r="L57" s="56">
        <f>IF(OR(Form!T57="Light",Form!T57="N/A"),, "X")</f>
        <v>0</v>
      </c>
      <c r="N57" s="56" t="str">
        <f>IF(AND(Form!AB57&gt;=20,Form!AB57&lt;&gt;"N/A"),"X",)</f>
        <v>X</v>
      </c>
      <c r="O57" s="56" t="str">
        <f>IF(AND(Form!AA57&gt;=5,Form!AA57&lt;&gt;"N/A"),"X",)</f>
        <v>X</v>
      </c>
      <c r="P57" s="56">
        <f>IF(AND(Form!AC57&gt;=5,Form!AC57&lt;&gt;"N/A"),"X",)</f>
        <v>0</v>
      </c>
      <c r="Q57" s="56">
        <f>IF(OR(Form!Z57="Light",Form!Z57="N/A"),, "X")</f>
        <v>0</v>
      </c>
    </row>
    <row r="58" spans="1:17">
      <c r="A58" s="25" t="s">
        <v>311</v>
      </c>
      <c r="B58" s="64">
        <f>Form!P58*Form!Q58*Form!R58*Form!S58/100/Form!G58/Form!N58</f>
        <v>0.16666666666666666</v>
      </c>
      <c r="C58" s="65">
        <f>Form!G58/Form!H58</f>
        <v>3</v>
      </c>
      <c r="D58" s="56">
        <f>IF(OR(Form!H58="N/A",Form!H58=0), "X",)</f>
        <v>0</v>
      </c>
      <c r="E58" s="56" t="str">
        <f>IF(OR(Form!I58=0,Form!I58="N/A"), "X",)</f>
        <v>X</v>
      </c>
      <c r="F58" s="56">
        <f>IF(AND(Form!S58&gt;75,Form!S58&lt;&gt;"N/A"), "X",)</f>
        <v>0</v>
      </c>
      <c r="G58" s="56"/>
      <c r="I58" s="56" t="str">
        <f>IF(AND(Form!V58&gt;=20,Form!V58&lt;&gt;"N/A"),"X",)</f>
        <v>X</v>
      </c>
      <c r="J58" s="56" t="str">
        <f>IF(AND(Form!U58&gt;=5,Form!U58&lt;&gt;"N/A"),"X",)</f>
        <v>X</v>
      </c>
      <c r="K58" s="56" t="str">
        <f>IF(AND(Form!W58&gt;=5, Form!W58&lt;&gt;"N/A"),"X",)</f>
        <v>X</v>
      </c>
      <c r="L58" s="56">
        <f>IF(OR(Form!T58="Light",Form!T58="N/A"),, "X")</f>
        <v>0</v>
      </c>
      <c r="N58" s="56">
        <f>IF(AND(Form!AB58&gt;=20,Form!AB58&lt;&gt;"N/A"),"X",)</f>
        <v>0</v>
      </c>
      <c r="O58" s="56">
        <f>IF(AND(Form!AA58&gt;=5,Form!AA58&lt;&gt;"N/A"),"X",)</f>
        <v>0</v>
      </c>
      <c r="P58" s="56">
        <f>IF(AND(Form!AC58&gt;=5,Form!AC58&lt;&gt;"N/A"),"X",)</f>
        <v>0</v>
      </c>
      <c r="Q58" s="56">
        <f>IF(OR(Form!Z58="Light",Form!Z58="N/A"),, "X")</f>
        <v>0</v>
      </c>
    </row>
    <row r="59" spans="1:17">
      <c r="A59" s="25" t="s">
        <v>316</v>
      </c>
      <c r="B59" s="64">
        <f>Form!P59*Form!Q59*Form!R59*Form!S59/100/Form!G59/Form!N59</f>
        <v>5.04E-2</v>
      </c>
      <c r="C59" s="65">
        <f>Form!G59/Form!H59</f>
        <v>5</v>
      </c>
      <c r="D59" s="56">
        <f>IF(OR(Form!H59="N/A",Form!H59=0), "X",)</f>
        <v>0</v>
      </c>
      <c r="E59" s="56" t="str">
        <f>IF(OR(Form!I59=0,Form!I59="N/A"), "X",)</f>
        <v>X</v>
      </c>
      <c r="F59" s="56">
        <f>IF(AND(Form!S59&gt;75,Form!S59&lt;&gt;"N/A"), "X",)</f>
        <v>0</v>
      </c>
      <c r="G59" s="56"/>
      <c r="I59" s="56" t="str">
        <f>IF(AND(Form!V59&gt;=20,Form!V59&lt;&gt;"N/A"),"X",)</f>
        <v>X</v>
      </c>
      <c r="J59" s="56" t="str">
        <f>IF(AND(Form!U59&gt;=5,Form!U59&lt;&gt;"N/A"),"X",)</f>
        <v>X</v>
      </c>
      <c r="K59" s="56" t="str">
        <f>IF(AND(Form!W59&gt;=5, Form!W59&lt;&gt;"N/A"),"X",)</f>
        <v>X</v>
      </c>
      <c r="L59" s="56">
        <f>IF(OR(Form!T59="Light",Form!T59="N/A"),, "X")</f>
        <v>0</v>
      </c>
      <c r="N59" s="56">
        <f>IF(AND(Form!AB59&gt;=20,Form!AB59&lt;&gt;"N/A"),"X",)</f>
        <v>0</v>
      </c>
      <c r="O59" s="56">
        <f>IF(AND(Form!AA59&gt;=5,Form!AA59&lt;&gt;"N/A"),"X",)</f>
        <v>0</v>
      </c>
      <c r="P59" s="56">
        <f>IF(AND(Form!AC59&gt;=5,Form!AC59&lt;&gt;"N/A"),"X",)</f>
        <v>0</v>
      </c>
      <c r="Q59" s="56">
        <f>IF(OR(Form!Z59="Light",Form!Z59="N/A"),, "X")</f>
        <v>0</v>
      </c>
    </row>
    <row r="60" spans="1:17">
      <c r="A60" s="25" t="s">
        <v>319</v>
      </c>
      <c r="B60" s="64">
        <f>Form!P60*Form!Q60*Form!R60*Form!S60/100/Form!G60/Form!N60</f>
        <v>0.17249999999999999</v>
      </c>
      <c r="C60" s="65">
        <f>Form!G60/Form!H60</f>
        <v>3</v>
      </c>
      <c r="D60" s="56">
        <f>IF(OR(Form!H60="N/A",Form!H60=0), "X",)</f>
        <v>0</v>
      </c>
      <c r="E60" s="56" t="str">
        <f>IF(OR(Form!I60=0,Form!I60="N/A"), "X",)</f>
        <v>X</v>
      </c>
      <c r="F60" s="56">
        <f>IF(AND(Form!S60&gt;75,Form!S60&lt;&gt;"N/A"), "X",)</f>
        <v>0</v>
      </c>
      <c r="G60" s="56"/>
      <c r="I60" s="56" t="str">
        <f>IF(AND(Form!V60&gt;=20,Form!V60&lt;&gt;"N/A"),"X",)</f>
        <v>X</v>
      </c>
      <c r="J60" s="56" t="str">
        <f>IF(AND(Form!U60&gt;=5,Form!U60&lt;&gt;"N/A"),"X",)</f>
        <v>X</v>
      </c>
      <c r="K60" s="56" t="str">
        <f>IF(AND(Form!W60&gt;=5, Form!W60&lt;&gt;"N/A"),"X",)</f>
        <v>X</v>
      </c>
      <c r="L60" s="56">
        <f>IF(OR(Form!T60="Light",Form!T60="N/A"),, "X")</f>
        <v>0</v>
      </c>
      <c r="N60" s="56">
        <f>IF(AND(Form!AB60&gt;=20,Form!AB60&lt;&gt;"N/A"),"X",)</f>
        <v>0</v>
      </c>
      <c r="O60" s="56">
        <f>IF(AND(Form!AA60&gt;=5,Form!AA60&lt;&gt;"N/A"),"X",)</f>
        <v>0</v>
      </c>
      <c r="P60" s="56">
        <f>IF(AND(Form!AC60&gt;=5,Form!AC60&lt;&gt;"N/A"),"X",)</f>
        <v>0</v>
      </c>
      <c r="Q60" s="56">
        <f>IF(OR(Form!Z60="Light",Form!Z60="N/A"),, "X")</f>
        <v>0</v>
      </c>
    </row>
    <row r="61" spans="1:17">
      <c r="A61" s="25" t="s">
        <v>322</v>
      </c>
      <c r="B61" s="64">
        <f>Form!P61*Form!Q61*Form!R61*Form!S61/100/Form!G61/Form!N61</f>
        <v>8.666666666666667E-2</v>
      </c>
      <c r="C61" s="65">
        <f>Form!G61/Form!H61</f>
        <v>5</v>
      </c>
      <c r="D61" s="56">
        <f>IF(OR(Form!H61="N/A",Form!H61=0), "X",)</f>
        <v>0</v>
      </c>
      <c r="E61" s="56" t="str">
        <f>IF(OR(Form!I61=0,Form!I61="N/A"), "X",)</f>
        <v>X</v>
      </c>
      <c r="F61" s="56">
        <f>IF(AND(Form!S61&gt;75,Form!S61&lt;&gt;"N/A"), "X",)</f>
        <v>0</v>
      </c>
      <c r="G61" s="56"/>
      <c r="I61" s="56" t="str">
        <f>IF(AND(Form!V61&gt;=20,Form!V61&lt;&gt;"N/A"),"X",)</f>
        <v>X</v>
      </c>
      <c r="J61" s="56" t="str">
        <f>IF(AND(Form!U61&gt;=5,Form!U61&lt;&gt;"N/A"),"X",)</f>
        <v>X</v>
      </c>
      <c r="K61" s="56">
        <f>IF(AND(Form!W61&gt;=5, Form!W61&lt;&gt;"N/A"),"X",)</f>
        <v>0</v>
      </c>
      <c r="L61" s="56">
        <f>IF(OR(Form!T61="Light",Form!T61="N/A"),, "X")</f>
        <v>0</v>
      </c>
      <c r="N61" s="56">
        <f>IF(AND(Form!AB61&gt;=20,Form!AB61&lt;&gt;"N/A"),"X",)</f>
        <v>0</v>
      </c>
      <c r="O61" s="56">
        <f>IF(AND(Form!AA61&gt;=5,Form!AA61&lt;&gt;"N/A"),"X",)</f>
        <v>0</v>
      </c>
      <c r="P61" s="56">
        <f>IF(AND(Form!AC61&gt;=5,Form!AC61&lt;&gt;"N/A"),"X",)</f>
        <v>0</v>
      </c>
      <c r="Q61" s="56">
        <f>IF(OR(Form!Z61="Light",Form!Z61="N/A"),, "X")</f>
        <v>0</v>
      </c>
    </row>
    <row r="62" spans="1:17">
      <c r="A62" s="25" t="s">
        <v>325</v>
      </c>
      <c r="B62" s="66"/>
      <c r="C62" s="65"/>
      <c r="D62" s="56" t="str">
        <f>IF(OR(Form!H62="N/A",Form!H62=0), "X",)</f>
        <v>X</v>
      </c>
      <c r="E62" s="56" t="str">
        <f>IF(OR(Form!I62=0,Form!I62="N/A"), "X",)</f>
        <v>X</v>
      </c>
      <c r="F62" s="56">
        <f>IF(AND(Form!S62&gt;75,Form!S62&lt;&gt;"N/A"), "X",)</f>
        <v>0</v>
      </c>
      <c r="G62" s="56"/>
      <c r="I62" s="56">
        <f>IF(AND(Form!V62&gt;=20,Form!V62&lt;&gt;"N/A"),"X",)</f>
        <v>0</v>
      </c>
      <c r="J62" s="56">
        <f>IF(AND(Form!U62&gt;=5,Form!U62&lt;&gt;"N/A"),"X",)</f>
        <v>0</v>
      </c>
      <c r="K62" s="56">
        <f>IF(AND(Form!W62&gt;=5, Form!W62&lt;&gt;"N/A"),"X",)</f>
        <v>0</v>
      </c>
      <c r="L62" s="56">
        <f>IF(OR(Form!T62="Light",Form!T62="N/A"),, "X")</f>
        <v>0</v>
      </c>
      <c r="N62" s="56">
        <f>IF(AND(Form!AB62&gt;=20,Form!AB62&lt;&gt;"N/A"),"X",)</f>
        <v>0</v>
      </c>
      <c r="O62" s="56">
        <f>IF(AND(Form!AA62&gt;=5,Form!AA62&lt;&gt;"N/A"),"X",)</f>
        <v>0</v>
      </c>
      <c r="P62" s="56">
        <f>IF(AND(Form!AC62&gt;=5,Form!AC62&lt;&gt;"N/A"),"X",)</f>
        <v>0</v>
      </c>
      <c r="Q62" s="56">
        <f>IF(OR(Form!Z62="Light",Form!Z62="N/A"),, "X")</f>
        <v>0</v>
      </c>
    </row>
    <row r="63" spans="1:17">
      <c r="A63" s="25" t="s">
        <v>327</v>
      </c>
      <c r="B63" s="64">
        <f>Form!P63*Form!Q63*Form!R63*Form!S63/100/Form!G63/Form!N63</f>
        <v>2.9538461538461538E-2</v>
      </c>
      <c r="C63" s="65">
        <f>Form!G63/Form!H63</f>
        <v>5</v>
      </c>
      <c r="D63" s="56">
        <f>IF(OR(Form!H63="N/A",Form!H63=0), "X",)</f>
        <v>0</v>
      </c>
      <c r="E63" s="56" t="str">
        <f>IF(OR(Form!I63=0,Form!I63="N/A"), "X",)</f>
        <v>X</v>
      </c>
      <c r="F63" s="56" t="str">
        <f>IF(AND(Form!S63&gt;75,Form!S63&lt;&gt;"N/A"), "X",)</f>
        <v>X</v>
      </c>
      <c r="G63" s="56"/>
      <c r="I63" s="56" t="str">
        <f>IF(AND(Form!V63&gt;=20,Form!V63&lt;&gt;"N/A"),"X",)</f>
        <v>X</v>
      </c>
      <c r="J63" s="56" t="str">
        <f>IF(AND(Form!U63&gt;=5,Form!U63&lt;&gt;"N/A"),"X",)</f>
        <v>X</v>
      </c>
      <c r="K63" s="56" t="str">
        <f>IF(AND(Form!W63&gt;=5, Form!W63&lt;&gt;"N/A"),"X",)</f>
        <v>X</v>
      </c>
      <c r="L63" s="56">
        <f>IF(OR(Form!T63="Light",Form!T63="N/A"),, "X")</f>
        <v>0</v>
      </c>
      <c r="N63" s="56">
        <f>IF(AND(Form!AB63&gt;=20,Form!AB63&lt;&gt;"N/A"),"X",)</f>
        <v>0</v>
      </c>
      <c r="O63" s="56">
        <f>IF(AND(Form!AA63&gt;=5,Form!AA63&lt;&gt;"N/A"),"X",)</f>
        <v>0</v>
      </c>
      <c r="P63" s="56">
        <f>IF(AND(Form!AC63&gt;=5,Form!AC63&lt;&gt;"N/A"),"X",)</f>
        <v>0</v>
      </c>
      <c r="Q63" s="56">
        <f>IF(OR(Form!Z63="Light",Form!Z63="N/A"),, "X")</f>
        <v>0</v>
      </c>
    </row>
    <row r="64" spans="1:17">
      <c r="A64" s="25" t="s">
        <v>330</v>
      </c>
      <c r="B64" s="66"/>
      <c r="C64" s="65"/>
      <c r="D64" s="56" t="str">
        <f>IF(OR(Form!H64="N/A",Form!H64=0), "X",)</f>
        <v>X</v>
      </c>
      <c r="E64" s="56" t="str">
        <f>IF(OR(Form!I64=0,Form!I64="N/A"), "X",)</f>
        <v>X</v>
      </c>
      <c r="F64" s="56">
        <f>IF(AND(Form!S64&gt;75,Form!S64&lt;&gt;"N/A"), "X",)</f>
        <v>0</v>
      </c>
      <c r="G64" s="54" t="s">
        <v>461</v>
      </c>
      <c r="I64" s="56" t="str">
        <f>IF(AND(Form!V64&gt;=20,Form!V64&lt;&gt;"N/A"),"X",)</f>
        <v>X</v>
      </c>
      <c r="J64" s="56" t="str">
        <f>IF(AND(Form!U64&gt;=5,Form!U64&lt;&gt;"N/A"),"X",)</f>
        <v>X</v>
      </c>
      <c r="K64" s="56">
        <f>IF(AND(Form!W64&gt;=5, Form!W64&lt;&gt;"N/A"),"X",)</f>
        <v>0</v>
      </c>
      <c r="L64" s="56">
        <f>IF(OR(Form!T64="Light",Form!T64="N/A"),, "X")</f>
        <v>0</v>
      </c>
      <c r="N64" s="56">
        <f>IF(AND(Form!AB64&gt;=20,Form!AB64&lt;&gt;"N/A"),"X",)</f>
        <v>0</v>
      </c>
      <c r="O64" s="56">
        <f>IF(AND(Form!AA64&gt;=5,Form!AA64&lt;&gt;"N/A"),"X",)</f>
        <v>0</v>
      </c>
      <c r="P64" s="56">
        <f>IF(AND(Form!AC64&gt;=5,Form!AC64&lt;&gt;"N/A"),"X",)</f>
        <v>0</v>
      </c>
      <c r="Q64" s="56">
        <f>IF(OR(Form!Z64="Light",Form!Z64="N/A"),, "X")</f>
        <v>0</v>
      </c>
    </row>
    <row r="65" spans="1:17">
      <c r="A65" s="25" t="s">
        <v>333</v>
      </c>
      <c r="B65" s="64">
        <f>Form!P65*Form!Q65*Form!R65*Form!S65/100/Form!G65/Form!N65</f>
        <v>4.2187500000000003E-2</v>
      </c>
      <c r="C65" s="65">
        <f>Form!G65/Form!H65</f>
        <v>4</v>
      </c>
      <c r="D65" s="56">
        <f>IF(OR(Form!H65="N/A",Form!H65=0), "X",)</f>
        <v>0</v>
      </c>
      <c r="E65" s="56" t="str">
        <f>IF(OR(Form!I65=0,Form!I65="N/A"), "X",)</f>
        <v>X</v>
      </c>
      <c r="F65" s="56">
        <f>IF(AND(Form!S65&gt;75,Form!S65&lt;&gt;"N/A"), "X",)</f>
        <v>0</v>
      </c>
      <c r="G65" s="56"/>
      <c r="I65" s="56" t="str">
        <f>IF(AND(Form!V65&gt;=20,Form!V65&lt;&gt;"N/A"),"X",)</f>
        <v>X</v>
      </c>
      <c r="J65" s="56" t="str">
        <f>IF(AND(Form!U65&gt;=5,Form!U65&lt;&gt;"N/A"),"X",)</f>
        <v>X</v>
      </c>
      <c r="K65" s="56">
        <f>IF(AND(Form!W65&gt;=5, Form!W65&lt;&gt;"N/A"),"X",)</f>
        <v>0</v>
      </c>
      <c r="L65" s="56">
        <f>IF(OR(Form!T65="Light",Form!T65="N/A"),, "X")</f>
        <v>0</v>
      </c>
      <c r="N65" s="56">
        <f>IF(AND(Form!AB65&gt;=20,Form!AB65&lt;&gt;"N/A"),"X",)</f>
        <v>0</v>
      </c>
      <c r="O65" s="56">
        <f>IF(AND(Form!AA65&gt;=5,Form!AA65&lt;&gt;"N/A"),"X",)</f>
        <v>0</v>
      </c>
      <c r="P65" s="56">
        <f>IF(AND(Form!AC65&gt;=5,Form!AC65&lt;&gt;"N/A"),"X",)</f>
        <v>0</v>
      </c>
      <c r="Q65" s="56">
        <f>IF(OR(Form!Z65="Light",Form!Z65="N/A"),, "X")</f>
        <v>0</v>
      </c>
    </row>
    <row r="66" spans="1:17">
      <c r="A66" s="25" t="s">
        <v>337</v>
      </c>
      <c r="B66" s="64">
        <f>Form!P66*Form!Q66*Form!R66*Form!S66/100/Form!G66/Form!N66</f>
        <v>0.32062499999999999</v>
      </c>
      <c r="C66" s="65">
        <f>Form!G66/Form!H66</f>
        <v>8</v>
      </c>
      <c r="D66" s="56">
        <f>IF(OR(Form!H66="N/A",Form!H66=0), "X",)</f>
        <v>0</v>
      </c>
      <c r="E66" s="56" t="str">
        <f>IF(OR(Form!I66=0,Form!I66="N/A"), "X",)</f>
        <v>X</v>
      </c>
      <c r="F66" s="56">
        <f>IF(AND(Form!S66&gt;75,Form!S66&lt;&gt;"N/A"), "X",)</f>
        <v>0</v>
      </c>
      <c r="G66" s="56"/>
      <c r="I66" s="56" t="str">
        <f>IF(AND(Form!V66&gt;=20,Form!V66&lt;&gt;"N/A"),"X",)</f>
        <v>X</v>
      </c>
      <c r="J66" s="56" t="str">
        <f>IF(AND(Form!U66&gt;=5,Form!U66&lt;&gt;"N/A"),"X",)</f>
        <v>X</v>
      </c>
      <c r="K66" s="56">
        <f>IF(AND(Form!W66&gt;=5, Form!W66&lt;&gt;"N/A"),"X",)</f>
        <v>0</v>
      </c>
      <c r="L66" s="56">
        <f>IF(OR(Form!T66="Light",Form!T66="N/A"),, "X")</f>
        <v>0</v>
      </c>
      <c r="N66" s="56">
        <f>IF(AND(Form!AB66&gt;=20,Form!AB66&lt;&gt;"N/A"),"X",)</f>
        <v>0</v>
      </c>
      <c r="O66" s="56">
        <f>IF(AND(Form!AA66&gt;=5,Form!AA66&lt;&gt;"N/A"),"X",)</f>
        <v>0</v>
      </c>
      <c r="P66" s="56">
        <f>IF(AND(Form!AC66&gt;=5,Form!AC66&lt;&gt;"N/A"),"X",)</f>
        <v>0</v>
      </c>
      <c r="Q66" s="56">
        <f>IF(OR(Form!Z66="Light",Form!Z66="N/A"),, "X")</f>
        <v>0</v>
      </c>
    </row>
    <row r="67" spans="1:17">
      <c r="A67" s="25" t="s">
        <v>340</v>
      </c>
      <c r="B67" s="64">
        <f>Form!P67*Form!Q67*Form!R67*Form!S67/100/Form!G67/Form!N67</f>
        <v>0.24</v>
      </c>
      <c r="C67" s="65">
        <f>Form!G67/Form!H67</f>
        <v>2</v>
      </c>
      <c r="D67" s="56">
        <f>IF(OR(Form!H67="N/A",Form!H67=0), "X",)</f>
        <v>0</v>
      </c>
      <c r="E67" s="56" t="str">
        <f>IF(OR(Form!I67=0,Form!I67="N/A"), "X",)</f>
        <v>X</v>
      </c>
      <c r="F67" s="56">
        <f>IF(AND(Form!S67&gt;75,Form!S67&lt;&gt;"N/A"), "X",)</f>
        <v>0</v>
      </c>
      <c r="G67" s="56"/>
      <c r="I67" s="56" t="str">
        <f>IF(AND(Form!V67&gt;=20,Form!V67&lt;&gt;"N/A"),"X",)</f>
        <v>X</v>
      </c>
      <c r="J67" s="56" t="str">
        <f>IF(AND(Form!U67&gt;=5,Form!U67&lt;&gt;"N/A"),"X",)</f>
        <v>X</v>
      </c>
      <c r="K67" s="56">
        <f>IF(AND(Form!W67&gt;=5, Form!W67&lt;&gt;"N/A"),"X",)</f>
        <v>0</v>
      </c>
      <c r="L67" s="56">
        <f>IF(OR(Form!T67="Light",Form!T67="N/A"),, "X")</f>
        <v>0</v>
      </c>
      <c r="N67" s="56">
        <f>IF(AND(Form!AB67&gt;=20,Form!AB67&lt;&gt;"N/A"),"X",)</f>
        <v>0</v>
      </c>
      <c r="O67" s="56">
        <f>IF(AND(Form!AA67&gt;=5,Form!AA67&lt;&gt;"N/A"),"X",)</f>
        <v>0</v>
      </c>
      <c r="P67" s="56">
        <f>IF(AND(Form!AC67&gt;=5,Form!AC67&lt;&gt;"N/A"),"X",)</f>
        <v>0</v>
      </c>
      <c r="Q67" s="56">
        <f>IF(OR(Form!Z67="Light",Form!Z67="N/A"),, "X")</f>
        <v>0</v>
      </c>
    </row>
    <row r="68" spans="1:17">
      <c r="A68" s="25" t="s">
        <v>343</v>
      </c>
      <c r="B68" s="64">
        <f>Form!P68*Form!Q68*Form!R68*Form!S68/100/Form!G68/Form!N68</f>
        <v>0.61599999999999999</v>
      </c>
      <c r="C68" s="65">
        <f>Form!G68/Form!H68</f>
        <v>3</v>
      </c>
      <c r="D68" s="56">
        <f>IF(OR(Form!H68="N/A",Form!H68=0), "X",)</f>
        <v>0</v>
      </c>
      <c r="E68" s="56" t="str">
        <f>IF(OR(Form!I68=0,Form!I68="N/A"), "X",)</f>
        <v>X</v>
      </c>
      <c r="F68" s="56">
        <f>IF(AND(Form!S68&gt;75,Form!S68&lt;&gt;"N/A"), "X",)</f>
        <v>0</v>
      </c>
      <c r="G68" s="56"/>
      <c r="I68" s="56" t="str">
        <f>IF(AND(Form!V68&gt;=20,Form!V68&lt;&gt;"N/A"),"X",)</f>
        <v>X</v>
      </c>
      <c r="J68" s="56" t="str">
        <f>IF(AND(Form!U68&gt;=5,Form!U68&lt;&gt;"N/A"),"X",)</f>
        <v>X</v>
      </c>
      <c r="K68" s="56" t="str">
        <f>IF(AND(Form!W68&gt;=5, Form!W68&lt;&gt;"N/A"),"X",)</f>
        <v>X</v>
      </c>
      <c r="L68" s="56">
        <f>IF(OR(Form!T68="Light",Form!T68="N/A"),, "X")</f>
        <v>0</v>
      </c>
      <c r="N68" s="56">
        <f>IF(AND(Form!AB68&gt;=20,Form!AB68&lt;&gt;"N/A"),"X",)</f>
        <v>0</v>
      </c>
      <c r="O68" s="56">
        <f>IF(AND(Form!AA68&gt;=5,Form!AA68&lt;&gt;"N/A"),"X",)</f>
        <v>0</v>
      </c>
      <c r="P68" s="56">
        <f>IF(AND(Form!AC68&gt;=5,Form!AC68&lt;&gt;"N/A"),"X",)</f>
        <v>0</v>
      </c>
      <c r="Q68" s="56">
        <f>IF(OR(Form!Z68="Light",Form!Z68="N/A"),, "X")</f>
        <v>0</v>
      </c>
    </row>
    <row r="69" spans="1:17">
      <c r="A69" s="25" t="s">
        <v>346</v>
      </c>
      <c r="B69" s="64">
        <f>Form!P69*Form!Q69*Form!R69*Form!S69/100/Form!G69/Form!N69</f>
        <v>4.9107142857142856E-2</v>
      </c>
      <c r="C69" s="65">
        <f>Form!G69/Form!H69</f>
        <v>7</v>
      </c>
      <c r="D69" s="56">
        <f>IF(OR(Form!H69="N/A",Form!H69=0), "X",)</f>
        <v>0</v>
      </c>
      <c r="E69" s="56" t="str">
        <f>IF(OR(Form!I69=0,Form!I69="N/A"), "X",)</f>
        <v>X</v>
      </c>
      <c r="F69" s="56">
        <f>IF(AND(Form!S69&gt;75,Form!S69&lt;&gt;"N/A"), "X",)</f>
        <v>0</v>
      </c>
      <c r="G69" s="56"/>
      <c r="I69" s="56" t="str">
        <f>IF(AND(Form!V69&gt;=20,Form!V69&lt;&gt;"N/A"),"X",)</f>
        <v>X</v>
      </c>
      <c r="J69" s="56" t="str">
        <f>IF(AND(Form!U69&gt;=5,Form!U69&lt;&gt;"N/A"),"X",)</f>
        <v>X</v>
      </c>
      <c r="K69" s="56">
        <f>IF(AND(Form!W69&gt;=5, Form!W69&lt;&gt;"N/A"),"X",)</f>
        <v>0</v>
      </c>
      <c r="L69" s="56">
        <f>IF(OR(Form!T69="Light",Form!T69="N/A"),, "X")</f>
        <v>0</v>
      </c>
      <c r="N69" s="56">
        <f>IF(AND(Form!AB69&gt;=20,Form!AB69&lt;&gt;"N/A"),"X",)</f>
        <v>0</v>
      </c>
      <c r="O69" s="56">
        <f>IF(AND(Form!AA69&gt;=5,Form!AA69&lt;&gt;"N/A"),"X",)</f>
        <v>0</v>
      </c>
      <c r="P69" s="56">
        <f>IF(AND(Form!AC69&gt;=5,Form!AC69&lt;&gt;"N/A"),"X",)</f>
        <v>0</v>
      </c>
      <c r="Q69" s="56">
        <f>IF(OR(Form!Z69="Light",Form!Z69="N/A"),, "X")</f>
        <v>0</v>
      </c>
    </row>
    <row r="70" spans="1:17">
      <c r="A70" s="25" t="s">
        <v>349</v>
      </c>
      <c r="B70" s="64">
        <f>Form!P70*Form!Q70*Form!R70*Form!S70/100/Form!G70/Form!N70</f>
        <v>5.808E-2</v>
      </c>
      <c r="C70" s="65">
        <f>Form!G70/Form!H70</f>
        <v>5</v>
      </c>
      <c r="D70" s="56">
        <f>IF(OR(Form!H70="N/A",Form!H70=0), "X",)</f>
        <v>0</v>
      </c>
      <c r="E70" s="56">
        <f>IF(OR(Form!I70=0,Form!I70="N/A"), "X",)</f>
        <v>0</v>
      </c>
      <c r="F70" s="56">
        <f>IF(AND(Form!S70&gt;75,Form!S70&lt;&gt;"N/A"), "X",)</f>
        <v>0</v>
      </c>
      <c r="G70" s="56"/>
      <c r="I70" s="56" t="str">
        <f>IF(AND(Form!V70&gt;=20,Form!V70&lt;&gt;"N/A"),"X",)</f>
        <v>X</v>
      </c>
      <c r="J70" s="56" t="str">
        <f>IF(AND(Form!U70&gt;=5,Form!U70&lt;&gt;"N/A"),"X",)</f>
        <v>X</v>
      </c>
      <c r="K70" s="56" t="str">
        <f>IF(AND(Form!W70&gt;=5, Form!W70&lt;&gt;"N/A"),"X",)</f>
        <v>X</v>
      </c>
      <c r="L70" s="56">
        <f>IF(OR(Form!T70="Light",Form!T70="N/A"),, "X")</f>
        <v>0</v>
      </c>
      <c r="N70" s="56">
        <f>IF(AND(Form!AB70&gt;=20,Form!AB70&lt;&gt;"N/A"),"X",)</f>
        <v>0</v>
      </c>
      <c r="O70" s="56">
        <f>IF(AND(Form!AA70&gt;=5,Form!AA70&lt;&gt;"N/A"),"X",)</f>
        <v>0</v>
      </c>
      <c r="P70" s="56">
        <f>IF(AND(Form!AC70&gt;=5,Form!AC70&lt;&gt;"N/A"),"X",)</f>
        <v>0</v>
      </c>
      <c r="Q70" s="56">
        <f>IF(OR(Form!Z70="Light",Form!Z70="N/A"),, "X")</f>
        <v>0</v>
      </c>
    </row>
    <row r="71" spans="1:17">
      <c r="A71" s="25" t="s">
        <v>352</v>
      </c>
      <c r="B71" s="64">
        <f>Form!P71*Form!Q71*Form!R71*Form!S71/100/Form!G71/Form!N71</f>
        <v>0.10400000000000001</v>
      </c>
      <c r="C71" s="65">
        <f>Form!G71/Form!H71</f>
        <v>2</v>
      </c>
      <c r="D71" s="56">
        <f>IF(OR(Form!H71="N/A",Form!H71=0), "X",)</f>
        <v>0</v>
      </c>
      <c r="E71" s="56">
        <f>IF(OR(Form!I71=0,Form!I71="N/A"), "X",)</f>
        <v>0</v>
      </c>
      <c r="F71" s="56">
        <f>IF(AND(Form!S71&gt;75,Form!S71&lt;&gt;"N/A"), "X",)</f>
        <v>0</v>
      </c>
      <c r="G71" s="56"/>
      <c r="I71" s="56" t="str">
        <f>IF(AND(Form!V71&gt;=20,Form!V71&lt;&gt;"N/A"),"X",)</f>
        <v>X</v>
      </c>
      <c r="J71" s="56" t="str">
        <f>IF(AND(Form!U71&gt;=5,Form!U71&lt;&gt;"N/A"),"X",)</f>
        <v>X</v>
      </c>
      <c r="K71" s="56">
        <f>IF(AND(Form!W71&gt;=5, Form!W71&lt;&gt;"N/A"),"X",)</f>
        <v>0</v>
      </c>
      <c r="L71" s="56" t="str">
        <f>IF(OR(Form!T71="Light",Form!T71="N/A"),, "X")</f>
        <v>X</v>
      </c>
      <c r="N71" s="56" t="str">
        <f>IF(AND(Form!AB71&gt;=20,Form!AB71&lt;&gt;"N/A"),"X",)</f>
        <v>X</v>
      </c>
      <c r="O71" s="56" t="str">
        <f>IF(AND(Form!AA71&gt;=5,Form!AA71&lt;&gt;"N/A"),"X",)</f>
        <v>X</v>
      </c>
      <c r="P71" s="56">
        <f>IF(AND(Form!AC71&gt;=5,Form!AC71&lt;&gt;"N/A"),"X",)</f>
        <v>0</v>
      </c>
      <c r="Q71" s="56" t="str">
        <f>IF(OR(Form!Z71="Light",Form!Z71="N/A"),, "X")</f>
        <v>X</v>
      </c>
    </row>
    <row r="72" spans="1:17">
      <c r="A72" s="25" t="s">
        <v>356</v>
      </c>
      <c r="B72" s="64">
        <f>Form!P72*Form!Q72*Form!R72*Form!S72/100/Form!G72/Form!N72</f>
        <v>1.8675000000000001E-2</v>
      </c>
      <c r="C72" s="65">
        <f>Form!G72/Form!H72</f>
        <v>4</v>
      </c>
      <c r="D72" s="56">
        <f>IF(OR(Form!H72="N/A",Form!H72=0), "X",)</f>
        <v>0</v>
      </c>
      <c r="E72" s="56">
        <f>IF(OR(Form!I72=0,Form!I72="N/A"), "X",)</f>
        <v>0</v>
      </c>
      <c r="F72" s="56">
        <f>IF(AND(Form!S72&gt;75,Form!S72&lt;&gt;"N/A"), "X",)</f>
        <v>0</v>
      </c>
      <c r="G72" s="56"/>
      <c r="I72" s="56">
        <f>IF(AND(Form!V72&gt;=20,Form!V72&lt;&gt;"N/A"),"X",)</f>
        <v>0</v>
      </c>
      <c r="J72" s="56" t="str">
        <f>IF(AND(Form!U72&gt;=5,Form!U72&lt;&gt;"N/A"),"X",)</f>
        <v>X</v>
      </c>
      <c r="K72" s="56" t="str">
        <f>IF(AND(Form!W72&gt;=5, Form!W72&lt;&gt;"N/A"),"X",)</f>
        <v>X</v>
      </c>
      <c r="L72" s="56" t="str">
        <f>IF(OR(Form!T72="Light",Form!T72="N/A"),, "X")</f>
        <v>X</v>
      </c>
      <c r="N72" s="56">
        <f>IF(AND(Form!AB72&gt;=20,Form!AB72&lt;&gt;"N/A"),"X",)</f>
        <v>0</v>
      </c>
      <c r="O72" s="56">
        <f>IF(AND(Form!AA72&gt;=5,Form!AA72&lt;&gt;"N/A"),"X",)</f>
        <v>0</v>
      </c>
      <c r="P72" s="56">
        <f>IF(AND(Form!AC72&gt;=5,Form!AC72&lt;&gt;"N/A"),"X",)</f>
        <v>0</v>
      </c>
      <c r="Q72" s="56">
        <f>IF(OR(Form!Z72="Light",Form!Z72="N/A"),, "X")</f>
        <v>0</v>
      </c>
    </row>
    <row r="73" spans="1:17">
      <c r="A73" s="25" t="s">
        <v>359</v>
      </c>
      <c r="B73" s="64">
        <f>Form!P73*Form!Q73*Form!R73*Form!S73/100/Form!G73/Form!N73</f>
        <v>5.9849999999999993E-2</v>
      </c>
      <c r="C73" s="65">
        <f>Form!G73/Form!H73</f>
        <v>2</v>
      </c>
      <c r="D73" s="56">
        <f>IF(OR(Form!H73="N/A",Form!H73=0), "X",)</f>
        <v>0</v>
      </c>
      <c r="E73" s="56" t="str">
        <f>IF(OR(Form!I73=0,Form!I73="N/A"), "X",)</f>
        <v>X</v>
      </c>
      <c r="F73" s="56">
        <f>IF(AND(Form!S73&gt;75,Form!S73&lt;&gt;"N/A"), "X",)</f>
        <v>0</v>
      </c>
      <c r="G73" s="56"/>
      <c r="I73" s="56" t="str">
        <f>IF(AND(Form!V73&gt;=20,Form!V73&lt;&gt;"N/A"),"X",)</f>
        <v>X</v>
      </c>
      <c r="J73" s="56" t="str">
        <f>IF(AND(Form!U73&gt;=5,Form!U73&lt;&gt;"N/A"),"X",)</f>
        <v>X</v>
      </c>
      <c r="K73" s="56" t="str">
        <f>IF(AND(Form!W73&gt;=5, Form!W73&lt;&gt;"N/A"),"X",)</f>
        <v>X</v>
      </c>
      <c r="L73" s="56">
        <f>IF(OR(Form!T73="Light",Form!T73="N/A"),, "X")</f>
        <v>0</v>
      </c>
      <c r="N73" s="56">
        <f>IF(AND(Form!AB73&gt;=20,Form!AB73&lt;&gt;"N/A"),"X",)</f>
        <v>0</v>
      </c>
      <c r="O73" s="56">
        <f>IF(AND(Form!AA73&gt;=5,Form!AA73&lt;&gt;"N/A"),"X",)</f>
        <v>0</v>
      </c>
      <c r="P73" s="56">
        <f>IF(AND(Form!AC73&gt;=5,Form!AC73&lt;&gt;"N/A"),"X",)</f>
        <v>0</v>
      </c>
      <c r="Q73" s="56">
        <f>IF(OR(Form!Z73="Light",Form!Z73="N/A"),, "X")</f>
        <v>0</v>
      </c>
    </row>
    <row r="74" spans="1:17">
      <c r="A74" s="25" t="s">
        <v>362</v>
      </c>
      <c r="B74" s="64">
        <f>Form!P74*Form!Q74*Form!R74*Form!S74/100/Form!G74/Form!N74</f>
        <v>0.10488</v>
      </c>
      <c r="C74" s="65">
        <f>Form!G74/Form!H74</f>
        <v>2</v>
      </c>
      <c r="D74" s="56">
        <f>IF(OR(Form!H74="N/A",Form!H74=0), "X",)</f>
        <v>0</v>
      </c>
      <c r="E74" s="56">
        <f>IF(OR(Form!I74=0,Form!I74="N/A"), "X",)</f>
        <v>0</v>
      </c>
      <c r="F74" s="56">
        <f>IF(AND(Form!S74&gt;75,Form!S74&lt;&gt;"N/A"), "X",)</f>
        <v>0</v>
      </c>
      <c r="G74" s="56"/>
      <c r="I74" s="56" t="str">
        <f>IF(AND(Form!V74&gt;=20,Form!V74&lt;&gt;"N/A"),"X",)</f>
        <v>X</v>
      </c>
      <c r="J74" s="56" t="str">
        <f>IF(AND(Form!U74&gt;=5,Form!U74&lt;&gt;"N/A"),"X",)</f>
        <v>X</v>
      </c>
      <c r="K74" s="56">
        <f>IF(AND(Form!W74&gt;=5, Form!W74&lt;&gt;"N/A"),"X",)</f>
        <v>0</v>
      </c>
      <c r="L74" s="56" t="str">
        <f>IF(OR(Form!T74="Light",Form!T74="N/A"),, "X")</f>
        <v>X</v>
      </c>
      <c r="N74" s="56">
        <f>IF(AND(Form!AB74&gt;=20,Form!AB74&lt;&gt;"N/A"),"X",)</f>
        <v>0</v>
      </c>
      <c r="O74" s="56">
        <f>IF(AND(Form!AA74&gt;=5,Form!AA74&lt;&gt;"N/A"),"X",)</f>
        <v>0</v>
      </c>
      <c r="P74" s="56">
        <f>IF(AND(Form!AC74&gt;=5,Form!AC74&lt;&gt;"N/A"),"X",)</f>
        <v>0</v>
      </c>
      <c r="Q74" s="56">
        <f>IF(OR(Form!Z74="Light",Form!Z74="N/A"),, "X")</f>
        <v>0</v>
      </c>
    </row>
    <row r="75" spans="1:17">
      <c r="A75" s="25" t="s">
        <v>366</v>
      </c>
      <c r="B75" s="64">
        <f>Form!P75*Form!Q75*Form!R75*Form!S75/100/Form!G75/Form!N75</f>
        <v>9.9000000000000005E-2</v>
      </c>
      <c r="C75" s="65">
        <f>Form!G75/Form!H75</f>
        <v>4</v>
      </c>
      <c r="D75" s="56">
        <f>IF(OR(Form!H75="N/A",Form!H75=0), "X",)</f>
        <v>0</v>
      </c>
      <c r="E75" s="56">
        <f>IF(OR(Form!I75=0,Form!I75="N/A"), "X",)</f>
        <v>0</v>
      </c>
      <c r="F75" s="56">
        <f>IF(AND(Form!S75&gt;75,Form!S75&lt;&gt;"N/A"), "X",)</f>
        <v>0</v>
      </c>
      <c r="G75" s="56"/>
      <c r="I75" s="56">
        <f>IF(AND(Form!V75&gt;=20,Form!V75&lt;&gt;"N/A"),"X",)</f>
        <v>0</v>
      </c>
      <c r="J75" s="56" t="str">
        <f>IF(AND(Form!U75&gt;=5,Form!U75&lt;&gt;"N/A"),"X",)</f>
        <v>X</v>
      </c>
      <c r="K75" s="56">
        <f>IF(AND(Form!W75&gt;=5, Form!W75&lt;&gt;"N/A"),"X",)</f>
        <v>0</v>
      </c>
      <c r="L75" s="56">
        <f>IF(OR(Form!T75="Light",Form!T75="N/A"),, "X")</f>
        <v>0</v>
      </c>
      <c r="N75" s="56">
        <f>IF(AND(Form!AB75&gt;=20,Form!AB75&lt;&gt;"N/A"),"X",)</f>
        <v>0</v>
      </c>
      <c r="O75" s="56" t="str">
        <f>IF(AND(Form!AA75&gt;=5,Form!AA75&lt;&gt;"N/A"),"X",)</f>
        <v>X</v>
      </c>
      <c r="P75" s="56">
        <f>IF(AND(Form!AC75&gt;=5,Form!AC75&lt;&gt;"N/A"),"X",)</f>
        <v>0</v>
      </c>
      <c r="Q75" s="56">
        <f>IF(OR(Form!Z75="Light",Form!Z75="N/A"),, "X")</f>
        <v>0</v>
      </c>
    </row>
    <row r="76" spans="1:17">
      <c r="A76" s="25" t="s">
        <v>370</v>
      </c>
      <c r="B76" s="64">
        <f>Form!P76*Form!Q76*Form!R76*Form!S76/100/Form!G76/Form!N76</f>
        <v>4.3541666666666668E-3</v>
      </c>
      <c r="C76" s="65">
        <f>Form!G76/Form!H76</f>
        <v>12</v>
      </c>
      <c r="D76" s="56">
        <f>IF(OR(Form!H76="N/A",Form!H76=0), "X",)</f>
        <v>0</v>
      </c>
      <c r="E76" s="56" t="str">
        <f>IF(OR(Form!I76=0,Form!I76="N/A"), "X",)</f>
        <v>X</v>
      </c>
      <c r="F76" s="56">
        <f>IF(AND(Form!S76&gt;75,Form!S76&lt;&gt;"N/A"), "X",)</f>
        <v>0</v>
      </c>
      <c r="G76" s="56"/>
      <c r="I76" s="56" t="str">
        <f>IF(AND(Form!V76&gt;=20,Form!V76&lt;&gt;"N/A"),"X",)</f>
        <v>X</v>
      </c>
      <c r="J76" s="56" t="str">
        <f>IF(AND(Form!U76&gt;=5,Form!U76&lt;&gt;"N/A"),"X",)</f>
        <v>X</v>
      </c>
      <c r="K76" s="56">
        <f>IF(AND(Form!W76&gt;=5, Form!W76&lt;&gt;"N/A"),"X",)</f>
        <v>0</v>
      </c>
      <c r="L76" s="56">
        <f>IF(OR(Form!T76="Light",Form!T76="N/A"),, "X")</f>
        <v>0</v>
      </c>
      <c r="N76" s="56">
        <f>IF(AND(Form!AB76&gt;=20,Form!AB76&lt;&gt;"N/A"),"X",)</f>
        <v>0</v>
      </c>
      <c r="O76" s="56">
        <f>IF(AND(Form!AA76&gt;=5,Form!AA76&lt;&gt;"N/A"),"X",)</f>
        <v>0</v>
      </c>
      <c r="P76" s="56">
        <f>IF(AND(Form!AC76&gt;=5,Form!AC76&lt;&gt;"N/A"),"X",)</f>
        <v>0</v>
      </c>
      <c r="Q76" s="56">
        <f>IF(OR(Form!Z76="Light",Form!Z76="N/A"),, "X")</f>
        <v>0</v>
      </c>
    </row>
    <row r="77" spans="1:17">
      <c r="A77" s="25" t="s">
        <v>373</v>
      </c>
      <c r="B77" s="64">
        <f>Form!P77*Form!Q77*Form!R77*Form!S77/100/Form!G77/Form!N77</f>
        <v>0.11131625000000001</v>
      </c>
      <c r="C77" s="65">
        <f>Form!G77/Form!H77</f>
        <v>4</v>
      </c>
      <c r="D77" s="56">
        <f>IF(OR(Form!H77="N/A",Form!H77=0), "X",)</f>
        <v>0</v>
      </c>
      <c r="E77" s="56">
        <f>IF(OR(Form!I77=0,Form!I77="N/A"), "X",)</f>
        <v>0</v>
      </c>
      <c r="F77" s="56" t="str">
        <f>IF(AND(Form!S77&gt;75,Form!S77&lt;&gt;"N/A"), "X",)</f>
        <v>X</v>
      </c>
      <c r="G77" s="56"/>
      <c r="I77" s="56" t="str">
        <f>IF(AND(Form!V77&gt;=20,Form!V77&lt;&gt;"N/A"),"X",)</f>
        <v>X</v>
      </c>
      <c r="J77" s="56" t="str">
        <f>IF(AND(Form!U77&gt;=5,Form!U77&lt;&gt;"N/A"),"X",)</f>
        <v>X</v>
      </c>
      <c r="K77" s="56">
        <f>IF(AND(Form!W77&gt;=5, Form!W77&lt;&gt;"N/A"),"X",)</f>
        <v>0</v>
      </c>
      <c r="L77" s="56" t="str">
        <f>IF(OR(Form!T77="Light",Form!T77="N/A"),, "X")</f>
        <v>X</v>
      </c>
      <c r="N77" s="56" t="str">
        <f>IF(AND(Form!AB77&gt;=20,Form!AB77&lt;&gt;"N/A"),"X",)</f>
        <v>X</v>
      </c>
      <c r="O77" s="56" t="str">
        <f>IF(AND(Form!AA77&gt;=5,Form!AA77&lt;&gt;"N/A"),"X",)</f>
        <v>X</v>
      </c>
      <c r="P77" s="56">
        <f>IF(AND(Form!AC77&gt;=5,Form!AC77&lt;&gt;"N/A"),"X",)</f>
        <v>0</v>
      </c>
      <c r="Q77" s="56" t="str">
        <f>IF(OR(Form!Z77="Light",Form!Z77="N/A"),, "X")</f>
        <v>X</v>
      </c>
    </row>
    <row r="78" spans="1:17">
      <c r="A78" s="25" t="s">
        <v>378</v>
      </c>
      <c r="B78" s="64">
        <f>Form!P78*Form!Q78*Form!R78*Form!S78/100/Form!G78/Form!N78</f>
        <v>8.9999999999999993E-3</v>
      </c>
      <c r="C78" s="65">
        <f>Form!G78/Form!H78</f>
        <v>10</v>
      </c>
      <c r="D78" s="56">
        <f>IF(OR(Form!H78="N/A",Form!H78=0), "X",)</f>
        <v>0</v>
      </c>
      <c r="E78" s="56">
        <f>IF(OR(Form!I78=0,Form!I78="N/A"), "X",)</f>
        <v>0</v>
      </c>
      <c r="F78" s="56">
        <f>IF(AND(Form!S78&gt;75,Form!S78&lt;&gt;"N/A"), "X",)</f>
        <v>0</v>
      </c>
      <c r="G78" s="56"/>
      <c r="I78" s="56" t="str">
        <f>IF(AND(Form!V78&gt;=20,Form!V78&lt;&gt;"N/A"),"X",)</f>
        <v>X</v>
      </c>
      <c r="J78" s="56" t="str">
        <f>IF(AND(Form!U78&gt;=5,Form!U78&lt;&gt;"N/A"),"X",)</f>
        <v>X</v>
      </c>
      <c r="K78" s="56" t="str">
        <f>IF(AND(Form!W78&gt;=5, Form!W78&lt;&gt;"N/A"),"X",)</f>
        <v>X</v>
      </c>
      <c r="L78" s="56">
        <f>IF(OR(Form!T78="Light",Form!T78="N/A"),, "X")</f>
        <v>0</v>
      </c>
      <c r="N78" s="56">
        <f>IF(AND(Form!AB78&gt;=20,Form!AB78&lt;&gt;"N/A"),"X",)</f>
        <v>0</v>
      </c>
      <c r="O78" s="56">
        <f>IF(AND(Form!AA78&gt;=5,Form!AA78&lt;&gt;"N/A"),"X",)</f>
        <v>0</v>
      </c>
      <c r="P78" s="56">
        <f>IF(AND(Form!AC78&gt;=5,Form!AC78&lt;&gt;"N/A"),"X",)</f>
        <v>0</v>
      </c>
      <c r="Q78" s="56">
        <f>IF(OR(Form!Z78="Light",Form!Z78="N/A"),, "X")</f>
        <v>0</v>
      </c>
    </row>
    <row r="79" spans="1:17">
      <c r="A79" s="25" t="s">
        <v>381</v>
      </c>
      <c r="B79" s="64">
        <f>Form!P79*Form!Q79*Form!R79*Form!S79/100/Form!G79/Form!N79</f>
        <v>1.125E-2</v>
      </c>
      <c r="C79" s="65">
        <f>Form!G79/Form!H79</f>
        <v>6</v>
      </c>
      <c r="D79" s="56">
        <f>IF(OR(Form!H79="N/A",Form!H79=0), "X",)</f>
        <v>0</v>
      </c>
      <c r="E79" s="56">
        <f>IF(OR(Form!I79=0,Form!I79="N/A"), "X",)</f>
        <v>0</v>
      </c>
      <c r="F79" s="56">
        <f>IF(AND(Form!S79&gt;75,Form!S79&lt;&gt;"N/A"), "X",)</f>
        <v>0</v>
      </c>
      <c r="G79" s="56"/>
      <c r="I79" s="56" t="str">
        <f>IF(AND(Form!V79&gt;=20,Form!V79&lt;&gt;"N/A"),"X",)</f>
        <v>X</v>
      </c>
      <c r="J79" s="56" t="str">
        <f>IF(AND(Form!U79&gt;=5,Form!U79&lt;&gt;"N/A"),"X",)</f>
        <v>X</v>
      </c>
      <c r="K79" s="56">
        <f>IF(AND(Form!W79&gt;=5, Form!W79&lt;&gt;"N/A"),"X",)</f>
        <v>0</v>
      </c>
      <c r="L79" s="56" t="str">
        <f>IF(OR(Form!T79="Light",Form!T79="N/A"),, "X")</f>
        <v>X</v>
      </c>
      <c r="N79" s="56" t="str">
        <f>IF(AND(Form!AB79&gt;=20,Form!AB79&lt;&gt;"N/A"),"X",)</f>
        <v>X</v>
      </c>
      <c r="O79" s="56" t="str">
        <f>IF(AND(Form!AA79&gt;=5,Form!AA79&lt;&gt;"N/A"),"X",)</f>
        <v>X</v>
      </c>
      <c r="P79" s="56">
        <f>IF(AND(Form!AC79&gt;=5,Form!AC79&lt;&gt;"N/A"),"X",)</f>
        <v>0</v>
      </c>
      <c r="Q79" s="56">
        <f>IF(OR(Form!Z79="Light",Form!Z79="N/A"),, "X")</f>
        <v>0</v>
      </c>
    </row>
    <row r="80" spans="1:17">
      <c r="A80" s="25" t="s">
        <v>385</v>
      </c>
      <c r="B80" s="64">
        <f>Form!P80*Form!Q80*Form!R80*Form!S80/100/Form!G80/Form!N80</f>
        <v>0.875</v>
      </c>
      <c r="C80" s="65">
        <f>Form!G80/Form!H80</f>
        <v>2</v>
      </c>
      <c r="D80" s="56">
        <f>IF(OR(Form!H80="N/A",Form!H80=0), "X",)</f>
        <v>0</v>
      </c>
      <c r="E80" s="56" t="str">
        <f>IF(OR(Form!I80=0,Form!I80="N/A"), "X",)</f>
        <v>X</v>
      </c>
      <c r="F80" s="56">
        <f>IF(AND(Form!S80&gt;75,Form!S80&lt;&gt;"N/A"), "X",)</f>
        <v>0</v>
      </c>
      <c r="G80" s="56"/>
      <c r="I80" s="56" t="str">
        <f>IF(AND(Form!V80&gt;=20,Form!V80&lt;&gt;"N/A"),"X",)</f>
        <v>X</v>
      </c>
      <c r="J80" s="56" t="str">
        <f>IF(AND(Form!U80&gt;=5,Form!U80&lt;&gt;"N/A"),"X",)</f>
        <v>X</v>
      </c>
      <c r="K80" s="56" t="str">
        <f>IF(AND(Form!W80&gt;=5, Form!W80&lt;&gt;"N/A"),"X",)</f>
        <v>X</v>
      </c>
      <c r="L80" s="56">
        <f>IF(OR(Form!T80="Light",Form!T80="N/A"),, "X")</f>
        <v>0</v>
      </c>
      <c r="N80" s="56">
        <f>IF(AND(Form!AB80&gt;=20,Form!AB80&lt;&gt;"N/A"),"X",)</f>
        <v>0</v>
      </c>
      <c r="O80" s="56">
        <f>IF(AND(Form!AA80&gt;=5,Form!AA80&lt;&gt;"N/A"),"X",)</f>
        <v>0</v>
      </c>
      <c r="P80" s="56">
        <f>IF(AND(Form!AC80&gt;=5,Form!AC80&lt;&gt;"N/A"),"X",)</f>
        <v>0</v>
      </c>
      <c r="Q80" s="56">
        <f>IF(OR(Form!Z80="Light",Form!Z80="N/A"),, "X")</f>
        <v>0</v>
      </c>
    </row>
    <row r="81" spans="1:17">
      <c r="A81" s="25" t="s">
        <v>389</v>
      </c>
      <c r="B81" s="64">
        <f>Form!P81*Form!Q81*Form!R81*Form!S81/100/Form!G81/Form!N81</f>
        <v>0.13749999999999998</v>
      </c>
      <c r="C81" s="65">
        <f>Form!G81/Form!H81</f>
        <v>3</v>
      </c>
      <c r="D81" s="56">
        <f>IF(OR(Form!H81="N/A",Form!H81=0), "X",)</f>
        <v>0</v>
      </c>
      <c r="E81" s="56" t="str">
        <f>IF(OR(Form!I81=0,Form!I81="N/A"), "X",)</f>
        <v>X</v>
      </c>
      <c r="F81" s="56">
        <f>IF(AND(Form!S81&gt;75,Form!S81&lt;&gt;"N/A"), "X",)</f>
        <v>0</v>
      </c>
      <c r="G81" s="56"/>
      <c r="I81" s="56" t="str">
        <f>IF(AND(Form!V81&gt;=20,Form!V81&lt;&gt;"N/A"),"X",)</f>
        <v>X</v>
      </c>
      <c r="J81" s="56" t="str">
        <f>IF(AND(Form!U81&gt;=5,Form!U81&lt;&gt;"N/A"),"X",)</f>
        <v>X</v>
      </c>
      <c r="K81" s="56">
        <f>IF(AND(Form!W81&gt;=5, Form!W81&lt;&gt;"N/A"),"X",)</f>
        <v>0</v>
      </c>
      <c r="L81" s="56">
        <f>IF(OR(Form!T81="Light",Form!T81="N/A"),, "X")</f>
        <v>0</v>
      </c>
      <c r="N81" s="56" t="str">
        <f>IF(AND(Form!AB81&gt;=20,Form!AB81&lt;&gt;"N/A"),"X",)</f>
        <v>X</v>
      </c>
      <c r="O81" s="56" t="str">
        <f>IF(AND(Form!AA81&gt;=5,Form!AA81&lt;&gt;"N/A"),"X",)</f>
        <v>X</v>
      </c>
      <c r="P81" s="56">
        <f>IF(AND(Form!AC81&gt;=5,Form!AC81&lt;&gt;"N/A"),"X",)</f>
        <v>0</v>
      </c>
      <c r="Q81" s="56">
        <f>IF(OR(Form!Z81="Light",Form!Z81="N/A"),, "X")</f>
        <v>0</v>
      </c>
    </row>
    <row r="82" spans="1:17">
      <c r="A82" s="25" t="s">
        <v>393</v>
      </c>
      <c r="B82" s="64">
        <f>Form!P82*Form!Q82*Form!R82*Form!S82/100/Form!G82/Form!N82</f>
        <v>0.20571428571428571</v>
      </c>
      <c r="C82" s="65">
        <f>Form!G82/Form!H82</f>
        <v>2</v>
      </c>
      <c r="D82" s="56">
        <f>IF(OR(Form!H82="N/A",Form!H82=0), "X",)</f>
        <v>0</v>
      </c>
      <c r="E82" s="56" t="str">
        <f>IF(OR(Form!I82=0,Form!I82="N/A"), "X",)</f>
        <v>X</v>
      </c>
      <c r="F82" s="56" t="str">
        <f>IF(AND(Form!S82&gt;75,Form!S82&lt;&gt;"N/A"), "X",)</f>
        <v>X</v>
      </c>
      <c r="G82" s="56"/>
      <c r="I82" s="56">
        <f>IF(AND(Form!V82&gt;=20,Form!V82&lt;&gt;"N/A"),"X",)</f>
        <v>0</v>
      </c>
      <c r="J82" s="56" t="str">
        <f>IF(AND(Form!U82&gt;=5,Form!U82&lt;&gt;"N/A"),"X",)</f>
        <v>X</v>
      </c>
      <c r="K82" s="56">
        <f>IF(AND(Form!W82&gt;=5, Form!W82&lt;&gt;"N/A"),"X",)</f>
        <v>0</v>
      </c>
      <c r="L82" s="56">
        <f>IF(OR(Form!T82="Light",Form!T82="N/A"),, "X")</f>
        <v>0</v>
      </c>
      <c r="N82" s="56">
        <f>IF(AND(Form!AB82&gt;=20,Form!AB82&lt;&gt;"N/A"),"X",)</f>
        <v>0</v>
      </c>
      <c r="O82" s="56" t="str">
        <f>IF(AND(Form!AA82&gt;=5,Form!AA82&lt;&gt;"N/A"),"X",)</f>
        <v>X</v>
      </c>
      <c r="P82" s="56">
        <f>IF(AND(Form!AC82&gt;=5,Form!AC82&lt;&gt;"N/A"),"X",)</f>
        <v>0</v>
      </c>
      <c r="Q82" s="56">
        <f>IF(OR(Form!Z82="Light",Form!Z82="N/A"),, "X")</f>
        <v>0</v>
      </c>
    </row>
    <row r="83" spans="1:17">
      <c r="A83" s="25" t="s">
        <v>397</v>
      </c>
      <c r="B83" s="64">
        <f>Form!P83*Form!Q83*Form!R83*Form!S83/100/Form!G83/Form!N83</f>
        <v>0.17333333333333334</v>
      </c>
      <c r="C83" s="65">
        <f>Form!G83/Form!H83</f>
        <v>6</v>
      </c>
      <c r="D83" s="56">
        <f>IF(OR(Form!H83="N/A",Form!H83=0), "X",)</f>
        <v>0</v>
      </c>
      <c r="E83" s="56" t="str">
        <f>IF(OR(Form!I83=0,Form!I83="N/A"), "X",)</f>
        <v>X</v>
      </c>
      <c r="F83" s="56" t="str">
        <f>IF(AND(Form!S83&gt;75,Form!S83&lt;&gt;"N/A"), "X",)</f>
        <v>X</v>
      </c>
      <c r="G83" s="54" t="s">
        <v>461</v>
      </c>
      <c r="I83" s="56" t="str">
        <f>IF(AND(Form!V83&gt;=20,Form!V83&lt;&gt;"N/A"),"X",)</f>
        <v>X</v>
      </c>
      <c r="J83" s="56" t="str">
        <f>IF(AND(Form!U83&gt;=5,Form!U83&lt;&gt;"N/A"),"X",)</f>
        <v>X</v>
      </c>
      <c r="K83" s="56" t="str">
        <f>IF(AND(Form!W83&gt;=5, Form!W83&lt;&gt;"N/A"),"X",)</f>
        <v>X</v>
      </c>
      <c r="L83" s="56">
        <f>IF(OR(Form!T83="Light",Form!T83="N/A"),, "X")</f>
        <v>0</v>
      </c>
      <c r="N83" s="56" t="str">
        <f>IF(AND(Form!AB83&gt;=20,Form!AB83&lt;&gt;"N/A"),"X",)</f>
        <v>X</v>
      </c>
      <c r="O83" s="56" t="str">
        <f>IF(AND(Form!AA83&gt;=5,Form!AA83&lt;&gt;"N/A"),"X",)</f>
        <v>X</v>
      </c>
      <c r="P83" s="56">
        <f>IF(AND(Form!AC83&gt;=5,Form!AC83&lt;&gt;"N/A"),"X",)</f>
        <v>0</v>
      </c>
      <c r="Q83" s="56">
        <f>IF(OR(Form!Z83="Light",Form!Z83="N/A"),, "X")</f>
        <v>0</v>
      </c>
    </row>
    <row r="84" spans="1:17">
      <c r="A84" s="25" t="s">
        <v>402</v>
      </c>
      <c r="B84" s="64">
        <f>Form!P84*Form!Q84*Form!R84*Form!S84/100/Form!G84/Form!N84</f>
        <v>0.48</v>
      </c>
      <c r="C84" s="65">
        <f>Form!G84/Form!H84</f>
        <v>5</v>
      </c>
      <c r="D84" s="56">
        <f>IF(OR(Form!H84="N/A",Form!H84=0), "X",)</f>
        <v>0</v>
      </c>
      <c r="E84" s="56" t="str">
        <f>IF(OR(Form!I84=0,Form!I84="N/A"), "X",)</f>
        <v>X</v>
      </c>
      <c r="F84" s="56" t="str">
        <f>IF(AND(Form!S84&gt;75,Form!S84&lt;&gt;"N/A"), "X",)</f>
        <v>X</v>
      </c>
      <c r="G84" s="56"/>
      <c r="I84" s="56" t="str">
        <f>IF(AND(Form!V84&gt;=20,Form!V84&lt;&gt;"N/A"),"X",)</f>
        <v>X</v>
      </c>
      <c r="J84" s="56" t="str">
        <f>IF(AND(Form!U84&gt;=5,Form!U84&lt;&gt;"N/A"),"X",)</f>
        <v>X</v>
      </c>
      <c r="K84" s="56">
        <f>IF(AND(Form!W84&gt;=5, Form!W84&lt;&gt;"N/A"),"X",)</f>
        <v>0</v>
      </c>
      <c r="L84" s="56">
        <f>IF(OR(Form!T84="Light",Form!T84="N/A"),, "X")</f>
        <v>0</v>
      </c>
      <c r="N84" s="56">
        <f>IF(AND(Form!AB84&gt;=20,Form!AB84&lt;&gt;"N/A"),"X",)</f>
        <v>0</v>
      </c>
      <c r="O84" s="56">
        <f>IF(AND(Form!AA84&gt;=5,Form!AA84&lt;&gt;"N/A"),"X",)</f>
        <v>0</v>
      </c>
      <c r="P84" s="56">
        <f>IF(AND(Form!AC84&gt;=5,Form!AC84&lt;&gt;"N/A"),"X",)</f>
        <v>0</v>
      </c>
      <c r="Q84" s="56">
        <f>IF(OR(Form!Z84="Light",Form!Z84="N/A"),, "X")</f>
        <v>0</v>
      </c>
    </row>
    <row r="85" spans="1:17">
      <c r="A85" s="25" t="s">
        <v>405</v>
      </c>
      <c r="B85" s="64">
        <f>Form!P85*Form!Q85*Form!R85*Form!S85/100/Form!G85/Form!N85</f>
        <v>1.8000000000000002E-2</v>
      </c>
      <c r="C85" s="65">
        <f>Form!G85/Form!H85</f>
        <v>5</v>
      </c>
      <c r="D85" s="56">
        <f>IF(OR(Form!H85="N/A",Form!H85=0), "X",)</f>
        <v>0</v>
      </c>
      <c r="E85" s="56" t="str">
        <f>IF(OR(Form!I85=0,Form!I85="N/A"), "X",)</f>
        <v>X</v>
      </c>
      <c r="F85" s="56">
        <f>IF(AND(Form!S85&gt;75,Form!S85&lt;&gt;"N/A"), "X",)</f>
        <v>0</v>
      </c>
      <c r="G85" s="56"/>
      <c r="I85" s="56" t="str">
        <f>IF(AND(Form!V85&gt;=20,Form!V85&lt;&gt;"N/A"),"X",)</f>
        <v>X</v>
      </c>
      <c r="J85" s="56" t="str">
        <f>IF(AND(Form!U85&gt;=5,Form!U85&lt;&gt;"N/A"),"X",)</f>
        <v>X</v>
      </c>
      <c r="K85" s="56">
        <f>IF(AND(Form!W85&gt;=5, Form!W85&lt;&gt;"N/A"),"X",)</f>
        <v>0</v>
      </c>
      <c r="L85" s="56">
        <f>IF(OR(Form!T85="Light",Form!T85="N/A"),, "X")</f>
        <v>0</v>
      </c>
      <c r="N85" s="56">
        <f>IF(AND(Form!AB85&gt;=20,Form!AB85&lt;&gt;"N/A"),"X",)</f>
        <v>0</v>
      </c>
      <c r="O85" s="56">
        <f>IF(AND(Form!AA85&gt;=5,Form!AA85&lt;&gt;"N/A"),"X",)</f>
        <v>0</v>
      </c>
      <c r="P85" s="56">
        <f>IF(AND(Form!AC85&gt;=5,Form!AC85&lt;&gt;"N/A"),"X",)</f>
        <v>0</v>
      </c>
      <c r="Q85" s="56">
        <f>IF(OR(Form!Z85="Light",Form!Z85="N/A"),, "X")</f>
        <v>0</v>
      </c>
    </row>
    <row r="86" spans="1:17">
      <c r="A86" s="25" t="s">
        <v>409</v>
      </c>
      <c r="B86" s="64">
        <f>Form!P86*Form!Q86*Form!R86*Form!S86/100/Form!G86/Form!N86</f>
        <v>0.16250000000000001</v>
      </c>
      <c r="C86" s="65">
        <f>Form!G86/Form!H86</f>
        <v>4</v>
      </c>
      <c r="D86" s="56">
        <f>IF(OR(Form!H86="N/A",Form!H86=0), "X",)</f>
        <v>0</v>
      </c>
      <c r="E86" s="56">
        <f>IF(OR(Form!I86=0,Form!I86="N/A"), "X",)</f>
        <v>0</v>
      </c>
      <c r="F86" s="56">
        <f>IF(AND(Form!S86&gt;75,Form!S86&lt;&gt;"N/A"), "X",)</f>
        <v>0</v>
      </c>
      <c r="G86" s="56"/>
      <c r="I86" s="56">
        <f>IF(AND(Form!V86&gt;=20,Form!V86&lt;&gt;"N/A"),"X",)</f>
        <v>0</v>
      </c>
      <c r="J86" s="56" t="str">
        <f>IF(AND(Form!U86&gt;=5,Form!U86&lt;&gt;"N/A"),"X",)</f>
        <v>X</v>
      </c>
      <c r="K86" s="56">
        <f>IF(AND(Form!W86&gt;=5, Form!W86&lt;&gt;"N/A"),"X",)</f>
        <v>0</v>
      </c>
      <c r="L86" s="56">
        <f>IF(OR(Form!T86="Light",Form!T86="N/A"),, "X")</f>
        <v>0</v>
      </c>
      <c r="N86" s="56">
        <f>IF(AND(Form!AB86&gt;=20,Form!AB86&lt;&gt;"N/A"),"X",)</f>
        <v>0</v>
      </c>
      <c r="O86" s="56">
        <f>IF(AND(Form!AA86&gt;=5,Form!AA86&lt;&gt;"N/A"),"X",)</f>
        <v>0</v>
      </c>
      <c r="P86" s="56">
        <f>IF(AND(Form!AC86&gt;=5,Form!AC86&lt;&gt;"N/A"),"X",)</f>
        <v>0</v>
      </c>
      <c r="Q86" s="56">
        <f>IF(OR(Form!Z86="Light",Form!Z86="N/A"),, "X")</f>
        <v>0</v>
      </c>
    </row>
    <row r="87" spans="1:17">
      <c r="A87" s="25" t="s">
        <v>412</v>
      </c>
      <c r="B87" s="66"/>
      <c r="C87" s="65"/>
      <c r="D87" s="56" t="str">
        <f>IF(OR(Form!H87="N/A",Form!H87=0), "X",)</f>
        <v>X</v>
      </c>
      <c r="E87" s="56" t="str">
        <f>IF(OR(Form!I87=0,Form!I87="N/A"), "X",)</f>
        <v>X</v>
      </c>
      <c r="F87" s="56">
        <f>IF(AND(Form!S87&gt;75,Form!S87&lt;&gt;"N/A"), "X",)</f>
        <v>0</v>
      </c>
      <c r="G87" s="56"/>
      <c r="I87" s="56">
        <f>IF(AND(Form!V87&gt;=20,Form!V87&lt;&gt;"N/A"),"X",)</f>
        <v>0</v>
      </c>
      <c r="J87" s="56">
        <f>IF(AND(Form!U87&gt;=5,Form!U87&lt;&gt;"N/A"),"X",)</f>
        <v>0</v>
      </c>
      <c r="K87" s="56">
        <f>IF(AND(Form!W87&gt;=5, Form!W87&lt;&gt;"N/A"),"X",)</f>
        <v>0</v>
      </c>
      <c r="L87" s="56">
        <f>IF(OR(Form!T87="Light",Form!T87="N/A"),, "X")</f>
        <v>0</v>
      </c>
      <c r="N87" s="56">
        <f>IF(AND(Form!AB87&gt;=20,Form!AB87&lt;&gt;"N/A"),"X",)</f>
        <v>0</v>
      </c>
      <c r="O87" s="56">
        <f>IF(AND(Form!AA87&gt;=5,Form!AA87&lt;&gt;"N/A"),"X",)</f>
        <v>0</v>
      </c>
      <c r="P87" s="56">
        <f>IF(AND(Form!AC87&gt;=5,Form!AC87&lt;&gt;"N/A"),"X",)</f>
        <v>0</v>
      </c>
      <c r="Q87" s="56">
        <f>IF(OR(Form!Z87="Light",Form!Z87="N/A"),, "X")</f>
        <v>0</v>
      </c>
    </row>
    <row r="88" spans="1:17">
      <c r="A88" s="25" t="s">
        <v>414</v>
      </c>
      <c r="B88" s="64">
        <f>Form!P88*Form!Q88*Form!R88*Form!S88/100/Form!G88/Form!N88</f>
        <v>7.9200000000000007E-2</v>
      </c>
      <c r="C88" s="65">
        <f>Form!G88/Form!H88</f>
        <v>1</v>
      </c>
      <c r="D88" s="56">
        <f>IF(OR(Form!H88="N/A",Form!H88=0), "X",)</f>
        <v>0</v>
      </c>
      <c r="E88" s="56" t="str">
        <f>IF(OR(Form!I88=0,Form!I88="N/A"), "X",)</f>
        <v>X</v>
      </c>
      <c r="F88" s="56">
        <f>IF(AND(Form!S88&gt;75,Form!S88&lt;&gt;"N/A"), "X",)</f>
        <v>0</v>
      </c>
      <c r="G88" s="56"/>
      <c r="I88" s="56" t="str">
        <f>IF(AND(Form!V88&gt;=20,Form!V88&lt;&gt;"N/A"),"X",)</f>
        <v>X</v>
      </c>
      <c r="J88" s="56" t="str">
        <f>IF(AND(Form!U88&gt;=5,Form!U88&lt;&gt;"N/A"),"X",)</f>
        <v>X</v>
      </c>
      <c r="K88" s="56" t="str">
        <f>IF(AND(Form!W88&gt;=5, Form!W88&lt;&gt;"N/A"),"X",)</f>
        <v>X</v>
      </c>
      <c r="L88" s="56">
        <f>IF(OR(Form!T88="Light",Form!T88="N/A"),, "X")</f>
        <v>0</v>
      </c>
      <c r="N88" s="56">
        <f>IF(AND(Form!AB88&gt;=20,Form!AB88&lt;&gt;"N/A"),"X",)</f>
        <v>0</v>
      </c>
      <c r="O88" s="56">
        <f>IF(AND(Form!AA88&gt;=5,Form!AA88&lt;&gt;"N/A"),"X",)</f>
        <v>0</v>
      </c>
      <c r="P88" s="56">
        <f>IF(AND(Form!AC88&gt;=5,Form!AC88&lt;&gt;"N/A"),"X",)</f>
        <v>0</v>
      </c>
      <c r="Q88" s="56">
        <f>IF(OR(Form!Z88="Light",Form!Z88="N/A"),, "X")</f>
        <v>0</v>
      </c>
    </row>
    <row r="89" spans="1:17">
      <c r="A89" s="25" t="s">
        <v>417</v>
      </c>
      <c r="B89" s="64">
        <f>Form!P89*Form!Q89*Form!R89*Form!S89/100/Form!G89/Form!N89</f>
        <v>2.75E-2</v>
      </c>
      <c r="C89" s="65">
        <f>Form!G89/Form!H89</f>
        <v>6</v>
      </c>
      <c r="D89" s="56">
        <f>IF(OR(Form!H89="N/A",Form!H89=0), "X",)</f>
        <v>0</v>
      </c>
      <c r="E89" s="56">
        <f>IF(OR(Form!I89=0,Form!I89="N/A"), "X",)</f>
        <v>0</v>
      </c>
      <c r="F89" s="56">
        <f>IF(AND(Form!S89&gt;75,Form!S89&lt;&gt;"N/A"), "X",)</f>
        <v>0</v>
      </c>
      <c r="G89" s="56"/>
      <c r="I89" s="56">
        <f>IF(AND(Form!V89&gt;=20,Form!V89&lt;&gt;"N/A"),"X",)</f>
        <v>0</v>
      </c>
      <c r="J89" s="56">
        <f>IF(AND(Form!U89&gt;=5,Form!U89&lt;&gt;"N/A"),"X",)</f>
        <v>0</v>
      </c>
      <c r="K89" s="56">
        <f>IF(AND(Form!W89&gt;=5, Form!W89&lt;&gt;"N/A"),"X",)</f>
        <v>0</v>
      </c>
      <c r="L89" s="56">
        <f>IF(OR(Form!T89="Light",Form!T89="N/A"),, "X")</f>
        <v>0</v>
      </c>
      <c r="N89" s="56">
        <f>IF(AND(Form!AB89&gt;=20,Form!AB89&lt;&gt;"N/A"),"X",)</f>
        <v>0</v>
      </c>
      <c r="O89" s="56">
        <f>IF(AND(Form!AA89&gt;=5,Form!AA89&lt;&gt;"N/A"),"X",)</f>
        <v>0</v>
      </c>
      <c r="P89" s="56">
        <f>IF(AND(Form!AC89&gt;=5,Form!AC89&lt;&gt;"N/A"),"X",)</f>
        <v>0</v>
      </c>
      <c r="Q89" s="56">
        <f>IF(OR(Form!Z89="Light",Form!Z89="N/A"),, "X")</f>
        <v>0</v>
      </c>
    </row>
    <row r="90" spans="1:17">
      <c r="A90" s="25" t="s">
        <v>420</v>
      </c>
      <c r="B90" s="66"/>
      <c r="C90" s="65">
        <f>Form!G90/Form!H90</f>
        <v>4</v>
      </c>
      <c r="D90" s="56">
        <f>IF(OR(Form!H90="N/A",Form!H90=0), "X",)</f>
        <v>0</v>
      </c>
      <c r="E90" s="56">
        <f>IF(OR(Form!I90=0,Form!I90="N/A"), "X",)</f>
        <v>0</v>
      </c>
      <c r="F90" s="56">
        <f>IF(AND(Form!S90&gt;75,Form!S90&lt;&gt;"N/A"), "X",)</f>
        <v>0</v>
      </c>
      <c r="G90" s="56"/>
      <c r="I90" s="56" t="str">
        <f>IF(AND(Form!V90&gt;=20,Form!V90&lt;&gt;"N/A"),"X",)</f>
        <v>X</v>
      </c>
      <c r="J90" s="56" t="str">
        <f>IF(AND(Form!U90&gt;=5,Form!U90&lt;&gt;"N/A"),"X",)</f>
        <v>X</v>
      </c>
      <c r="K90" s="56">
        <f>IF(AND(Form!W90&gt;=5, Form!W90&lt;&gt;"N/A"),"X",)</f>
        <v>0</v>
      </c>
      <c r="L90" s="56">
        <f>IF(OR(Form!T90="Light",Form!T90="N/A"),, "X")</f>
        <v>0</v>
      </c>
      <c r="N90" s="56">
        <f>IF(AND(Form!AB90&gt;=20,Form!AB90&lt;&gt;"N/A"),"X",)</f>
        <v>0</v>
      </c>
      <c r="O90" s="56">
        <f>IF(AND(Form!AA90&gt;=5,Form!AA90&lt;&gt;"N/A"),"X",)</f>
        <v>0</v>
      </c>
      <c r="P90" s="56">
        <f>IF(AND(Form!AC90&gt;=5,Form!AC90&lt;&gt;"N/A"),"X",)</f>
        <v>0</v>
      </c>
      <c r="Q90" s="56">
        <f>IF(OR(Form!Z90="Light",Form!Z90="N/A"),, "X")</f>
        <v>0</v>
      </c>
    </row>
    <row r="91" spans="1:17">
      <c r="A91" s="25" t="s">
        <v>423</v>
      </c>
      <c r="B91" s="64">
        <f>Form!P91*Form!Q91*Form!R91*Form!S91/100/Form!G91/Form!N91</f>
        <v>0.69666666666666666</v>
      </c>
      <c r="C91" s="65">
        <f>Form!G91/Form!H91</f>
        <v>3</v>
      </c>
      <c r="D91" s="56">
        <f>IF(OR(Form!H91="N/A",Form!H91=0), "X",)</f>
        <v>0</v>
      </c>
      <c r="E91" s="56" t="str">
        <f>IF(OR(Form!I91=0,Form!I91="N/A"), "X",)</f>
        <v>X</v>
      </c>
      <c r="F91" s="56">
        <f>IF(AND(Form!S91&gt;75,Form!S91&lt;&gt;"N/A"), "X",)</f>
        <v>0</v>
      </c>
      <c r="G91" s="56"/>
      <c r="I91" s="56" t="str">
        <f>IF(AND(Form!V91&gt;=20,Form!V91&lt;&gt;"N/A"),"X",)</f>
        <v>X</v>
      </c>
      <c r="J91" s="56" t="str">
        <f>IF(AND(Form!U91&gt;=5,Form!U91&lt;&gt;"N/A"),"X",)</f>
        <v>X</v>
      </c>
      <c r="K91" s="56">
        <f>IF(AND(Form!W91&gt;=5, Form!W91&lt;&gt;"N/A"),"X",)</f>
        <v>0</v>
      </c>
      <c r="L91" s="56">
        <f>IF(OR(Form!T91="Light",Form!T91="N/A"),, "X")</f>
        <v>0</v>
      </c>
      <c r="N91" s="56">
        <f>IF(AND(Form!AB91&gt;=20,Form!AB91&lt;&gt;"N/A"),"X",)</f>
        <v>0</v>
      </c>
      <c r="O91" s="56">
        <f>IF(AND(Form!AA91&gt;=5,Form!AA91&lt;&gt;"N/A"),"X",)</f>
        <v>0</v>
      </c>
      <c r="P91" s="56">
        <f>IF(AND(Form!AC91&gt;=5,Form!AC91&lt;&gt;"N/A"),"X",)</f>
        <v>0</v>
      </c>
      <c r="Q91" s="56">
        <f>IF(OR(Form!Z91="Light",Form!Z91="N/A"),, "X")</f>
        <v>0</v>
      </c>
    </row>
    <row r="92" spans="1:17">
      <c r="A92" s="25" t="s">
        <v>426</v>
      </c>
      <c r="B92" s="66"/>
      <c r="C92" s="65"/>
      <c r="D92" s="56" t="str">
        <f>IF(OR(Form!H92="N/A",Form!H92=0), "X",)</f>
        <v>X</v>
      </c>
      <c r="E92" s="56">
        <f>IF(OR(Form!I92=0,Form!I92="N/A"), "X",)</f>
        <v>0</v>
      </c>
      <c r="F92" s="56">
        <f>IF(AND(Form!S92&gt;75,Form!S92&lt;&gt;"N/A"), "X",)</f>
        <v>0</v>
      </c>
      <c r="G92" s="56"/>
      <c r="I92" s="56">
        <f>IF(AND(Form!V92&gt;=20,Form!V92&lt;&gt;"N/A"),"X",)</f>
        <v>0</v>
      </c>
      <c r="J92" s="56">
        <f>IF(AND(Form!U92&gt;=5,Form!U92&lt;&gt;"N/A"),"X",)</f>
        <v>0</v>
      </c>
      <c r="K92" s="56">
        <f>IF(AND(Form!W92&gt;=5, Form!W92&lt;&gt;"N/A"),"X",)</f>
        <v>0</v>
      </c>
      <c r="L92" s="56">
        <f>IF(OR(Form!T92="Light",Form!T92="N/A"),, "X")</f>
        <v>0</v>
      </c>
      <c r="N92" s="56">
        <f>IF(AND(Form!AB92&gt;=20,Form!AB92&lt;&gt;"N/A"),"X",)</f>
        <v>0</v>
      </c>
      <c r="O92" s="56">
        <f>IF(AND(Form!AA92&gt;=5,Form!AA92&lt;&gt;"N/A"),"X",)</f>
        <v>0</v>
      </c>
      <c r="P92" s="56">
        <f>IF(AND(Form!AC92&gt;=5,Form!AC92&lt;&gt;"N/A"),"X",)</f>
        <v>0</v>
      </c>
      <c r="Q92" s="56">
        <f>IF(OR(Form!Z92="Light",Form!Z92="N/A"),, "X")</f>
        <v>0</v>
      </c>
    </row>
    <row r="93" spans="1:17">
      <c r="A93" s="25" t="s">
        <v>428</v>
      </c>
      <c r="B93" s="64">
        <f>Form!P93*Form!Q93*Form!R93*Form!S93/100/Form!G93/Form!N93</f>
        <v>7.1999999999999995E-2</v>
      </c>
      <c r="C93" s="65">
        <f>Form!G93/Form!H93</f>
        <v>5</v>
      </c>
      <c r="D93" s="56">
        <f>IF(OR(Form!H93="N/A",Form!H93=0), "X",)</f>
        <v>0</v>
      </c>
      <c r="E93" s="56" t="str">
        <f>IF(OR(Form!I93=0,Form!I93="N/A"), "X",)</f>
        <v>X</v>
      </c>
      <c r="F93" s="56">
        <f>IF(AND(Form!S93&gt;75,Form!S93&lt;&gt;"N/A"), "X",)</f>
        <v>0</v>
      </c>
      <c r="G93" s="56"/>
      <c r="I93" s="56" t="str">
        <f>IF(AND(Form!V93&gt;=20,Form!V93&lt;&gt;"N/A"),"X",)</f>
        <v>X</v>
      </c>
      <c r="J93" s="56" t="str">
        <f>IF(AND(Form!U93&gt;=5,Form!U93&lt;&gt;"N/A"),"X",)</f>
        <v>X</v>
      </c>
      <c r="K93" s="56">
        <f>IF(AND(Form!W93&gt;=5, Form!W93&lt;&gt;"N/A"),"X",)</f>
        <v>0</v>
      </c>
      <c r="L93" s="56">
        <f>IF(OR(Form!T93="Light",Form!T93="N/A"),, "X")</f>
        <v>0</v>
      </c>
      <c r="N93" s="56">
        <f>IF(AND(Form!AB93&gt;=20,Form!AB93&lt;&gt;"N/A"),"X",)</f>
        <v>0</v>
      </c>
      <c r="O93" s="56">
        <f>IF(AND(Form!AA93&gt;=5,Form!AA93&lt;&gt;"N/A"),"X",)</f>
        <v>0</v>
      </c>
      <c r="P93" s="56">
        <f>IF(AND(Form!AC93&gt;=5,Form!AC93&lt;&gt;"N/A"),"X",)</f>
        <v>0</v>
      </c>
      <c r="Q93" s="56">
        <f>IF(OR(Form!Z93="Light",Form!Z93="N/A"),, "X")</f>
        <v>0</v>
      </c>
    </row>
    <row r="94" spans="1:17">
      <c r="A94" s="25" t="s">
        <v>431</v>
      </c>
      <c r="B94" s="64">
        <f>Form!P94*Form!Q94*Form!R94*Form!S94/100/Form!G94/Form!N94</f>
        <v>0.14166666666666666</v>
      </c>
      <c r="C94" s="65">
        <f>Form!G94/Form!H94</f>
        <v>3</v>
      </c>
      <c r="D94" s="56">
        <f>IF(OR(Form!H94="N/A",Form!H94=0), "X",)</f>
        <v>0</v>
      </c>
      <c r="E94" s="56" t="str">
        <f>IF(OR(Form!I94=0,Form!I94="N/A"), "X",)</f>
        <v>X</v>
      </c>
      <c r="F94" s="56">
        <f>IF(AND(Form!S94&gt;75,Form!S94&lt;&gt;"N/A"), "X",)</f>
        <v>0</v>
      </c>
      <c r="G94" s="56"/>
      <c r="I94" s="56" t="str">
        <f>IF(AND(Form!V94&gt;=20,Form!V94&lt;&gt;"N/A"),"X",)</f>
        <v>X</v>
      </c>
      <c r="J94" s="56" t="str">
        <f>IF(AND(Form!U94&gt;=5,Form!U94&lt;&gt;"N/A"),"X",)</f>
        <v>X</v>
      </c>
      <c r="K94" s="56" t="str">
        <f>IF(AND(Form!W94&gt;=5, Form!W94&lt;&gt;"N/A"),"X",)</f>
        <v>X</v>
      </c>
      <c r="L94" s="56">
        <f>IF(OR(Form!T94="Light",Form!T94="N/A"),, "X")</f>
        <v>0</v>
      </c>
      <c r="N94" s="56">
        <f>IF(AND(Form!AB94&gt;=20,Form!AB94&lt;&gt;"N/A"),"X",)</f>
        <v>0</v>
      </c>
      <c r="O94" s="56">
        <f>IF(AND(Form!AA94&gt;=5,Form!AA94&lt;&gt;"N/A"),"X",)</f>
        <v>0</v>
      </c>
      <c r="P94" s="56">
        <f>IF(AND(Form!AC94&gt;=5,Form!AC94&lt;&gt;"N/A"),"X",)</f>
        <v>0</v>
      </c>
      <c r="Q94" s="56">
        <f>IF(OR(Form!Z94="Light",Form!Z94="N/A"),, "X")</f>
        <v>0</v>
      </c>
    </row>
    <row r="95" spans="1:17">
      <c r="A95" s="25" t="s">
        <v>434</v>
      </c>
      <c r="B95" s="66"/>
      <c r="C95" s="65"/>
      <c r="D95" s="56" t="str">
        <f>IF(OR(Form!H95="N/A",Form!H95=0), "X",)</f>
        <v>X</v>
      </c>
      <c r="E95" s="56" t="str">
        <f>IF(OR(Form!I95=0,Form!I95="N/A"), "X",)</f>
        <v>X</v>
      </c>
      <c r="F95" s="56">
        <f>IF(AND(Form!S95&gt;75,Form!S95&lt;&gt;"N/A"), "X",)</f>
        <v>0</v>
      </c>
      <c r="G95" s="56"/>
      <c r="I95" s="56">
        <f>IF(AND(Form!V95&gt;=20,Form!V95&lt;&gt;"N/A"),"X",)</f>
        <v>0</v>
      </c>
      <c r="J95" s="56">
        <f>IF(AND(Form!U95&gt;=5,Form!U95&lt;&gt;"N/A"),"X",)</f>
        <v>0</v>
      </c>
      <c r="K95" s="56">
        <f>IF(AND(Form!W95&gt;=5, Form!W95&lt;&gt;"N/A"),"X",)</f>
        <v>0</v>
      </c>
      <c r="L95" s="56">
        <f>IF(OR(Form!T95="Light",Form!T95="N/A"),, "X")</f>
        <v>0</v>
      </c>
      <c r="N95" s="56">
        <f>IF(AND(Form!AB95&gt;=20,Form!AB95&lt;&gt;"N/A"),"X",)</f>
        <v>0</v>
      </c>
      <c r="O95" s="56">
        <f>IF(AND(Form!AA95&gt;=5,Form!AA95&lt;&gt;"N/A"),"X",)</f>
        <v>0</v>
      </c>
      <c r="P95" s="56">
        <f>IF(AND(Form!AC95&gt;=5,Form!AC95&lt;&gt;"N/A"),"X",)</f>
        <v>0</v>
      </c>
      <c r="Q95" s="56">
        <f>IF(OR(Form!Z95="Light",Form!Z95="N/A"),, "X")</f>
        <v>0</v>
      </c>
    </row>
    <row r="96" spans="1:17">
      <c r="A96" s="25" t="s">
        <v>436</v>
      </c>
      <c r="B96" s="64">
        <f>Form!P96*Form!Q96*Form!R96*Form!S96/100/Form!G96/Form!N96</f>
        <v>0.27</v>
      </c>
      <c r="C96" s="65">
        <f>Form!G96/Form!H96</f>
        <v>5</v>
      </c>
      <c r="D96" s="56">
        <f>IF(OR(Form!H96="N/A",Form!H96=0), "X",)</f>
        <v>0</v>
      </c>
      <c r="E96" s="56" t="str">
        <f>IF(OR(Form!I96=0,Form!I96="N/A"), "X",)</f>
        <v>X</v>
      </c>
      <c r="F96" s="56">
        <f>IF(AND(Form!S96&gt;75,Form!S96&lt;&gt;"N/A"), "X",)</f>
        <v>0</v>
      </c>
      <c r="G96" s="56"/>
      <c r="I96" s="56" t="str">
        <f>IF(AND(Form!V96&gt;=20,Form!V96&lt;&gt;"N/A"),"X",)</f>
        <v>X</v>
      </c>
      <c r="J96" s="56" t="str">
        <f>IF(AND(Form!U96&gt;=5,Form!U96&lt;&gt;"N/A"),"X",)</f>
        <v>X</v>
      </c>
      <c r="K96" s="56">
        <f>IF(AND(Form!W96&gt;=5, Form!W96&lt;&gt;"N/A"),"X",)</f>
        <v>0</v>
      </c>
      <c r="L96" s="56">
        <f>IF(OR(Form!T96="Light",Form!T96="N/A"),, "X")</f>
        <v>0</v>
      </c>
      <c r="N96" s="56">
        <f>IF(AND(Form!AB96&gt;=20,Form!AB96&lt;&gt;"N/A"),"X",)</f>
        <v>0</v>
      </c>
      <c r="O96" s="56">
        <f>IF(AND(Form!AA96&gt;=5,Form!AA96&lt;&gt;"N/A"),"X",)</f>
        <v>0</v>
      </c>
      <c r="P96" s="56">
        <f>IF(AND(Form!AC96&gt;=5,Form!AC96&lt;&gt;"N/A"),"X",)</f>
        <v>0</v>
      </c>
      <c r="Q96" s="56">
        <f>IF(OR(Form!Z96="Light",Form!Z96="N/A"),, "X")</f>
        <v>0</v>
      </c>
    </row>
    <row r="97" spans="1:17">
      <c r="A97" s="25" t="s">
        <v>439</v>
      </c>
      <c r="B97" s="66"/>
      <c r="C97" s="65"/>
      <c r="D97" s="56" t="str">
        <f>IF(OR(Form!H97="N/A",Form!H97=0), "X",)</f>
        <v>X</v>
      </c>
      <c r="E97" s="56" t="str">
        <f>IF(OR(Form!I97=0,Form!I97="N/A"), "X",)</f>
        <v>X</v>
      </c>
      <c r="F97" s="56">
        <f>IF(AND(Form!S97&gt;75,Form!S97&lt;&gt;"N/A"), "X",)</f>
        <v>0</v>
      </c>
      <c r="G97" s="56"/>
      <c r="I97" s="56">
        <f>IF(AND(Form!V97&gt;=20,Form!V97&lt;&gt;"N/A"),"X",)</f>
        <v>0</v>
      </c>
      <c r="J97" s="56">
        <f>IF(AND(Form!U97&gt;=5,Form!U97&lt;&gt;"N/A"),"X",)</f>
        <v>0</v>
      </c>
      <c r="K97" s="56">
        <f>IF(AND(Form!W97&gt;=5, Form!W97&lt;&gt;"N/A"),"X",)</f>
        <v>0</v>
      </c>
      <c r="L97" s="56">
        <f>IF(OR(Form!T97="Light",Form!T97="N/A"),, "X")</f>
        <v>0</v>
      </c>
      <c r="N97" s="56">
        <f>IF(AND(Form!AB97&gt;=20,Form!AB97&lt;&gt;"N/A"),"X",)</f>
        <v>0</v>
      </c>
      <c r="O97" s="56">
        <f>IF(AND(Form!AA97&gt;=5,Form!AA97&lt;&gt;"N/A"),"X",)</f>
        <v>0</v>
      </c>
      <c r="P97" s="56">
        <f>IF(AND(Form!AC97&gt;=5,Form!AC97&lt;&gt;"N/A"),"X",)</f>
        <v>0</v>
      </c>
      <c r="Q97" s="56">
        <f>IF(OR(Form!Z97="Light",Form!Z97="N/A"),, "X")</f>
        <v>0</v>
      </c>
    </row>
    <row r="98" spans="1:17">
      <c r="A98" s="25" t="s">
        <v>441</v>
      </c>
      <c r="B98" s="64">
        <f>Form!P98*Form!Q98*Form!R98*Form!S98/100/Form!G98/Form!N98</f>
        <v>8.5250000000000006E-2</v>
      </c>
      <c r="C98" s="65">
        <f>Form!G98/Form!H98</f>
        <v>3</v>
      </c>
      <c r="D98" s="56">
        <f>IF(OR(Form!H98="N/A",Form!H98=0), "X",)</f>
        <v>0</v>
      </c>
      <c r="E98" s="56" t="str">
        <f>IF(OR(Form!I98=0,Form!I98="N/A"), "X",)</f>
        <v>X</v>
      </c>
      <c r="F98" s="56">
        <f>IF(AND(Form!S98&gt;75,Form!S98&lt;&gt;"N/A"), "X",)</f>
        <v>0</v>
      </c>
      <c r="G98" s="56"/>
      <c r="I98" s="56" t="str">
        <f>IF(AND(Form!V98&gt;=20,Form!V98&lt;&gt;"N/A"),"X",)</f>
        <v>X</v>
      </c>
      <c r="J98" s="56" t="str">
        <f>IF(AND(Form!U98&gt;=5,Form!U98&lt;&gt;"N/A"),"X",)</f>
        <v>X</v>
      </c>
      <c r="K98" s="56" t="str">
        <f>IF(AND(Form!W98&gt;=5, Form!W98&lt;&gt;"N/A"),"X",)</f>
        <v>X</v>
      </c>
      <c r="L98" s="56">
        <f>IF(OR(Form!T98="Light",Form!T98="N/A"),, "X")</f>
        <v>0</v>
      </c>
      <c r="N98" s="56">
        <f>IF(AND(Form!AB98&gt;=20,Form!AB98&lt;&gt;"N/A"),"X",)</f>
        <v>0</v>
      </c>
      <c r="O98" s="56">
        <f>IF(AND(Form!AA98&gt;=5,Form!AA98&lt;&gt;"N/A"),"X",)</f>
        <v>0</v>
      </c>
      <c r="P98" s="56">
        <f>IF(AND(Form!AC98&gt;=5,Form!AC98&lt;&gt;"N/A"),"X",)</f>
        <v>0</v>
      </c>
      <c r="Q98" s="56">
        <f>IF(OR(Form!Z98="Light",Form!Z98="N/A"),, "X")</f>
        <v>0</v>
      </c>
    </row>
    <row r="102" spans="1:17">
      <c r="A102" s="59" t="s">
        <v>462</v>
      </c>
      <c r="B102" s="67">
        <f>AVERAGE(B3:B98)</f>
        <v>0.1483097108981383</v>
      </c>
      <c r="C102" s="59" t="s">
        <v>463</v>
      </c>
    </row>
    <row r="103" spans="1:17">
      <c r="A103" s="59" t="s">
        <v>464</v>
      </c>
      <c r="B103" s="67">
        <f>MAX(B3:B98)</f>
        <v>0.875</v>
      </c>
      <c r="C103" s="59" t="s">
        <v>463</v>
      </c>
    </row>
    <row r="104" spans="1:17">
      <c r="A104" s="68" t="s">
        <v>465</v>
      </c>
      <c r="B104" s="67">
        <f>STDEV(B3:B98)</f>
        <v>0.16775418697458719</v>
      </c>
      <c r="C104" s="59" t="s">
        <v>463</v>
      </c>
    </row>
    <row r="106" spans="1:17">
      <c r="B106" s="68" t="s">
        <v>466</v>
      </c>
    </row>
  </sheetData>
  <mergeCells count="2">
    <mergeCell ref="I1:K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1499-5E77-47C7-A316-BD0174924329}">
  <dimension ref="A1:C103"/>
  <sheetViews>
    <sheetView workbookViewId="0"/>
  </sheetViews>
  <sheetFormatPr defaultRowHeight="15"/>
  <cols>
    <col min="1" max="1" width="9.42578125" customWidth="1"/>
    <col min="2" max="2" width="89.85546875" bestFit="1" customWidth="1"/>
  </cols>
  <sheetData>
    <row r="1" spans="1:3" ht="15.75">
      <c r="A1" s="61" t="s">
        <v>0</v>
      </c>
      <c r="B1" s="61" t="s">
        <v>468</v>
      </c>
      <c r="C1" s="61" t="s">
        <v>469</v>
      </c>
    </row>
    <row r="2" spans="1:3">
      <c r="A2" s="12" t="s">
        <v>35</v>
      </c>
      <c r="B2" s="69" t="s">
        <v>467</v>
      </c>
    </row>
    <row r="3" spans="1:3">
      <c r="A3" s="25" t="s">
        <v>48</v>
      </c>
      <c r="B3" s="69" t="s">
        <v>470</v>
      </c>
    </row>
    <row r="4" spans="1:3">
      <c r="A4" s="25" t="s">
        <v>62</v>
      </c>
      <c r="B4" s="69" t="s">
        <v>471</v>
      </c>
    </row>
    <row r="5" spans="1:3">
      <c r="A5" s="25" t="s">
        <v>69</v>
      </c>
      <c r="B5" s="69" t="s">
        <v>472</v>
      </c>
    </row>
    <row r="6" spans="1:3">
      <c r="A6" s="25" t="s">
        <v>75</v>
      </c>
      <c r="B6" s="69" t="s">
        <v>473</v>
      </c>
    </row>
    <row r="7" spans="1:3">
      <c r="A7" s="25" t="s">
        <v>79</v>
      </c>
      <c r="B7" s="69" t="s">
        <v>474</v>
      </c>
    </row>
    <row r="8" spans="1:3">
      <c r="A8" s="25" t="s">
        <v>89</v>
      </c>
      <c r="B8" s="69" t="s">
        <v>475</v>
      </c>
    </row>
    <row r="9" spans="1:3">
      <c r="A9" s="25" t="s">
        <v>95</v>
      </c>
      <c r="B9" s="69" t="s">
        <v>476</v>
      </c>
    </row>
    <row r="10" spans="1:3">
      <c r="A10" s="25" t="s">
        <v>101</v>
      </c>
      <c r="B10" s="69" t="s">
        <v>477</v>
      </c>
    </row>
    <row r="11" spans="1:3">
      <c r="A11" s="25" t="s">
        <v>108</v>
      </c>
      <c r="B11" s="69" t="s">
        <v>478</v>
      </c>
    </row>
    <row r="12" spans="1:3">
      <c r="A12" s="25" t="s">
        <v>115</v>
      </c>
      <c r="B12" s="69" t="s">
        <v>479</v>
      </c>
    </row>
    <row r="13" spans="1:3">
      <c r="A13" s="25" t="s">
        <v>119</v>
      </c>
      <c r="B13" s="69" t="s">
        <v>480</v>
      </c>
    </row>
    <row r="14" spans="1:3">
      <c r="A14" s="25" t="s">
        <v>126</v>
      </c>
      <c r="B14" s="69" t="s">
        <v>481</v>
      </c>
    </row>
    <row r="15" spans="1:3">
      <c r="A15" s="25" t="s">
        <v>129</v>
      </c>
      <c r="B15" s="69" t="s">
        <v>482</v>
      </c>
    </row>
    <row r="16" spans="1:3">
      <c r="A16" s="25" t="s">
        <v>132</v>
      </c>
      <c r="B16" s="69" t="s">
        <v>483</v>
      </c>
    </row>
    <row r="17" spans="1:2">
      <c r="A17" s="25" t="s">
        <v>137</v>
      </c>
      <c r="B17" s="69" t="s">
        <v>484</v>
      </c>
    </row>
    <row r="18" spans="1:2">
      <c r="A18" s="25" t="s">
        <v>143</v>
      </c>
      <c r="B18" s="69" t="s">
        <v>485</v>
      </c>
    </row>
    <row r="19" spans="1:2">
      <c r="A19" s="25" t="s">
        <v>149</v>
      </c>
      <c r="B19" s="69" t="s">
        <v>486</v>
      </c>
    </row>
    <row r="20" spans="1:2">
      <c r="A20" s="25" t="s">
        <v>157</v>
      </c>
      <c r="B20" s="69" t="s">
        <v>487</v>
      </c>
    </row>
    <row r="21" spans="1:2">
      <c r="A21" s="25" t="s">
        <v>162</v>
      </c>
      <c r="B21" s="69" t="s">
        <v>488</v>
      </c>
    </row>
    <row r="22" spans="1:2">
      <c r="A22" s="25" t="s">
        <v>166</v>
      </c>
      <c r="B22" s="69" t="s">
        <v>489</v>
      </c>
    </row>
    <row r="23" spans="1:2">
      <c r="A23" s="25" t="s">
        <v>173</v>
      </c>
      <c r="B23" s="69" t="s">
        <v>490</v>
      </c>
    </row>
    <row r="24" spans="1:2">
      <c r="A24" s="25" t="s">
        <v>179</v>
      </c>
      <c r="B24" s="69" t="s">
        <v>491</v>
      </c>
    </row>
    <row r="25" spans="1:2">
      <c r="A25" s="25" t="s">
        <v>185</v>
      </c>
      <c r="B25" s="69" t="s">
        <v>492</v>
      </c>
    </row>
    <row r="26" spans="1:2">
      <c r="A26" s="25" t="s">
        <v>191</v>
      </c>
      <c r="B26" s="69" t="s">
        <v>493</v>
      </c>
    </row>
    <row r="27" spans="1:2">
      <c r="A27" s="25" t="s">
        <v>194</v>
      </c>
      <c r="B27" s="69" t="s">
        <v>494</v>
      </c>
    </row>
    <row r="28" spans="1:2">
      <c r="A28" s="25" t="s">
        <v>197</v>
      </c>
      <c r="B28" s="69" t="s">
        <v>495</v>
      </c>
    </row>
    <row r="29" spans="1:2">
      <c r="A29" s="25" t="s">
        <v>200</v>
      </c>
      <c r="B29" s="69" t="s">
        <v>496</v>
      </c>
    </row>
    <row r="30" spans="1:2">
      <c r="A30" s="25" t="s">
        <v>203</v>
      </c>
      <c r="B30" s="69" t="s">
        <v>497</v>
      </c>
    </row>
    <row r="31" spans="1:2">
      <c r="A31" s="25" t="s">
        <v>208</v>
      </c>
      <c r="B31" s="69" t="s">
        <v>498</v>
      </c>
    </row>
    <row r="32" spans="1:2">
      <c r="A32" s="25" t="s">
        <v>213</v>
      </c>
      <c r="B32" s="69" t="s">
        <v>499</v>
      </c>
    </row>
    <row r="33" spans="1:2">
      <c r="A33" s="25" t="s">
        <v>218</v>
      </c>
      <c r="B33" s="69" t="s">
        <v>500</v>
      </c>
    </row>
    <row r="34" spans="1:2">
      <c r="A34" s="25" t="s">
        <v>221</v>
      </c>
      <c r="B34" s="69" t="s">
        <v>501</v>
      </c>
    </row>
    <row r="35" spans="1:2">
      <c r="A35" s="25" t="s">
        <v>224</v>
      </c>
      <c r="B35" s="69" t="s">
        <v>502</v>
      </c>
    </row>
    <row r="36" spans="1:2">
      <c r="A36" s="25" t="s">
        <v>227</v>
      </c>
      <c r="B36" s="69" t="s">
        <v>503</v>
      </c>
    </row>
    <row r="37" spans="1:2">
      <c r="A37" s="25" t="s">
        <v>231</v>
      </c>
      <c r="B37" s="69" t="s">
        <v>504</v>
      </c>
    </row>
    <row r="38" spans="1:2">
      <c r="A38" s="25" t="s">
        <v>235</v>
      </c>
      <c r="B38" s="69" t="s">
        <v>505</v>
      </c>
    </row>
    <row r="39" spans="1:2">
      <c r="A39" s="25" t="s">
        <v>238</v>
      </c>
      <c r="B39" s="69" t="s">
        <v>506</v>
      </c>
    </row>
    <row r="40" spans="1:2">
      <c r="A40" s="25" t="s">
        <v>240</v>
      </c>
      <c r="B40" s="69" t="s">
        <v>507</v>
      </c>
    </row>
    <row r="41" spans="1:2">
      <c r="A41" s="25" t="s">
        <v>244</v>
      </c>
      <c r="B41" s="69" t="s">
        <v>508</v>
      </c>
    </row>
    <row r="42" spans="1:2">
      <c r="A42" s="25" t="s">
        <v>249</v>
      </c>
      <c r="B42" s="69" t="s">
        <v>509</v>
      </c>
    </row>
    <row r="43" spans="1:2">
      <c r="A43" s="25" t="s">
        <v>254</v>
      </c>
      <c r="B43" s="69" t="s">
        <v>510</v>
      </c>
    </row>
    <row r="44" spans="1:2">
      <c r="A44" s="25" t="s">
        <v>258</v>
      </c>
      <c r="B44" s="69" t="s">
        <v>511</v>
      </c>
    </row>
    <row r="45" spans="1:2">
      <c r="A45" s="25" t="s">
        <v>261</v>
      </c>
      <c r="B45" s="69" t="s">
        <v>512</v>
      </c>
    </row>
    <row r="46" spans="1:2">
      <c r="A46" s="25" t="s">
        <v>265</v>
      </c>
      <c r="B46" s="69" t="s">
        <v>513</v>
      </c>
    </row>
    <row r="47" spans="1:2">
      <c r="A47" s="25" t="s">
        <v>271</v>
      </c>
      <c r="B47" s="69" t="s">
        <v>514</v>
      </c>
    </row>
    <row r="48" spans="1:2">
      <c r="A48" s="25" t="s">
        <v>274</v>
      </c>
      <c r="B48" s="69" t="s">
        <v>515</v>
      </c>
    </row>
    <row r="49" spans="1:2">
      <c r="A49" s="25" t="s">
        <v>279</v>
      </c>
      <c r="B49" s="69" t="s">
        <v>516</v>
      </c>
    </row>
    <row r="50" spans="1:2">
      <c r="A50" s="25" t="s">
        <v>282</v>
      </c>
      <c r="B50" s="69" t="s">
        <v>517</v>
      </c>
    </row>
    <row r="51" spans="1:2">
      <c r="A51" s="25" t="s">
        <v>286</v>
      </c>
      <c r="B51" s="69" t="s">
        <v>518</v>
      </c>
    </row>
    <row r="52" spans="1:2">
      <c r="A52" s="25" t="s">
        <v>292</v>
      </c>
      <c r="B52" s="69" t="s">
        <v>519</v>
      </c>
    </row>
    <row r="53" spans="1:2">
      <c r="A53" s="25" t="s">
        <v>296</v>
      </c>
      <c r="B53" s="69" t="s">
        <v>520</v>
      </c>
    </row>
    <row r="54" spans="1:2">
      <c r="A54" s="25" t="s">
        <v>299</v>
      </c>
      <c r="B54" s="69" t="s">
        <v>521</v>
      </c>
    </row>
    <row r="55" spans="1:2">
      <c r="A55" s="25" t="s">
        <v>302</v>
      </c>
      <c r="B55" s="69" t="s">
        <v>522</v>
      </c>
    </row>
    <row r="56" spans="1:2">
      <c r="A56" s="25" t="s">
        <v>305</v>
      </c>
      <c r="B56" s="69" t="s">
        <v>523</v>
      </c>
    </row>
    <row r="57" spans="1:2">
      <c r="A57" s="25" t="s">
        <v>311</v>
      </c>
      <c r="B57" s="69" t="s">
        <v>524</v>
      </c>
    </row>
    <row r="58" spans="1:2">
      <c r="A58" s="25" t="s">
        <v>316</v>
      </c>
      <c r="B58" s="69" t="s">
        <v>525</v>
      </c>
    </row>
    <row r="59" spans="1:2">
      <c r="A59" s="25" t="s">
        <v>319</v>
      </c>
      <c r="B59" s="69" t="s">
        <v>526</v>
      </c>
    </row>
    <row r="60" spans="1:2">
      <c r="A60" s="25" t="s">
        <v>322</v>
      </c>
      <c r="B60" s="69" t="s">
        <v>527</v>
      </c>
    </row>
    <row r="61" spans="1:2">
      <c r="A61" s="25" t="s">
        <v>325</v>
      </c>
      <c r="B61" s="69" t="s">
        <v>528</v>
      </c>
    </row>
    <row r="62" spans="1:2">
      <c r="A62" s="25" t="s">
        <v>327</v>
      </c>
      <c r="B62" s="69" t="s">
        <v>529</v>
      </c>
    </row>
    <row r="63" spans="1:2">
      <c r="A63" s="25" t="s">
        <v>330</v>
      </c>
      <c r="B63" s="69" t="s">
        <v>530</v>
      </c>
    </row>
    <row r="64" spans="1:2">
      <c r="A64" s="25" t="s">
        <v>333</v>
      </c>
      <c r="B64" s="69" t="s">
        <v>531</v>
      </c>
    </row>
    <row r="65" spans="1:2">
      <c r="A65" s="25" t="s">
        <v>337</v>
      </c>
      <c r="B65" s="69" t="s">
        <v>532</v>
      </c>
    </row>
    <row r="66" spans="1:2">
      <c r="A66" s="25" t="s">
        <v>340</v>
      </c>
      <c r="B66" s="69" t="s">
        <v>533</v>
      </c>
    </row>
    <row r="67" spans="1:2">
      <c r="A67" s="25" t="s">
        <v>343</v>
      </c>
      <c r="B67" s="69" t="s">
        <v>534</v>
      </c>
    </row>
    <row r="68" spans="1:2">
      <c r="A68" s="25" t="s">
        <v>346</v>
      </c>
      <c r="B68" s="69" t="s">
        <v>535</v>
      </c>
    </row>
    <row r="69" spans="1:2">
      <c r="A69" s="25" t="s">
        <v>349</v>
      </c>
      <c r="B69" s="69" t="s">
        <v>536</v>
      </c>
    </row>
    <row r="70" spans="1:2">
      <c r="A70" s="25" t="s">
        <v>352</v>
      </c>
      <c r="B70" s="69" t="s">
        <v>537</v>
      </c>
    </row>
    <row r="71" spans="1:2">
      <c r="A71" s="25" t="s">
        <v>356</v>
      </c>
      <c r="B71" s="69" t="s">
        <v>538</v>
      </c>
    </row>
    <row r="72" spans="1:2">
      <c r="A72" s="25" t="s">
        <v>359</v>
      </c>
      <c r="B72" s="69" t="s">
        <v>539</v>
      </c>
    </row>
    <row r="73" spans="1:2">
      <c r="A73" s="25" t="s">
        <v>362</v>
      </c>
      <c r="B73" s="69" t="s">
        <v>540</v>
      </c>
    </row>
    <row r="74" spans="1:2">
      <c r="A74" s="25" t="s">
        <v>366</v>
      </c>
      <c r="B74" s="69" t="s">
        <v>541</v>
      </c>
    </row>
    <row r="75" spans="1:2">
      <c r="A75" s="25" t="s">
        <v>370</v>
      </c>
      <c r="B75" s="69" t="s">
        <v>542</v>
      </c>
    </row>
    <row r="76" spans="1:2">
      <c r="A76" s="25" t="s">
        <v>373</v>
      </c>
      <c r="B76" s="69" t="s">
        <v>543</v>
      </c>
    </row>
    <row r="77" spans="1:2">
      <c r="A77" s="25" t="s">
        <v>378</v>
      </c>
      <c r="B77" s="69" t="s">
        <v>544</v>
      </c>
    </row>
    <row r="78" spans="1:2">
      <c r="A78" s="25" t="s">
        <v>381</v>
      </c>
      <c r="B78" s="69" t="s">
        <v>545</v>
      </c>
    </row>
    <row r="79" spans="1:2">
      <c r="A79" s="25" t="s">
        <v>385</v>
      </c>
      <c r="B79" s="69" t="s">
        <v>546</v>
      </c>
    </row>
    <row r="80" spans="1:2">
      <c r="A80" s="25" t="s">
        <v>389</v>
      </c>
      <c r="B80" s="69" t="s">
        <v>547</v>
      </c>
    </row>
    <row r="81" spans="1:2">
      <c r="A81" s="25" t="s">
        <v>393</v>
      </c>
      <c r="B81" s="69" t="s">
        <v>548</v>
      </c>
    </row>
    <row r="82" spans="1:2">
      <c r="A82" s="25" t="s">
        <v>397</v>
      </c>
      <c r="B82" s="69" t="s">
        <v>549</v>
      </c>
    </row>
    <row r="83" spans="1:2">
      <c r="A83" s="25" t="s">
        <v>402</v>
      </c>
      <c r="B83" s="69" t="s">
        <v>550</v>
      </c>
    </row>
    <row r="84" spans="1:2">
      <c r="A84" s="25" t="s">
        <v>405</v>
      </c>
      <c r="B84" s="69" t="s">
        <v>551</v>
      </c>
    </row>
    <row r="85" spans="1:2">
      <c r="A85" s="25" t="s">
        <v>409</v>
      </c>
      <c r="B85" s="69" t="s">
        <v>552</v>
      </c>
    </row>
    <row r="86" spans="1:2">
      <c r="A86" s="25" t="s">
        <v>412</v>
      </c>
      <c r="B86" s="69" t="s">
        <v>553</v>
      </c>
    </row>
    <row r="87" spans="1:2">
      <c r="A87" s="25" t="s">
        <v>414</v>
      </c>
      <c r="B87" s="69" t="s">
        <v>554</v>
      </c>
    </row>
    <row r="88" spans="1:2">
      <c r="A88" s="25" t="s">
        <v>417</v>
      </c>
      <c r="B88" s="69" t="s">
        <v>555</v>
      </c>
    </row>
    <row r="89" spans="1:2">
      <c r="A89" s="25" t="s">
        <v>420</v>
      </c>
      <c r="B89" s="69" t="s">
        <v>556</v>
      </c>
    </row>
    <row r="90" spans="1:2">
      <c r="A90" s="25" t="s">
        <v>423</v>
      </c>
      <c r="B90" s="69" t="s">
        <v>557</v>
      </c>
    </row>
    <row r="91" spans="1:2">
      <c r="A91" s="25" t="s">
        <v>426</v>
      </c>
      <c r="B91" s="69" t="s">
        <v>558</v>
      </c>
    </row>
    <row r="92" spans="1:2">
      <c r="A92" s="25" t="s">
        <v>428</v>
      </c>
      <c r="B92" s="69" t="s">
        <v>559</v>
      </c>
    </row>
    <row r="93" spans="1:2">
      <c r="A93" s="25" t="s">
        <v>431</v>
      </c>
      <c r="B93" s="69" t="s">
        <v>560</v>
      </c>
    </row>
    <row r="94" spans="1:2">
      <c r="A94" s="25" t="s">
        <v>434</v>
      </c>
      <c r="B94" s="69" t="s">
        <v>561</v>
      </c>
    </row>
    <row r="95" spans="1:2">
      <c r="A95" s="25" t="s">
        <v>436</v>
      </c>
      <c r="B95" s="69" t="s">
        <v>562</v>
      </c>
    </row>
    <row r="96" spans="1:2">
      <c r="A96" s="25" t="s">
        <v>439</v>
      </c>
      <c r="B96" s="69" t="s">
        <v>563</v>
      </c>
    </row>
    <row r="97" spans="1:2">
      <c r="A97" s="25" t="s">
        <v>441</v>
      </c>
      <c r="B97" s="69" t="s">
        <v>564</v>
      </c>
    </row>
    <row r="101" spans="1:2">
      <c r="A101" s="59"/>
    </row>
    <row r="102" spans="1:2">
      <c r="A102" s="59"/>
    </row>
    <row r="103" spans="1:2">
      <c r="A103" s="68"/>
    </row>
  </sheetData>
  <hyperlinks>
    <hyperlink ref="B3" r:id="rId1" xr:uid="{A41A33ED-D595-43BD-AA54-DA2C51618C23}"/>
    <hyperlink ref="B4" r:id="rId2" xr:uid="{F7915EAA-AA98-4BFD-A114-7E9DD9744A29}"/>
    <hyperlink ref="B2" r:id="rId3" xr:uid="{D6953BD2-C17A-4F6A-9641-AAD04CA33F4B}"/>
    <hyperlink ref="B5" r:id="rId4" xr:uid="{F829C96F-BAC7-4992-8518-8796C28D40AB}"/>
    <hyperlink ref="B6" r:id="rId5" xr:uid="{AAB4A52A-6A82-4FAA-90DC-3EFD04C2A1CF}"/>
    <hyperlink ref="B7" r:id="rId6" xr:uid="{FA07A576-1E3B-4A22-AFC8-E1F92499DBF1}"/>
    <hyperlink ref="B8" r:id="rId7" xr:uid="{8ACD7476-50DA-4D16-9855-D8EF363C7D71}"/>
    <hyperlink ref="B9" r:id="rId8" xr:uid="{6E1891D2-36B4-4CD3-BD41-196A42F8E8D3}"/>
    <hyperlink ref="B10" r:id="rId9" xr:uid="{7228D00D-EE11-4FA1-AAA0-3F077B7B422D}"/>
    <hyperlink ref="B11" r:id="rId10" xr:uid="{A2D34B05-3F27-4088-B9DA-33556037A4C6}"/>
    <hyperlink ref="B12" r:id="rId11" xr:uid="{E9753EF0-1778-4E84-852B-4BD36AA6484B}"/>
    <hyperlink ref="B13" r:id="rId12" xr:uid="{67B4C56F-0121-490D-AC0C-0F726E4C5D3A}"/>
    <hyperlink ref="B14" r:id="rId13" xr:uid="{3ACBF847-33F0-438D-97B2-C596762B9823}"/>
    <hyperlink ref="B15" r:id="rId14" xr:uid="{293EA4F4-480A-477A-BB5A-6307CFF4D2BF}"/>
    <hyperlink ref="B16" r:id="rId15" xr:uid="{379E80EC-A5C1-49B2-ABA5-333070C9D5CD}"/>
    <hyperlink ref="B17" r:id="rId16" xr:uid="{5CFAD864-F685-4274-AD54-BE1D99AD4E0F}"/>
    <hyperlink ref="B18" r:id="rId17" xr:uid="{EBB34CDD-5AA4-45F7-8110-282C94868578}"/>
    <hyperlink ref="B19" r:id="rId18" xr:uid="{E9BBE4E7-4372-4DB9-B95A-6A57D652896D}"/>
    <hyperlink ref="B20" r:id="rId19" xr:uid="{8163865E-5C17-4D1D-BA34-3F9CDF51DC56}"/>
    <hyperlink ref="B21" r:id="rId20" xr:uid="{4B6CAEA5-E152-4E6E-B7E6-31E4B92B9ED6}"/>
    <hyperlink ref="B22" r:id="rId21" xr:uid="{BB0BB618-C489-4171-8928-77B1CD0E3BC6}"/>
    <hyperlink ref="B23" r:id="rId22" xr:uid="{D6D6138E-0A2E-4584-A693-21C04E06E9A2}"/>
    <hyperlink ref="B24" r:id="rId23" xr:uid="{F75396F4-82B3-4D86-BACE-4E4252F57BB9}"/>
    <hyperlink ref="B25" r:id="rId24" xr:uid="{680A6998-F4C2-4138-97EF-60C2C7C69D74}"/>
    <hyperlink ref="B26" r:id="rId25" xr:uid="{10BBF5D1-A4D7-4D3A-83C0-9D0571A19588}"/>
    <hyperlink ref="B27" r:id="rId26" xr:uid="{F4392FDF-257A-41CC-AD76-4004F68664AB}"/>
    <hyperlink ref="B28" r:id="rId27" xr:uid="{5A62239D-3D47-4B29-A9D1-2045BD0A9FFD}"/>
    <hyperlink ref="B29" r:id="rId28" xr:uid="{1436159B-DBBA-43A8-9462-3864ED8DB6B8}"/>
    <hyperlink ref="B30" r:id="rId29" xr:uid="{EA350FF6-DCA7-449D-9815-181A9B6A52FD}"/>
    <hyperlink ref="B31" r:id="rId30" xr:uid="{2BB6FE19-98B8-496B-B425-99C7EE12FBD7}"/>
    <hyperlink ref="B32" r:id="rId31" xr:uid="{76373375-0E4F-448B-A88C-B05C385E39DA}"/>
    <hyperlink ref="B33" r:id="rId32" xr:uid="{0C4B6A63-3AEE-4B00-B069-31E6C6B7C222}"/>
    <hyperlink ref="B34" r:id="rId33" xr:uid="{836009B3-E9DA-4C53-95E4-71ED45141D51}"/>
    <hyperlink ref="B35" r:id="rId34" xr:uid="{5A381A04-8722-4727-88E9-05EF79BE407F}"/>
    <hyperlink ref="B36" r:id="rId35" xr:uid="{99CD64FF-718B-4209-97F9-BB94725ADD2B}"/>
    <hyperlink ref="B37" r:id="rId36" xr:uid="{C6BFF0DC-3728-44F4-AA2C-AE878CC9B750}"/>
    <hyperlink ref="B38" r:id="rId37" xr:uid="{ED9A8770-8E58-48E8-AF02-BD5748EE9E45}"/>
    <hyperlink ref="B39" r:id="rId38" xr:uid="{16902D59-9A7F-4B8A-A2CA-B560CFFED452}"/>
    <hyperlink ref="B40" r:id="rId39" xr:uid="{19C176D6-72D0-4C2B-B572-CE570865A303}"/>
    <hyperlink ref="B41" r:id="rId40" xr:uid="{CEE124CD-7A59-43E4-AC75-D9ADE6B028A8}"/>
    <hyperlink ref="B42" r:id="rId41" xr:uid="{F173836C-AD55-4ADA-ACAA-AC0AF2053C57}"/>
    <hyperlink ref="B43" r:id="rId42" xr:uid="{83AAA5E9-8FC7-48DA-8B54-13A90CE66B14}"/>
    <hyperlink ref="B44" r:id="rId43" xr:uid="{9538EA09-10F1-44DD-8190-B79C1C45D93D}"/>
    <hyperlink ref="B45" r:id="rId44" xr:uid="{79CA9E29-BEA2-4305-9B63-6FB44ABF7859}"/>
    <hyperlink ref="B46" r:id="rId45" xr:uid="{3863F9C6-7F6B-4C49-9372-18C6F2D6BD52}"/>
    <hyperlink ref="B47" r:id="rId46" xr:uid="{908A3552-2270-4C5E-B6E9-18EE7A7C20C8}"/>
    <hyperlink ref="B48" r:id="rId47" xr:uid="{DA4C1317-A241-4917-98BB-E7915E832CD5}"/>
    <hyperlink ref="B49" r:id="rId48" xr:uid="{0EA2398A-C816-4EBA-B82F-BB9A297FE757}"/>
    <hyperlink ref="B50" r:id="rId49" xr:uid="{ED1253BB-80A2-4D8B-9C5C-55D3621C3AF7}"/>
    <hyperlink ref="B51" r:id="rId50" xr:uid="{E55D5B06-F2FA-4C16-AB16-7C7E2DFCB51B}"/>
    <hyperlink ref="B52" r:id="rId51" xr:uid="{0C20E4E3-F404-4E31-BDF5-5C6B4A9B2FE0}"/>
    <hyperlink ref="B53" r:id="rId52" xr:uid="{F3AE112B-763D-4B48-88C2-2BB95E0F49BC}"/>
    <hyperlink ref="B54" r:id="rId53" xr:uid="{D4A334FB-BF22-4FAF-A645-5AC297F6F357}"/>
    <hyperlink ref="B55" r:id="rId54" xr:uid="{576F22A5-E9BB-4644-ADBF-2325E3E08920}"/>
    <hyperlink ref="B56" r:id="rId55" xr:uid="{EABF08FF-F1CD-4D1F-9176-D718C4B66101}"/>
    <hyperlink ref="B57" r:id="rId56" xr:uid="{1A60C9E4-0BBD-469C-B700-02227362EB1D}"/>
    <hyperlink ref="B58" r:id="rId57" xr:uid="{7CF9193B-E4E3-461A-86AE-C4C0EF582892}"/>
    <hyperlink ref="B59" r:id="rId58" xr:uid="{4181C0E3-852A-4160-BE75-EF3648412E12}"/>
    <hyperlink ref="B60" r:id="rId59" xr:uid="{953EF312-C00D-4940-B98E-EB8AE76B3BFC}"/>
    <hyperlink ref="B61" r:id="rId60" xr:uid="{3093AA04-C8CA-49B0-88E1-08BE208A8C31}"/>
    <hyperlink ref="B62" r:id="rId61" xr:uid="{D3094E54-2FFA-4490-B5B9-69B8CCB99660}"/>
    <hyperlink ref="B63" r:id="rId62" xr:uid="{D4EC3B44-B037-4556-8361-4ABC2704AEDC}"/>
    <hyperlink ref="B64" r:id="rId63" xr:uid="{C9154F44-19E5-4B28-8CC3-0C8B49CB967B}"/>
    <hyperlink ref="B65" r:id="rId64" xr:uid="{421D51DF-D445-47CC-9FAE-54278E74C603}"/>
    <hyperlink ref="B66" r:id="rId65" xr:uid="{C8365CFA-A021-420A-B48E-5B685ABC46FC}"/>
    <hyperlink ref="B67" r:id="rId66" xr:uid="{FE1B2828-12FB-4520-BB9D-CA29557AA857}"/>
    <hyperlink ref="B68" r:id="rId67" xr:uid="{01AEB603-76BF-498C-9A57-7B57536EFE0C}"/>
    <hyperlink ref="B69" r:id="rId68" xr:uid="{9E5DEF60-BE1E-4AFF-86D8-4E195ED0522F}"/>
    <hyperlink ref="B70" r:id="rId69" xr:uid="{654B4381-F66D-4152-A1FF-0262411BBC0C}"/>
    <hyperlink ref="B71" r:id="rId70" xr:uid="{787B00BC-9715-44F9-9E95-59F920A098D4}"/>
    <hyperlink ref="B72" r:id="rId71" xr:uid="{B8D482AA-6B46-490C-ADE0-D843FBBDE79F}"/>
    <hyperlink ref="B73" r:id="rId72" xr:uid="{DA485AE2-7BAD-4334-AC85-0C4FCC31218C}"/>
    <hyperlink ref="B74" r:id="rId73" xr:uid="{BDDDF981-C259-4528-803F-89C632F48B24}"/>
    <hyperlink ref="B75" r:id="rId74" xr:uid="{03803C23-0314-4889-9578-BA08EF92DA32}"/>
    <hyperlink ref="B76" r:id="rId75" xr:uid="{A7C4B74B-F567-48AA-BB2F-A55C8AFE7C7A}"/>
    <hyperlink ref="B77" r:id="rId76" xr:uid="{87A0D411-B80E-4C90-A903-C57A707BCBD7}"/>
    <hyperlink ref="B78" r:id="rId77" xr:uid="{5A38B03A-4813-4F23-AE94-92937E00D75F}"/>
    <hyperlink ref="B79" r:id="rId78" xr:uid="{620B4644-A4B1-44FA-B4F8-C0512DEB267B}"/>
    <hyperlink ref="B80" r:id="rId79" xr:uid="{2E3E7A26-D41E-4413-83FF-1A6673A9CE2C}"/>
    <hyperlink ref="B81" r:id="rId80" xr:uid="{F928E6E2-7872-4884-A0C8-CD91C016F5C3}"/>
    <hyperlink ref="B82" r:id="rId81" xr:uid="{A470E104-495A-49F1-9C05-BE43E14AD02F}"/>
    <hyperlink ref="B83" r:id="rId82" xr:uid="{B3EF7CE2-8B6B-4431-910B-6B8C3E957420}"/>
    <hyperlink ref="B84" r:id="rId83" xr:uid="{A9EB4FE1-BD23-4307-A07E-52F65EA622DD}"/>
    <hyperlink ref="B85" r:id="rId84" xr:uid="{EBF57413-60E0-4AA0-A0E7-5124DF722B6A}"/>
    <hyperlink ref="B86" r:id="rId85" xr:uid="{C30A0101-F1AB-495D-841D-0C567B885EF9}"/>
    <hyperlink ref="B87" r:id="rId86" xr:uid="{959C0DF1-035B-4D61-8B99-332F38F0801D}"/>
    <hyperlink ref="B88" r:id="rId87" xr:uid="{48C77E3C-CCCF-4AC4-A0D6-9D48B653EA88}"/>
    <hyperlink ref="B89" r:id="rId88" xr:uid="{3F4261D4-2355-4544-BBAA-680DF94FF57C}"/>
    <hyperlink ref="B90" r:id="rId89" xr:uid="{2FDF70CD-FF15-44CF-91C6-B44EC0609983}"/>
    <hyperlink ref="B91" r:id="rId90" xr:uid="{B32B2134-05A7-46D4-B03A-1061DB95E5DC}"/>
    <hyperlink ref="B92" r:id="rId91" xr:uid="{8C46CB68-3EA2-422F-A6BB-1C822A648B43}"/>
    <hyperlink ref="B93" r:id="rId92" xr:uid="{3737E4DB-7F57-4C8D-92F3-E6E548B1E9B9}"/>
    <hyperlink ref="B94" r:id="rId93" xr:uid="{8A3F7DE9-4CCD-4BAC-9E91-8743590A72D3}"/>
    <hyperlink ref="B95" r:id="rId94" xr:uid="{A585AC7A-4C21-4825-AADE-89AF22D903C2}"/>
    <hyperlink ref="B96" r:id="rId95" xr:uid="{50B8E8C5-F561-4F37-AAC5-4D18D395331C}"/>
    <hyperlink ref="B97" r:id="rId96" xr:uid="{10542951-324E-44F7-BF9C-01A0FD8A06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Summary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Altare, David@Waterboards</cp:lastModifiedBy>
  <dcterms:modified xsi:type="dcterms:W3CDTF">2021-05-20T00:31:17Z</dcterms:modified>
</cp:coreProperties>
</file>