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sumo da Exportação" sheetId="1" r:id="rId4"/>
    <sheet name="Alunos - Table 1" sheetId="2" r:id="rId5"/>
    <sheet name="BCC_Notas - Table 1" sheetId="3" r:id="rId6"/>
    <sheet name="Conteúdo" sheetId="4" r:id="rId7"/>
    <sheet name="Cronograma - Tabela 2" sheetId="5" r:id="rId8"/>
    <sheet name="Cronograma - Table 1" sheetId="6" r:id="rId9"/>
    <sheet name="Cronograma - Table 1-1" sheetId="7" r:id="rId10"/>
    <sheet name="_TCC2 - Aprovados em TCC1 - 202" sheetId="8" r:id="rId11"/>
  </sheets>
</workbook>
</file>

<file path=xl/comments1.xml><?xml version="1.0" encoding="utf-8"?>
<comments xmlns="http://schemas.openxmlformats.org/spreadsheetml/2006/main">
  <authors>
    <author>01</author>
  </authors>
  <commentList>
    <comment ref="C2" authorId="0">
      <text>
        <r>
          <rPr>
            <sz val="11"/>
            <color indexed="8"/>
            <rFont val="Helvetica Neue"/>
          </rPr>
          <t xml:space="preserve">01:
Aviso BCC: https://github.com/dalton-reis/disciplinaTCC1Privado/projects/1#card-67514804
</t>
        </r>
      </text>
    </comment>
    <comment ref="E2" authorId="0">
      <text>
        <r>
          <rPr>
            <sz val="11"/>
            <color indexed="8"/>
            <rFont val="Helvetica Neue"/>
          </rPr>
          <t xml:space="preserve">01:
PreProjeto Revisão: https://github.com/dalton-reis/disciplinaTCC1Privado/projects/1#card-71633435
</t>
        </r>
      </text>
    </comment>
    <comment ref="F2" authorId="0">
      <text>
        <r>
          <rPr>
            <sz val="11"/>
            <color indexed="8"/>
            <rFont val="Helvetica Neue"/>
          </rPr>
          <t>01:
Desistiu</t>
        </r>
      </text>
    </comment>
    <comment ref="G2" authorId="0">
      <text>
        <r>
          <rPr>
            <sz val="11"/>
            <color indexed="8"/>
            <rFont val="Helvetica Neue"/>
          </rPr>
          <t>01:
Orientador material: https://github.com/dalton-reis/disciplinaTCC1Privado/projects/1#card-67524750
Defesa orientador: https://github.com/dalton-reis/disciplinaTCC1Privado/projects/1#card-70844304</t>
        </r>
      </text>
    </comment>
    <comment ref="W2" authorId="0">
      <text>
        <r>
          <rPr>
            <sz val="11"/>
            <color indexed="8"/>
            <rFont val="Helvetica Neue"/>
          </rPr>
          <t>01:
Revisão TCC1: https://github.com/dalton-reis/disciplinaTCC1Privado/projects/1#card-70902305</t>
        </r>
      </text>
    </comment>
    <comment ref="AJ2" authorId="0">
      <text>
        <r>
          <rPr>
            <sz val="11"/>
            <color indexed="8"/>
            <rFont val="Helvetica Neue"/>
          </rPr>
          <t>01:
Revisão TCC1: https://github.com/dalton-reis/disciplinaTCC1Privado/projects/1#card-70902305</t>
        </r>
      </text>
    </comment>
    <comment ref="AL2" authorId="0">
      <text>
        <r>
          <rPr>
            <sz val="11"/>
            <color indexed="8"/>
            <rFont val="Helvetica Neue"/>
          </rPr>
          <t xml:space="preserve">01:
Projeto Revisão: https://github.com/dalton-reis/disciplinaTCC1Privado/projects/1#card-74990708
</t>
        </r>
      </text>
    </comment>
    <comment ref="O3" authorId="0">
      <text>
        <r>
          <rPr>
            <sz val="11"/>
            <color indexed="8"/>
            <rFont val="Helvetica Neue"/>
          </rPr>
          <t>01:
Banca BCC: https://github.com/dalton-reis/disciplinaTCC1Privado/projects/1#card-67445813
Avaliador BCC: https://github.com/dalton-reis/disciplinaTCC1Privado/projects/1#card-70265546
Banca Avaliador: https://github.com/dalton-reis/disciplinaTCC1Privado/projects/1#card-70846257</t>
        </r>
      </text>
    </comment>
    <comment ref="P3" authorId="0">
      <text>
        <r>
          <rPr>
            <sz val="11"/>
            <color indexed="8"/>
            <rFont val="Helvetica Neue"/>
          </rPr>
          <t>01:
Entregou a 1a versão https://github.com/dalton-reis/disciplinaTCC1Privado/projects/1#card-69731601</t>
        </r>
      </text>
    </comment>
    <comment ref="Q4" authorId="0">
      <text>
        <r>
          <rPr>
            <sz val="11"/>
            <color indexed="8"/>
            <rFont val="Helvetica Neue"/>
          </rPr>
          <t xml:space="preserve">01:
Desligar revisão
Remover lixo final
Remover rodapé
Inserir ficha
Nome prof. Especialista
Inserir tabela inicio - preencher
Inserir número página
Revisar BCC: https://github.com/dalton-reis/disciplinaTCC1Privado/projects/1#card-70265546
Revisar SIS: https://github.com/dalton-reis/disciplinaTCC1Privado/projects/1#card-70265652
</t>
        </r>
      </text>
    </comment>
    <comment ref="Y4" authorId="0">
      <text>
        <r>
          <rPr>
            <sz val="11"/>
            <color indexed="8"/>
            <rFont val="Helvetica Neue"/>
          </rPr>
          <t>01:
Marcar banca: https://github.com/dalton-reis/disciplinaTCC1Privado/projects/1#card-70844304</t>
        </r>
      </text>
    </comment>
    <comment ref="AD4" authorId="0">
      <text>
        <r>
          <rPr>
            <sz val="11"/>
            <color indexed="8"/>
            <rFont val="Helvetica Neue"/>
          </rPr>
          <t xml:space="preserve">01:
Desligar revisão
Remover lixo final
Remover rodapé
Inserir ficha
Nome prof. Especialista
Inserir tabela inicio - preencher
Inserir número página
Enviar junto no e-mail a versão do pré-projeto com a revisão.
Revisar BCC: https://github.com/dalton-reis/disciplinaTCC1Privado/projects/1#card-73991079
</t>
        </r>
      </text>
    </comment>
  </commentList>
</comments>
</file>

<file path=xl/sharedStrings.xml><?xml version="1.0" encoding="utf-8"?>
<sst xmlns="http://schemas.openxmlformats.org/spreadsheetml/2006/main" uniqueCount="301">
  <si>
    <t>Este documento foi exportado do Numbers. Cada tabela foi convertida em uma planilha do Excel. Todos os outros objetos em cada folha do Numbers foram colocados em planilhas à parte. Esteja ciente de que os cálculos de fórmulas podem ser diferentes no Excel.</t>
  </si>
  <si>
    <t>Nome da Folha do Numbers</t>
  </si>
  <si>
    <t>Nome da Tabela do Numbers</t>
  </si>
  <si>
    <t>Nome da Planilha do Excel</t>
  </si>
  <si>
    <t>Alunos</t>
  </si>
  <si>
    <t>Table 1</t>
  </si>
  <si>
    <t>Alunos - Table 1</t>
  </si>
  <si>
    <t>Ordem</t>
  </si>
  <si>
    <t>dia</t>
  </si>
  <si>
    <t>inicio</t>
  </si>
  <si>
    <t>Nome</t>
  </si>
  <si>
    <t>D</t>
  </si>
  <si>
    <t>Orientador</t>
  </si>
  <si>
    <t>Curso</t>
  </si>
  <si>
    <t>E-mail</t>
  </si>
  <si>
    <t>Atraso</t>
  </si>
  <si>
    <t>TCC2</t>
  </si>
  <si>
    <t>Título</t>
  </si>
  <si>
    <t>Avaliador</t>
  </si>
  <si>
    <t>TCC1
Dalton</t>
  </si>
  <si>
    <t>TCC2
Maurício</t>
  </si>
  <si>
    <t>Coor.
Marcel</t>
  </si>
  <si>
    <t>Banca
BCC</t>
  </si>
  <si>
    <t>Recebeu</t>
  </si>
  <si>
    <t>M2</t>
  </si>
  <si>
    <t>Fechado</t>
  </si>
  <si>
    <t>mkdir "</t>
  </si>
  <si>
    <t>Orientando</t>
  </si>
  <si>
    <t>"; cd "</t>
  </si>
  <si>
    <t xml:space="preserve">";echo "# Anotações das Reuniões\n\nOrientando: </t>
  </si>
  <si>
    <t xml:space="preserve">  \nOrientador:</t>
  </si>
  <si>
    <t xml:space="preserve">  \nTítulo:</t>
  </si>
  <si>
    <t>\n\n## Atendimento Termo\n\nOrientador:  \nAssunto:  \nComentários:  \n\n## Atendimento Pré-Projeto\n\nPercentual estimado:  \nComentários:  \n\n## Atendimento Projeto\n\nPercentual estimado:  \nComentários:  " &gt; README.md; cd ..;</t>
  </si>
  <si>
    <t>Professor</t>
  </si>
  <si>
    <t>V1</t>
  </si>
  <si>
    <t>Especialista</t>
  </si>
  <si>
    <t>Dalton</t>
  </si>
  <si>
    <t>V2</t>
  </si>
  <si>
    <t>Co-orient</t>
  </si>
  <si>
    <t>Vinculo</t>
  </si>
  <si>
    <t>E</t>
  </si>
  <si>
    <t>R</t>
  </si>
  <si>
    <t>M1</t>
  </si>
  <si>
    <t>data</t>
  </si>
  <si>
    <t>hora</t>
  </si>
  <si>
    <t>Bruno Ricardo Junkes</t>
  </si>
  <si>
    <t>BCC</t>
  </si>
  <si>
    <r>
      <rPr>
        <u val="single"/>
        <sz val="10"/>
        <color indexed="22"/>
        <rFont val="Arial"/>
      </rPr>
      <t>brjunkes@furb.br</t>
    </r>
    <r>
      <rPr>
        <sz val="10"/>
        <color indexed="21"/>
        <rFont val="Arial"/>
      </rPr>
      <t xml:space="preserve"> </t>
    </r>
  </si>
  <si>
    <t>EXPLORANDO A LÓGICA DE PROGRAMAÇÃO ATRAVÉS DE UM JOGO COM AUXÍLIO DA REALIDADE AUMENTADA</t>
  </si>
  <si>
    <t>Luciana</t>
  </si>
  <si>
    <t>BrunoRicardoJunkes</t>
  </si>
  <si>
    <t>Camila Carolina Bowens</t>
  </si>
  <si>
    <t>Andreza</t>
  </si>
  <si>
    <r>
      <rPr>
        <u val="single"/>
        <sz val="10"/>
        <color indexed="22"/>
        <rFont val="Arial"/>
      </rPr>
      <t>ccbowens@furb.br</t>
    </r>
  </si>
  <si>
    <t>PROTÓTIPO PARA A CLASSIFICAÇÃO DE ESPÉCIES DE SERPENTES POR MEIO DE TÉCNICAS DE APRENDIZADO DE MÁQUINA E VISÃO COMPUTACIONAL</t>
  </si>
  <si>
    <t>Aurelio</t>
  </si>
  <si>
    <t>CamilaCarolinaBowens</t>
  </si>
  <si>
    <t>Christian Trisotto Alegri</t>
  </si>
  <si>
    <r>
      <rPr>
        <u val="single"/>
        <sz val="10"/>
        <color indexed="22"/>
        <rFont val="Arial"/>
      </rPr>
      <t>ctalegri@furb.br</t>
    </r>
  </si>
  <si>
    <t xml:space="preserve">SISTEMAS MULTIAGENTES APLICADO AO FUTEBOL DE ROBÔS </t>
  </si>
  <si>
    <t>Miguel</t>
  </si>
  <si>
    <t>ChristianTrisottoAlegri</t>
  </si>
  <si>
    <t>Eduarda Engels</t>
  </si>
  <si>
    <r>
      <rPr>
        <u val="single"/>
        <sz val="10"/>
        <color indexed="22"/>
        <rFont val="Arial"/>
      </rPr>
      <t>eduengels@furb.br</t>
    </r>
  </si>
  <si>
    <t xml:space="preserve">MODELO DE APRENDIZADO DE MÁQUINA PARA ANÁLISE CINEMÁTICA DA MARCHA EM PACIENTES HEMIPLÉGICOS APÓS AVC </t>
  </si>
  <si>
    <t>EduardaEngels</t>
  </si>
  <si>
    <r>
      <rPr>
        <sz val="11"/>
        <color indexed="8"/>
        <rFont val="Calibri"/>
      </rPr>
      <t>EduardaEngels</t>
    </r>
  </si>
  <si>
    <r>
      <rPr>
        <sz val="11"/>
        <color indexed="8"/>
        <rFont val="Calibri"/>
      </rPr>
      <t>Eduarda Engels</t>
    </r>
  </si>
  <si>
    <t>Everton Luiz Piccoli</t>
  </si>
  <si>
    <r>
      <rPr>
        <u val="single"/>
        <sz val="10"/>
        <color indexed="22"/>
        <rFont val="Arial"/>
      </rPr>
      <t>epiccoli@furb.br</t>
    </r>
  </si>
  <si>
    <t>DOGREC: APLICATIVO PARA RECONHECIMENTO DE CACHORROS A PARTIR DE IMAGENS DO FOCINHO</t>
  </si>
  <si>
    <t>Marcel</t>
  </si>
  <si>
    <t>EvertonLuizPiccoli</t>
  </si>
  <si>
    <t>Giancarlo Cavalli</t>
  </si>
  <si>
    <r>
      <rPr>
        <u val="single"/>
        <sz val="10"/>
        <color indexed="22"/>
        <rFont val="Arial"/>
      </rPr>
      <t>gcavalli@furb.br</t>
    </r>
  </si>
  <si>
    <t>REALIDADE AUMENTADA APLICADA AO ENSINO: LIGAÇÕES QUÍMICAS EM UM AMBIENTE VIRTUAL INTERATIVO</t>
  </si>
  <si>
    <t>Mauricio</t>
  </si>
  <si>
    <t>GiancarloCavalli</t>
  </si>
  <si>
    <t>Guilherme Fibrantz</t>
  </si>
  <si>
    <r>
      <rPr>
        <u val="single"/>
        <sz val="10"/>
        <color indexed="22"/>
        <rFont val="Arial"/>
      </rPr>
      <t>gfibrantz@furb.br</t>
    </r>
  </si>
  <si>
    <t>JOGO DE CONSCIENTIZAÇÃO NO TRÂNSITO UTILIZANDO A REALIDADE VIRTUAL IMERSIVA</t>
  </si>
  <si>
    <t>Simone</t>
  </si>
  <si>
    <t>GuilhermeFibrantz</t>
  </si>
  <si>
    <t>Gustavo Felipe Soares</t>
  </si>
  <si>
    <t>Danton</t>
  </si>
  <si>
    <r>
      <rPr>
        <u val="single"/>
        <sz val="10"/>
        <color indexed="22"/>
        <rFont val="Arial"/>
      </rPr>
      <t>gfsoares@furb.br</t>
    </r>
  </si>
  <si>
    <t>IMPLEMENTAÇÃO DA M+++ NO ESP-32 UTILIZANDO O SISTEMA OPERACIONAL NUTTX</t>
  </si>
  <si>
    <t>Pericas</t>
  </si>
  <si>
    <t>GustavoFelipeSoares</t>
  </si>
  <si>
    <t>Igor Christofer Eisenhut</t>
  </si>
  <si>
    <r>
      <rPr>
        <u val="single"/>
        <sz val="10"/>
        <color indexed="22"/>
        <rFont val="Arial"/>
      </rPr>
      <t>ieisenhut@furb.br</t>
    </r>
  </si>
  <si>
    <t>OTIMIZAÇÃO EM PROCESSAMENTO DE GRAFOS UTILIZANDO PARALELISMO EM GPU E RUST</t>
  </si>
  <si>
    <t>Gilvan</t>
  </si>
  <si>
    <t>IgorChristoferEisenhut</t>
  </si>
  <si>
    <t>Jeferson Bonecher</t>
  </si>
  <si>
    <r>
      <rPr>
        <u val="single"/>
        <sz val="10"/>
        <color indexed="22"/>
        <rFont val="Arial"/>
      </rPr>
      <t>jefbonecher@furb.br</t>
    </r>
  </si>
  <si>
    <t>ANÁLISE DOS ALGORITMOS LSTM E GRU PARA A PREVISÃO DE VALOR DAS AÇÕES NA BOLSA DE VALORES BRASILEIRA</t>
  </si>
  <si>
    <t>JefersonBonecher</t>
  </si>
  <si>
    <t>Nathan Reikdal Cervieri</t>
  </si>
  <si>
    <r>
      <rPr>
        <u val="single"/>
        <sz val="10"/>
        <color indexed="22"/>
        <rFont val="Arial"/>
      </rPr>
      <t>nathan@furb.br</t>
    </r>
  </si>
  <si>
    <t>ASSISTENTE DE ATUALIZAÇÃO DE VERSÃO DE PROJETOS ANGULAR</t>
  </si>
  <si>
    <t>NathanReikdalCervieri</t>
  </si>
  <si>
    <t>Rossana Ariadna Schumann Dullius</t>
  </si>
  <si>
    <r>
      <rPr>
        <u val="single"/>
        <sz val="10"/>
        <color indexed="22"/>
        <rFont val="Arial"/>
      </rPr>
      <t>rdullius@furb.br</t>
    </r>
  </si>
  <si>
    <t>PREVISÃO DO NÚMERO DE MATRÍCULAS PARA O ENSINO MÉDIO DE BLUMENAU UTILIZANDO SÉRIES TEMPORAIS</t>
  </si>
  <si>
    <t>Joyce</t>
  </si>
  <si>
    <t>RossanaAriadnaSchumannDullius</t>
  </si>
  <si>
    <t>Thomas Michels Rodrigues</t>
  </si>
  <si>
    <r>
      <rPr>
        <u val="single"/>
        <sz val="10"/>
        <color indexed="22"/>
        <rFont val="Arial"/>
      </rPr>
      <t>tmrodrigues@furb.br</t>
    </r>
  </si>
  <si>
    <t>ANÁLISE DO MERCADO IMOBILIÁRIO: INFLUÊNCIA E IMPACTO DOS FATORES REGIONAIS</t>
  </si>
  <si>
    <t>Valdameri</t>
  </si>
  <si>
    <t>ThomasMichelsRodrigues</t>
  </si>
  <si>
    <t>Pablo Mafessoli</t>
  </si>
  <si>
    <r>
      <rPr>
        <u val="single"/>
        <sz val="10"/>
        <color indexed="22"/>
        <rFont val="Arial"/>
      </rPr>
      <t>pmafessoli@furb.br</t>
    </r>
  </si>
  <si>
    <t>Aplicativo para Auxílio em Resgate de Animais Silvestres</t>
  </si>
  <si>
    <t>BCC_Notas</t>
  </si>
  <si>
    <t>BCC_Notas - Table 1</t>
  </si>
  <si>
    <t>Pessoa</t>
  </si>
  <si>
    <t>PreProjeto</t>
  </si>
  <si>
    <t>Banca</t>
  </si>
  <si>
    <t>Projeto</t>
  </si>
  <si>
    <t>Média</t>
  </si>
  <si>
    <t>Reprovação</t>
  </si>
  <si>
    <t>Observação</t>
  </si>
  <si>
    <t>TCC1</t>
  </si>
  <si>
    <t>A</t>
  </si>
  <si>
    <t>P</t>
  </si>
  <si>
    <t>N</t>
  </si>
  <si>
    <t>Nota</t>
  </si>
  <si>
    <t>Ori.</t>
  </si>
  <si>
    <t>Esp.</t>
  </si>
  <si>
    <t>Conteúdo</t>
  </si>
  <si>
    <t>Tabela 1</t>
  </si>
  <si>
    <t>Unidade</t>
  </si>
  <si>
    <t>Cabeçalho</t>
  </si>
  <si>
    <t xml:space="preserve"># Cronograma:  </t>
  </si>
  <si>
    <t xml:space="preserve">  </t>
  </si>
  <si>
    <t xml:space="preserve">Local:  </t>
  </si>
  <si>
    <t xml:space="preserve">Dia da semana:  </t>
  </si>
  <si>
    <t>&lt;!-- [ ] Aviso: Inicio das aulas &lt;&gt; --&gt;</t>
  </si>
  <si>
    <t>## Cronograma Resumido</t>
  </si>
  <si>
    <t xml:space="preserve">| Atividade | Prazo |  </t>
  </si>
  <si>
    <t xml:space="preserve">|--- | ---- |  </t>
  </si>
  <si>
    <t xml:space="preserve">| Entrega do Termo de Compromisso |  </t>
  </si>
  <si>
    <t xml:space="preserve">| Entrega do pré-projeto (curso de BCC) |  </t>
  </si>
  <si>
    <t xml:space="preserve">| Semana de bancas de qualificação (curso de BCC) |  </t>
  </si>
  <si>
    <t xml:space="preserve">| Entrega do Projeto |  </t>
  </si>
  <si>
    <t>|   |</t>
  </si>
  <si>
    <t>## Cronograma Gantt</t>
  </si>
  <si>
    <t xml:space="preserve">![Cronograma Gantt](../svg/Cronogramas/cronograma_BCC.svg "Cronograma Gantt")  </t>
  </si>
  <si>
    <t>## Fluxograma</t>
  </si>
  <si>
    <t xml:space="preserve">![Fluxograma](cronogramaFluxograma.drawio.svg "fluxograma")  </t>
  </si>
  <si>
    <t>## Cronograma Completo</t>
  </si>
  <si>
    <t>Aula_01</t>
  </si>
  <si>
    <t xml:space="preserve">- [aula01Anotacoes](../Aulas/aula01Anotacoes.md "aula01Anotacoes")  </t>
  </si>
  <si>
    <t xml:space="preserve">- Termo - Formulação  </t>
  </si>
  <si>
    <t>Aula_02</t>
  </si>
  <si>
    <t xml:space="preserve">&lt;!-- \[AVISO] Termo atraso https://github.com/dalton-reis/disciplinaTCC1Privado/projects/1#card-67011391 --&gt;  </t>
  </si>
  <si>
    <t xml:space="preserve">- [aula02Anotacoes](../Aulas/aula02Anotacoes.md "aula02Anotacoes")  </t>
  </si>
  <si>
    <t xml:space="preserve">- [aula02Slides](../Aulas/aula02Slides.pdf "aula02Slides")  </t>
  </si>
  <si>
    <t>Aula_03</t>
  </si>
  <si>
    <t xml:space="preserve">- **Entrega do Termo de Compromisso de TCC**  </t>
  </si>
  <si>
    <t xml:space="preserve">- [aula03Anotacoes](../Aulas/aula03Anotacoes.md "aula03Anotacoes")  </t>
  </si>
  <si>
    <t xml:space="preserve">- [aula03Slides](../Aulas/aula03Slides.pdf "aula03Slides")  </t>
  </si>
  <si>
    <t xml:space="preserve">- Pré-Projeto - Formulação  </t>
  </si>
  <si>
    <t>Aula_04</t>
  </si>
  <si>
    <t>&lt;!-- \[AVISO] Orientadores https://github.com/dalton-reis/disciplinaTCC1Privado/projects/1#card-67524750 --&gt;</t>
  </si>
  <si>
    <t xml:space="preserve">- [aula04Anotacoes](../Aulas/aula04Anotacoes.md "aula04Anotacoes")  </t>
  </si>
  <si>
    <t xml:space="preserve">- [aula04Slides](../Aulas/aula04Slides.pdf "aula04Slides")  </t>
  </si>
  <si>
    <t>Aula_05</t>
  </si>
  <si>
    <t>&lt;!-- \[AVISO] banca BCC https://github.com/dalton-reis/disciplinaTCC1Privado/projects/1#card-67445813 --&gt;</t>
  </si>
  <si>
    <t xml:space="preserve">- [aula05Anotacoes](../Aulas/aula05Anotacoes.md "aula05Anotacoes")  </t>
  </si>
  <si>
    <t>Aula_06</t>
  </si>
  <si>
    <t>Aula_07</t>
  </si>
  <si>
    <t>&lt;!-- \[AVISO] Atendimento BCC: https://github.com/dalton-reis/disciplinaTCC1Privado/projects/1#card-85660899 --&gt;</t>
  </si>
  <si>
    <t xml:space="preserve">- Pré-Projeto - Atendimento Individual  </t>
  </si>
  <si>
    <t xml:space="preserve">![Atendimento BCC](../Cronogramas/AtendimentoBCC_A.png "Atendimento BCC")  </t>
  </si>
  <si>
    <t>Aula_08</t>
  </si>
  <si>
    <t>- Pré-Projeto - Atendimento Individual</t>
  </si>
  <si>
    <t xml:space="preserve">![Atendimento BCC](../Cronogramas/AtendimentoBCC_B.png "Atendimento BCC")  </t>
  </si>
  <si>
    <t>Aula_09</t>
  </si>
  <si>
    <t>- **Entrega do Pré-Projeto (BCC)**</t>
  </si>
  <si>
    <t xml:space="preserve">- [aula09AnotacoesBCC](../Aulas/aula09AnotacoesBCC.md "aula09AnotacoesBCC")  </t>
  </si>
  <si>
    <t>Aula_10</t>
  </si>
  <si>
    <t>- Feriado: Dia do Trabalhador</t>
  </si>
  <si>
    <t>Aula_11</t>
  </si>
  <si>
    <t>&lt;!-- \[ ] Revisão dos Pré-Projetos: https://github.com/dalton-reis/disciplinaTCC1Privado/projects/1#card-86157761 --&gt;</t>
  </si>
  <si>
    <t xml:space="preserve">- Revisão dos Pré-Projetos pelos professores de TCC1 e avaliadores.  </t>
  </si>
  <si>
    <t xml:space="preserve">- **Semana de bancas (BCC)**  </t>
  </si>
  <si>
    <t xml:space="preserve">- **não tem aula**  </t>
  </si>
  <si>
    <t>Aula_12</t>
  </si>
  <si>
    <t>Aula_13</t>
  </si>
  <si>
    <t xml:space="preserve">- [aula13Anotacoes](../Aulas/aula13Anotacoes.md "aula13Anotacoes")  </t>
  </si>
  <si>
    <t xml:space="preserve">- Análise do Pré-Projeto  </t>
  </si>
  <si>
    <t>Aula_14</t>
  </si>
  <si>
    <t xml:space="preserve">- Análise do Pré-Projeto - Atendimento Individual  </t>
  </si>
  <si>
    <t>Aula_15</t>
  </si>
  <si>
    <t>Aula_16</t>
  </si>
  <si>
    <t>Aula_17</t>
  </si>
  <si>
    <t>- **Entrega do Projeto**</t>
  </si>
  <si>
    <t xml:space="preserve">- Avaliação dos Projetos (banca)  </t>
  </si>
  <si>
    <t>Aula_18</t>
  </si>
  <si>
    <t>Fechar diário</t>
  </si>
  <si>
    <t>&lt;!-- [ ] Aviso: DION: fechar notas &lt;&gt; --&gt;</t>
  </si>
  <si>
    <t>- Data final para devolução dos projetos pelos avaliadores:  04/07/23</t>
  </si>
  <si>
    <t xml:space="preserve">Último dia para entregar os diários de classe 2023/1: 24/06/23 - 04/07/23  </t>
  </si>
  <si>
    <t>Cronograma</t>
  </si>
  <si>
    <t>Tabela 2</t>
  </si>
  <si>
    <t>Cronograma - Tabela 2</t>
  </si>
  <si>
    <t>Ano/mês:</t>
  </si>
  <si>
    <t>2023-1</t>
  </si>
  <si>
    <t>Turma:</t>
  </si>
  <si>
    <t>Local:</t>
  </si>
  <si>
    <t>Remoto (MS-Teams)</t>
  </si>
  <si>
    <t>Dia:</t>
  </si>
  <si>
    <t>Segundas</t>
  </si>
  <si>
    <t>(18:30\~22:00)</t>
  </si>
  <si>
    <t xml:space="preserve"> </t>
  </si>
  <si>
    <t>Cronograma - Table 1</t>
  </si>
  <si>
    <t>Feriados</t>
  </si>
  <si>
    <t>Aula</t>
  </si>
  <si>
    <t>Data</t>
  </si>
  <si>
    <t>Semana</t>
  </si>
  <si>
    <r>
      <rPr>
        <sz val="15"/>
        <color indexed="8"/>
        <rFont val="Helvetica"/>
      </rPr>
      <t xml:space="preserve"># Cronograma:  </t>
    </r>
  </si>
  <si>
    <r>
      <rPr>
        <sz val="15"/>
        <color indexed="8"/>
        <rFont val="Helvetica"/>
      </rPr>
      <t xml:space="preserve">  </t>
    </r>
  </si>
  <si>
    <t xml:space="preserve"> |</t>
  </si>
  <si>
    <t>### Aula_01</t>
  </si>
  <si>
    <t xml:space="preserve"> (</t>
  </si>
  <si>
    <t>segunda-feira</t>
  </si>
  <si>
    <t xml:space="preserve">)  </t>
  </si>
  <si>
    <t>### Aula_02</t>
  </si>
  <si>
    <t>### Aula_03</t>
  </si>
  <si>
    <t>### Aula_04</t>
  </si>
  <si>
    <t>### Aula_05</t>
  </si>
  <si>
    <t>### Aula_06</t>
  </si>
  <si>
    <t>### Aula_07</t>
  </si>
  <si>
    <t>### Aula_08</t>
  </si>
  <si>
    <t>### Aula_09</t>
  </si>
  <si>
    <t>### Aula_10</t>
  </si>
  <si>
    <t>### Aula_11</t>
  </si>
  <si>
    <t>### Aula_12</t>
  </si>
  <si>
    <t>### Aula_13</t>
  </si>
  <si>
    <t>### Aula_14</t>
  </si>
  <si>
    <t>### Aula_15</t>
  </si>
  <si>
    <t>### Aula_16</t>
  </si>
  <si>
    <t>### Aula_17</t>
  </si>
  <si>
    <t>### Aula_18</t>
  </si>
  <si>
    <r>
      <rPr>
        <b val="1"/>
        <sz val="15"/>
        <color indexed="8"/>
        <rFont val="Helvetica"/>
      </rPr>
      <t>Fechar diário</t>
    </r>
  </si>
  <si>
    <t>Table 1-1</t>
  </si>
  <si>
    <t>Cronograma - Table 1-1</t>
  </si>
  <si>
    <t>!$dataInicio = "</t>
  </si>
  <si>
    <t>"</t>
  </si>
  <si>
    <t>!$dataFim  = "</t>
  </si>
  <si>
    <t>!$Aula01 = $dataInicio</t>
  </si>
  <si>
    <t>!$Aula02 = "</t>
  </si>
  <si>
    <t>!$Aula03 = "</t>
  </si>
  <si>
    <t>!$Aula04 = "</t>
  </si>
  <si>
    <t>!$Aula05 = "</t>
  </si>
  <si>
    <t>!$Aula06 = "</t>
  </si>
  <si>
    <t>!$Aula07 = "</t>
  </si>
  <si>
    <t>!$Aula08 = "</t>
  </si>
  <si>
    <t>!$Aula09 = "</t>
  </si>
  <si>
    <t>!$Aula10 = "</t>
  </si>
  <si>
    <t>!$Aula11 = "</t>
  </si>
  <si>
    <t>!$Aula12 = "</t>
  </si>
  <si>
    <t>!$Aula13 = "</t>
  </si>
  <si>
    <t>!$Aula14 = "</t>
  </si>
  <si>
    <t>!$Aula15 = "</t>
  </si>
  <si>
    <t>!$Aula16 = "</t>
  </si>
  <si>
    <t>!$Aula17 = "</t>
  </si>
  <si>
    <t>!$Aula18 = "</t>
  </si>
  <si>
    <t>!$Aula18 = $dataFim</t>
  </si>
  <si>
    <t>_TCC2</t>
  </si>
  <si>
    <t>Aprovados em TCC1 - 2023-1</t>
  </si>
  <si>
    <t>_TCC2 - Aprovados em TCC1 - 202</t>
  </si>
  <si>
    <t>205135</t>
  </si>
  <si>
    <t xml:space="preserve">brjunkes@furb.br </t>
  </si>
  <si>
    <t>197814</t>
  </si>
  <si>
    <t>ccbowens@furb.br</t>
  </si>
  <si>
    <t>203693</t>
  </si>
  <si>
    <t>ctalegri@furb.br</t>
  </si>
  <si>
    <t>203937</t>
  </si>
  <si>
    <t>eduengels@furb.br</t>
  </si>
  <si>
    <t>176521</t>
  </si>
  <si>
    <t>epiccoli@furb.br</t>
  </si>
  <si>
    <t>205881</t>
  </si>
  <si>
    <t>gcavalli@furb.br</t>
  </si>
  <si>
    <t>203546</t>
  </si>
  <si>
    <t>gfibrantz@furb.br</t>
  </si>
  <si>
    <t>204074</t>
  </si>
  <si>
    <t>gfsoares@furb.br</t>
  </si>
  <si>
    <t>203823</t>
  </si>
  <si>
    <t>ieisenhut@furb.br</t>
  </si>
  <si>
    <t>197369</t>
  </si>
  <si>
    <t>jefbonecher@furb.br</t>
  </si>
  <si>
    <t>201233</t>
  </si>
  <si>
    <t>nathan@furb.br</t>
  </si>
  <si>
    <t>205770</t>
  </si>
  <si>
    <t>rdullius@furb.br</t>
  </si>
  <si>
    <t>205753</t>
  </si>
  <si>
    <t>tmrodrigues@furb.br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</si>
</sst>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&quot;(em branco)&quot;"/>
    <numFmt numFmtId="60" formatCode="0.0"/>
    <numFmt numFmtId="61" formatCode="dd-mm-yyyy"/>
    <numFmt numFmtId="62" formatCode="yyyy-mm-dd"/>
  </numFmts>
  <fonts count="22">
    <font>
      <sz val="11"/>
      <color indexed="8"/>
      <name val="Calibri"/>
    </font>
    <font>
      <sz val="12"/>
      <color indexed="8"/>
      <name val="Calibri"/>
    </font>
    <font>
      <sz val="14"/>
      <color indexed="8"/>
      <name val="Calibri"/>
    </font>
    <font>
      <sz val="12"/>
      <color indexed="8"/>
      <name val="Helvetica Neue"/>
    </font>
    <font>
      <u val="single"/>
      <sz val="12"/>
      <color indexed="11"/>
      <name val="Calibri"/>
    </font>
    <font>
      <sz val="14"/>
      <color indexed="8"/>
      <name val="Calibri"/>
    </font>
    <font>
      <sz val="11"/>
      <color indexed="8"/>
      <name val="Helvetica Neue"/>
    </font>
    <font>
      <sz val="10"/>
      <color indexed="21"/>
      <name val="Arial"/>
    </font>
    <font>
      <u val="single"/>
      <sz val="10"/>
      <color indexed="22"/>
      <name val="Arial"/>
    </font>
    <font>
      <sz val="10"/>
      <color indexed="8"/>
      <name val="Arial"/>
    </font>
    <font>
      <u val="single"/>
      <sz val="11"/>
      <color indexed="22"/>
      <name val="Calibri"/>
    </font>
    <font>
      <sz val="15"/>
      <color indexed="8"/>
      <name val="Calibri"/>
    </font>
    <font>
      <b val="1"/>
      <sz val="11"/>
      <color indexed="8"/>
      <name val="Calibri"/>
    </font>
    <font>
      <u val="single"/>
      <sz val="11"/>
      <color indexed="8"/>
      <name val="Calibri"/>
    </font>
    <font>
      <sz val="15"/>
      <color indexed="8"/>
      <name val="Helvetica"/>
    </font>
    <font>
      <sz val="19"/>
      <color indexed="8"/>
      <name val="Helvetica"/>
    </font>
    <font>
      <b val="1"/>
      <sz val="15"/>
      <color indexed="8"/>
      <name val="Helvetica"/>
    </font>
    <font>
      <sz val="11"/>
      <color indexed="8"/>
      <name val="Helvetica"/>
    </font>
    <font>
      <sz val="10"/>
      <color indexed="8"/>
      <name val="Helvetica Neue"/>
    </font>
    <font>
      <b val="1"/>
      <sz val="10"/>
      <color indexed="8"/>
      <name val="Helvetica Neue"/>
    </font>
    <font>
      <sz val="11"/>
      <color indexed="8"/>
      <name val="Arial"/>
    </font>
    <font>
      <sz val="12"/>
      <color indexed="8"/>
      <name val="Times Roman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</fills>
  <borders count="20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7"/>
      </bottom>
      <diagonal/>
    </border>
    <border>
      <left style="thin">
        <color indexed="13"/>
      </left>
      <right style="thin">
        <color indexed="13"/>
      </right>
      <top style="thin">
        <color indexed="17"/>
      </top>
      <bottom style="thin">
        <color indexed="13"/>
      </bottom>
      <diagonal/>
    </border>
    <border>
      <left style="thin">
        <color indexed="13"/>
      </left>
      <right style="thin">
        <color indexed="17"/>
      </right>
      <top style="thin">
        <color indexed="17"/>
      </top>
      <bottom style="thin">
        <color indexed="13"/>
      </bottom>
      <diagonal/>
    </border>
    <border>
      <left style="thin">
        <color indexed="17"/>
      </left>
      <right style="thin">
        <color indexed="13"/>
      </right>
      <top style="thin">
        <color indexed="17"/>
      </top>
      <bottom style="thin">
        <color indexed="13"/>
      </bottom>
      <diagonal/>
    </border>
    <border>
      <left style="thin">
        <color indexed="13"/>
      </left>
      <right style="thin">
        <color indexed="17"/>
      </right>
      <top style="thin">
        <color indexed="13"/>
      </top>
      <bottom style="thin">
        <color indexed="13"/>
      </bottom>
      <diagonal/>
    </border>
    <border>
      <left style="thin">
        <color indexed="17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7"/>
      </right>
      <top style="thin">
        <color indexed="13"/>
      </top>
      <bottom style="medium">
        <color indexed="8"/>
      </bottom>
      <diagonal/>
    </border>
    <border>
      <left style="thin">
        <color indexed="17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medium">
        <color indexed="8"/>
      </bottom>
      <diagonal/>
    </border>
    <border>
      <left style="thin">
        <color indexed="26"/>
      </left>
      <right style="thin">
        <color indexed="13"/>
      </right>
      <top style="medium">
        <color indexed="8"/>
      </top>
      <bottom style="thin">
        <color indexed="17"/>
      </bottom>
      <diagonal/>
    </border>
    <border>
      <left style="thin">
        <color indexed="13"/>
      </left>
      <right style="thin">
        <color indexed="26"/>
      </right>
      <top style="medium">
        <color indexed="8"/>
      </top>
      <bottom style="thin">
        <color indexed="17"/>
      </bottom>
      <diagonal/>
    </border>
    <border>
      <left style="thin">
        <color indexed="26"/>
      </left>
      <right style="thin">
        <color indexed="26"/>
      </right>
      <top style="thin">
        <color indexed="17"/>
      </top>
      <bottom style="thin">
        <color indexed="26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7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5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horizontal="center" vertical="center"/>
    </xf>
    <xf numFmtId="49" fontId="0" fillId="4" borderId="1" applyNumberFormat="1" applyFont="1" applyFill="1" applyBorder="1" applyAlignment="1" applyProtection="0">
      <alignment horizontal="center" vertical="center"/>
    </xf>
    <xf numFmtId="49" fontId="0" fillId="4" borderId="1" applyNumberFormat="1" applyFont="1" applyFill="1" applyBorder="1" applyAlignment="1" applyProtection="0">
      <alignment horizontal="left" vertical="center"/>
    </xf>
    <xf numFmtId="0" fontId="0" fillId="4" borderId="1" applyNumberFormat="0" applyFont="1" applyFill="1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horizontal="center" vertical="bottom"/>
    </xf>
    <xf numFmtId="49" fontId="0" fillId="4" borderId="1" applyNumberFormat="1" applyFont="1" applyFill="1" applyBorder="1" applyAlignment="1" applyProtection="0">
      <alignment horizontal="center" vertical="center" wrapText="1"/>
    </xf>
    <xf numFmtId="49" fontId="0" fillId="4" borderId="1" applyNumberFormat="1" applyFont="1" applyFill="1" applyBorder="1" applyAlignment="1" applyProtection="0">
      <alignment vertical="bottom"/>
    </xf>
    <xf numFmtId="0" fontId="0" fillId="4" borderId="2" applyNumberFormat="0" applyFont="1" applyFill="1" applyBorder="1" applyAlignment="1" applyProtection="0">
      <alignment horizontal="center" vertical="center"/>
    </xf>
    <xf numFmtId="0" fontId="0" fillId="4" borderId="2" applyNumberFormat="0" applyFont="1" applyFill="1" applyBorder="1" applyAlignment="1" applyProtection="0">
      <alignment vertical="bottom"/>
    </xf>
    <xf numFmtId="49" fontId="0" fillId="4" borderId="2" applyNumberFormat="1" applyFont="1" applyFill="1" applyBorder="1" applyAlignment="1" applyProtection="0">
      <alignment vertical="bottom"/>
    </xf>
    <xf numFmtId="49" fontId="0" fillId="4" borderId="2" applyNumberFormat="1" applyFont="1" applyFill="1" applyBorder="1" applyAlignment="1" applyProtection="0">
      <alignment horizontal="center" vertical="center"/>
    </xf>
    <xf numFmtId="0" fontId="0" fillId="5" borderId="3" applyNumberFormat="1" applyFont="1" applyFill="1" applyBorder="1" applyAlignment="1" applyProtection="0">
      <alignment vertical="top"/>
    </xf>
    <xf numFmtId="0" fontId="0" fillId="5" borderId="3" applyNumberFormat="0" applyFont="1" applyFill="1" applyBorder="1" applyAlignment="1" applyProtection="0">
      <alignment vertical="top"/>
    </xf>
    <xf numFmtId="59" fontId="0" fillId="6" borderId="3" applyNumberFormat="1" applyFont="1" applyFill="1" applyBorder="1" applyAlignment="1" applyProtection="0">
      <alignment vertical="top"/>
    </xf>
    <xf numFmtId="0" fontId="0" fillId="6" borderId="3" applyNumberFormat="0" applyFont="1" applyFill="1" applyBorder="1" applyAlignment="1" applyProtection="0">
      <alignment vertical="top"/>
    </xf>
    <xf numFmtId="0" fontId="0" fillId="7" borderId="4" applyNumberFormat="1" applyFont="1" applyFill="1" applyBorder="1" applyAlignment="1" applyProtection="0">
      <alignment vertical="top"/>
    </xf>
    <xf numFmtId="0" fontId="0" fillId="7" borderId="4" applyNumberFormat="0" applyFont="1" applyFill="1" applyBorder="1" applyAlignment="1" applyProtection="0">
      <alignment vertical="top"/>
    </xf>
    <xf numFmtId="0" fontId="0" fillId="8" borderId="5" applyNumberFormat="0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0" fontId="0" borderId="7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49" fontId="7" borderId="5" applyNumberFormat="1" applyFont="1" applyFill="0" applyBorder="1" applyAlignment="1" applyProtection="0">
      <alignment horizontal="left" vertical="bottom" readingOrder="1"/>
    </xf>
    <xf numFmtId="49" fontId="0" fillId="9" borderId="5" applyNumberFormat="1" applyFont="1" applyFill="1" applyBorder="1" applyAlignment="1" applyProtection="0">
      <alignment vertical="bottom"/>
    </xf>
    <xf numFmtId="0" fontId="0" fillId="8" borderId="1" applyNumberFormat="0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vertical="bottom"/>
    </xf>
    <xf numFmtId="0" fontId="0" borderId="9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7" borderId="1" applyNumberFormat="1" applyFont="1" applyFill="0" applyBorder="1" applyAlignment="1" applyProtection="0">
      <alignment horizontal="left" vertical="bottom" readingOrder="1"/>
    </xf>
    <xf numFmtId="49" fontId="0" fillId="9" borderId="1" applyNumberFormat="1" applyFont="1" applyFill="1" applyBorder="1" applyAlignment="1" applyProtection="0">
      <alignment vertical="bottom"/>
    </xf>
    <xf numFmtId="49" fontId="9" borderId="8" applyNumberFormat="1" applyFont="1" applyFill="0" applyBorder="1" applyAlignment="1" applyProtection="0">
      <alignment vertical="bottom"/>
    </xf>
    <xf numFmtId="0" fontId="9" borderId="9" applyNumberFormat="1" applyFont="1" applyFill="0" applyBorder="1" applyAlignment="1" applyProtection="0">
      <alignment vertical="bottom"/>
    </xf>
    <xf numFmtId="49" fontId="9" borderId="1" applyNumberFormat="1" applyFont="1" applyFill="0" applyBorder="1" applyAlignment="1" applyProtection="0">
      <alignment vertical="bottom"/>
    </xf>
    <xf numFmtId="0" fontId="0" fillId="8" borderId="2" applyNumberFormat="0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borderId="10" applyNumberFormat="1" applyFont="1" applyFill="0" applyBorder="1" applyAlignment="1" applyProtection="0">
      <alignment vertical="bottom"/>
    </xf>
    <xf numFmtId="0" fontId="0" borderId="11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49" fontId="9" borderId="2" applyNumberFormat="1" applyFont="1" applyFill="0" applyBorder="1" applyAlignment="1" applyProtection="0">
      <alignment vertical="bottom"/>
    </xf>
    <xf numFmtId="49" fontId="0" fillId="9" borderId="2" applyNumberFormat="1" applyFont="1" applyFill="1" applyBorder="1" applyAlignment="1" applyProtection="0">
      <alignment vertical="bottom"/>
    </xf>
    <xf numFmtId="0" fontId="0" fillId="5" borderId="12" applyNumberFormat="1" applyFont="1" applyFill="1" applyBorder="1" applyAlignment="1" applyProtection="0">
      <alignment vertical="top"/>
    </xf>
    <xf numFmtId="0" fontId="0" fillId="5" borderId="12" applyNumberFormat="0" applyFont="1" applyFill="1" applyBorder="1" applyAlignment="1" applyProtection="0">
      <alignment vertical="top"/>
    </xf>
    <xf numFmtId="59" fontId="0" fillId="6" borderId="1" applyNumberFormat="1" applyFont="1" applyFill="1" applyBorder="1" applyAlignment="1" applyProtection="0">
      <alignment vertical="top"/>
    </xf>
    <xf numFmtId="0" fontId="0" fillId="6" borderId="1" applyNumberFormat="0" applyFont="1" applyFill="1" applyBorder="1" applyAlignment="1" applyProtection="0">
      <alignment vertical="top"/>
    </xf>
    <xf numFmtId="0" fontId="0" fillId="7" borderId="1" applyNumberFormat="1" applyFont="1" applyFill="1" applyBorder="1" applyAlignment="1" applyProtection="0">
      <alignment vertical="top"/>
    </xf>
    <xf numFmtId="0" fontId="0" fillId="7" borderId="1" applyNumberFormat="0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bottom"/>
    </xf>
    <xf numFmtId="0" fontId="12" fillId="4" borderId="13" applyNumberFormat="0" applyFont="1" applyFill="1" applyBorder="1" applyAlignment="1" applyProtection="0">
      <alignment vertical="bottom"/>
    </xf>
    <xf numFmtId="49" fontId="0" fillId="4" borderId="13" applyNumberFormat="1" applyFont="1" applyFill="1" applyBorder="1" applyAlignment="1" applyProtection="0">
      <alignment horizontal="center" vertical="bottom"/>
    </xf>
    <xf numFmtId="49" fontId="12" fillId="4" borderId="13" applyNumberFormat="1" applyFont="1" applyFill="1" applyBorder="1" applyAlignment="1" applyProtection="0">
      <alignment vertical="bottom"/>
    </xf>
    <xf numFmtId="0" fontId="12" fillId="4" borderId="14" applyNumberFormat="0" applyFont="1" applyFill="1" applyBorder="1" applyAlignment="1" applyProtection="0">
      <alignment vertical="bottom"/>
    </xf>
    <xf numFmtId="49" fontId="0" fillId="4" borderId="14" applyNumberFormat="1" applyFont="1" applyFill="1" applyBorder="1" applyAlignment="1" applyProtection="0">
      <alignment vertical="bottom"/>
    </xf>
    <xf numFmtId="0" fontId="0" fillId="4" borderId="14" applyNumberFormat="0" applyFont="1" applyFill="1" applyBorder="1" applyAlignment="1" applyProtection="0">
      <alignment vertical="bottom"/>
    </xf>
    <xf numFmtId="49" fontId="12" fillId="4" borderId="14" applyNumberFormat="1" applyFont="1" applyFill="1" applyBorder="1" applyAlignment="1" applyProtection="0">
      <alignment vertical="bottom"/>
    </xf>
    <xf numFmtId="49" fontId="0" fillId="4" borderId="14" applyNumberFormat="1" applyFont="1" applyFill="1" applyBorder="1" applyAlignment="1" applyProtection="0">
      <alignment horizontal="center" vertical="bottom"/>
    </xf>
    <xf numFmtId="0" fontId="12" fillId="4" borderId="15" applyNumberFormat="1" applyFont="1" applyFill="1" applyBorder="1" applyAlignment="1" applyProtection="0">
      <alignment vertical="bottom"/>
    </xf>
    <xf numFmtId="0" fontId="12" fillId="4" borderId="4" applyNumberFormat="0" applyFont="1" applyFill="1" applyBorder="1" applyAlignment="1" applyProtection="0">
      <alignment vertical="bottom"/>
    </xf>
    <xf numFmtId="0" fontId="12" fillId="4" borderId="16" applyNumberFormat="0" applyFont="1" applyFill="1" applyBorder="1" applyAlignment="1" applyProtection="0">
      <alignment vertical="bottom"/>
    </xf>
    <xf numFmtId="0" fontId="12" fillId="8" borderId="17" applyNumberFormat="0" applyFont="1" applyFill="1" applyBorder="1" applyAlignment="1" applyProtection="0">
      <alignment vertical="bottom"/>
    </xf>
    <xf numFmtId="49" fontId="9" borderId="17" applyNumberFormat="1" applyFont="1" applyFill="0" applyBorder="1" applyAlignment="1" applyProtection="0">
      <alignment horizontal="left" vertical="center"/>
    </xf>
    <xf numFmtId="0" fontId="9" borderId="17" applyNumberFormat="1" applyFont="1" applyFill="0" applyBorder="1" applyAlignment="1" applyProtection="0">
      <alignment horizontal="center" vertical="center"/>
    </xf>
    <xf numFmtId="0" fontId="0" fillId="10" borderId="17" applyNumberFormat="1" applyFont="1" applyFill="1" applyBorder="1" applyAlignment="1" applyProtection="0">
      <alignment horizontal="center" vertical="bottom"/>
    </xf>
    <xf numFmtId="0" fontId="0" borderId="17" applyNumberFormat="1" applyFont="1" applyFill="0" applyBorder="1" applyAlignment="1" applyProtection="0">
      <alignment horizontal="center" vertical="bottom"/>
    </xf>
    <xf numFmtId="2" fontId="0" borderId="17" applyNumberFormat="1" applyFont="1" applyFill="0" applyBorder="1" applyAlignment="1" applyProtection="0">
      <alignment horizontal="center" vertical="bottom"/>
    </xf>
    <xf numFmtId="2" fontId="0" fillId="10" borderId="17" applyNumberFormat="1" applyFont="1" applyFill="1" applyBorder="1" applyAlignment="1" applyProtection="0">
      <alignment vertical="bottom"/>
    </xf>
    <xf numFmtId="0" fontId="0" borderId="17" applyNumberFormat="1" applyFont="1" applyFill="0" applyBorder="1" applyAlignment="1" applyProtection="0">
      <alignment vertical="bottom"/>
    </xf>
    <xf numFmtId="60" fontId="0" borderId="17" applyNumberFormat="1" applyFont="1" applyFill="0" applyBorder="1" applyAlignment="1" applyProtection="0">
      <alignment vertical="bottom"/>
    </xf>
    <xf numFmtId="0" fontId="0" fillId="10" borderId="17" applyNumberFormat="1" applyFont="1" applyFill="1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0" fontId="12" fillId="8" borderId="13" applyNumberFormat="0" applyFont="1" applyFill="1" applyBorder="1" applyAlignment="1" applyProtection="0">
      <alignment vertical="bottom"/>
    </xf>
    <xf numFmtId="49" fontId="9" borderId="13" applyNumberFormat="1" applyFont="1" applyFill="0" applyBorder="1" applyAlignment="1" applyProtection="0">
      <alignment horizontal="left" vertical="center"/>
    </xf>
    <xf numFmtId="0" fontId="0" borderId="13" applyNumberFormat="1" applyFont="1" applyFill="0" applyBorder="1" applyAlignment="1" applyProtection="0">
      <alignment vertical="bottom"/>
    </xf>
    <xf numFmtId="0" fontId="0" fillId="10" borderId="13" applyNumberFormat="1" applyFont="1" applyFill="1" applyBorder="1" applyAlignment="1" applyProtection="0">
      <alignment horizontal="center" vertical="bottom"/>
    </xf>
    <xf numFmtId="0" fontId="0" borderId="13" applyNumberFormat="1" applyFont="1" applyFill="0" applyBorder="1" applyAlignment="1" applyProtection="0">
      <alignment horizontal="center" vertical="bottom"/>
    </xf>
    <xf numFmtId="2" fontId="0" borderId="13" applyNumberFormat="1" applyFont="1" applyFill="0" applyBorder="1" applyAlignment="1" applyProtection="0">
      <alignment horizontal="center" vertical="bottom"/>
    </xf>
    <xf numFmtId="2" fontId="0" fillId="10" borderId="13" applyNumberFormat="1" applyFont="1" applyFill="1" applyBorder="1" applyAlignment="1" applyProtection="0">
      <alignment vertical="bottom"/>
    </xf>
    <xf numFmtId="60" fontId="0" borderId="13" applyNumberFormat="1" applyFont="1" applyFill="0" applyBorder="1" applyAlignment="1" applyProtection="0">
      <alignment vertical="bottom"/>
    </xf>
    <xf numFmtId="0" fontId="0" fillId="10" borderId="13" applyNumberFormat="1" applyFont="1" applyFill="1" applyBorder="1" applyAlignment="1" applyProtection="0">
      <alignment vertical="bottom"/>
    </xf>
    <xf numFmtId="0" fontId="0" borderId="13" applyNumberFormat="0" applyFont="1" applyFill="0" applyBorder="1" applyAlignment="1" applyProtection="0">
      <alignment horizontal="left" vertical="bottom"/>
    </xf>
    <xf numFmtId="0" fontId="0" borderId="13" applyNumberFormat="1" applyFont="1" applyFill="0" applyBorder="1" applyAlignment="1" applyProtection="0">
      <alignment horizontal="left" vertical="bottom"/>
    </xf>
    <xf numFmtId="0" fontId="0" borderId="13" applyNumberFormat="0" applyFont="1" applyFill="0" applyBorder="1" applyAlignment="1" applyProtection="0">
      <alignment vertical="bottom"/>
    </xf>
    <xf numFmtId="0" fontId="9" borderId="13" applyNumberFormat="1" applyFont="1" applyFill="0" applyBorder="1" applyAlignment="1" applyProtection="0">
      <alignment horizontal="center" vertical="center"/>
    </xf>
    <xf numFmtId="0" fontId="13" fillId="10" borderId="13" applyNumberFormat="1" applyFont="1" applyFill="1" applyBorder="1" applyAlignment="1" applyProtection="0">
      <alignment horizontal="center" vertical="bottom"/>
    </xf>
    <xf numFmtId="0" fontId="14" applyNumberFormat="1" applyFont="1" applyFill="0" applyBorder="0" applyAlignment="1" applyProtection="0">
      <alignment vertical="top" readingOrder="1"/>
    </xf>
    <xf numFmtId="49" fontId="14" fillId="4" borderId="18" applyNumberFormat="1" applyFont="1" applyFill="1" applyBorder="1" applyAlignment="1" applyProtection="0">
      <alignment horizontal="center" vertical="top" readingOrder="1"/>
    </xf>
    <xf numFmtId="49" fontId="16" borderId="5" applyNumberFormat="1" applyFont="1" applyFill="0" applyBorder="1" applyAlignment="1" applyProtection="0">
      <alignment vertical="top" readingOrder="1"/>
    </xf>
    <xf numFmtId="49" fontId="14" borderId="5" applyNumberFormat="1" applyFont="1" applyFill="0" applyBorder="1" applyAlignment="1" applyProtection="0">
      <alignment vertical="top" readingOrder="1"/>
    </xf>
    <xf numFmtId="0" fontId="14" borderId="1" applyNumberFormat="0" applyFont="1" applyFill="0" applyBorder="1" applyAlignment="1" applyProtection="0">
      <alignment vertical="top" readingOrder="1"/>
    </xf>
    <xf numFmtId="49" fontId="14" borderId="1" applyNumberFormat="1" applyFont="1" applyFill="0" applyBorder="1" applyAlignment="1" applyProtection="0">
      <alignment horizontal="left" vertical="top" readingOrder="1"/>
    </xf>
    <xf numFmtId="49" fontId="14" borderId="1" applyNumberFormat="1" applyFont="1" applyFill="0" applyBorder="1" applyAlignment="1" applyProtection="0">
      <alignment vertical="top" readingOrder="1"/>
    </xf>
    <xf numFmtId="49" fontId="14" fillId="9" borderId="1" applyNumberFormat="1" applyFont="1" applyFill="1" applyBorder="1" applyAlignment="1" applyProtection="0">
      <alignment vertical="top" readingOrder="1"/>
    </xf>
    <xf numFmtId="49" fontId="16" borderId="1" applyNumberFormat="1" applyFont="1" applyFill="0" applyBorder="1" applyAlignment="1" applyProtection="0">
      <alignment vertical="top" readingOrder="1"/>
    </xf>
    <xf numFmtId="0" fontId="14" applyNumberFormat="1" applyFont="1" applyFill="0" applyBorder="0" applyAlignment="1" applyProtection="0">
      <alignment vertical="top" readingOrder="1"/>
    </xf>
    <xf numFmtId="0" fontId="14" applyNumberFormat="1" applyFont="1" applyFill="0" applyBorder="0" applyAlignment="1" applyProtection="0">
      <alignment vertical="top" readingOrder="1"/>
    </xf>
    <xf numFmtId="49" fontId="14" fillId="4" borderId="18" applyNumberFormat="1" applyFont="1" applyFill="1" applyBorder="1" applyAlignment="1" applyProtection="0">
      <alignment vertical="top" readingOrder="1"/>
    </xf>
    <xf numFmtId="0" fontId="14" fillId="4" borderId="18" applyNumberFormat="0" applyFont="1" applyFill="1" applyBorder="1" applyAlignment="1" applyProtection="0">
      <alignment vertical="top" readingOrder="1"/>
    </xf>
    <xf numFmtId="0" fontId="14" borderId="6" applyNumberFormat="0" applyFont="1" applyFill="0" applyBorder="1" applyAlignment="1" applyProtection="0">
      <alignment vertical="top" readingOrder="1"/>
    </xf>
    <xf numFmtId="49" fontId="14" borderId="7" applyNumberFormat="1" applyFont="1" applyFill="0" applyBorder="1" applyAlignment="1" applyProtection="0">
      <alignment vertical="top" readingOrder="1"/>
    </xf>
    <xf numFmtId="0" fontId="14" borderId="5" applyNumberFormat="0" applyFont="1" applyFill="0" applyBorder="1" applyAlignment="1" applyProtection="0">
      <alignment vertical="top" readingOrder="1"/>
    </xf>
    <xf numFmtId="0" fontId="14" fillId="8" borderId="8" applyNumberFormat="0" applyFont="1" applyFill="1" applyBorder="1" applyAlignment="1" applyProtection="0">
      <alignment vertical="top" readingOrder="1"/>
    </xf>
    <xf numFmtId="49" fontId="14" borderId="9" applyNumberFormat="1" applyFont="1" applyFill="0" applyBorder="1" applyAlignment="1" applyProtection="0">
      <alignment vertical="top" readingOrder="1"/>
    </xf>
    <xf numFmtId="61" fontId="14" borderId="1" applyNumberFormat="1" applyFont="1" applyFill="0" applyBorder="1" applyAlignment="1" applyProtection="0">
      <alignment vertical="top" readingOrder="1"/>
    </xf>
    <xf numFmtId="49" fontId="14" borderId="8" applyNumberFormat="1" applyFont="1" applyFill="0" applyBorder="1" applyAlignment="1" applyProtection="0">
      <alignment vertical="top" readingOrder="1"/>
    </xf>
    <xf numFmtId="49" fontId="14" fillId="9" borderId="9" applyNumberFormat="1" applyFont="1" applyFill="1" applyBorder="1" applyAlignment="1" applyProtection="0">
      <alignment vertical="top" readingOrder="1"/>
    </xf>
    <xf numFmtId="61" fontId="14" fillId="9" borderId="1" applyNumberFormat="1" applyFont="1" applyFill="1" applyBorder="1" applyAlignment="1" applyProtection="0">
      <alignment vertical="top" readingOrder="1"/>
    </xf>
    <xf numFmtId="0" fontId="14" applyNumberFormat="1" applyFont="1" applyFill="0" applyBorder="0" applyAlignment="1" applyProtection="0">
      <alignment vertical="top" readingOrder="1"/>
    </xf>
    <xf numFmtId="62" fontId="14" borderId="5" applyNumberFormat="1" applyFont="1" applyFill="0" applyBorder="1" applyAlignment="1" applyProtection="0">
      <alignment vertical="top" readingOrder="1"/>
    </xf>
    <xf numFmtId="62" fontId="14" borderId="1" applyNumberFormat="1" applyFont="1" applyFill="0" applyBorder="1" applyAlignment="1" applyProtection="0">
      <alignment vertical="top" readingOrder="1"/>
    </xf>
    <xf numFmtId="0" fontId="18" applyNumberFormat="1" applyFont="1" applyFill="0" applyBorder="0" applyAlignment="1" applyProtection="0">
      <alignment vertical="top" wrapText="1"/>
    </xf>
    <xf numFmtId="0" fontId="11" applyNumberFormat="0" applyFont="1" applyFill="0" applyBorder="0" applyAlignment="1" applyProtection="0">
      <alignment horizontal="center" vertical="center"/>
    </xf>
    <xf numFmtId="49" fontId="19" fillId="11" borderId="19" applyNumberFormat="1" applyFont="1" applyFill="1" applyBorder="1" applyAlignment="1" applyProtection="0">
      <alignment vertical="top" wrapText="1"/>
    </xf>
    <xf numFmtId="49" fontId="20" fillId="12" borderId="19" applyNumberFormat="1" applyFont="1" applyFill="1" applyBorder="1" applyAlignment="1" applyProtection="0">
      <alignment vertical="bottom"/>
    </xf>
    <xf numFmtId="49" fontId="20" fillId="12" borderId="19" applyNumberFormat="1" applyFont="1" applyFill="1" applyBorder="1" applyAlignment="1" applyProtection="0">
      <alignment vertical="top" wrapText="1"/>
    </xf>
    <xf numFmtId="49" fontId="21" fillId="12" borderId="19" applyNumberFormat="1" applyFont="1" applyFill="1" applyBorder="1" applyAlignment="1" applyProtection="0">
      <alignment horizontal="left" vertical="top" wrapText="1" readingOrder="1"/>
    </xf>
  </cellXfs>
  <cellStyles count="1">
    <cellStyle name="Normal" xfId="0" builtinId="0"/>
  </cellStyles>
  <dxfs count="7">
    <dxf>
      <font>
        <color rgb="ff000000"/>
      </font>
      <fill>
        <patternFill patternType="solid">
          <fgColor indexed="19"/>
          <bgColor indexed="20"/>
        </patternFill>
      </fill>
    </dxf>
    <dxf>
      <font>
        <color rgb="ff000000"/>
      </font>
      <fill>
        <patternFill patternType="solid">
          <fgColor indexed="19"/>
          <bgColor indexed="20"/>
        </patternFill>
      </fill>
    </dxf>
    <dxf>
      <font>
        <color rgb="ff000000"/>
      </font>
      <fill>
        <patternFill patternType="solid">
          <fgColor indexed="19"/>
          <bgColor indexed="24"/>
        </patternFill>
      </fill>
    </dxf>
    <dxf>
      <font>
        <color rgb="ff000000"/>
      </font>
      <fill>
        <patternFill patternType="solid">
          <fgColor indexed="19"/>
          <bgColor indexed="25"/>
        </patternFill>
      </fill>
    </dxf>
    <dxf>
      <font>
        <color rgb="ff000000"/>
      </font>
      <fill>
        <patternFill patternType="solid">
          <fgColor indexed="19"/>
          <bgColor indexed="28"/>
        </patternFill>
      </fill>
    </dxf>
    <dxf>
      <font>
        <color rgb="ff000000"/>
      </font>
      <fill>
        <patternFill patternType="solid">
          <fgColor indexed="19"/>
          <bgColor indexed="28"/>
        </patternFill>
      </fill>
    </dxf>
    <dxf>
      <font>
        <color rgb="ff000000"/>
      </font>
      <fill>
        <patternFill patternType="solid">
          <fgColor indexed="19"/>
          <bgColor indexed="28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ffa5a5a5"/>
      <rgbColor rgb="ffd3d3d3"/>
      <rgbColor rgb="ffcacaca"/>
      <rgbColor rgb="ffc1c1c1"/>
      <rgbColor rgb="ff3f3f3f"/>
      <rgbColor rgb="ffdbdbdb"/>
      <rgbColor rgb="00000000"/>
      <rgbColor rgb="e588ccff"/>
      <rgbColor rgb="ff61a7eb"/>
      <rgbColor rgb="ff0563c1"/>
      <rgbColor rgb="ffdddddd"/>
      <rgbColor rgb="e5afe489"/>
      <rgbColor rgb="e5fffc98"/>
      <rgbColor rgb="ffaaaaaa"/>
      <rgbColor rgb="ffadcdea"/>
      <rgbColor rgb="e5ff9781"/>
      <rgbColor rgb="ffbdc0bf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github.com/dalton-reis/disciplinaTCC1Privado/projects/1" TargetMode="Externa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36173</xdr:colOff>
      <xdr:row>0</xdr:row>
      <xdr:rowOff>0</xdr:rowOff>
    </xdr:from>
    <xdr:to>
      <xdr:col>7</xdr:col>
      <xdr:colOff>473750</xdr:colOff>
      <xdr:row>0</xdr:row>
      <xdr:rowOff>259563</xdr:rowOff>
    </xdr:to>
    <xdr:sp>
      <xdr:nvSpPr>
        <xdr:cNvPr id="14" name="https://github.com/dalton-reis/disciplinaTCC1Privado/projects/1"/>
        <xdr:cNvSpPr txBox="1"/>
      </xdr:nvSpPr>
      <xdr:spPr>
        <a:xfrm>
          <a:off x="36173" y="-129782"/>
          <a:ext cx="3815778" cy="25956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sng">
              <a:solidFill>
                <a:srgbClr val="0563C1"/>
              </a:solidFill>
              <a:uFill>
                <a:solidFill>
                  <a:srgbClr val="0563C1"/>
                </a:solidFill>
              </a:uFill>
              <a:latin typeface="Calibri"/>
              <a:ea typeface="Calibri"/>
              <a:cs typeface="Calibri"/>
              <a:sym typeface="Calibri"/>
              <a:hlinkClick r:id="rId1" invalidUrl="" action="" tgtFrame="" tooltip="" history="1" highlightClick="0" endSnd="0"/>
            </a:rPr>
            <a:t>https://github.com/dalton-reis/disciplinaTCC1Privado/projects/1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56532</xdr:colOff>
      <xdr:row>0</xdr:row>
      <xdr:rowOff>0</xdr:rowOff>
    </xdr:from>
    <xdr:to>
      <xdr:col>17</xdr:col>
      <xdr:colOff>87012</xdr:colOff>
      <xdr:row>2</xdr:row>
      <xdr:rowOff>77953</xdr:rowOff>
    </xdr:to>
    <xdr:sp>
      <xdr:nvSpPr>
        <xdr:cNvPr id="16" name="Aluno (BCC):…"/>
        <xdr:cNvSpPr txBox="1"/>
      </xdr:nvSpPr>
      <xdr:spPr>
        <a:xfrm>
          <a:off x="56532" y="-372387"/>
          <a:ext cx="7155181" cy="253794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Aluno (BCC):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IF(Reprovacao;((PreProjeto_TCC1×0,1)+(PreProjeto_Avaliador×0,2)+(Projeto_TCC1×0,2)+(Projeto_Avaliador0,4)+(Banca_TCC1×0,1))−2;((PreProjeto_TCC1×0,1)+(PreProjeto_Avaliador×0,2)+(Projeto_TCC1×0,2)+(Projeto_Avaliador0,4)+(Banca_TCC1×0,1)))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PreProjeto_TCC1: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PreProjeto_Avaliador: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Banca: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Projeto_TCC1: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Projeto_Avaliador: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Observação: 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1</xdr:col>
      <xdr:colOff>3238956</xdr:colOff>
      <xdr:row>0</xdr:row>
      <xdr:rowOff>2395220</xdr:rowOff>
    </xdr:to>
    <xdr:sp>
      <xdr:nvSpPr>
        <xdr:cNvPr id="18" name="Feriados ____…"/>
        <xdr:cNvSpPr txBox="1"/>
      </xdr:nvSpPr>
      <xdr:spPr>
        <a:xfrm>
          <a:off x="-19050" y="-156210"/>
          <a:ext cx="4496257" cy="239522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Feriados ____</a:t>
          </a:r>
          <a:endParaRPr b="0" baseline="0" cap="none" i="0" spc="0" strike="noStrike" sz="1100" u="none"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Abril: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   06 a 09 Feriado: Páscoa</a:t>
          </a:r>
          <a:endParaRPr b="0" baseline="0" cap="none" i="0" spc="0" strike="noStrike" sz="1100" u="none"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   21 a 23 Feriado: Tiradentes</a:t>
          </a:r>
          <a:endParaRPr b="0" baseline="0" cap="none" i="0" spc="0" strike="noStrike" sz="1100" u="none"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Maio: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   01 Feriado: Dia do Trabalhador</a:t>
          </a:r>
          <a:endParaRPr b="0" baseline="0" cap="none" i="0" spc="0" strike="noStrike" sz="1100" u="none"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   02 a 05: Semana Acadêmica</a:t>
          </a:r>
          <a:endParaRPr b="0" baseline="0" cap="none" i="0" spc="0" strike="noStrike" sz="1100" u="none"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Junho: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   08 a 11 Feriado: Corpus Christi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brjunkes@furb.br" TargetMode="External"/><Relationship Id="rId2" Type="http://schemas.openxmlformats.org/officeDocument/2006/relationships/hyperlink" Target="mailto:ccbowens@furb.br" TargetMode="External"/><Relationship Id="rId3" Type="http://schemas.openxmlformats.org/officeDocument/2006/relationships/hyperlink" Target="mailto:ctalegri@furb.br" TargetMode="External"/><Relationship Id="rId4" Type="http://schemas.openxmlformats.org/officeDocument/2006/relationships/hyperlink" Target="mailto:eduengels@furb.br" TargetMode="External"/><Relationship Id="rId5" Type="http://schemas.openxmlformats.org/officeDocument/2006/relationships/hyperlink" Target="mailto:epiccoli@furb.br" TargetMode="External"/><Relationship Id="rId6" Type="http://schemas.openxmlformats.org/officeDocument/2006/relationships/hyperlink" Target="mailto:gcavalli@furb.br" TargetMode="External"/><Relationship Id="rId7" Type="http://schemas.openxmlformats.org/officeDocument/2006/relationships/hyperlink" Target="mailto:gfibrantz@furb.br" TargetMode="External"/><Relationship Id="rId8" Type="http://schemas.openxmlformats.org/officeDocument/2006/relationships/hyperlink" Target="mailto:gfsoares@furb.br" TargetMode="External"/><Relationship Id="rId9" Type="http://schemas.openxmlformats.org/officeDocument/2006/relationships/hyperlink" Target="mailto:ieisenhut@furb.br" TargetMode="External"/><Relationship Id="rId10" Type="http://schemas.openxmlformats.org/officeDocument/2006/relationships/hyperlink" Target="mailto:jefbonecher@furb.br" TargetMode="External"/><Relationship Id="rId11" Type="http://schemas.openxmlformats.org/officeDocument/2006/relationships/hyperlink" Target="mailto:nathan@furb.br" TargetMode="External"/><Relationship Id="rId12" Type="http://schemas.openxmlformats.org/officeDocument/2006/relationships/hyperlink" Target="mailto:rdullius@furb.br" TargetMode="External"/><Relationship Id="rId13" Type="http://schemas.openxmlformats.org/officeDocument/2006/relationships/hyperlink" Target="mailto:tmrodrigues@furb.br" TargetMode="External"/><Relationship Id="rId14" Type="http://schemas.openxmlformats.org/officeDocument/2006/relationships/hyperlink" Target="mailto:pmafessoli@furb.br" TargetMode="External"/><Relationship Id="rId15" Type="http://schemas.openxmlformats.org/officeDocument/2006/relationships/drawing" Target="../drawings/drawing1.xml"/><Relationship Id="rId16" Type="http://schemas.openxmlformats.org/officeDocument/2006/relationships/vmlDrawing" Target="../drawings/vmlDrawing1.vml"/><Relationship Id="rId17" Type="http://schemas.openxmlformats.org/officeDocument/2006/relationships/comments" Target="../comments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  <row r="11">
      <c r="B11" t="s" s="3">
        <v>115</v>
      </c>
      <c r="C11" s="3"/>
      <c r="D11" s="3"/>
    </row>
    <row r="12">
      <c r="B12" s="4"/>
      <c r="C12" t="s" s="4">
        <v>5</v>
      </c>
      <c r="D12" t="s" s="5">
        <v>116</v>
      </c>
    </row>
    <row r="13">
      <c r="B13" t="s" s="3">
        <v>131</v>
      </c>
      <c r="C13" s="3"/>
      <c r="D13" s="3"/>
    </row>
    <row r="14">
      <c r="B14" s="4"/>
      <c r="C14" t="s" s="4">
        <v>132</v>
      </c>
      <c r="D14" t="s" s="5">
        <v>131</v>
      </c>
    </row>
    <row r="15">
      <c r="B15" t="s" s="3">
        <v>206</v>
      </c>
      <c r="C15" s="3"/>
      <c r="D15" s="3"/>
    </row>
    <row r="16">
      <c r="B16" s="4"/>
      <c r="C16" t="s" s="4">
        <v>207</v>
      </c>
      <c r="D16" t="s" s="5">
        <v>208</v>
      </c>
    </row>
    <row r="17">
      <c r="B17" s="4"/>
      <c r="C17" t="s" s="4">
        <v>5</v>
      </c>
      <c r="D17" t="s" s="5">
        <v>218</v>
      </c>
    </row>
    <row r="18">
      <c r="B18" s="4"/>
      <c r="C18" t="s" s="4">
        <v>248</v>
      </c>
      <c r="D18" t="s" s="5">
        <v>249</v>
      </c>
    </row>
    <row r="19">
      <c r="B19" t="s" s="3">
        <v>272</v>
      </c>
      <c r="C19" s="3"/>
      <c r="D19" s="3"/>
    </row>
    <row r="20">
      <c r="B20" s="4"/>
      <c r="C20" t="s" s="4">
        <v>273</v>
      </c>
      <c r="D20" t="s" s="5">
        <v>274</v>
      </c>
    </row>
  </sheetData>
  <mergeCells count="1">
    <mergeCell ref="B3:D3"/>
  </mergeCells>
  <hyperlinks>
    <hyperlink ref="D10" location="'Alunos - Table 1'!R2C1" tooltip="" display="Alunos - Table 1"/>
    <hyperlink ref="D12" location="'BCC_Notas - Table 1'!R2C2" tooltip="" display="BCC_Notas - Table 1"/>
    <hyperlink ref="D14" location="'Conteúdo'!R2C1" tooltip="" display="Conteúdo"/>
    <hyperlink ref="D16" location="'Cronograma - Tabela 2'!R1C1" tooltip="" display="Cronograma - Tabela 2"/>
    <hyperlink ref="D17" location="'Cronograma - Table 1'!R1C1" tooltip="" display="Cronograma - Table 1"/>
    <hyperlink ref="D18" location="'Cronograma - Table 1-1'!R1C1" tooltip="" display="Cronograma - Table 1-1"/>
    <hyperlink ref="D20" location="'_TCC2 - Aprovados em TCC1 - 202'!R2C1" tooltip="" display="_TCC2 - Aprovados em TCC1 - 202"/>
  </hyperlin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X24"/>
  <sheetViews>
    <sheetView workbookViewId="0" showGridLines="0" defaultGridColor="1">
      <pane topLeftCell="F5" xSplit="5" ySplit="4" activePane="bottomRight" state="frozen"/>
    </sheetView>
  </sheetViews>
  <sheetFormatPr defaultColWidth="16.3333" defaultRowHeight="15.4" customHeight="1" outlineLevelRow="0" outlineLevelCol="0"/>
  <cols>
    <col min="1" max="1" width="2.35938" style="6" customWidth="1"/>
    <col min="2" max="2" width="2.20312" style="6" customWidth="1"/>
    <col min="3" max="3" width="1.40625" style="6" customWidth="1"/>
    <col min="4" max="4" width="1.66406" style="6" customWidth="1"/>
    <col min="5" max="5" width="25.7656" style="6" customWidth="1"/>
    <col min="6" max="6" width="2" style="6" customWidth="1"/>
    <col min="7" max="7" width="9" style="6" customWidth="1"/>
    <col min="8" max="8" width="6.26562" style="6" customWidth="1"/>
    <col min="9" max="9" width="5" style="6" customWidth="1"/>
    <col min="10" max="10" width="7.35156" style="6" customWidth="1"/>
    <col min="11" max="11" width="14.0781" style="6" customWidth="1"/>
    <col min="12" max="12" width="2.49219" style="6" customWidth="1"/>
    <col min="13" max="13" width="2.875" style="6" customWidth="1"/>
    <col min="14" max="14" width="7.53125" style="6" customWidth="1"/>
    <col min="15" max="15" width="13.3516" style="6" customWidth="1"/>
    <col min="16" max="17" width="4.60156" style="6" customWidth="1"/>
    <col min="18" max="18" width="4.73438" style="6" customWidth="1"/>
    <col min="19" max="20" width="5.90625" style="6" customWidth="1"/>
    <col min="21" max="21" width="4.85156" style="6" customWidth="1"/>
    <col min="22" max="22" width="4.60938" style="6" customWidth="1"/>
    <col min="23" max="23" width="4.67969" style="6" customWidth="1"/>
    <col min="24" max="25" width="4.5625" style="6" customWidth="1"/>
    <col min="26" max="26" width="6.99219" style="6" customWidth="1"/>
    <col min="27" max="27" width="7.78906" style="6" customWidth="1"/>
    <col min="28" max="29" width="3.94531" style="6" customWidth="1"/>
    <col min="30" max="31" width="5" style="6" customWidth="1"/>
    <col min="32" max="38" width="5.85156" style="6" customWidth="1"/>
    <col min="39" max="39" width="7.07812" style="6" customWidth="1"/>
    <col min="40" max="40" width="6.22656" style="6" customWidth="1"/>
    <col min="41" max="41" width="26.3516" style="6" customWidth="1"/>
    <col min="42" max="42" width="5.35156" style="6" customWidth="1"/>
    <col min="43" max="43" width="9.35156" style="6" customWidth="1"/>
    <col min="44" max="44" width="38.5" style="6" customWidth="1"/>
    <col min="45" max="45" width="9.35156" style="6" customWidth="1"/>
    <col min="46" max="46" width="12" style="6" customWidth="1"/>
    <col min="47" max="47" width="9" style="6" customWidth="1"/>
    <col min="48" max="48" width="8" style="6" customWidth="1"/>
    <col min="49" max="49" width="5.17188" style="6" customWidth="1"/>
    <col min="50" max="50" width="143.852" style="6" customWidth="1"/>
    <col min="51" max="16384" width="16.3516" style="6" customWidth="1"/>
  </cols>
  <sheetData>
    <row r="1" ht="30.1" customHeight="1"/>
    <row r="2" ht="12.9" customHeight="1">
      <c r="A2" s="7"/>
      <c r="B2" t="s" s="8">
        <v>7</v>
      </c>
      <c r="C2" t="s" s="8">
        <v>8</v>
      </c>
      <c r="D2" t="s" s="8">
        <v>9</v>
      </c>
      <c r="E2" t="s" s="9">
        <v>10</v>
      </c>
      <c r="F2" t="s" s="9">
        <v>11</v>
      </c>
      <c r="G2" t="s" s="8">
        <v>12</v>
      </c>
      <c r="H2" s="10"/>
      <c r="I2" t="s" s="8">
        <v>13</v>
      </c>
      <c r="J2" s="10"/>
      <c r="K2" t="s" s="8">
        <v>14</v>
      </c>
      <c r="L2" t="s" s="8">
        <v>15</v>
      </c>
      <c r="M2" t="s" s="8">
        <v>16</v>
      </c>
      <c r="N2" t="s" s="8">
        <v>17</v>
      </c>
      <c r="O2" t="s" s="8">
        <v>18</v>
      </c>
      <c r="P2" t="s" s="11">
        <v>18</v>
      </c>
      <c r="Q2" s="10"/>
      <c r="R2" s="10"/>
      <c r="S2" s="10"/>
      <c r="T2" t="s" s="12">
        <v>19</v>
      </c>
      <c r="U2" t="s" s="12">
        <v>20</v>
      </c>
      <c r="V2" s="10"/>
      <c r="W2" t="s" s="12">
        <v>21</v>
      </c>
      <c r="X2" s="10"/>
      <c r="Y2" t="s" s="12">
        <v>22</v>
      </c>
      <c r="Z2" s="10"/>
      <c r="AA2" s="10"/>
      <c r="AB2" t="s" s="8">
        <v>23</v>
      </c>
      <c r="AC2" s="7"/>
      <c r="AD2" t="s" s="8">
        <v>18</v>
      </c>
      <c r="AE2" s="10"/>
      <c r="AF2" s="10"/>
      <c r="AG2" t="s" s="12">
        <v>19</v>
      </c>
      <c r="AH2" t="s" s="12">
        <v>20</v>
      </c>
      <c r="AI2" s="10"/>
      <c r="AJ2" t="s" s="12">
        <v>21</v>
      </c>
      <c r="AK2" s="10"/>
      <c r="AL2" t="s" s="8">
        <v>24</v>
      </c>
      <c r="AM2" t="s" s="8">
        <v>25</v>
      </c>
      <c r="AN2" t="s" s="13">
        <v>26</v>
      </c>
      <c r="AO2" t="s" s="13">
        <v>27</v>
      </c>
      <c r="AP2" t="s" s="13">
        <v>28</v>
      </c>
      <c r="AQ2" t="s" s="13">
        <v>27</v>
      </c>
      <c r="AR2" t="s" s="13">
        <v>29</v>
      </c>
      <c r="AS2" t="s" s="13">
        <v>27</v>
      </c>
      <c r="AT2" t="s" s="13">
        <v>30</v>
      </c>
      <c r="AU2" t="s" s="13">
        <v>12</v>
      </c>
      <c r="AV2" t="s" s="13">
        <v>31</v>
      </c>
      <c r="AW2" t="s" s="13">
        <v>17</v>
      </c>
      <c r="AX2" t="s" s="13">
        <v>32</v>
      </c>
    </row>
    <row r="3" ht="13" customHeight="1">
      <c r="A3" s="7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t="s" s="8">
        <v>33</v>
      </c>
      <c r="P3" t="s" s="8">
        <v>34</v>
      </c>
      <c r="Q3" t="s" s="8">
        <v>35</v>
      </c>
      <c r="R3" s="10"/>
      <c r="S3" t="s" s="8">
        <v>36</v>
      </c>
      <c r="T3" s="10"/>
      <c r="U3" s="10"/>
      <c r="V3" s="10"/>
      <c r="W3" s="10"/>
      <c r="X3" s="10"/>
      <c r="Y3" s="10"/>
      <c r="Z3" s="10"/>
      <c r="AA3" s="10"/>
      <c r="AB3" s="10"/>
      <c r="AC3" t="s" s="8">
        <v>37</v>
      </c>
      <c r="AD3" t="s" s="8">
        <v>35</v>
      </c>
      <c r="AE3" s="10"/>
      <c r="AF3" t="s" s="8">
        <v>36</v>
      </c>
      <c r="AG3" s="10"/>
      <c r="AH3" s="10"/>
      <c r="AI3" s="10"/>
      <c r="AJ3" s="10"/>
      <c r="AK3" s="10"/>
      <c r="AL3" s="7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ht="13.7" customHeight="1">
      <c r="A4" s="14"/>
      <c r="B4" s="15"/>
      <c r="C4" s="15"/>
      <c r="D4" s="15"/>
      <c r="E4" s="15"/>
      <c r="F4" s="15"/>
      <c r="G4" s="15"/>
      <c r="H4" t="s" s="16">
        <v>38</v>
      </c>
      <c r="I4" s="15"/>
      <c r="J4" t="s" s="16">
        <v>39</v>
      </c>
      <c r="K4" s="15"/>
      <c r="L4" s="15"/>
      <c r="M4" s="15"/>
      <c r="N4" s="15"/>
      <c r="O4" s="15"/>
      <c r="P4" s="15"/>
      <c r="Q4" t="s" s="17">
        <v>40</v>
      </c>
      <c r="R4" t="s" s="17">
        <v>41</v>
      </c>
      <c r="S4" s="15"/>
      <c r="T4" s="15"/>
      <c r="U4" t="s" s="17">
        <v>40</v>
      </c>
      <c r="V4" t="s" s="17">
        <v>41</v>
      </c>
      <c r="W4" t="s" s="17">
        <v>40</v>
      </c>
      <c r="X4" t="s" s="17">
        <v>41</v>
      </c>
      <c r="Y4" t="s" s="17">
        <v>42</v>
      </c>
      <c r="Z4" t="s" s="17">
        <v>43</v>
      </c>
      <c r="AA4" t="s" s="17">
        <v>44</v>
      </c>
      <c r="AB4" s="15"/>
      <c r="AC4" s="15"/>
      <c r="AD4" t="s" s="17">
        <v>40</v>
      </c>
      <c r="AE4" t="s" s="17">
        <v>41</v>
      </c>
      <c r="AF4" s="15"/>
      <c r="AG4" s="15"/>
      <c r="AH4" t="s" s="17">
        <v>40</v>
      </c>
      <c r="AI4" t="s" s="17">
        <v>41</v>
      </c>
      <c r="AJ4" t="s" s="17">
        <v>40</v>
      </c>
      <c r="AK4" t="s" s="17">
        <v>41</v>
      </c>
      <c r="AL4" s="14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</row>
    <row r="5" ht="20.55" customHeight="1">
      <c r="A5" t="b" s="18">
        <v>0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</row>
    <row r="6" ht="20.55" customHeight="1">
      <c r="A6" t="s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</row>
    <row r="7" ht="19.9" customHeight="1">
      <c r="A7" t="b" s="22">
        <v>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</row>
    <row r="8" ht="13.2" customHeight="1">
      <c r="A8" s="24"/>
      <c r="B8" s="25"/>
      <c r="C8" s="24"/>
      <c r="D8" s="24"/>
      <c r="E8" t="s" s="26">
        <v>45</v>
      </c>
      <c r="F8" t="b" s="27">
        <v>0</v>
      </c>
      <c r="G8" t="s" s="28">
        <v>36</v>
      </c>
      <c r="H8" s="25"/>
      <c r="I8" t="s" s="28">
        <v>46</v>
      </c>
      <c r="J8" s="29">
        <v>205135</v>
      </c>
      <c r="K8" t="s" s="30">
        <v>47</v>
      </c>
      <c r="L8" s="25"/>
      <c r="M8" s="25"/>
      <c r="N8" t="s" s="28">
        <v>48</v>
      </c>
      <c r="O8" t="s" s="31">
        <v>49</v>
      </c>
      <c r="P8" t="b" s="29">
        <v>1</v>
      </c>
      <c r="Q8" t="b" s="29">
        <v>1</v>
      </c>
      <c r="R8" t="b" s="29">
        <v>1</v>
      </c>
      <c r="S8" t="b" s="29">
        <v>0</v>
      </c>
      <c r="T8" t="b" s="29">
        <v>0</v>
      </c>
      <c r="U8" t="b" s="29">
        <v>1</v>
      </c>
      <c r="V8" t="b" s="29">
        <v>1</v>
      </c>
      <c r="W8" t="b" s="29">
        <v>0</v>
      </c>
      <c r="X8" t="b" s="29">
        <v>0</v>
      </c>
      <c r="Y8" s="29">
        <f>COUNTIF(R8,TRUE)+COUNTIF(S8,TRUE)+COUNTIF(T8,TRUE)+COUNTIF(V8,TRUE)+COUNTIF(X8,TRUE)</f>
        <v>2</v>
      </c>
      <c r="Z8" s="25"/>
      <c r="AA8" s="25"/>
      <c r="AB8" t="b" s="29">
        <v>1</v>
      </c>
      <c r="AC8" t="b" s="29">
        <v>1</v>
      </c>
      <c r="AD8" t="b" s="29">
        <v>1</v>
      </c>
      <c r="AE8" t="b" s="29">
        <v>1</v>
      </c>
      <c r="AF8" t="b" s="29">
        <v>0</v>
      </c>
      <c r="AG8" t="b" s="29">
        <v>0</v>
      </c>
      <c r="AH8" t="b" s="29">
        <v>1</v>
      </c>
      <c r="AI8" t="b" s="29">
        <v>1</v>
      </c>
      <c r="AJ8" t="b" s="29">
        <v>0</v>
      </c>
      <c r="AK8" t="b" s="29">
        <v>0</v>
      </c>
      <c r="AL8" s="29">
        <f>COUNTIF(AE8,TRUE)+COUNTIF(AF8,TRUE)+COUNTIF(AG8,TRUE)+COUNTIF(AI8,TRUE)+COUNTIF(AK8,TRUE)</f>
        <v>2</v>
      </c>
      <c r="AM8" t="b" s="29">
        <v>0</v>
      </c>
      <c r="AN8" t="s" s="28">
        <v>26</v>
      </c>
      <c r="AO8" t="s" s="28">
        <v>50</v>
      </c>
      <c r="AP8" t="s" s="28">
        <v>28</v>
      </c>
      <c r="AQ8" t="s" s="28">
        <f>AO8</f>
        <v>50</v>
      </c>
      <c r="AR8" t="s" s="28">
        <v>29</v>
      </c>
      <c r="AS8" t="s" s="28">
        <f>$E8</f>
        <v>45</v>
      </c>
      <c r="AT8" t="s" s="28">
        <v>30</v>
      </c>
      <c r="AU8" t="s" s="28">
        <f>$G8</f>
        <v>36</v>
      </c>
      <c r="AV8" t="s" s="28">
        <v>31</v>
      </c>
      <c r="AW8" t="s" s="28">
        <f>$N8</f>
        <v>48</v>
      </c>
      <c r="AX8" t="s" s="28">
        <v>32</v>
      </c>
    </row>
    <row r="9" ht="13" customHeight="1">
      <c r="A9" s="32"/>
      <c r="B9" s="33"/>
      <c r="C9" s="32"/>
      <c r="D9" s="32"/>
      <c r="E9" t="s" s="34">
        <v>51</v>
      </c>
      <c r="F9" t="b" s="35">
        <v>0</v>
      </c>
      <c r="G9" t="s" s="36">
        <v>52</v>
      </c>
      <c r="H9" s="33"/>
      <c r="I9" t="s" s="36">
        <v>46</v>
      </c>
      <c r="J9" s="37">
        <v>197814</v>
      </c>
      <c r="K9" t="s" s="38">
        <v>53</v>
      </c>
      <c r="L9" s="33"/>
      <c r="M9" s="33"/>
      <c r="N9" t="s" s="36">
        <v>54</v>
      </c>
      <c r="O9" t="s" s="39">
        <v>55</v>
      </c>
      <c r="P9" t="b" s="37">
        <v>1</v>
      </c>
      <c r="Q9" t="b" s="37">
        <v>1</v>
      </c>
      <c r="R9" t="b" s="37">
        <v>1</v>
      </c>
      <c r="S9" t="b" s="37">
        <v>0</v>
      </c>
      <c r="T9" t="b" s="37">
        <v>1</v>
      </c>
      <c r="U9" t="b" s="37">
        <v>0</v>
      </c>
      <c r="V9" t="b" s="37">
        <v>0</v>
      </c>
      <c r="W9" t="b" s="37">
        <v>0</v>
      </c>
      <c r="X9" t="b" s="37">
        <v>0</v>
      </c>
      <c r="Y9" s="37">
        <f>COUNTIF(R9,TRUE)+COUNTIF(S9,TRUE)+COUNTIF(T9,TRUE)+COUNTIF(V9,TRUE)+COUNTIF(X9,TRUE)</f>
        <v>2</v>
      </c>
      <c r="Z9" s="33"/>
      <c r="AA9" s="33"/>
      <c r="AB9" t="b" s="37">
        <v>1</v>
      </c>
      <c r="AC9" t="b" s="37">
        <v>1</v>
      </c>
      <c r="AD9" t="b" s="37">
        <v>1</v>
      </c>
      <c r="AE9" t="b" s="37">
        <v>1</v>
      </c>
      <c r="AF9" t="b" s="37">
        <v>0</v>
      </c>
      <c r="AG9" t="b" s="37">
        <v>1</v>
      </c>
      <c r="AH9" t="b" s="37">
        <v>0</v>
      </c>
      <c r="AI9" t="b" s="37">
        <v>0</v>
      </c>
      <c r="AJ9" t="b" s="37">
        <v>0</v>
      </c>
      <c r="AK9" t="b" s="37">
        <v>0</v>
      </c>
      <c r="AL9" s="37">
        <f>COUNTIF(AE9,TRUE)+COUNTIF(AF9,TRUE)+COUNTIF(AG9,TRUE)+COUNTIF(AI9,TRUE)+COUNTIF(AK9,TRUE)</f>
        <v>2</v>
      </c>
      <c r="AM9" t="b" s="37">
        <v>0</v>
      </c>
      <c r="AN9" t="s" s="36">
        <v>26</v>
      </c>
      <c r="AO9" t="s" s="36">
        <v>56</v>
      </c>
      <c r="AP9" t="s" s="36">
        <v>28</v>
      </c>
      <c r="AQ9" t="s" s="36">
        <f>AO9</f>
        <v>56</v>
      </c>
      <c r="AR9" t="s" s="36">
        <v>29</v>
      </c>
      <c r="AS9" t="s" s="36">
        <f>$E9</f>
        <v>51</v>
      </c>
      <c r="AT9" t="s" s="36">
        <v>30</v>
      </c>
      <c r="AU9" t="s" s="36">
        <f>$G9</f>
        <v>52</v>
      </c>
      <c r="AV9" t="s" s="36">
        <v>31</v>
      </c>
      <c r="AW9" t="s" s="36">
        <f>$N9</f>
        <v>54</v>
      </c>
      <c r="AX9" t="s" s="36">
        <v>32</v>
      </c>
    </row>
    <row r="10" ht="13" customHeight="1">
      <c r="A10" s="32"/>
      <c r="B10" s="33"/>
      <c r="C10" s="32"/>
      <c r="D10" s="32"/>
      <c r="E10" t="s" s="34">
        <v>57</v>
      </c>
      <c r="F10" t="b" s="35">
        <v>0</v>
      </c>
      <c r="G10" t="s" s="36">
        <v>55</v>
      </c>
      <c r="H10" s="33"/>
      <c r="I10" t="s" s="36">
        <v>46</v>
      </c>
      <c r="J10" s="37">
        <v>203693</v>
      </c>
      <c r="K10" t="s" s="38">
        <v>58</v>
      </c>
      <c r="L10" s="33"/>
      <c r="M10" s="33"/>
      <c r="N10" t="s" s="36">
        <v>59</v>
      </c>
      <c r="O10" t="s" s="39">
        <v>60</v>
      </c>
      <c r="P10" t="b" s="37">
        <v>1</v>
      </c>
      <c r="Q10" t="b" s="37">
        <v>1</v>
      </c>
      <c r="R10" t="b" s="37">
        <v>1</v>
      </c>
      <c r="S10" t="b" s="37">
        <v>0</v>
      </c>
      <c r="T10" t="b" s="37">
        <v>1</v>
      </c>
      <c r="U10" t="b" s="37">
        <v>0</v>
      </c>
      <c r="V10" t="b" s="37">
        <v>0</v>
      </c>
      <c r="W10" t="b" s="37">
        <v>0</v>
      </c>
      <c r="X10" t="b" s="37">
        <v>0</v>
      </c>
      <c r="Y10" s="37">
        <f>COUNTIF(R10,TRUE)+COUNTIF(S10,TRUE)+COUNTIF(T10,TRUE)+COUNTIF(V10,TRUE)+COUNTIF(X10,TRUE)</f>
        <v>2</v>
      </c>
      <c r="Z10" s="33"/>
      <c r="AA10" s="33"/>
      <c r="AB10" t="b" s="37">
        <v>1</v>
      </c>
      <c r="AC10" t="b" s="37">
        <v>1</v>
      </c>
      <c r="AD10" t="b" s="37">
        <v>1</v>
      </c>
      <c r="AE10" t="b" s="37">
        <v>1</v>
      </c>
      <c r="AF10" t="b" s="37">
        <v>0</v>
      </c>
      <c r="AG10" t="b" s="37">
        <v>1</v>
      </c>
      <c r="AH10" t="b" s="37">
        <v>0</v>
      </c>
      <c r="AI10" t="b" s="37">
        <v>0</v>
      </c>
      <c r="AJ10" t="b" s="37">
        <v>0</v>
      </c>
      <c r="AK10" t="b" s="37">
        <v>0</v>
      </c>
      <c r="AL10" s="37">
        <f>COUNTIF(AE10,TRUE)+COUNTIF(AF10,TRUE)+COUNTIF(AG10,TRUE)+COUNTIF(AI10,TRUE)+COUNTIF(AK10,TRUE)</f>
        <v>2</v>
      </c>
      <c r="AM10" t="b" s="37">
        <v>0</v>
      </c>
      <c r="AN10" t="s" s="36">
        <v>26</v>
      </c>
      <c r="AO10" t="s" s="36">
        <v>61</v>
      </c>
      <c r="AP10" t="s" s="36">
        <v>28</v>
      </c>
      <c r="AQ10" t="s" s="36">
        <f>AO10</f>
        <v>61</v>
      </c>
      <c r="AR10" t="s" s="36">
        <v>29</v>
      </c>
      <c r="AS10" t="s" s="36">
        <f>$E10</f>
        <v>57</v>
      </c>
      <c r="AT10" t="s" s="36">
        <v>30</v>
      </c>
      <c r="AU10" t="s" s="36">
        <f>$G10</f>
        <v>55</v>
      </c>
      <c r="AV10" t="s" s="36">
        <v>31</v>
      </c>
      <c r="AW10" t="s" s="36">
        <f>$N10</f>
        <v>59</v>
      </c>
      <c r="AX10" t="s" s="36">
        <v>32</v>
      </c>
    </row>
    <row r="11" ht="13" customHeight="1">
      <c r="A11" s="32"/>
      <c r="B11" s="33"/>
      <c r="C11" s="32"/>
      <c r="D11" s="32"/>
      <c r="E11" t="s" s="40">
        <v>62</v>
      </c>
      <c r="F11" t="b" s="41">
        <v>0</v>
      </c>
      <c r="G11" t="s" s="36">
        <v>55</v>
      </c>
      <c r="H11" s="33"/>
      <c r="I11" t="s" s="36">
        <v>46</v>
      </c>
      <c r="J11" s="37">
        <v>203937</v>
      </c>
      <c r="K11" t="s" s="42">
        <v>63</v>
      </c>
      <c r="L11" s="33"/>
      <c r="M11" s="33"/>
      <c r="N11" t="s" s="36">
        <v>64</v>
      </c>
      <c r="O11" t="s" s="39">
        <v>52</v>
      </c>
      <c r="P11" t="b" s="37">
        <v>1</v>
      </c>
      <c r="Q11" t="b" s="37">
        <v>1</v>
      </c>
      <c r="R11" t="b" s="37">
        <v>1</v>
      </c>
      <c r="S11" t="b" s="37">
        <v>0</v>
      </c>
      <c r="T11" t="b" s="37">
        <v>1</v>
      </c>
      <c r="U11" t="b" s="37">
        <v>0</v>
      </c>
      <c r="V11" t="b" s="37">
        <v>0</v>
      </c>
      <c r="W11" t="b" s="37">
        <v>0</v>
      </c>
      <c r="X11" t="b" s="37">
        <v>0</v>
      </c>
      <c r="Y11" s="37">
        <f>COUNTIF(R11,TRUE)+COUNTIF(S11,TRUE)+COUNTIF(T11,TRUE)+COUNTIF(V11,TRUE)+COUNTIF(X11,TRUE)</f>
        <v>2</v>
      </c>
      <c r="Z11" s="33"/>
      <c r="AA11" s="33"/>
      <c r="AB11" t="b" s="37">
        <v>1</v>
      </c>
      <c r="AC11" t="b" s="37">
        <v>1</v>
      </c>
      <c r="AD11" t="b" s="37">
        <v>1</v>
      </c>
      <c r="AE11" t="b" s="37">
        <v>1</v>
      </c>
      <c r="AF11" t="b" s="37">
        <v>0</v>
      </c>
      <c r="AG11" t="b" s="37">
        <v>1</v>
      </c>
      <c r="AH11" t="b" s="37">
        <v>0</v>
      </c>
      <c r="AI11" t="b" s="37">
        <v>0</v>
      </c>
      <c r="AJ11" t="b" s="37">
        <v>0</v>
      </c>
      <c r="AK11" t="b" s="37">
        <v>0</v>
      </c>
      <c r="AL11" s="37">
        <f>COUNTIF(AE11,TRUE)+COUNTIF(AF11,TRUE)+COUNTIF(AG11,TRUE)+COUNTIF(AI11,TRUE)+COUNTIF(AK11,TRUE)</f>
        <v>2</v>
      </c>
      <c r="AM11" t="b" s="37">
        <v>0</v>
      </c>
      <c r="AN11" t="s" s="36">
        <v>26</v>
      </c>
      <c r="AO11" t="s" s="42">
        <v>65</v>
      </c>
      <c r="AP11" t="s" s="36">
        <v>28</v>
      </c>
      <c r="AQ11" t="s" s="36">
        <f>AO11</f>
        <v>66</v>
      </c>
      <c r="AR11" t="s" s="36">
        <v>29</v>
      </c>
      <c r="AS11" t="s" s="36">
        <f>$E11</f>
        <v>67</v>
      </c>
      <c r="AT11" t="s" s="36">
        <v>30</v>
      </c>
      <c r="AU11" t="s" s="36">
        <f>$G11</f>
        <v>55</v>
      </c>
      <c r="AV11" t="s" s="36">
        <v>31</v>
      </c>
      <c r="AW11" t="s" s="36">
        <f>$N11</f>
        <v>64</v>
      </c>
      <c r="AX11" t="s" s="36">
        <v>32</v>
      </c>
    </row>
    <row r="12" ht="13" customHeight="1">
      <c r="A12" s="32"/>
      <c r="B12" s="33"/>
      <c r="C12" s="32"/>
      <c r="D12" s="32"/>
      <c r="E12" t="s" s="34">
        <v>68</v>
      </c>
      <c r="F12" t="b" s="35">
        <v>0</v>
      </c>
      <c r="G12" t="s" s="36">
        <v>55</v>
      </c>
      <c r="H12" s="33"/>
      <c r="I12" t="s" s="36">
        <v>46</v>
      </c>
      <c r="J12" s="37">
        <v>176521</v>
      </c>
      <c r="K12" t="s" s="42">
        <v>69</v>
      </c>
      <c r="L12" s="33"/>
      <c r="M12" s="33"/>
      <c r="N12" t="s" s="36">
        <v>70</v>
      </c>
      <c r="O12" t="s" s="39">
        <v>71</v>
      </c>
      <c r="P12" t="b" s="37">
        <v>1</v>
      </c>
      <c r="Q12" t="b" s="37">
        <v>1</v>
      </c>
      <c r="R12" t="b" s="37">
        <v>1</v>
      </c>
      <c r="S12" t="b" s="37">
        <v>0</v>
      </c>
      <c r="T12" t="b" s="37">
        <v>1</v>
      </c>
      <c r="U12" t="b" s="37">
        <v>0</v>
      </c>
      <c r="V12" t="b" s="37">
        <v>0</v>
      </c>
      <c r="W12" t="b" s="37">
        <v>0</v>
      </c>
      <c r="X12" t="b" s="37">
        <v>0</v>
      </c>
      <c r="Y12" s="37">
        <f>COUNTIF(R12,TRUE)+COUNTIF(S12,TRUE)+COUNTIF(T12,TRUE)+COUNTIF(V12,TRUE)+COUNTIF(X12,TRUE)</f>
        <v>2</v>
      </c>
      <c r="Z12" s="33"/>
      <c r="AA12" s="33"/>
      <c r="AB12" t="b" s="37">
        <v>1</v>
      </c>
      <c r="AC12" t="b" s="37">
        <v>1</v>
      </c>
      <c r="AD12" t="b" s="37">
        <v>1</v>
      </c>
      <c r="AE12" t="b" s="37">
        <v>1</v>
      </c>
      <c r="AF12" t="b" s="37">
        <v>0</v>
      </c>
      <c r="AG12" t="b" s="37">
        <v>1</v>
      </c>
      <c r="AH12" t="b" s="37">
        <v>0</v>
      </c>
      <c r="AI12" t="b" s="37">
        <v>0</v>
      </c>
      <c r="AJ12" t="b" s="37">
        <v>0</v>
      </c>
      <c r="AK12" t="b" s="37">
        <v>0</v>
      </c>
      <c r="AL12" s="37">
        <f>COUNTIF(AE12,TRUE)+COUNTIF(AF12,TRUE)+COUNTIF(AG12,TRUE)+COUNTIF(AI12,TRUE)+COUNTIF(AK12,TRUE)</f>
        <v>2</v>
      </c>
      <c r="AM12" t="b" s="37">
        <v>0</v>
      </c>
      <c r="AN12" t="s" s="36">
        <v>26</v>
      </c>
      <c r="AO12" t="s" s="36">
        <v>72</v>
      </c>
      <c r="AP12" t="s" s="36">
        <v>28</v>
      </c>
      <c r="AQ12" t="s" s="36">
        <f>AO12</f>
        <v>72</v>
      </c>
      <c r="AR12" t="s" s="36">
        <v>29</v>
      </c>
      <c r="AS12" t="s" s="36">
        <f>$E12</f>
        <v>68</v>
      </c>
      <c r="AT12" t="s" s="36">
        <v>30</v>
      </c>
      <c r="AU12" t="s" s="36">
        <f>$G12</f>
        <v>55</v>
      </c>
      <c r="AV12" t="s" s="36">
        <v>31</v>
      </c>
      <c r="AW12" t="s" s="36">
        <f>$N12</f>
        <v>70</v>
      </c>
      <c r="AX12" t="s" s="36">
        <v>32</v>
      </c>
    </row>
    <row r="13" ht="13" customHeight="1">
      <c r="A13" s="32"/>
      <c r="B13" s="33"/>
      <c r="C13" s="32"/>
      <c r="D13" s="32"/>
      <c r="E13" t="s" s="34">
        <v>73</v>
      </c>
      <c r="F13" t="b" s="35">
        <v>0</v>
      </c>
      <c r="G13" t="s" s="36">
        <v>36</v>
      </c>
      <c r="H13" s="33"/>
      <c r="I13" t="s" s="36">
        <v>46</v>
      </c>
      <c r="J13" s="37">
        <v>205881</v>
      </c>
      <c r="K13" t="s" s="42">
        <v>74</v>
      </c>
      <c r="L13" s="33"/>
      <c r="M13" s="33"/>
      <c r="N13" t="s" s="36">
        <v>75</v>
      </c>
      <c r="O13" t="s" s="39">
        <v>76</v>
      </c>
      <c r="P13" t="b" s="37">
        <v>1</v>
      </c>
      <c r="Q13" t="b" s="37">
        <v>0</v>
      </c>
      <c r="R13" t="b" s="37">
        <v>0</v>
      </c>
      <c r="S13" t="b" s="37">
        <v>0</v>
      </c>
      <c r="T13" t="b" s="37">
        <v>0</v>
      </c>
      <c r="U13" t="b" s="37">
        <v>1</v>
      </c>
      <c r="V13" t="b" s="37">
        <v>1</v>
      </c>
      <c r="W13" t="b" s="37">
        <v>1</v>
      </c>
      <c r="X13" t="b" s="37">
        <v>1</v>
      </c>
      <c r="Y13" s="37">
        <f>COUNTIF(R13,TRUE)+COUNTIF(S13,TRUE)+COUNTIF(T13,TRUE)+COUNTIF(V13,TRUE)+COUNTIF(X13,TRUE)</f>
        <v>2</v>
      </c>
      <c r="Z13" s="33"/>
      <c r="AA13" s="33"/>
      <c r="AB13" t="b" s="37">
        <v>1</v>
      </c>
      <c r="AC13" t="b" s="37">
        <v>1</v>
      </c>
      <c r="AD13" t="b" s="37">
        <v>1</v>
      </c>
      <c r="AE13" t="b" s="37">
        <v>1</v>
      </c>
      <c r="AF13" t="b" s="37">
        <v>0</v>
      </c>
      <c r="AG13" t="b" s="37">
        <v>0</v>
      </c>
      <c r="AH13" t="b" s="37">
        <v>0</v>
      </c>
      <c r="AI13" t="b" s="37">
        <v>0</v>
      </c>
      <c r="AJ13" t="b" s="37">
        <v>1</v>
      </c>
      <c r="AK13" t="b" s="37">
        <v>1</v>
      </c>
      <c r="AL13" s="37">
        <f>COUNTIF(AE13,TRUE)+COUNTIF(AF13,TRUE)+COUNTIF(AG13,TRUE)+COUNTIF(AI13,TRUE)+COUNTIF(AK13,TRUE)</f>
        <v>2</v>
      </c>
      <c r="AM13" t="b" s="37">
        <v>0</v>
      </c>
      <c r="AN13" t="s" s="36">
        <v>26</v>
      </c>
      <c r="AO13" t="s" s="36">
        <v>77</v>
      </c>
      <c r="AP13" t="s" s="36">
        <v>28</v>
      </c>
      <c r="AQ13" t="s" s="36">
        <f>AO13</f>
        <v>77</v>
      </c>
      <c r="AR13" t="s" s="36">
        <v>29</v>
      </c>
      <c r="AS13" t="s" s="36">
        <f>$E13</f>
        <v>73</v>
      </c>
      <c r="AT13" t="s" s="36">
        <v>30</v>
      </c>
      <c r="AU13" t="s" s="36">
        <f>$G13</f>
        <v>36</v>
      </c>
      <c r="AV13" t="s" s="36">
        <v>31</v>
      </c>
      <c r="AW13" t="s" s="36">
        <f>$N13</f>
        <v>75</v>
      </c>
      <c r="AX13" t="s" s="36">
        <v>32</v>
      </c>
    </row>
    <row r="14" ht="13" customHeight="1">
      <c r="A14" s="32"/>
      <c r="B14" s="33"/>
      <c r="C14" s="32"/>
      <c r="D14" s="32"/>
      <c r="E14" t="s" s="34">
        <v>78</v>
      </c>
      <c r="F14" t="b" s="35">
        <v>0</v>
      </c>
      <c r="G14" t="s" s="36">
        <v>36</v>
      </c>
      <c r="H14" s="33"/>
      <c r="I14" t="s" s="36">
        <v>46</v>
      </c>
      <c r="J14" s="37">
        <v>203546</v>
      </c>
      <c r="K14" t="s" s="38">
        <v>79</v>
      </c>
      <c r="L14" s="33"/>
      <c r="M14" s="33"/>
      <c r="N14" t="s" s="36">
        <v>80</v>
      </c>
      <c r="O14" t="s" s="39">
        <v>81</v>
      </c>
      <c r="P14" t="b" s="37">
        <v>1</v>
      </c>
      <c r="Q14" t="b" s="37">
        <v>1</v>
      </c>
      <c r="R14" t="b" s="37">
        <v>1</v>
      </c>
      <c r="S14" t="b" s="37">
        <v>0</v>
      </c>
      <c r="T14" t="b" s="37">
        <v>0</v>
      </c>
      <c r="U14" t="b" s="37">
        <v>1</v>
      </c>
      <c r="V14" t="b" s="37">
        <v>1</v>
      </c>
      <c r="W14" t="b" s="37">
        <v>0</v>
      </c>
      <c r="X14" t="b" s="37">
        <v>0</v>
      </c>
      <c r="Y14" s="37">
        <f>COUNTIF(R14,TRUE)+COUNTIF(S14,TRUE)+COUNTIF(T14,TRUE)+COUNTIF(V14,TRUE)+COUNTIF(X14,TRUE)</f>
        <v>2</v>
      </c>
      <c r="Z14" s="33"/>
      <c r="AA14" s="33"/>
      <c r="AB14" t="b" s="37">
        <v>1</v>
      </c>
      <c r="AC14" t="b" s="37">
        <v>1</v>
      </c>
      <c r="AD14" t="b" s="37">
        <v>1</v>
      </c>
      <c r="AE14" t="b" s="37">
        <v>1</v>
      </c>
      <c r="AF14" t="b" s="37">
        <v>0</v>
      </c>
      <c r="AG14" t="b" s="37">
        <v>0</v>
      </c>
      <c r="AH14" t="b" s="37">
        <v>1</v>
      </c>
      <c r="AI14" t="b" s="37">
        <v>1</v>
      </c>
      <c r="AJ14" t="b" s="37">
        <v>0</v>
      </c>
      <c r="AK14" t="b" s="37">
        <v>0</v>
      </c>
      <c r="AL14" s="37">
        <f>COUNTIF(AE14,TRUE)+COUNTIF(AF14,TRUE)+COUNTIF(AG14,TRUE)+COUNTIF(AI14,TRUE)+COUNTIF(AK14,TRUE)</f>
        <v>2</v>
      </c>
      <c r="AM14" t="b" s="37">
        <v>0</v>
      </c>
      <c r="AN14" t="s" s="36">
        <v>26</v>
      </c>
      <c r="AO14" t="s" s="36">
        <v>82</v>
      </c>
      <c r="AP14" t="s" s="36">
        <v>28</v>
      </c>
      <c r="AQ14" t="s" s="36">
        <f>AO14</f>
        <v>82</v>
      </c>
      <c r="AR14" t="s" s="36">
        <v>29</v>
      </c>
      <c r="AS14" t="s" s="36">
        <f>$E14</f>
        <v>78</v>
      </c>
      <c r="AT14" t="s" s="36">
        <v>30</v>
      </c>
      <c r="AU14" t="s" s="36">
        <f>$G14</f>
        <v>36</v>
      </c>
      <c r="AV14" t="s" s="36">
        <v>31</v>
      </c>
      <c r="AW14" t="s" s="36">
        <f>$N14</f>
        <v>80</v>
      </c>
      <c r="AX14" t="s" s="36">
        <v>32</v>
      </c>
    </row>
    <row r="15" ht="13" customHeight="1">
      <c r="A15" s="32"/>
      <c r="B15" s="33"/>
      <c r="C15" s="32"/>
      <c r="D15" s="32"/>
      <c r="E15" t="s" s="34">
        <v>83</v>
      </c>
      <c r="F15" t="b" s="35">
        <v>0</v>
      </c>
      <c r="G15" t="s" s="36">
        <v>84</v>
      </c>
      <c r="H15" t="s" s="36">
        <v>60</v>
      </c>
      <c r="I15" t="s" s="36">
        <v>46</v>
      </c>
      <c r="J15" s="37">
        <v>204074</v>
      </c>
      <c r="K15" t="s" s="38">
        <v>85</v>
      </c>
      <c r="L15" s="33"/>
      <c r="M15" s="33"/>
      <c r="N15" t="s" s="36">
        <v>86</v>
      </c>
      <c r="O15" t="s" s="39">
        <v>87</v>
      </c>
      <c r="P15" t="b" s="37">
        <v>1</v>
      </c>
      <c r="Q15" t="b" s="37">
        <v>1</v>
      </c>
      <c r="R15" t="b" s="37">
        <v>1</v>
      </c>
      <c r="S15" t="b" s="37">
        <v>0</v>
      </c>
      <c r="T15" t="b" s="37">
        <v>1</v>
      </c>
      <c r="U15" t="b" s="37">
        <v>0</v>
      </c>
      <c r="V15" t="b" s="37">
        <v>0</v>
      </c>
      <c r="W15" t="b" s="37">
        <v>0</v>
      </c>
      <c r="X15" t="b" s="37">
        <v>0</v>
      </c>
      <c r="Y15" s="37">
        <f>COUNTIF(R15,TRUE)+COUNTIF(S15,TRUE)+COUNTIF(T15,TRUE)+COUNTIF(V15,TRUE)+COUNTIF(X15,TRUE)</f>
        <v>2</v>
      </c>
      <c r="Z15" s="33"/>
      <c r="AA15" s="33"/>
      <c r="AB15" t="b" s="37">
        <v>1</v>
      </c>
      <c r="AC15" t="b" s="37">
        <v>1</v>
      </c>
      <c r="AD15" t="b" s="37">
        <v>1</v>
      </c>
      <c r="AE15" t="b" s="37">
        <v>1</v>
      </c>
      <c r="AF15" t="b" s="37">
        <v>0</v>
      </c>
      <c r="AG15" t="b" s="37">
        <v>1</v>
      </c>
      <c r="AH15" t="b" s="37">
        <v>0</v>
      </c>
      <c r="AI15" t="b" s="37">
        <v>0</v>
      </c>
      <c r="AJ15" t="b" s="37">
        <v>0</v>
      </c>
      <c r="AK15" t="b" s="37">
        <v>0</v>
      </c>
      <c r="AL15" s="37">
        <f>COUNTIF(AE15,TRUE)+COUNTIF(AF15,TRUE)+COUNTIF(AG15,TRUE)+COUNTIF(AI15,TRUE)+COUNTIF(AK15,TRUE)</f>
        <v>2</v>
      </c>
      <c r="AM15" t="b" s="37">
        <v>0</v>
      </c>
      <c r="AN15" t="s" s="36">
        <v>26</v>
      </c>
      <c r="AO15" t="s" s="36">
        <v>88</v>
      </c>
      <c r="AP15" t="s" s="36">
        <v>28</v>
      </c>
      <c r="AQ15" t="s" s="36">
        <f>AO15</f>
        <v>88</v>
      </c>
      <c r="AR15" t="s" s="36">
        <v>29</v>
      </c>
      <c r="AS15" t="s" s="36">
        <f>$E15</f>
        <v>83</v>
      </c>
      <c r="AT15" t="s" s="36">
        <v>30</v>
      </c>
      <c r="AU15" t="s" s="36">
        <f>$G15</f>
        <v>84</v>
      </c>
      <c r="AV15" t="s" s="36">
        <v>31</v>
      </c>
      <c r="AW15" t="s" s="36">
        <f>$N15</f>
        <v>86</v>
      </c>
      <c r="AX15" t="s" s="36">
        <v>32</v>
      </c>
    </row>
    <row r="16" ht="13" customHeight="1">
      <c r="A16" s="32"/>
      <c r="B16" s="33"/>
      <c r="C16" s="32"/>
      <c r="D16" s="32"/>
      <c r="E16" t="s" s="34">
        <v>89</v>
      </c>
      <c r="F16" t="b" s="35">
        <v>0</v>
      </c>
      <c r="G16" t="s" s="36">
        <v>55</v>
      </c>
      <c r="H16" s="33"/>
      <c r="I16" t="s" s="36">
        <v>46</v>
      </c>
      <c r="J16" s="37">
        <v>203823</v>
      </c>
      <c r="K16" t="s" s="42">
        <v>90</v>
      </c>
      <c r="L16" s="33"/>
      <c r="M16" s="33"/>
      <c r="N16" t="s" s="36">
        <v>91</v>
      </c>
      <c r="O16" t="s" s="39">
        <v>92</v>
      </c>
      <c r="P16" t="b" s="37">
        <v>1</v>
      </c>
      <c r="Q16" t="b" s="37">
        <v>1</v>
      </c>
      <c r="R16" t="b" s="37">
        <v>1</v>
      </c>
      <c r="S16" t="b" s="37">
        <v>0</v>
      </c>
      <c r="T16" t="b" s="37">
        <v>1</v>
      </c>
      <c r="U16" t="b" s="37">
        <v>0</v>
      </c>
      <c r="V16" t="b" s="37">
        <v>0</v>
      </c>
      <c r="W16" t="b" s="37">
        <v>0</v>
      </c>
      <c r="X16" t="b" s="37">
        <v>0</v>
      </c>
      <c r="Y16" s="37">
        <f>COUNTIF(R16,TRUE)+COUNTIF(S16,TRUE)+COUNTIF(T16,TRUE)+COUNTIF(V16,TRUE)+COUNTIF(X16,TRUE)</f>
        <v>2</v>
      </c>
      <c r="Z16" s="33"/>
      <c r="AA16" s="33"/>
      <c r="AB16" t="b" s="37">
        <v>1</v>
      </c>
      <c r="AC16" t="b" s="37">
        <v>1</v>
      </c>
      <c r="AD16" t="b" s="37">
        <v>1</v>
      </c>
      <c r="AE16" t="b" s="37">
        <v>1</v>
      </c>
      <c r="AF16" t="b" s="37">
        <v>0</v>
      </c>
      <c r="AG16" t="b" s="37">
        <v>1</v>
      </c>
      <c r="AH16" t="b" s="37">
        <v>0</v>
      </c>
      <c r="AI16" t="b" s="37">
        <v>0</v>
      </c>
      <c r="AJ16" t="b" s="37">
        <v>0</v>
      </c>
      <c r="AK16" t="b" s="37">
        <v>0</v>
      </c>
      <c r="AL16" s="37">
        <f>COUNTIF(AE16,TRUE)+COUNTIF(AF16,TRUE)+COUNTIF(AG16,TRUE)+COUNTIF(AI16,TRUE)+COUNTIF(AK16,TRUE)</f>
        <v>2</v>
      </c>
      <c r="AM16" t="b" s="37">
        <v>0</v>
      </c>
      <c r="AN16" t="s" s="36">
        <v>26</v>
      </c>
      <c r="AO16" t="s" s="36">
        <v>93</v>
      </c>
      <c r="AP16" t="s" s="36">
        <v>28</v>
      </c>
      <c r="AQ16" t="s" s="36">
        <f>AO16</f>
        <v>93</v>
      </c>
      <c r="AR16" t="s" s="36">
        <v>29</v>
      </c>
      <c r="AS16" t="s" s="36">
        <f>$E16</f>
        <v>89</v>
      </c>
      <c r="AT16" t="s" s="36">
        <v>30</v>
      </c>
      <c r="AU16" t="s" s="36">
        <f>$G16</f>
        <v>55</v>
      </c>
      <c r="AV16" t="s" s="36">
        <v>31</v>
      </c>
      <c r="AW16" t="s" s="36">
        <f>$N16</f>
        <v>91</v>
      </c>
      <c r="AX16" t="s" s="36">
        <v>32</v>
      </c>
    </row>
    <row r="17" ht="13" customHeight="1">
      <c r="A17" s="32"/>
      <c r="B17" s="33"/>
      <c r="C17" s="32"/>
      <c r="D17" s="32"/>
      <c r="E17" t="s" s="34">
        <v>94</v>
      </c>
      <c r="F17" t="b" s="35">
        <v>0</v>
      </c>
      <c r="G17" t="s" s="36">
        <v>71</v>
      </c>
      <c r="H17" s="33"/>
      <c r="I17" t="s" s="36">
        <v>46</v>
      </c>
      <c r="J17" s="37">
        <v>197369</v>
      </c>
      <c r="K17" t="s" s="42">
        <v>95</v>
      </c>
      <c r="L17" s="33"/>
      <c r="M17" s="33"/>
      <c r="N17" t="s" s="36">
        <v>96</v>
      </c>
      <c r="O17" t="s" s="39">
        <v>55</v>
      </c>
      <c r="P17" t="b" s="37">
        <v>1</v>
      </c>
      <c r="Q17" t="b" s="37">
        <v>1</v>
      </c>
      <c r="R17" t="b" s="37">
        <v>1</v>
      </c>
      <c r="S17" t="b" s="37">
        <v>0</v>
      </c>
      <c r="T17" t="b" s="37">
        <v>1</v>
      </c>
      <c r="U17" t="b" s="37">
        <v>0</v>
      </c>
      <c r="V17" t="b" s="37">
        <v>0</v>
      </c>
      <c r="W17" t="b" s="37">
        <v>0</v>
      </c>
      <c r="X17" t="b" s="37">
        <v>0</v>
      </c>
      <c r="Y17" s="37">
        <f>COUNTIF(R17,TRUE)+COUNTIF(S17,TRUE)+COUNTIF(T17,TRUE)+COUNTIF(V17,TRUE)+COUNTIF(X17,TRUE)</f>
        <v>2</v>
      </c>
      <c r="Z17" s="33"/>
      <c r="AA17" s="33"/>
      <c r="AB17" t="b" s="37">
        <v>1</v>
      </c>
      <c r="AC17" t="b" s="37">
        <v>1</v>
      </c>
      <c r="AD17" t="b" s="37">
        <v>1</v>
      </c>
      <c r="AE17" t="b" s="37">
        <v>1</v>
      </c>
      <c r="AF17" t="b" s="37">
        <v>0</v>
      </c>
      <c r="AG17" t="b" s="37">
        <v>1</v>
      </c>
      <c r="AH17" t="b" s="37">
        <v>0</v>
      </c>
      <c r="AI17" t="b" s="37">
        <v>0</v>
      </c>
      <c r="AJ17" t="b" s="37">
        <v>0</v>
      </c>
      <c r="AK17" t="b" s="37">
        <v>0</v>
      </c>
      <c r="AL17" s="37">
        <f>COUNTIF(AE17,TRUE)+COUNTIF(AF17,TRUE)+COUNTIF(AG17,TRUE)+COUNTIF(AI17,TRUE)+COUNTIF(AK17,TRUE)</f>
        <v>2</v>
      </c>
      <c r="AM17" t="b" s="37">
        <v>0</v>
      </c>
      <c r="AN17" t="s" s="36">
        <v>26</v>
      </c>
      <c r="AO17" t="s" s="36">
        <v>97</v>
      </c>
      <c r="AP17" t="s" s="36">
        <v>28</v>
      </c>
      <c r="AQ17" t="s" s="36">
        <f>AO17</f>
        <v>97</v>
      </c>
      <c r="AR17" t="s" s="36">
        <v>29</v>
      </c>
      <c r="AS17" t="s" s="36">
        <f>$E17</f>
        <v>94</v>
      </c>
      <c r="AT17" t="s" s="36">
        <v>30</v>
      </c>
      <c r="AU17" t="s" s="36">
        <f>$G17</f>
        <v>71</v>
      </c>
      <c r="AV17" t="s" s="36">
        <v>31</v>
      </c>
      <c r="AW17" t="s" s="36">
        <f>$N17</f>
        <v>96</v>
      </c>
      <c r="AX17" t="s" s="36">
        <v>32</v>
      </c>
    </row>
    <row r="18" ht="13" customHeight="1">
      <c r="A18" s="32"/>
      <c r="B18" s="33"/>
      <c r="C18" s="32"/>
      <c r="D18" s="32"/>
      <c r="E18" t="s" s="34">
        <v>98</v>
      </c>
      <c r="F18" t="b" s="35">
        <v>0</v>
      </c>
      <c r="G18" t="s" s="36">
        <v>71</v>
      </c>
      <c r="H18" s="33"/>
      <c r="I18" t="s" s="36">
        <v>46</v>
      </c>
      <c r="J18" s="37">
        <v>201233</v>
      </c>
      <c r="K18" t="s" s="42">
        <v>99</v>
      </c>
      <c r="L18" s="33"/>
      <c r="M18" s="33"/>
      <c r="N18" t="s" s="36">
        <v>100</v>
      </c>
      <c r="O18" t="s" s="39">
        <v>49</v>
      </c>
      <c r="P18" t="b" s="37">
        <v>1</v>
      </c>
      <c r="Q18" t="b" s="37">
        <v>1</v>
      </c>
      <c r="R18" t="b" s="37">
        <v>1</v>
      </c>
      <c r="S18" t="b" s="37">
        <v>0</v>
      </c>
      <c r="T18" t="b" s="37">
        <v>1</v>
      </c>
      <c r="U18" t="b" s="37">
        <v>0</v>
      </c>
      <c r="V18" t="b" s="37">
        <v>0</v>
      </c>
      <c r="W18" t="b" s="37">
        <v>0</v>
      </c>
      <c r="X18" t="b" s="37">
        <v>0</v>
      </c>
      <c r="Y18" s="37">
        <f>COUNTIF(R18,TRUE)+COUNTIF(S18,TRUE)+COUNTIF(T18,TRUE)+COUNTIF(V18,TRUE)+COUNTIF(X18,TRUE)</f>
        <v>2</v>
      </c>
      <c r="Z18" s="33"/>
      <c r="AA18" s="33"/>
      <c r="AB18" t="b" s="37">
        <v>1</v>
      </c>
      <c r="AC18" t="b" s="37">
        <v>1</v>
      </c>
      <c r="AD18" t="b" s="37">
        <v>1</v>
      </c>
      <c r="AE18" t="b" s="37">
        <v>1</v>
      </c>
      <c r="AF18" t="b" s="37">
        <v>0</v>
      </c>
      <c r="AG18" t="b" s="37">
        <v>1</v>
      </c>
      <c r="AH18" t="b" s="37">
        <v>0</v>
      </c>
      <c r="AI18" t="b" s="37">
        <v>0</v>
      </c>
      <c r="AJ18" t="b" s="37">
        <v>0</v>
      </c>
      <c r="AK18" t="b" s="37">
        <v>0</v>
      </c>
      <c r="AL18" s="37">
        <f>COUNTIF(AE18,TRUE)+COUNTIF(AF18,TRUE)+COUNTIF(AG18,TRUE)+COUNTIF(AI18,TRUE)+COUNTIF(AK18,TRUE)</f>
        <v>2</v>
      </c>
      <c r="AM18" t="b" s="37">
        <v>0</v>
      </c>
      <c r="AN18" t="s" s="36">
        <v>26</v>
      </c>
      <c r="AO18" t="s" s="36">
        <v>101</v>
      </c>
      <c r="AP18" t="s" s="36">
        <v>28</v>
      </c>
      <c r="AQ18" t="s" s="36">
        <f>AO18</f>
        <v>101</v>
      </c>
      <c r="AR18" t="s" s="36">
        <v>29</v>
      </c>
      <c r="AS18" t="s" s="36">
        <f>$E18</f>
        <v>98</v>
      </c>
      <c r="AT18" t="s" s="36">
        <v>30</v>
      </c>
      <c r="AU18" t="s" s="36">
        <f>$G18</f>
        <v>71</v>
      </c>
      <c r="AV18" t="s" s="36">
        <v>31</v>
      </c>
      <c r="AW18" t="s" s="36">
        <f>$N18</f>
        <v>100</v>
      </c>
      <c r="AX18" t="s" s="36">
        <v>32</v>
      </c>
    </row>
    <row r="19" ht="13" customHeight="1">
      <c r="A19" s="32"/>
      <c r="B19" s="33"/>
      <c r="C19" s="32"/>
      <c r="D19" s="32"/>
      <c r="E19" t="s" s="34">
        <v>102</v>
      </c>
      <c r="F19" t="b" s="35">
        <v>0</v>
      </c>
      <c r="G19" t="s" s="36">
        <v>55</v>
      </c>
      <c r="H19" s="33"/>
      <c r="I19" t="s" s="36">
        <v>46</v>
      </c>
      <c r="J19" s="37">
        <v>205770</v>
      </c>
      <c r="K19" t="s" s="42">
        <v>103</v>
      </c>
      <c r="L19" s="33"/>
      <c r="M19" s="33"/>
      <c r="N19" t="s" s="36">
        <v>104</v>
      </c>
      <c r="O19" t="s" s="39">
        <v>105</v>
      </c>
      <c r="P19" t="b" s="37">
        <v>1</v>
      </c>
      <c r="Q19" t="b" s="37">
        <v>1</v>
      </c>
      <c r="R19" t="b" s="37">
        <v>1</v>
      </c>
      <c r="S19" t="b" s="37">
        <v>0</v>
      </c>
      <c r="T19" t="b" s="37">
        <v>1</v>
      </c>
      <c r="U19" t="b" s="37">
        <v>0</v>
      </c>
      <c r="V19" t="b" s="37">
        <v>0</v>
      </c>
      <c r="W19" t="b" s="37">
        <v>0</v>
      </c>
      <c r="X19" t="b" s="37">
        <v>0</v>
      </c>
      <c r="Y19" s="37">
        <f>COUNTIF(R19,TRUE)+COUNTIF(S19,TRUE)+COUNTIF(T19,TRUE)+COUNTIF(V19,TRUE)+COUNTIF(X19,TRUE)</f>
        <v>2</v>
      </c>
      <c r="Z19" s="33"/>
      <c r="AA19" s="33"/>
      <c r="AB19" t="b" s="37">
        <v>1</v>
      </c>
      <c r="AC19" t="b" s="37">
        <v>1</v>
      </c>
      <c r="AD19" t="b" s="37">
        <v>1</v>
      </c>
      <c r="AE19" t="b" s="37">
        <v>1</v>
      </c>
      <c r="AF19" t="b" s="37">
        <v>0</v>
      </c>
      <c r="AG19" t="b" s="37">
        <v>1</v>
      </c>
      <c r="AH19" t="b" s="37">
        <v>0</v>
      </c>
      <c r="AI19" t="b" s="37">
        <v>0</v>
      </c>
      <c r="AJ19" t="b" s="37">
        <v>0</v>
      </c>
      <c r="AK19" t="b" s="37">
        <v>0</v>
      </c>
      <c r="AL19" s="37">
        <f>COUNTIF(AE19,TRUE)+COUNTIF(AF19,TRUE)+COUNTIF(AG19,TRUE)+COUNTIF(AI19,TRUE)+COUNTIF(AK19,TRUE)</f>
        <v>2</v>
      </c>
      <c r="AM19" t="b" s="37">
        <v>0</v>
      </c>
      <c r="AN19" t="s" s="36">
        <v>26</v>
      </c>
      <c r="AO19" t="s" s="36">
        <v>106</v>
      </c>
      <c r="AP19" t="s" s="36">
        <v>28</v>
      </c>
      <c r="AQ19" t="s" s="36">
        <f>AO19</f>
        <v>106</v>
      </c>
      <c r="AR19" t="s" s="36">
        <v>29</v>
      </c>
      <c r="AS19" t="s" s="36">
        <f>$E19</f>
        <v>102</v>
      </c>
      <c r="AT19" t="s" s="36">
        <v>30</v>
      </c>
      <c r="AU19" t="s" s="36">
        <f>$G19</f>
        <v>55</v>
      </c>
      <c r="AV19" t="s" s="36">
        <v>31</v>
      </c>
      <c r="AW19" t="s" s="36">
        <f>$N19</f>
        <v>104</v>
      </c>
      <c r="AX19" t="s" s="36">
        <v>32</v>
      </c>
    </row>
    <row r="20" ht="13.8" customHeight="1">
      <c r="A20" s="43"/>
      <c r="B20" s="44"/>
      <c r="C20" s="43"/>
      <c r="D20" s="43"/>
      <c r="E20" t="s" s="45">
        <v>107</v>
      </c>
      <c r="F20" t="b" s="46">
        <v>0</v>
      </c>
      <c r="G20" t="s" s="47">
        <v>55</v>
      </c>
      <c r="H20" s="44"/>
      <c r="I20" t="s" s="47">
        <v>46</v>
      </c>
      <c r="J20" s="48">
        <v>205753</v>
      </c>
      <c r="K20" t="s" s="49">
        <v>108</v>
      </c>
      <c r="L20" s="44"/>
      <c r="M20" s="44"/>
      <c r="N20" t="s" s="47">
        <v>109</v>
      </c>
      <c r="O20" t="s" s="50">
        <v>110</v>
      </c>
      <c r="P20" t="b" s="48">
        <v>1</v>
      </c>
      <c r="Q20" t="b" s="48">
        <v>1</v>
      </c>
      <c r="R20" t="b" s="48">
        <v>1</v>
      </c>
      <c r="S20" t="b" s="48">
        <v>0</v>
      </c>
      <c r="T20" t="b" s="48">
        <v>1</v>
      </c>
      <c r="U20" t="b" s="48">
        <v>0</v>
      </c>
      <c r="V20" t="b" s="48">
        <v>0</v>
      </c>
      <c r="W20" t="b" s="48">
        <v>0</v>
      </c>
      <c r="X20" t="b" s="48">
        <v>0</v>
      </c>
      <c r="Y20" s="48">
        <f>COUNTIF(R20,TRUE)+COUNTIF(S20,TRUE)+COUNTIF(T20,TRUE)+COUNTIF(V20,TRUE)+COUNTIF(X20,TRUE)</f>
        <v>2</v>
      </c>
      <c r="Z20" s="44"/>
      <c r="AA20" s="44"/>
      <c r="AB20" t="b" s="48">
        <v>1</v>
      </c>
      <c r="AC20" t="b" s="48">
        <v>1</v>
      </c>
      <c r="AD20" t="b" s="48">
        <v>1</v>
      </c>
      <c r="AE20" t="b" s="48">
        <v>1</v>
      </c>
      <c r="AF20" t="b" s="48">
        <v>0</v>
      </c>
      <c r="AG20" t="b" s="48">
        <v>1</v>
      </c>
      <c r="AH20" t="b" s="48">
        <v>0</v>
      </c>
      <c r="AI20" t="b" s="48">
        <v>0</v>
      </c>
      <c r="AJ20" t="b" s="48">
        <v>0</v>
      </c>
      <c r="AK20" t="b" s="48">
        <v>0</v>
      </c>
      <c r="AL20" s="48">
        <f>COUNTIF(AE20,TRUE)+COUNTIF(AF20,TRUE)+COUNTIF(AG20,TRUE)+COUNTIF(AI20,TRUE)+COUNTIF(AK20,TRUE)</f>
        <v>2</v>
      </c>
      <c r="AM20" t="b" s="48">
        <v>0</v>
      </c>
      <c r="AN20" t="s" s="47">
        <v>26</v>
      </c>
      <c r="AO20" t="s" s="47">
        <v>111</v>
      </c>
      <c r="AP20" t="s" s="47">
        <v>28</v>
      </c>
      <c r="AQ20" t="s" s="47">
        <f>AO20</f>
        <v>111</v>
      </c>
      <c r="AR20" t="s" s="47">
        <v>29</v>
      </c>
      <c r="AS20" t="s" s="47">
        <f>$E20</f>
        <v>107</v>
      </c>
      <c r="AT20" t="s" s="47">
        <v>30</v>
      </c>
      <c r="AU20" t="s" s="47">
        <f>$G20</f>
        <v>55</v>
      </c>
      <c r="AV20" t="s" s="47">
        <v>31</v>
      </c>
      <c r="AW20" t="s" s="47">
        <f>$N20</f>
        <v>109</v>
      </c>
      <c r="AX20" t="s" s="47">
        <v>32</v>
      </c>
    </row>
    <row r="21" ht="19.7" customHeight="1">
      <c r="A21" t="b" s="51">
        <v>1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</row>
    <row r="22" ht="8.35" customHeight="1" hidden="1">
      <c r="A22" t="s" s="53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</row>
    <row r="23" ht="8.35" customHeight="1" hidden="1">
      <c r="A23" t="b" s="55">
        <v>0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</row>
    <row r="24" ht="8.35" customHeight="1" hidden="1">
      <c r="A24" s="32"/>
      <c r="B24" s="33"/>
      <c r="C24" s="32"/>
      <c r="D24" s="32"/>
      <c r="E24" t="s" s="34">
        <v>112</v>
      </c>
      <c r="F24" t="b" s="35">
        <v>1</v>
      </c>
      <c r="G24" t="s" s="36">
        <v>52</v>
      </c>
      <c r="H24" s="33"/>
      <c r="I24" t="s" s="36">
        <v>46</v>
      </c>
      <c r="J24" s="37">
        <v>189001</v>
      </c>
      <c r="K24" t="s" s="38">
        <v>113</v>
      </c>
      <c r="L24" s="33"/>
      <c r="M24" s="33"/>
      <c r="N24" t="s" s="36">
        <v>114</v>
      </c>
      <c r="O24" t="s" s="39">
        <v>92</v>
      </c>
      <c r="P24" t="b" s="37">
        <v>0</v>
      </c>
      <c r="Q24" t="b" s="37">
        <v>0</v>
      </c>
      <c r="R24" t="b" s="37">
        <v>0</v>
      </c>
      <c r="S24" t="b" s="37">
        <v>0</v>
      </c>
      <c r="T24" t="b" s="37">
        <v>0</v>
      </c>
      <c r="U24" t="b" s="37">
        <v>0</v>
      </c>
      <c r="V24" t="b" s="37">
        <v>0</v>
      </c>
      <c r="W24" t="b" s="37">
        <v>0</v>
      </c>
      <c r="X24" t="b" s="37">
        <v>0</v>
      </c>
      <c r="Y24" s="37">
        <f>COUNTIF(R24,TRUE)+COUNTIF(S24,TRUE)+COUNTIF(T24,TRUE)+COUNTIF(V24,TRUE)+COUNTIF(X24,TRUE)</f>
        <v>0</v>
      </c>
      <c r="Z24" s="33"/>
      <c r="AA24" s="33"/>
      <c r="AB24" t="b" s="37">
        <v>0</v>
      </c>
      <c r="AC24" t="b" s="37">
        <v>0</v>
      </c>
      <c r="AD24" t="b" s="37">
        <v>0</v>
      </c>
      <c r="AE24" t="b" s="37">
        <v>0</v>
      </c>
      <c r="AF24" t="b" s="37">
        <v>0</v>
      </c>
      <c r="AG24" t="b" s="37">
        <v>0</v>
      </c>
      <c r="AH24" t="b" s="37">
        <v>0</v>
      </c>
      <c r="AI24" t="b" s="37">
        <v>0</v>
      </c>
      <c r="AJ24" t="b" s="37">
        <v>0</v>
      </c>
      <c r="AK24" t="b" s="37">
        <v>0</v>
      </c>
      <c r="AL24" s="37">
        <f>COUNTIF(AE24,TRUE)+COUNTIF(AF24,TRUE)+COUNTIF(AG24,TRUE)+COUNTIF(AI24,TRUE)+COUNTIF(AK24,TRUE)</f>
        <v>0</v>
      </c>
      <c r="AM24" t="b" s="37">
        <v>0</v>
      </c>
      <c r="AN24" s="33"/>
      <c r="AO24" s="33"/>
      <c r="AP24" s="33"/>
      <c r="AQ24" s="37">
        <f>AO24</f>
        <v>0</v>
      </c>
      <c r="AR24" s="33"/>
      <c r="AS24" t="s" s="36">
        <f>$E24</f>
        <v>112</v>
      </c>
      <c r="AT24" s="33"/>
      <c r="AU24" t="s" s="36">
        <f>$G24</f>
        <v>52</v>
      </c>
      <c r="AV24" s="33"/>
      <c r="AW24" t="s" s="36">
        <f>$N24</f>
        <v>114</v>
      </c>
      <c r="AX24" s="33"/>
    </row>
  </sheetData>
  <mergeCells count="41">
    <mergeCell ref="T2:T4"/>
    <mergeCell ref="E2:E4"/>
    <mergeCell ref="G2:G4"/>
    <mergeCell ref="I2:I4"/>
    <mergeCell ref="K2:K4"/>
    <mergeCell ref="O3:O4"/>
    <mergeCell ref="Q3:R3"/>
    <mergeCell ref="S3:S4"/>
    <mergeCell ref="U2:V3"/>
    <mergeCell ref="W2:X3"/>
    <mergeCell ref="Y2:AA3"/>
    <mergeCell ref="B2:B4"/>
    <mergeCell ref="L2:L4"/>
    <mergeCell ref="M2:M4"/>
    <mergeCell ref="N2:N4"/>
    <mergeCell ref="C2:C4"/>
    <mergeCell ref="D2:D4"/>
    <mergeCell ref="AD2:AF2"/>
    <mergeCell ref="AD3:AE3"/>
    <mergeCell ref="AF3:AF4"/>
    <mergeCell ref="AG2:AG4"/>
    <mergeCell ref="AH2:AI3"/>
    <mergeCell ref="AJ2:AK3"/>
    <mergeCell ref="AL2:AL4"/>
    <mergeCell ref="F2:F4"/>
    <mergeCell ref="AC3:AC4"/>
    <mergeCell ref="P3:P4"/>
    <mergeCell ref="AM2:AM4"/>
    <mergeCell ref="AN2:AN4"/>
    <mergeCell ref="AO2:AO4"/>
    <mergeCell ref="AP2:AP4"/>
    <mergeCell ref="AQ2:AQ4"/>
    <mergeCell ref="AR2:AR4"/>
    <mergeCell ref="AS2:AS4"/>
    <mergeCell ref="AT2:AT4"/>
    <mergeCell ref="AU2:AU4"/>
    <mergeCell ref="AV2:AV4"/>
    <mergeCell ref="AW2:AW4"/>
    <mergeCell ref="AX2:AX4"/>
    <mergeCell ref="AB2:AB4"/>
    <mergeCell ref="P2:S2"/>
  </mergeCells>
  <conditionalFormatting sqref="G8:G20 G24">
    <cfRule type="cellIs" dxfId="0" priority="1" operator="equal" stopIfTrue="1">
      <formula>"Dalton"</formula>
    </cfRule>
  </conditionalFormatting>
  <conditionalFormatting sqref="O8:O20 O24">
    <cfRule type="cellIs" dxfId="1" priority="1" operator="equal" stopIfTrue="1">
      <formula>"Dalton"</formula>
    </cfRule>
    <cfRule type="cellIs" dxfId="2" priority="2" operator="equal" stopIfTrue="1">
      <formula>"Mauricio"</formula>
    </cfRule>
  </conditionalFormatting>
  <conditionalFormatting sqref="Y8:Y20 AL8:AM20 Y24 AL24:AM24">
    <cfRule type="cellIs" dxfId="3" priority="1" operator="greaterThanOrEqual" stopIfTrue="1">
      <formula>2</formula>
    </cfRule>
  </conditionalFormatting>
  <hyperlinks>
    <hyperlink ref="K8" r:id="rId1" location="" tooltip="" display="brjunkes@furb.br"/>
    <hyperlink ref="K9" r:id="rId2" location="" tooltip="" display="ccbowens@furb.br"/>
    <hyperlink ref="K10" r:id="rId3" location="" tooltip="" display="ctalegri@furb.br"/>
    <hyperlink ref="K11" r:id="rId4" location="" tooltip="" display="eduengels@furb.br"/>
    <hyperlink ref="K12" r:id="rId5" location="" tooltip="" display="epiccoli@furb.br"/>
    <hyperlink ref="K13" r:id="rId6" location="" tooltip="" display="gcavalli@furb.br"/>
    <hyperlink ref="K14" r:id="rId7" location="" tooltip="" display="gfibrantz@furb.br"/>
    <hyperlink ref="K15" r:id="rId8" location="" tooltip="" display="gfsoares@furb.br"/>
    <hyperlink ref="K16" r:id="rId9" location="" tooltip="" display="ieisenhut@furb.br"/>
    <hyperlink ref="K17" r:id="rId10" location="" tooltip="" display="jefbonecher@furb.br"/>
    <hyperlink ref="K18" r:id="rId11" location="" tooltip="" display="nathan@furb.br"/>
    <hyperlink ref="K19" r:id="rId12" location="" tooltip="" display="rdullius@furb.br"/>
    <hyperlink ref="K20" r:id="rId13" location="" tooltip="" display="tmrodrigues@furb.br"/>
    <hyperlink ref="K24" r:id="rId14" location="" tooltip="" display="pmafessoli@furb.br"/>
  </hyperlinks>
  <pageMargins left="1" right="1" top="1" bottom="1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5"/>
  <legacyDrawing r:id="rId16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AE18"/>
  <sheetViews>
    <sheetView workbookViewId="0" showGridLines="0" defaultGridColor="1">
      <pane topLeftCell="A5" xSplit="0" ySplit="4" activePane="bottomLeft" state="frozen"/>
    </sheetView>
  </sheetViews>
  <sheetFormatPr defaultColWidth="8.83333" defaultRowHeight="15.4" customHeight="1" outlineLevelRow="0" outlineLevelCol="0"/>
  <cols>
    <col min="1" max="1" width="1.00781" style="57" customWidth="1"/>
    <col min="2" max="2" width="8.35156" style="57" customWidth="1"/>
    <col min="3" max="3" width="27.6719" style="57" customWidth="1"/>
    <col min="4" max="4" width="7.35156" style="57" customWidth="1"/>
    <col min="5" max="6" width="3.17188" style="57" customWidth="1"/>
    <col min="7" max="8" width="2.67188" style="57" customWidth="1"/>
    <col min="9" max="9" width="5" style="57" customWidth="1"/>
    <col min="10" max="10" width="3.17188" style="57" customWidth="1"/>
    <col min="11" max="11" width="3" style="57" customWidth="1"/>
    <col min="12" max="13" width="2.85156" style="57" customWidth="1"/>
    <col min="14" max="14" width="5" style="57" customWidth="1"/>
    <col min="15" max="15" width="5.35156" style="57" customWidth="1"/>
    <col min="16" max="17" width="5.17188" style="57" customWidth="1"/>
    <col min="18" max="18" width="2.85156" style="57" customWidth="1"/>
    <col min="19" max="19" width="3" style="57" customWidth="1"/>
    <col min="20" max="21" width="3.17188" style="57" customWidth="1"/>
    <col min="22" max="22" width="5" style="57" customWidth="1"/>
    <col min="23" max="23" width="2.85156" style="57" customWidth="1"/>
    <col min="24" max="24" width="3.67188" style="57" customWidth="1"/>
    <col min="25" max="26" width="3.35156" style="57" customWidth="1"/>
    <col min="27" max="27" width="5" style="57" customWidth="1"/>
    <col min="28" max="28" width="5.67188" style="57" customWidth="1"/>
    <col min="29" max="29" width="10" style="57" customWidth="1"/>
    <col min="30" max="30" width="27.8516" style="57" customWidth="1"/>
    <col min="31" max="31" width="7.17188" style="57" customWidth="1"/>
    <col min="32" max="16384" width="8.85156" style="57" customWidth="1"/>
  </cols>
  <sheetData>
    <row r="1" ht="180.15" customHeight="1"/>
    <row r="2" ht="13.55" customHeight="1">
      <c r="B2" s="58"/>
      <c r="C2" t="s" s="59">
        <v>10</v>
      </c>
      <c r="D2" t="s" s="59">
        <v>117</v>
      </c>
      <c r="E2" t="s" s="59">
        <v>118</v>
      </c>
      <c r="F2" s="58"/>
      <c r="G2" s="58"/>
      <c r="H2" s="58"/>
      <c r="I2" s="58"/>
      <c r="J2" s="58"/>
      <c r="K2" s="58"/>
      <c r="L2" s="58"/>
      <c r="M2" s="58"/>
      <c r="N2" s="58"/>
      <c r="O2" t="s" s="59">
        <v>119</v>
      </c>
      <c r="P2" s="58"/>
      <c r="Q2" s="58"/>
      <c r="R2" t="s" s="59">
        <v>120</v>
      </c>
      <c r="S2" s="58"/>
      <c r="T2" s="58"/>
      <c r="U2" s="58"/>
      <c r="V2" s="58"/>
      <c r="W2" s="58"/>
      <c r="X2" s="58"/>
      <c r="Y2" s="58"/>
      <c r="Z2" s="58"/>
      <c r="AA2" s="58"/>
      <c r="AB2" t="s" s="60">
        <v>121</v>
      </c>
      <c r="AC2" t="s" s="60">
        <v>122</v>
      </c>
      <c r="AD2" t="s" s="60">
        <v>123</v>
      </c>
      <c r="AE2" t="s" s="59">
        <v>25</v>
      </c>
    </row>
    <row r="3" ht="13.55" customHeight="1">
      <c r="B3" s="58"/>
      <c r="C3" s="58"/>
      <c r="D3" s="58"/>
      <c r="E3" t="s" s="59">
        <v>124</v>
      </c>
      <c r="F3" s="58"/>
      <c r="G3" s="58"/>
      <c r="H3" s="58"/>
      <c r="I3" s="58"/>
      <c r="J3" t="s" s="59">
        <v>18</v>
      </c>
      <c r="K3" s="58"/>
      <c r="L3" s="58"/>
      <c r="M3" s="58"/>
      <c r="N3" s="58"/>
      <c r="O3" s="58"/>
      <c r="P3" s="58"/>
      <c r="Q3" s="58"/>
      <c r="R3" t="s" s="59">
        <v>124</v>
      </c>
      <c r="S3" s="58"/>
      <c r="T3" s="58"/>
      <c r="U3" s="58"/>
      <c r="V3" s="58"/>
      <c r="W3" t="s" s="59">
        <v>18</v>
      </c>
      <c r="X3" s="58"/>
      <c r="Y3" s="58"/>
      <c r="Z3" s="58"/>
      <c r="AA3" s="58"/>
      <c r="AB3" s="58"/>
      <c r="AC3" s="58"/>
      <c r="AD3" s="58"/>
      <c r="AE3" s="58"/>
    </row>
    <row r="4" ht="14.05" customHeight="1">
      <c r="B4" s="61"/>
      <c r="C4" s="61"/>
      <c r="D4" s="61"/>
      <c r="E4" t="s" s="62">
        <v>125</v>
      </c>
      <c r="F4" t="s" s="62">
        <v>126</v>
      </c>
      <c r="G4" t="s" s="62">
        <v>127</v>
      </c>
      <c r="H4" s="63"/>
      <c r="I4" t="s" s="64">
        <v>128</v>
      </c>
      <c r="J4" t="s" s="62">
        <v>125</v>
      </c>
      <c r="K4" t="s" s="62">
        <v>126</v>
      </c>
      <c r="L4" t="s" s="62">
        <v>127</v>
      </c>
      <c r="M4" s="63"/>
      <c r="N4" t="s" s="64">
        <v>128</v>
      </c>
      <c r="O4" t="s" s="62">
        <v>129</v>
      </c>
      <c r="P4" t="s" s="65">
        <v>130</v>
      </c>
      <c r="Q4" t="s" s="64">
        <v>128</v>
      </c>
      <c r="R4" t="s" s="62">
        <v>125</v>
      </c>
      <c r="S4" t="s" s="62">
        <v>126</v>
      </c>
      <c r="T4" t="s" s="62">
        <v>127</v>
      </c>
      <c r="U4" s="63"/>
      <c r="V4" t="s" s="64">
        <v>128</v>
      </c>
      <c r="W4" t="s" s="62">
        <v>125</v>
      </c>
      <c r="X4" t="s" s="62">
        <v>126</v>
      </c>
      <c r="Y4" t="s" s="62">
        <v>127</v>
      </c>
      <c r="Z4" s="63"/>
      <c r="AA4" t="s" s="64">
        <v>128</v>
      </c>
      <c r="AB4" s="61"/>
      <c r="AC4" s="61"/>
      <c r="AD4" s="61"/>
      <c r="AE4" s="61"/>
    </row>
    <row r="5" ht="13.9" customHeight="1">
      <c r="B5" t="b" s="66">
        <v>1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8"/>
    </row>
    <row r="6" ht="15.75" customHeight="1">
      <c r="B6" s="69"/>
      <c r="C6" t="s" s="70">
        <v>45</v>
      </c>
      <c r="D6" s="71">
        <v>205135</v>
      </c>
      <c r="E6" s="72">
        <v>2</v>
      </c>
      <c r="F6" s="72">
        <v>12</v>
      </c>
      <c r="G6" s="72">
        <v>2</v>
      </c>
      <c r="H6" s="73">
        <f>SUM($E6:$G6)</f>
        <v>16</v>
      </c>
      <c r="I6" s="74">
        <f>(($E6*3+$F6*2)/48)*10</f>
        <v>6.25</v>
      </c>
      <c r="J6" s="72">
        <v>9</v>
      </c>
      <c r="K6" s="72">
        <v>4</v>
      </c>
      <c r="L6" s="72">
        <v>2</v>
      </c>
      <c r="M6" s="73">
        <f>SUM($J6:$L6)</f>
        <v>15</v>
      </c>
      <c r="N6" s="74">
        <f>(($J6*3+$K6*2)/45)*10</f>
        <v>7.77777777777778</v>
      </c>
      <c r="O6" s="75">
        <v>10</v>
      </c>
      <c r="P6" s="75">
        <v>10</v>
      </c>
      <c r="Q6" s="76">
        <f>AVERAGE($O6:$P6)</f>
        <v>10</v>
      </c>
      <c r="R6" s="72">
        <v>12</v>
      </c>
      <c r="S6" s="72">
        <v>4</v>
      </c>
      <c r="T6" s="72">
        <v>0</v>
      </c>
      <c r="U6" s="73">
        <f>SUM($R6:$T6)</f>
        <v>16</v>
      </c>
      <c r="V6" s="74">
        <f>(($R6*3+$S6*2)/48)*10</f>
        <v>9.16666666666667</v>
      </c>
      <c r="W6" s="72">
        <v>15</v>
      </c>
      <c r="X6" s="72">
        <v>0</v>
      </c>
      <c r="Y6" s="72">
        <v>0</v>
      </c>
      <c r="Z6" s="73">
        <f>SUM($W6:$Y6)</f>
        <v>15</v>
      </c>
      <c r="AA6" s="74">
        <f>(($W6*3+$X6*2)/45)*10</f>
        <v>10</v>
      </c>
      <c r="AB6" s="77">
        <f>IF($AC6,(($I6*0.1)+($N6*0.2)+($V6*0.2)+($AA6*0.4)+($Q6*0.1))-2,(($I6*0.1)+($N6*0.2)+($V6*0.2)+($AA6*0.4)+($Q6*0.1)))</f>
        <v>9.013888888888889</v>
      </c>
      <c r="AC6" t="b" s="78">
        <v>0</v>
      </c>
      <c r="AD6" s="79"/>
      <c r="AE6" t="b" s="76">
        <v>1</v>
      </c>
    </row>
    <row r="7" ht="15.75" customHeight="1">
      <c r="B7" s="80"/>
      <c r="C7" t="s" s="81">
        <v>51</v>
      </c>
      <c r="D7" s="82">
        <v>197814</v>
      </c>
      <c r="E7" s="83">
        <v>14</v>
      </c>
      <c r="F7" s="83">
        <v>1</v>
      </c>
      <c r="G7" s="83">
        <v>1</v>
      </c>
      <c r="H7" s="84">
        <f>SUM($E7:$G7)</f>
        <v>16</v>
      </c>
      <c r="I7" s="85">
        <f>(($E7*3+$F7*2)/48)*10</f>
        <v>9.16666666666667</v>
      </c>
      <c r="J7" s="83">
        <v>10</v>
      </c>
      <c r="K7" s="83">
        <v>5</v>
      </c>
      <c r="L7" s="83">
        <v>0</v>
      </c>
      <c r="M7" s="84">
        <f>SUM($J7:$L7)</f>
        <v>15</v>
      </c>
      <c r="N7" s="85">
        <f>(($J7*3+$K7*2)/45)*10</f>
        <v>8.888888888888889</v>
      </c>
      <c r="O7" s="86">
        <v>9</v>
      </c>
      <c r="P7" s="86">
        <v>10</v>
      </c>
      <c r="Q7" s="82">
        <f>AVERAGE($O7:$P7)</f>
        <v>9.5</v>
      </c>
      <c r="R7" s="83">
        <v>15</v>
      </c>
      <c r="S7" s="83">
        <v>1</v>
      </c>
      <c r="T7" s="83">
        <v>0</v>
      </c>
      <c r="U7" s="84">
        <f>SUM($R7:$T7)</f>
        <v>16</v>
      </c>
      <c r="V7" s="85">
        <f>(($R7*3+$S7*2)/48)*10</f>
        <v>9.79166666666667</v>
      </c>
      <c r="W7" s="83">
        <v>15</v>
      </c>
      <c r="X7" s="83">
        <v>0</v>
      </c>
      <c r="Y7" s="83">
        <v>0</v>
      </c>
      <c r="Z7" s="84">
        <f>SUM($W7:$Y7)</f>
        <v>15</v>
      </c>
      <c r="AA7" s="85">
        <f>(($W7*3+$X7*2)/45)*10</f>
        <v>10</v>
      </c>
      <c r="AB7" s="87">
        <f>IF($AC7,(($I7*0.1)+($N7*0.2)+($V7*0.2)+($AA7*0.4)+($Q7*0.1))-2,(($I7*0.1)+($N7*0.2)+($V7*0.2)+($AA7*0.4)+($Q7*0.1)))</f>
        <v>9.60277777777778</v>
      </c>
      <c r="AC7" t="b" s="88">
        <v>0</v>
      </c>
      <c r="AD7" s="89"/>
      <c r="AE7" t="b" s="90">
        <v>1</v>
      </c>
    </row>
    <row r="8" ht="15.75" customHeight="1">
      <c r="B8" s="80"/>
      <c r="C8" t="s" s="81">
        <v>57</v>
      </c>
      <c r="D8" s="82">
        <v>203693</v>
      </c>
      <c r="E8" s="83">
        <v>15</v>
      </c>
      <c r="F8" s="83">
        <v>1</v>
      </c>
      <c r="G8" s="83">
        <v>0</v>
      </c>
      <c r="H8" s="84">
        <f>SUM($E8:$G8)</f>
        <v>16</v>
      </c>
      <c r="I8" s="85">
        <f>(($E8*3+$F8*2)/48)*10</f>
        <v>9.79166666666667</v>
      </c>
      <c r="J8" s="83">
        <v>15</v>
      </c>
      <c r="K8" s="83">
        <v>0</v>
      </c>
      <c r="L8" s="83">
        <v>0</v>
      </c>
      <c r="M8" s="84">
        <f>SUM($J8:$L8)</f>
        <v>15</v>
      </c>
      <c r="N8" s="85">
        <f>(($J8*3+$K8*2)/45)*10</f>
        <v>10</v>
      </c>
      <c r="O8" s="86">
        <v>8</v>
      </c>
      <c r="P8" s="86">
        <v>8</v>
      </c>
      <c r="Q8" s="82">
        <f>AVERAGE($O8:$P8)</f>
        <v>8</v>
      </c>
      <c r="R8" s="83">
        <v>16</v>
      </c>
      <c r="S8" s="83">
        <v>0</v>
      </c>
      <c r="T8" s="83">
        <v>0</v>
      </c>
      <c r="U8" s="84">
        <f>SUM($R8:$T8)</f>
        <v>16</v>
      </c>
      <c r="V8" s="85">
        <f>(($R8*3+$S8*2)/48)*10</f>
        <v>10</v>
      </c>
      <c r="W8" s="83">
        <v>15</v>
      </c>
      <c r="X8" s="83">
        <v>0</v>
      </c>
      <c r="Y8" s="83">
        <v>0</v>
      </c>
      <c r="Z8" s="84">
        <f>SUM($W8:$Y8)</f>
        <v>15</v>
      </c>
      <c r="AA8" s="85">
        <f>(($W8*3+$X8*2)/45)*10</f>
        <v>10</v>
      </c>
      <c r="AB8" s="87">
        <f>IF($AC8,(($I8*0.1)+($N8*0.2)+($V8*0.2)+($AA8*0.4)+($Q8*0.1))-2,(($I8*0.1)+($N8*0.2)+($V8*0.2)+($AA8*0.4)+($Q8*0.1)))</f>
        <v>9.77916666666667</v>
      </c>
      <c r="AC8" t="b" s="88">
        <v>0</v>
      </c>
      <c r="AD8" s="91"/>
      <c r="AE8" t="b" s="82">
        <v>1</v>
      </c>
    </row>
    <row r="9" ht="15.75" customHeight="1">
      <c r="B9" s="80"/>
      <c r="C9" t="s" s="81">
        <v>62</v>
      </c>
      <c r="D9" s="92">
        <v>203937</v>
      </c>
      <c r="E9" s="83">
        <v>14</v>
      </c>
      <c r="F9" s="83">
        <v>2</v>
      </c>
      <c r="G9" s="83">
        <v>0</v>
      </c>
      <c r="H9" s="84">
        <f>SUM($E9:$G9)</f>
        <v>16</v>
      </c>
      <c r="I9" s="85">
        <f>(($E9*3+$F9*2)/48)*10</f>
        <v>9.58333333333333</v>
      </c>
      <c r="J9" s="83">
        <v>14</v>
      </c>
      <c r="K9" s="83">
        <v>1</v>
      </c>
      <c r="L9" s="83">
        <v>0</v>
      </c>
      <c r="M9" s="84">
        <f>SUM($J9:$L9)</f>
        <v>15</v>
      </c>
      <c r="N9" s="85">
        <f>(($J9*3+$K9*2)/45)*10</f>
        <v>9.77777777777778</v>
      </c>
      <c r="O9" s="86">
        <v>10</v>
      </c>
      <c r="P9" s="86">
        <v>10</v>
      </c>
      <c r="Q9" s="82">
        <f>AVERAGE($O9:$P9)</f>
        <v>10</v>
      </c>
      <c r="R9" s="83">
        <v>16</v>
      </c>
      <c r="S9" s="83">
        <v>0</v>
      </c>
      <c r="T9" s="83">
        <v>0</v>
      </c>
      <c r="U9" s="84">
        <f>SUM($R9:$T9)</f>
        <v>16</v>
      </c>
      <c r="V9" s="85">
        <f>(($R9*3+$S9*2)/48)*10</f>
        <v>10</v>
      </c>
      <c r="W9" s="83">
        <v>15</v>
      </c>
      <c r="X9" s="83">
        <v>0</v>
      </c>
      <c r="Y9" s="83">
        <v>0</v>
      </c>
      <c r="Z9" s="84">
        <f>SUM($W9:$Y9)</f>
        <v>15</v>
      </c>
      <c r="AA9" s="85">
        <f>(($W9*3+$X9*2)/45)*10</f>
        <v>10</v>
      </c>
      <c r="AB9" s="87">
        <f>IF($AC9,(($I9*0.1)+($N9*0.2)+($V9*0.2)+($AA9*0.4)+($Q9*0.1))-2,(($I9*0.1)+($N9*0.2)+($V9*0.2)+($AA9*0.4)+($Q9*0.1)))</f>
        <v>9.91388888888889</v>
      </c>
      <c r="AC9" t="b" s="88">
        <v>0</v>
      </c>
      <c r="AD9" s="91"/>
      <c r="AE9" t="b" s="82">
        <v>1</v>
      </c>
    </row>
    <row r="10" ht="15.75" customHeight="1">
      <c r="B10" s="80"/>
      <c r="C10" t="s" s="81">
        <v>68</v>
      </c>
      <c r="D10" s="92">
        <v>176521</v>
      </c>
      <c r="E10" s="83">
        <v>16</v>
      </c>
      <c r="F10" s="83">
        <v>0</v>
      </c>
      <c r="G10" s="83">
        <v>0</v>
      </c>
      <c r="H10" s="84">
        <f>SUM($E10:$G10)</f>
        <v>16</v>
      </c>
      <c r="I10" s="85">
        <f>(($E10*3+$F10*2)/48)*10</f>
        <v>10</v>
      </c>
      <c r="J10" s="83">
        <v>11</v>
      </c>
      <c r="K10" s="83">
        <v>4</v>
      </c>
      <c r="L10" s="83">
        <v>0</v>
      </c>
      <c r="M10" s="84">
        <f>SUM($J10:$L10)</f>
        <v>15</v>
      </c>
      <c r="N10" s="85">
        <f>(($J10*3+$K10*2)/45)*10</f>
        <v>9.111111111111111</v>
      </c>
      <c r="O10" s="86">
        <v>10</v>
      </c>
      <c r="P10" s="86">
        <v>8.5</v>
      </c>
      <c r="Q10" s="82">
        <f>AVERAGE($O10:$P10)</f>
        <v>9.25</v>
      </c>
      <c r="R10" s="83">
        <v>16</v>
      </c>
      <c r="S10" s="83">
        <v>0</v>
      </c>
      <c r="T10" s="83">
        <v>0</v>
      </c>
      <c r="U10" s="84">
        <f>SUM($R10:$T10)</f>
        <v>16</v>
      </c>
      <c r="V10" s="85">
        <f>(($R10*3+$S10*2)/48)*10</f>
        <v>10</v>
      </c>
      <c r="W10" s="83">
        <v>15</v>
      </c>
      <c r="X10" s="83">
        <v>0</v>
      </c>
      <c r="Y10" s="83">
        <v>0</v>
      </c>
      <c r="Z10" s="84">
        <f>SUM($W10:$Y10)</f>
        <v>15</v>
      </c>
      <c r="AA10" s="85">
        <f>(($W10*3+$X10*2)/45)*10</f>
        <v>10</v>
      </c>
      <c r="AB10" s="87">
        <f>IF($AC10,(($I10*0.1)+($N10*0.2)+($V10*0.2)+($AA10*0.4)+($Q10*0.1))-2,(($I10*0.1)+($N10*0.2)+($V10*0.2)+($AA10*0.4)+($Q10*0.1)))</f>
        <v>9.74722222222222</v>
      </c>
      <c r="AC10" t="b" s="88">
        <v>0</v>
      </c>
      <c r="AD10" s="91"/>
      <c r="AE10" t="b" s="82">
        <v>1</v>
      </c>
    </row>
    <row r="11" ht="15.75" customHeight="1">
      <c r="B11" s="80"/>
      <c r="C11" t="s" s="81">
        <v>73</v>
      </c>
      <c r="D11" s="92">
        <v>205881</v>
      </c>
      <c r="E11" s="83">
        <v>15</v>
      </c>
      <c r="F11" s="83">
        <v>1</v>
      </c>
      <c r="G11" s="83">
        <v>0</v>
      </c>
      <c r="H11" s="84">
        <f>SUM($E11:$G11)</f>
        <v>16</v>
      </c>
      <c r="I11" s="85">
        <f>(($E11*3+$F11*2)/48)*10</f>
        <v>9.79166666666667</v>
      </c>
      <c r="J11" s="83">
        <v>8</v>
      </c>
      <c r="K11" s="83">
        <v>6</v>
      </c>
      <c r="L11" s="83">
        <v>1</v>
      </c>
      <c r="M11" s="84">
        <f>SUM($J11:$L11)</f>
        <v>15</v>
      </c>
      <c r="N11" s="85">
        <f>(($J11*3+$K11*2)/45)*10</f>
        <v>8</v>
      </c>
      <c r="O11" s="86">
        <v>10</v>
      </c>
      <c r="P11" s="86">
        <v>10</v>
      </c>
      <c r="Q11" s="82">
        <f>AVERAGE($O11:$P11)</f>
        <v>10</v>
      </c>
      <c r="R11" s="83">
        <v>16</v>
      </c>
      <c r="S11" s="83">
        <v>0</v>
      </c>
      <c r="T11" s="83">
        <v>0</v>
      </c>
      <c r="U11" s="84">
        <f>SUM($R11:$T11)</f>
        <v>16</v>
      </c>
      <c r="V11" s="85">
        <f>(($R11*3+$S11*2)/48)*10</f>
        <v>10</v>
      </c>
      <c r="W11" s="83">
        <v>12</v>
      </c>
      <c r="X11" s="83">
        <v>3</v>
      </c>
      <c r="Y11" s="83">
        <v>0</v>
      </c>
      <c r="Z11" s="84">
        <f>SUM($W11:$Y11)</f>
        <v>15</v>
      </c>
      <c r="AA11" s="85">
        <f>(($W11*3+$X11*2)/45)*10</f>
        <v>9.33333333333333</v>
      </c>
      <c r="AB11" s="87">
        <f>IF($AC11,(($I11*0.1)+($N11*0.2)+($V11*0.2)+($AA11*0.4)+($Q11*0.1))-2,(($I11*0.1)+($N11*0.2)+($V11*0.2)+($AA11*0.4)+($Q11*0.1)))</f>
        <v>9.3125</v>
      </c>
      <c r="AC11" t="b" s="88">
        <v>0</v>
      </c>
      <c r="AD11" s="91"/>
      <c r="AE11" t="b" s="82">
        <v>1</v>
      </c>
    </row>
    <row r="12" ht="15.75" customHeight="1">
      <c r="B12" s="80"/>
      <c r="C12" t="s" s="81">
        <v>78</v>
      </c>
      <c r="D12" s="92">
        <v>203546</v>
      </c>
      <c r="E12" s="83">
        <v>12</v>
      </c>
      <c r="F12" s="83">
        <v>3</v>
      </c>
      <c r="G12" s="83">
        <v>1</v>
      </c>
      <c r="H12" s="84">
        <f>SUM($E12:$G12)</f>
        <v>16</v>
      </c>
      <c r="I12" s="85">
        <f>(($E12*3+$F12*2)/48)*10</f>
        <v>8.75</v>
      </c>
      <c r="J12" s="83">
        <v>11</v>
      </c>
      <c r="K12" s="83">
        <v>4</v>
      </c>
      <c r="L12" s="83">
        <v>0</v>
      </c>
      <c r="M12" s="84">
        <f>SUM($J12:$L12)</f>
        <v>15</v>
      </c>
      <c r="N12" s="85">
        <f>(($J12*3+$K12*2)/45)*10</f>
        <v>9.111111111111111</v>
      </c>
      <c r="O12" s="86">
        <v>9.5</v>
      </c>
      <c r="P12" s="86">
        <v>9</v>
      </c>
      <c r="Q12" s="82">
        <f>AVERAGE($O12:$P12)</f>
        <v>9.25</v>
      </c>
      <c r="R12" s="83">
        <v>13</v>
      </c>
      <c r="S12" s="83">
        <v>3</v>
      </c>
      <c r="T12" s="83">
        <v>0</v>
      </c>
      <c r="U12" s="84">
        <f>SUM($R12:$T12)</f>
        <v>16</v>
      </c>
      <c r="V12" s="85">
        <f>(($R12*3+$S12*2)/48)*10</f>
        <v>9.375</v>
      </c>
      <c r="W12" s="83">
        <v>13</v>
      </c>
      <c r="X12" s="83">
        <v>2</v>
      </c>
      <c r="Y12" s="83">
        <v>0</v>
      </c>
      <c r="Z12" s="84">
        <f>SUM($W12:$Y12)</f>
        <v>15</v>
      </c>
      <c r="AA12" s="85">
        <f>(($W12*3+$X12*2)/45)*10</f>
        <v>9.555555555555561</v>
      </c>
      <c r="AB12" s="87">
        <f>IF($AC12,(($I12*0.1)+($N12*0.2)+($V12*0.2)+($AA12*0.4)+($Q12*0.1))-2,(($I12*0.1)+($N12*0.2)+($V12*0.2)+($AA12*0.4)+($Q12*0.1)))</f>
        <v>9.31944444444445</v>
      </c>
      <c r="AC12" t="b" s="88">
        <v>0</v>
      </c>
      <c r="AD12" s="91"/>
      <c r="AE12" t="b" s="82">
        <v>1</v>
      </c>
    </row>
    <row r="13" ht="15.75" customHeight="1">
      <c r="B13" s="80"/>
      <c r="C13" t="s" s="81">
        <v>83</v>
      </c>
      <c r="D13" s="92">
        <v>204074</v>
      </c>
      <c r="E13" s="83">
        <v>12</v>
      </c>
      <c r="F13" s="83">
        <v>3</v>
      </c>
      <c r="G13" s="83">
        <v>1</v>
      </c>
      <c r="H13" s="84">
        <f>SUM($E13:$G13)</f>
        <v>16</v>
      </c>
      <c r="I13" s="85">
        <f>(($E13*3+$F13*2)/48)*10</f>
        <v>8.75</v>
      </c>
      <c r="J13" s="83">
        <v>10</v>
      </c>
      <c r="K13" s="83">
        <v>5</v>
      </c>
      <c r="L13" s="83">
        <v>0</v>
      </c>
      <c r="M13" s="84">
        <f>SUM($J13:$L13)</f>
        <v>15</v>
      </c>
      <c r="N13" s="85">
        <f>(($J13*3+$K13*2)/45)*10</f>
        <v>8.888888888888889</v>
      </c>
      <c r="O13" s="86">
        <v>9.5</v>
      </c>
      <c r="P13" s="86">
        <v>9.5</v>
      </c>
      <c r="Q13" s="82">
        <f>AVERAGE($O13:$P13)</f>
        <v>9.5</v>
      </c>
      <c r="R13" s="83">
        <v>16</v>
      </c>
      <c r="S13" s="83">
        <v>0</v>
      </c>
      <c r="T13" s="83">
        <v>0</v>
      </c>
      <c r="U13" s="84">
        <f>SUM($R13:$T13)</f>
        <v>16</v>
      </c>
      <c r="V13" s="85">
        <f>(($R13*3+$S13*2)/48)*10</f>
        <v>10</v>
      </c>
      <c r="W13" s="83">
        <v>15</v>
      </c>
      <c r="X13" s="83">
        <v>0</v>
      </c>
      <c r="Y13" s="83">
        <v>0</v>
      </c>
      <c r="Z13" s="84">
        <f>SUM($W13:$Y13)</f>
        <v>15</v>
      </c>
      <c r="AA13" s="85">
        <f>(($W13*3+$X13*2)/45)*10</f>
        <v>10</v>
      </c>
      <c r="AB13" s="87">
        <f>IF($AC13,(($I13*0.1)+($N13*0.2)+($V13*0.2)+($AA13*0.4)+($Q13*0.1))-2,(($I13*0.1)+($N13*0.2)+($V13*0.2)+($AA13*0.4)+($Q13*0.1)))</f>
        <v>9.60277777777778</v>
      </c>
      <c r="AC13" t="b" s="88">
        <v>0</v>
      </c>
      <c r="AD13" s="91"/>
      <c r="AE13" t="b" s="82">
        <v>1</v>
      </c>
    </row>
    <row r="14" ht="15.75" customHeight="1">
      <c r="B14" s="80"/>
      <c r="C14" t="s" s="81">
        <v>89</v>
      </c>
      <c r="D14" s="92">
        <v>203823</v>
      </c>
      <c r="E14" s="83">
        <v>15</v>
      </c>
      <c r="F14" s="83">
        <v>1</v>
      </c>
      <c r="G14" s="83">
        <v>0</v>
      </c>
      <c r="H14" s="84">
        <f>SUM($E14:$G14)</f>
        <v>16</v>
      </c>
      <c r="I14" s="85">
        <f>(($E14*3+$F14*2)/48)*10</f>
        <v>9.79166666666667</v>
      </c>
      <c r="J14" s="83">
        <v>15</v>
      </c>
      <c r="K14" s="83">
        <v>0</v>
      </c>
      <c r="L14" s="83">
        <v>0</v>
      </c>
      <c r="M14" s="84">
        <f>SUM($J14:$L14)</f>
        <v>15</v>
      </c>
      <c r="N14" s="85">
        <f>(($J14*3+$K14*2)/45)*10</f>
        <v>10</v>
      </c>
      <c r="O14" s="86">
        <v>10</v>
      </c>
      <c r="P14" s="86">
        <v>10</v>
      </c>
      <c r="Q14" s="82">
        <f>AVERAGE($O14:$P14)</f>
        <v>10</v>
      </c>
      <c r="R14" s="83">
        <v>16</v>
      </c>
      <c r="S14" s="83">
        <v>0</v>
      </c>
      <c r="T14" s="83">
        <v>0</v>
      </c>
      <c r="U14" s="84">
        <f>SUM($R14:$T14)</f>
        <v>16</v>
      </c>
      <c r="V14" s="85">
        <f>(($R14*3+$S14*2)/48)*10</f>
        <v>10</v>
      </c>
      <c r="W14" s="83">
        <v>15</v>
      </c>
      <c r="X14" s="83">
        <v>0</v>
      </c>
      <c r="Y14" s="83">
        <v>0</v>
      </c>
      <c r="Z14" s="84">
        <f>SUM($W14:$Y14)</f>
        <v>15</v>
      </c>
      <c r="AA14" s="85">
        <f>(($W14*3+$X14*2)/45)*10</f>
        <v>10</v>
      </c>
      <c r="AB14" s="87">
        <f>IF($AC14,(($I14*0.1)+($N14*0.2)+($V14*0.2)+($AA14*0.4)+($Q14*0.1))-2,(($I14*0.1)+($N14*0.2)+($V14*0.2)+($AA14*0.4)+($Q14*0.1)))</f>
        <v>9.97916666666667</v>
      </c>
      <c r="AC14" t="b" s="88">
        <v>0</v>
      </c>
      <c r="AD14" s="91"/>
      <c r="AE14" t="b" s="82">
        <v>1</v>
      </c>
    </row>
    <row r="15" ht="15.75" customHeight="1">
      <c r="B15" s="80"/>
      <c r="C15" t="s" s="81">
        <v>94</v>
      </c>
      <c r="D15" s="92">
        <v>197369</v>
      </c>
      <c r="E15" s="83">
        <v>14</v>
      </c>
      <c r="F15" s="83">
        <v>2</v>
      </c>
      <c r="G15" s="83">
        <v>0</v>
      </c>
      <c r="H15" s="84">
        <f>SUM($E15:$G15)</f>
        <v>16</v>
      </c>
      <c r="I15" s="85">
        <f>(($E15*3+$F15*2)/48)*10</f>
        <v>9.58333333333333</v>
      </c>
      <c r="J15" s="83">
        <v>14</v>
      </c>
      <c r="K15" s="83">
        <v>1</v>
      </c>
      <c r="L15" s="83">
        <v>0</v>
      </c>
      <c r="M15" s="84">
        <f>SUM($J15:$L15)</f>
        <v>15</v>
      </c>
      <c r="N15" s="85">
        <f>(($J15*3+$K15*2)/45)*10</f>
        <v>9.77777777777778</v>
      </c>
      <c r="O15" s="86">
        <v>9.5</v>
      </c>
      <c r="P15" s="86">
        <v>8</v>
      </c>
      <c r="Q15" s="82">
        <f>AVERAGE($O15:$P15)</f>
        <v>8.75</v>
      </c>
      <c r="R15" s="83">
        <v>13</v>
      </c>
      <c r="S15" s="83">
        <v>3</v>
      </c>
      <c r="T15" s="83">
        <v>0</v>
      </c>
      <c r="U15" s="84">
        <f>SUM($R15:$T15)</f>
        <v>16</v>
      </c>
      <c r="V15" s="85">
        <f>(($R15*3+$S15*2)/48)*10</f>
        <v>9.375</v>
      </c>
      <c r="W15" s="83">
        <v>14</v>
      </c>
      <c r="X15" s="83">
        <v>1</v>
      </c>
      <c r="Y15" s="83">
        <v>0</v>
      </c>
      <c r="Z15" s="84">
        <f>SUM($W15:$Y15)</f>
        <v>15</v>
      </c>
      <c r="AA15" s="85">
        <f>(($W15*3+$X15*2)/45)*10</f>
        <v>9.77777777777778</v>
      </c>
      <c r="AB15" s="87">
        <f>IF($AC15,(($I15*0.1)+($N15*0.2)+($V15*0.2)+($AA15*0.4)+($Q15*0.1))-2,(($I15*0.1)+($N15*0.2)+($V15*0.2)+($AA15*0.4)+($Q15*0.1)))</f>
        <v>9.574999999999999</v>
      </c>
      <c r="AC15" t="b" s="88">
        <v>0</v>
      </c>
      <c r="AD15" s="89"/>
      <c r="AE15" t="b" s="82">
        <v>1</v>
      </c>
    </row>
    <row r="16" ht="15.75" customHeight="1">
      <c r="B16" s="80"/>
      <c r="C16" t="s" s="81">
        <v>98</v>
      </c>
      <c r="D16" s="92">
        <v>201233</v>
      </c>
      <c r="E16" s="83">
        <v>12</v>
      </c>
      <c r="F16" s="83">
        <v>4</v>
      </c>
      <c r="G16" s="83">
        <v>0</v>
      </c>
      <c r="H16" s="84">
        <f>SUM($E16:$G16)</f>
        <v>16</v>
      </c>
      <c r="I16" s="85">
        <f>(($E16*3+$F16*2)/48)*10</f>
        <v>9.16666666666667</v>
      </c>
      <c r="J16" s="83">
        <v>9</v>
      </c>
      <c r="K16" s="83">
        <v>5</v>
      </c>
      <c r="L16" s="83">
        <v>1</v>
      </c>
      <c r="M16" s="84">
        <f>SUM($J16:$L16)</f>
        <v>15</v>
      </c>
      <c r="N16" s="85">
        <f>(($J16*3+$K16*2)/45)*10</f>
        <v>8.22222222222222</v>
      </c>
      <c r="O16" s="86">
        <v>9</v>
      </c>
      <c r="P16" s="86">
        <v>9</v>
      </c>
      <c r="Q16" s="82">
        <f>AVERAGE($O16:$P16)</f>
        <v>9</v>
      </c>
      <c r="R16" s="83">
        <v>14</v>
      </c>
      <c r="S16" s="83">
        <v>2</v>
      </c>
      <c r="T16" s="83">
        <v>0</v>
      </c>
      <c r="U16" s="84">
        <f>SUM($R16:$T16)</f>
        <v>16</v>
      </c>
      <c r="V16" s="85">
        <f>(($R16*3+$S16*2)/48)*10</f>
        <v>9.58333333333333</v>
      </c>
      <c r="W16" s="83">
        <v>12</v>
      </c>
      <c r="X16" s="83">
        <v>3</v>
      </c>
      <c r="Y16" s="83">
        <v>0</v>
      </c>
      <c r="Z16" s="84">
        <f>SUM($W16:$Y16)</f>
        <v>15</v>
      </c>
      <c r="AA16" s="85">
        <f>(($W16*3+$X16*2)/45)*10</f>
        <v>9.33333333333333</v>
      </c>
      <c r="AB16" s="87">
        <f>IF($AC16,(($I16*0.1)+($N16*0.2)+($V16*0.2)+($AA16*0.4)+($Q16*0.1))-2,(($I16*0.1)+($N16*0.2)+($V16*0.2)+($AA16*0.4)+($Q16*0.1)))</f>
        <v>9.111111111111111</v>
      </c>
      <c r="AC16" t="b" s="88">
        <v>0</v>
      </c>
      <c r="AD16" s="91"/>
      <c r="AE16" t="b" s="82">
        <v>1</v>
      </c>
    </row>
    <row r="17" ht="15.75" customHeight="1">
      <c r="B17" s="80"/>
      <c r="C17" t="s" s="81">
        <v>102</v>
      </c>
      <c r="D17" s="92">
        <v>205770</v>
      </c>
      <c r="E17" s="83">
        <v>16</v>
      </c>
      <c r="F17" s="83">
        <v>0</v>
      </c>
      <c r="G17" s="83">
        <v>0</v>
      </c>
      <c r="H17" s="84">
        <f>SUM($E17:$G17)</f>
        <v>16</v>
      </c>
      <c r="I17" s="85">
        <f>(($E17*3+$F17*2)/48)*10</f>
        <v>10</v>
      </c>
      <c r="J17" s="83">
        <v>6</v>
      </c>
      <c r="K17" s="83">
        <v>9</v>
      </c>
      <c r="L17" s="93">
        <v>0</v>
      </c>
      <c r="M17" s="84">
        <f>SUM($J17:$L17)</f>
        <v>15</v>
      </c>
      <c r="N17" s="85">
        <f>(($J17*3+$K17*2)/45)*10</f>
        <v>8</v>
      </c>
      <c r="O17" s="86">
        <v>8.5</v>
      </c>
      <c r="P17" s="86">
        <v>9</v>
      </c>
      <c r="Q17" s="82">
        <f>AVERAGE($O17:$P17)</f>
        <v>8.75</v>
      </c>
      <c r="R17" s="83">
        <v>16</v>
      </c>
      <c r="S17" s="83">
        <v>0</v>
      </c>
      <c r="T17" s="83">
        <v>0</v>
      </c>
      <c r="U17" s="84">
        <f>SUM($R17:$T17)</f>
        <v>16</v>
      </c>
      <c r="V17" s="85">
        <f>(($R17*3+$S17*2)/48)*10</f>
        <v>10</v>
      </c>
      <c r="W17" s="83">
        <v>14</v>
      </c>
      <c r="X17" s="83">
        <v>1</v>
      </c>
      <c r="Y17" s="83">
        <v>0</v>
      </c>
      <c r="Z17" s="84">
        <f>SUM($W17:$Y17)</f>
        <v>15</v>
      </c>
      <c r="AA17" s="85">
        <f>(($W17*3+$X17*2)/45)*10</f>
        <v>9.77777777777778</v>
      </c>
      <c r="AB17" s="87">
        <f>IF($AC17,(($I17*0.1)+($N17*0.2)+($V17*0.2)+($AA17*0.4)+($Q17*0.1))-2,(($I17*0.1)+($N17*0.2)+($V17*0.2)+($AA17*0.4)+($Q17*0.1)))</f>
        <v>9.386111111111109</v>
      </c>
      <c r="AC17" t="b" s="88">
        <v>0</v>
      </c>
      <c r="AD17" s="91"/>
      <c r="AE17" t="b" s="82">
        <v>1</v>
      </c>
    </row>
    <row r="18" ht="15.75" customHeight="1">
      <c r="B18" s="80"/>
      <c r="C18" t="s" s="81">
        <v>107</v>
      </c>
      <c r="D18" s="92">
        <v>205753</v>
      </c>
      <c r="E18" s="83">
        <v>15</v>
      </c>
      <c r="F18" s="83">
        <v>1</v>
      </c>
      <c r="G18" s="83">
        <v>0</v>
      </c>
      <c r="H18" s="84">
        <f>SUM($E18:$G18)</f>
        <v>16</v>
      </c>
      <c r="I18" s="85">
        <f>(($E18*3+$F18*2)/48)*10</f>
        <v>9.79166666666667</v>
      </c>
      <c r="J18" s="83">
        <v>13</v>
      </c>
      <c r="K18" s="83">
        <v>2</v>
      </c>
      <c r="L18" s="83">
        <v>0</v>
      </c>
      <c r="M18" s="84">
        <f>SUM($J18:$L18)</f>
        <v>15</v>
      </c>
      <c r="N18" s="85">
        <f>(($J18*3+$K18*2)/45)*10</f>
        <v>9.555555555555561</v>
      </c>
      <c r="O18" s="86">
        <v>10</v>
      </c>
      <c r="P18" s="86">
        <v>10</v>
      </c>
      <c r="Q18" s="82">
        <f>AVERAGE($O18:$P18)</f>
        <v>10</v>
      </c>
      <c r="R18" s="83">
        <v>16</v>
      </c>
      <c r="S18" s="83">
        <v>0</v>
      </c>
      <c r="T18" s="83">
        <v>0</v>
      </c>
      <c r="U18" s="84">
        <f>SUM($R18:$T18)</f>
        <v>16</v>
      </c>
      <c r="V18" s="85">
        <f>(($R18*3+$S18*2)/48)*10</f>
        <v>10</v>
      </c>
      <c r="W18" s="83">
        <v>15</v>
      </c>
      <c r="X18" s="83">
        <v>0</v>
      </c>
      <c r="Y18" s="83">
        <v>0</v>
      </c>
      <c r="Z18" s="84">
        <f>SUM($W18:$Y18)</f>
        <v>15</v>
      </c>
      <c r="AA18" s="85">
        <f>(($W18*3+$X18*2)/45)*10</f>
        <v>10</v>
      </c>
      <c r="AB18" s="87">
        <f>IF($AC18,(($I18*0.1)+($N18*0.2)+($V18*0.2)+($AA18*0.4)+($Q18*0.1))-2,(($I18*0.1)+($N18*0.2)+($V18*0.2)+($AA18*0.4)+($Q18*0.1)))</f>
        <v>9.890277777777779</v>
      </c>
      <c r="AC18" t="b" s="88">
        <v>0</v>
      </c>
      <c r="AD18" s="91"/>
      <c r="AE18" t="b" s="82">
        <v>1</v>
      </c>
    </row>
  </sheetData>
  <mergeCells count="13">
    <mergeCell ref="C2:C4"/>
    <mergeCell ref="E2:N2"/>
    <mergeCell ref="E3:I3"/>
    <mergeCell ref="J3:N3"/>
    <mergeCell ref="R2:AA2"/>
    <mergeCell ref="R3:V3"/>
    <mergeCell ref="W3:AA3"/>
    <mergeCell ref="O2:Q3"/>
    <mergeCell ref="AB2:AB4"/>
    <mergeCell ref="AC2:AC4"/>
    <mergeCell ref="D2:D4"/>
    <mergeCell ref="AD2:AD4"/>
    <mergeCell ref="AE2:AE4"/>
  </mergeCells>
  <conditionalFormatting sqref="H6:H18 U6:U18">
    <cfRule type="cellIs" dxfId="4" priority="1" operator="notEqual" stopIfTrue="1">
      <formula>16</formula>
    </cfRule>
  </conditionalFormatting>
  <conditionalFormatting sqref="M6:M18 Z6:Z18">
    <cfRule type="cellIs" dxfId="5" priority="1" operator="notEqual" stopIfTrue="1">
      <formula>15</formula>
    </cfRule>
  </conditionalFormatting>
  <conditionalFormatting sqref="AB6:AB18">
    <cfRule type="cellIs" dxfId="6" priority="1" operator="lessThan" stopIfTrue="1">
      <formula>6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1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7" customHeight="1" outlineLevelRow="0" outlineLevelCol="0"/>
  <cols>
    <col min="1" max="1" width="16.5781" style="94" customWidth="1"/>
    <col min="2" max="2" width="146.125" style="94" customWidth="1"/>
    <col min="3" max="16384" width="16.3516" style="94" customWidth="1"/>
  </cols>
  <sheetData>
    <row r="1" ht="200.15" customHeight="1"/>
    <row r="2" ht="20.55" customHeight="1">
      <c r="A2" t="s" s="95">
        <v>133</v>
      </c>
      <c r="B2" t="s" s="95">
        <v>131</v>
      </c>
    </row>
    <row r="3" ht="20.55" customHeight="1">
      <c r="A3" t="s" s="96">
        <v>134</v>
      </c>
      <c r="B3" t="s" s="97">
        <v>135</v>
      </c>
    </row>
    <row r="4" ht="20.35" customHeight="1">
      <c r="A4" s="98"/>
      <c r="B4" t="s" s="99">
        <v>136</v>
      </c>
    </row>
    <row r="5" ht="20.35" customHeight="1">
      <c r="A5" s="98"/>
      <c r="B5" t="s" s="100">
        <v>137</v>
      </c>
    </row>
    <row r="6" ht="20.35" customHeight="1">
      <c r="A6" s="98"/>
      <c r="B6" t="s" s="100">
        <v>138</v>
      </c>
    </row>
    <row r="7" ht="20.35" customHeight="1">
      <c r="A7" s="98"/>
      <c r="B7" t="s" s="99">
        <v>136</v>
      </c>
    </row>
    <row r="8" ht="20.35" customHeight="1">
      <c r="A8" s="98"/>
      <c r="B8" t="s" s="100">
        <v>139</v>
      </c>
    </row>
    <row r="9" ht="20.35" customHeight="1">
      <c r="A9" s="98"/>
      <c r="B9" t="s" s="99">
        <v>136</v>
      </c>
    </row>
    <row r="10" ht="20.35" customHeight="1">
      <c r="A10" s="98"/>
      <c r="B10" t="s" s="100">
        <v>140</v>
      </c>
    </row>
    <row r="11" ht="20.35" customHeight="1">
      <c r="A11" s="98"/>
      <c r="B11" t="s" s="99">
        <v>136</v>
      </c>
    </row>
    <row r="12" ht="20.35" customHeight="1">
      <c r="A12" s="98"/>
      <c r="B12" t="s" s="100">
        <v>141</v>
      </c>
    </row>
    <row r="13" ht="20.35" customHeight="1">
      <c r="A13" s="98"/>
      <c r="B13" t="s" s="100">
        <v>142</v>
      </c>
    </row>
    <row r="14" ht="20.35" customHeight="1">
      <c r="A14" s="98"/>
      <c r="B14" t="s" s="100">
        <v>143</v>
      </c>
    </row>
    <row r="15" ht="20.35" customHeight="1">
      <c r="A15" s="98"/>
      <c r="B15" t="s" s="100">
        <v>144</v>
      </c>
    </row>
    <row r="16" ht="20.35" customHeight="1">
      <c r="A16" s="98"/>
      <c r="B16" t="s" s="100">
        <v>145</v>
      </c>
    </row>
    <row r="17" ht="20.35" customHeight="1">
      <c r="A17" s="98"/>
      <c r="B17" t="s" s="100">
        <v>146</v>
      </c>
    </row>
    <row r="18" ht="20.35" customHeight="1">
      <c r="A18" s="98"/>
      <c r="B18" t="s" s="100">
        <v>147</v>
      </c>
    </row>
    <row r="19" ht="20.35" customHeight="1">
      <c r="A19" s="98"/>
      <c r="B19" t="s" s="99">
        <v>136</v>
      </c>
    </row>
    <row r="20" ht="20.35" customHeight="1">
      <c r="A20" s="98"/>
      <c r="B20" t="s" s="100">
        <v>148</v>
      </c>
    </row>
    <row r="21" ht="20.35" customHeight="1">
      <c r="A21" s="98"/>
      <c r="B21" t="s" s="99">
        <v>136</v>
      </c>
    </row>
    <row r="22" ht="20.35" customHeight="1">
      <c r="A22" s="98"/>
      <c r="B22" t="s" s="100">
        <v>149</v>
      </c>
    </row>
    <row r="23" ht="20.35" customHeight="1">
      <c r="A23" s="98"/>
      <c r="B23" t="s" s="99">
        <v>136</v>
      </c>
    </row>
    <row r="24" ht="20.35" customHeight="1">
      <c r="A24" s="98"/>
      <c r="B24" t="s" s="100">
        <v>150</v>
      </c>
    </row>
    <row r="25" ht="20.35" customHeight="1">
      <c r="A25" s="98"/>
      <c r="B25" t="s" s="99">
        <v>136</v>
      </c>
    </row>
    <row r="26" ht="20.35" customHeight="1">
      <c r="A26" s="98"/>
      <c r="B26" t="s" s="100">
        <v>151</v>
      </c>
    </row>
    <row r="27" ht="20.35" customHeight="1">
      <c r="A27" s="98"/>
      <c r="B27" t="s" s="99">
        <v>136</v>
      </c>
    </row>
    <row r="28" ht="20.35" customHeight="1">
      <c r="A28" s="98"/>
      <c r="B28" t="s" s="100">
        <v>152</v>
      </c>
    </row>
    <row r="29" ht="20.35" customHeight="1">
      <c r="A29" s="98"/>
      <c r="B29" t="s" s="99">
        <v>136</v>
      </c>
    </row>
    <row r="30" ht="20.35" customHeight="1">
      <c r="A30" s="98"/>
      <c r="B30" t="s" s="101">
        <v>153</v>
      </c>
    </row>
    <row r="31" ht="20.35" customHeight="1">
      <c r="A31" s="98"/>
      <c r="B31" t="s" s="99">
        <v>136</v>
      </c>
    </row>
    <row r="32" ht="20.35" customHeight="1">
      <c r="A32" s="98"/>
      <c r="B32" t="s" s="100">
        <v>154</v>
      </c>
    </row>
    <row r="33" ht="20.35" customHeight="1">
      <c r="A33" s="98"/>
      <c r="B33" t="s" s="100">
        <v>155</v>
      </c>
    </row>
    <row r="34" ht="20.35" customHeight="1">
      <c r="A34" s="98"/>
      <c r="B34" t="s" s="99">
        <v>136</v>
      </c>
    </row>
    <row r="35" ht="20.35" customHeight="1">
      <c r="A35" s="98"/>
      <c r="B35" t="s" s="101">
        <v>156</v>
      </c>
    </row>
    <row r="36" ht="20.35" customHeight="1">
      <c r="A36" s="98"/>
      <c r="B36" t="s" s="99">
        <v>136</v>
      </c>
    </row>
    <row r="37" ht="20.35" customHeight="1">
      <c r="A37" s="98"/>
      <c r="B37" t="s" s="100">
        <v>157</v>
      </c>
    </row>
    <row r="38" ht="20.35" customHeight="1">
      <c r="A38" s="98"/>
      <c r="B38" t="s" s="100">
        <v>158</v>
      </c>
    </row>
    <row r="39" ht="20.35" customHeight="1">
      <c r="A39" s="98"/>
      <c r="B39" t="s" s="100">
        <v>159</v>
      </c>
    </row>
    <row r="40" ht="20.35" customHeight="1">
      <c r="A40" s="98"/>
      <c r="B40" t="s" s="100">
        <v>155</v>
      </c>
    </row>
    <row r="41" ht="20.35" customHeight="1">
      <c r="A41" s="98"/>
      <c r="B41" t="s" s="99">
        <v>136</v>
      </c>
    </row>
    <row r="42" ht="20.35" customHeight="1">
      <c r="A42" s="98"/>
      <c r="B42" t="s" s="101">
        <v>160</v>
      </c>
    </row>
    <row r="43" ht="20.35" customHeight="1">
      <c r="A43" s="98"/>
      <c r="B43" t="s" s="99">
        <v>136</v>
      </c>
    </row>
    <row r="44" ht="20.35" customHeight="1">
      <c r="A44" s="98"/>
      <c r="B44" t="s" s="100">
        <v>161</v>
      </c>
    </row>
    <row r="45" ht="20.35" customHeight="1">
      <c r="A45" s="98"/>
      <c r="B45" t="s" s="100">
        <v>162</v>
      </c>
    </row>
    <row r="46" ht="20.35" customHeight="1">
      <c r="A46" s="98"/>
      <c r="B46" t="s" s="100">
        <v>163</v>
      </c>
    </row>
    <row r="47" ht="20.35" customHeight="1">
      <c r="A47" s="98"/>
      <c r="B47" t="s" s="100">
        <v>164</v>
      </c>
    </row>
    <row r="48" ht="20.35" customHeight="1">
      <c r="A48" s="98"/>
      <c r="B48" t="s" s="99">
        <v>136</v>
      </c>
    </row>
    <row r="49" ht="20.35" customHeight="1">
      <c r="A49" s="98"/>
      <c r="B49" t="s" s="101">
        <v>165</v>
      </c>
    </row>
    <row r="50" ht="20.35" customHeight="1">
      <c r="A50" s="98"/>
      <c r="B50" t="s" s="99">
        <v>136</v>
      </c>
    </row>
    <row r="51" ht="20.35" customHeight="1">
      <c r="A51" s="98"/>
      <c r="B51" t="s" s="100">
        <v>166</v>
      </c>
    </row>
    <row r="52" ht="20.35" customHeight="1">
      <c r="A52" s="98"/>
      <c r="B52" t="s" s="100">
        <v>167</v>
      </c>
    </row>
    <row r="53" ht="20.35" customHeight="1">
      <c r="A53" s="98"/>
      <c r="B53" t="s" s="100">
        <v>168</v>
      </c>
    </row>
    <row r="54" ht="20.35" customHeight="1">
      <c r="A54" s="98"/>
      <c r="B54" t="s" s="100">
        <v>164</v>
      </c>
    </row>
    <row r="55" ht="20.35" customHeight="1">
      <c r="A55" s="98"/>
      <c r="B55" t="s" s="99">
        <v>136</v>
      </c>
    </row>
    <row r="56" ht="20.35" customHeight="1">
      <c r="A56" s="98"/>
      <c r="B56" t="s" s="101">
        <v>169</v>
      </c>
    </row>
    <row r="57" ht="20.35" customHeight="1">
      <c r="A57" s="98"/>
      <c r="B57" t="s" s="99">
        <v>136</v>
      </c>
    </row>
    <row r="58" ht="20.35" customHeight="1">
      <c r="A58" s="98"/>
      <c r="B58" t="s" s="100">
        <v>170</v>
      </c>
    </row>
    <row r="59" ht="20.35" customHeight="1">
      <c r="A59" s="98"/>
      <c r="B59" t="s" s="100">
        <v>171</v>
      </c>
    </row>
    <row r="60" ht="20.35" customHeight="1">
      <c r="A60" s="98"/>
      <c r="B60" t="s" s="100">
        <v>164</v>
      </c>
    </row>
    <row r="61" ht="20.35" customHeight="1">
      <c r="A61" s="98"/>
      <c r="B61" t="s" s="99">
        <v>136</v>
      </c>
    </row>
    <row r="62" ht="20.35" customHeight="1">
      <c r="A62" s="98"/>
      <c r="B62" t="s" s="101">
        <v>172</v>
      </c>
    </row>
    <row r="63" ht="20.35" customHeight="1">
      <c r="A63" s="98"/>
      <c r="B63" t="s" s="99">
        <v>136</v>
      </c>
    </row>
    <row r="64" ht="20.35" customHeight="1">
      <c r="A64" s="98"/>
      <c r="B64" t="s" s="100">
        <v>164</v>
      </c>
    </row>
    <row r="65" ht="20.35" customHeight="1">
      <c r="A65" s="98"/>
      <c r="B65" t="s" s="99">
        <v>136</v>
      </c>
    </row>
    <row r="66" ht="20.35" customHeight="1">
      <c r="A66" s="98"/>
      <c r="B66" t="s" s="101">
        <v>173</v>
      </c>
    </row>
    <row r="67" ht="20.35" customHeight="1">
      <c r="A67" s="98"/>
      <c r="B67" t="s" s="99">
        <v>136</v>
      </c>
    </row>
    <row r="68" ht="20.35" customHeight="1">
      <c r="A68" s="98"/>
      <c r="B68" t="s" s="100">
        <v>174</v>
      </c>
    </row>
    <row r="69" ht="20.35" customHeight="1">
      <c r="A69" s="98"/>
      <c r="B69" t="s" s="100">
        <v>175</v>
      </c>
    </row>
    <row r="70" ht="20.35" customHeight="1">
      <c r="A70" s="98"/>
      <c r="B70" t="s" s="100">
        <v>176</v>
      </c>
    </row>
    <row r="71" ht="20.35" customHeight="1">
      <c r="A71" s="98"/>
      <c r="B71" t="s" s="99">
        <v>136</v>
      </c>
    </row>
    <row r="72" ht="20.35" customHeight="1">
      <c r="A72" s="98"/>
      <c r="B72" t="s" s="101">
        <v>177</v>
      </c>
    </row>
    <row r="73" ht="20.35" customHeight="1">
      <c r="A73" s="98"/>
      <c r="B73" t="s" s="99">
        <v>136</v>
      </c>
    </row>
    <row r="74" ht="20.35" customHeight="1">
      <c r="A74" s="98"/>
      <c r="B74" t="s" s="100">
        <v>178</v>
      </c>
    </row>
    <row r="75" ht="20.35" customHeight="1">
      <c r="A75" s="98"/>
      <c r="B75" t="s" s="100">
        <v>179</v>
      </c>
    </row>
    <row r="76" ht="20.35" customHeight="1">
      <c r="A76" s="98"/>
      <c r="B76" t="s" s="99">
        <v>136</v>
      </c>
    </row>
    <row r="77" ht="20.35" customHeight="1">
      <c r="A77" s="98"/>
      <c r="B77" t="s" s="101">
        <v>180</v>
      </c>
    </row>
    <row r="78" ht="20.35" customHeight="1">
      <c r="A78" s="98"/>
      <c r="B78" t="s" s="99">
        <v>136</v>
      </c>
    </row>
    <row r="79" ht="20.35" customHeight="1">
      <c r="A79" s="98"/>
      <c r="B79" t="s" s="100">
        <v>181</v>
      </c>
    </row>
    <row r="80" ht="20.35" customHeight="1">
      <c r="A80" s="98"/>
      <c r="B80" t="s" s="100">
        <v>182</v>
      </c>
    </row>
    <row r="81" ht="20.35" customHeight="1">
      <c r="A81" s="98"/>
      <c r="B81" t="s" s="99">
        <v>136</v>
      </c>
    </row>
    <row r="82" ht="20.35" customHeight="1">
      <c r="A82" s="98"/>
      <c r="B82" t="s" s="101">
        <v>183</v>
      </c>
    </row>
    <row r="83" ht="20.35" customHeight="1">
      <c r="A83" s="98"/>
      <c r="B83" t="s" s="99">
        <v>136</v>
      </c>
    </row>
    <row r="84" ht="20.35" customHeight="1">
      <c r="A84" s="98"/>
      <c r="B84" t="s" s="100">
        <v>184</v>
      </c>
    </row>
    <row r="85" ht="20.35" customHeight="1">
      <c r="A85" s="98"/>
      <c r="B85" t="s" s="99">
        <v>136</v>
      </c>
    </row>
    <row r="86" ht="20.35" customHeight="1">
      <c r="A86" s="98"/>
      <c r="B86" t="s" s="101">
        <v>185</v>
      </c>
    </row>
    <row r="87" ht="20.35" customHeight="1">
      <c r="A87" s="98"/>
      <c r="B87" t="s" s="99">
        <v>136</v>
      </c>
    </row>
    <row r="88" ht="20.35" customHeight="1">
      <c r="A88" s="98"/>
      <c r="B88" t="s" s="100">
        <v>186</v>
      </c>
    </row>
    <row r="89" ht="20.35" customHeight="1">
      <c r="A89" s="98"/>
      <c r="B89" t="s" s="100">
        <v>187</v>
      </c>
    </row>
    <row r="90" ht="20.35" customHeight="1">
      <c r="A90" s="98"/>
      <c r="B90" t="s" s="100">
        <v>188</v>
      </c>
    </row>
    <row r="91" ht="20.35" customHeight="1">
      <c r="A91" s="98"/>
      <c r="B91" t="s" s="100">
        <v>189</v>
      </c>
    </row>
    <row r="92" ht="20.35" customHeight="1">
      <c r="A92" s="98"/>
      <c r="B92" t="s" s="99">
        <v>136</v>
      </c>
    </row>
    <row r="93" ht="20.35" customHeight="1">
      <c r="A93" s="98"/>
      <c r="B93" t="s" s="101">
        <v>190</v>
      </c>
    </row>
    <row r="94" ht="20.35" customHeight="1">
      <c r="A94" s="98"/>
      <c r="B94" t="s" s="99">
        <v>136</v>
      </c>
    </row>
    <row r="95" ht="20.35" customHeight="1">
      <c r="A95" s="98"/>
      <c r="B95" t="s" s="100">
        <v>187</v>
      </c>
    </row>
    <row r="96" ht="20.35" customHeight="1">
      <c r="A96" s="98"/>
      <c r="B96" t="s" s="100">
        <v>188</v>
      </c>
    </row>
    <row r="97" ht="20.35" customHeight="1">
      <c r="A97" s="98"/>
      <c r="B97" t="s" s="100">
        <v>189</v>
      </c>
    </row>
    <row r="98" ht="20.35" customHeight="1">
      <c r="A98" s="98"/>
      <c r="B98" t="s" s="99">
        <v>136</v>
      </c>
    </row>
    <row r="99" ht="20.35" customHeight="1">
      <c r="A99" s="98"/>
      <c r="B99" t="s" s="101">
        <v>191</v>
      </c>
    </row>
    <row r="100" ht="20.35" customHeight="1">
      <c r="A100" s="98"/>
      <c r="B100" t="s" s="99">
        <v>136</v>
      </c>
    </row>
    <row r="101" ht="20.35" customHeight="1">
      <c r="A101" s="98"/>
      <c r="B101" t="s" s="100">
        <v>192</v>
      </c>
    </row>
    <row r="102" ht="20.35" customHeight="1">
      <c r="A102" s="98"/>
      <c r="B102" t="s" s="100">
        <v>193</v>
      </c>
    </row>
    <row r="103" ht="20.35" customHeight="1">
      <c r="A103" s="98"/>
      <c r="B103" t="s" s="99">
        <v>136</v>
      </c>
    </row>
    <row r="104" ht="20.35" customHeight="1">
      <c r="A104" s="98"/>
      <c r="B104" t="s" s="101">
        <v>194</v>
      </c>
    </row>
    <row r="105" ht="20.35" customHeight="1">
      <c r="A105" s="98"/>
      <c r="B105" t="s" s="99">
        <v>136</v>
      </c>
    </row>
    <row r="106" ht="20.35" customHeight="1">
      <c r="A106" s="98"/>
      <c r="B106" t="s" s="100">
        <v>195</v>
      </c>
    </row>
    <row r="107" ht="20.35" customHeight="1">
      <c r="A107" s="98"/>
      <c r="B107" t="s" s="99">
        <v>136</v>
      </c>
    </row>
    <row r="108" ht="20.35" customHeight="1">
      <c r="A108" s="98"/>
      <c r="B108" t="s" s="101">
        <v>196</v>
      </c>
    </row>
    <row r="109" ht="20.35" customHeight="1">
      <c r="A109" s="98"/>
      <c r="B109" t="s" s="99">
        <v>136</v>
      </c>
    </row>
    <row r="110" ht="20.35" customHeight="1">
      <c r="A110" s="98"/>
      <c r="B110" t="s" s="100">
        <v>195</v>
      </c>
    </row>
    <row r="111" ht="20.35" customHeight="1">
      <c r="A111" s="98"/>
      <c r="B111" t="s" s="99">
        <v>136</v>
      </c>
    </row>
    <row r="112" ht="20.35" customHeight="1">
      <c r="A112" s="98"/>
      <c r="B112" t="s" s="101">
        <v>197</v>
      </c>
    </row>
    <row r="113" ht="20.35" customHeight="1">
      <c r="A113" s="98"/>
      <c r="B113" t="s" s="99">
        <v>136</v>
      </c>
    </row>
    <row r="114" ht="20.35" customHeight="1">
      <c r="A114" s="98"/>
      <c r="B114" t="s" s="100">
        <v>195</v>
      </c>
    </row>
    <row r="115" ht="20.35" customHeight="1">
      <c r="A115" s="98"/>
      <c r="B115" t="s" s="99">
        <v>136</v>
      </c>
    </row>
    <row r="116" ht="20.35" customHeight="1">
      <c r="A116" s="98"/>
      <c r="B116" t="s" s="101">
        <v>198</v>
      </c>
    </row>
    <row r="117" ht="20.35" customHeight="1">
      <c r="A117" s="98"/>
      <c r="B117" t="s" s="99">
        <v>136</v>
      </c>
    </row>
    <row r="118" ht="20.35" customHeight="1">
      <c r="A118" s="98"/>
      <c r="B118" t="s" s="100">
        <v>199</v>
      </c>
    </row>
    <row r="119" ht="20.35" customHeight="1">
      <c r="A119" s="98"/>
      <c r="B119" t="s" s="100">
        <v>200</v>
      </c>
    </row>
    <row r="120" ht="20.35" customHeight="1">
      <c r="A120" s="98"/>
      <c r="B120" t="s" s="99">
        <v>136</v>
      </c>
    </row>
    <row r="121" ht="20.35" customHeight="1">
      <c r="A121" s="98"/>
      <c r="B121" t="s" s="101">
        <v>201</v>
      </c>
    </row>
    <row r="122" ht="20.35" customHeight="1">
      <c r="A122" s="98"/>
      <c r="B122" t="s" s="99">
        <v>136</v>
      </c>
    </row>
    <row r="123" ht="20.35" customHeight="1">
      <c r="A123" s="98"/>
      <c r="B123" t="s" s="100">
        <v>200</v>
      </c>
    </row>
    <row r="124" ht="20.35" customHeight="1">
      <c r="A124" s="98"/>
      <c r="B124" t="s" s="100">
        <v>136</v>
      </c>
    </row>
    <row r="125" ht="20.35" customHeight="1">
      <c r="A125" t="s" s="102">
        <v>202</v>
      </c>
      <c r="B125" t="s" s="100">
        <v>203</v>
      </c>
    </row>
    <row r="126" ht="20.35" customHeight="1">
      <c r="A126" s="98"/>
      <c r="B126" t="s" s="100">
        <v>204</v>
      </c>
    </row>
    <row r="127" ht="20.35" customHeight="1">
      <c r="A127" s="98"/>
      <c r="B127" t="s" s="100">
        <v>205</v>
      </c>
    </row>
  </sheetData>
  <mergeCells count="3">
    <mergeCell ref="A125:A127"/>
    <mergeCell ref="A3:A29"/>
    <mergeCell ref="A30:A124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5"/>
  <sheetViews>
    <sheetView workbookViewId="0" showGridLines="0" defaultGridColor="1"/>
  </sheetViews>
  <sheetFormatPr defaultColWidth="16.3333" defaultRowHeight="17" customHeight="1" outlineLevelRow="0" outlineLevelCol="0"/>
  <cols>
    <col min="1" max="1" width="16.3516" style="103" customWidth="1"/>
    <col min="2" max="3" width="19.1406" style="103" customWidth="1"/>
    <col min="4" max="16384" width="16.3516" style="103" customWidth="1"/>
  </cols>
  <sheetData>
    <row r="1" ht="20.35" customHeight="1">
      <c r="A1" t="s" s="100">
        <v>209</v>
      </c>
      <c r="B1" t="s" s="100">
        <v>210</v>
      </c>
      <c r="C1" s="98"/>
    </row>
    <row r="2" ht="20.35" customHeight="1">
      <c r="A2" t="s" s="100">
        <v>211</v>
      </c>
      <c r="B2" t="s" s="100">
        <v>46</v>
      </c>
      <c r="C2" s="98"/>
    </row>
    <row r="3" ht="20.35" customHeight="1">
      <c r="A3" t="s" s="100">
        <v>212</v>
      </c>
      <c r="B3" t="s" s="100">
        <v>213</v>
      </c>
      <c r="C3" s="98"/>
    </row>
    <row r="4" ht="20.35" customHeight="1">
      <c r="A4" t="s" s="100">
        <v>214</v>
      </c>
      <c r="B4" t="s" s="100">
        <v>215</v>
      </c>
      <c r="C4" t="s" s="100">
        <v>216</v>
      </c>
    </row>
    <row r="5" ht="20.35" customHeight="1">
      <c r="A5" t="s" s="100">
        <v>214</v>
      </c>
      <c r="B5" t="s" s="100">
        <v>217</v>
      </c>
      <c r="C5" t="s" s="100">
        <v>217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2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7" customHeight="1" outlineLevelRow="0" outlineLevelCol="0"/>
  <cols>
    <col min="1" max="1" width="23" style="104" customWidth="1"/>
    <col min="2" max="2" width="49.5" style="104" customWidth="1"/>
    <col min="3" max="3" width="13.6719" style="104" customWidth="1"/>
    <col min="4" max="4" width="3.32812" style="104" customWidth="1"/>
    <col min="5" max="5" width="16.1719" style="104" customWidth="1"/>
    <col min="6" max="6" width="13.6719" style="104" customWidth="1"/>
    <col min="7" max="16384" width="16.3516" style="104" customWidth="1"/>
  </cols>
  <sheetData>
    <row r="1" ht="20.55" customHeight="1">
      <c r="A1" t="s" s="105">
        <v>219</v>
      </c>
      <c r="B1" t="s" s="105">
        <v>220</v>
      </c>
      <c r="C1" t="s" s="105">
        <v>221</v>
      </c>
      <c r="D1" s="106"/>
      <c r="E1" t="s" s="105">
        <v>222</v>
      </c>
      <c r="F1" s="106"/>
    </row>
    <row r="2" ht="20.55" customHeight="1">
      <c r="A2" s="107"/>
      <c r="B2" t="s" s="108">
        <f>'Conteúdo'!$B3</f>
        <v>223</v>
      </c>
      <c r="C2" t="s" s="97">
        <f>'Cronograma - Tabela 2'!$B$1</f>
        <v>210</v>
      </c>
      <c r="D2" t="s" s="97">
        <f>'Cronograma - Tabela 2'!$B$2</f>
        <v>46</v>
      </c>
      <c r="E2" s="109"/>
      <c r="F2" s="109"/>
    </row>
    <row r="3" ht="20.35" customHeight="1">
      <c r="A3" s="110"/>
      <c r="B3" t="s" s="111">
        <f>'Conteúdo'!$B4</f>
        <v>224</v>
      </c>
      <c r="C3" s="112"/>
      <c r="D3" s="98"/>
      <c r="E3" s="98"/>
      <c r="F3" s="98"/>
    </row>
    <row r="4" ht="20.35" customHeight="1">
      <c r="A4" s="110"/>
      <c r="B4" t="s" s="111">
        <f>'Conteúdo'!$B5</f>
        <v>137</v>
      </c>
      <c r="C4" t="s" s="100">
        <f>'Cronograma - Tabela 2'!$B$3</f>
        <v>213</v>
      </c>
      <c r="D4" s="98"/>
      <c r="E4" s="98"/>
      <c r="F4" s="98"/>
    </row>
    <row r="5" ht="20.35" customHeight="1">
      <c r="A5" s="110"/>
      <c r="B5" t="s" s="111">
        <f>'Conteúdo'!$B6</f>
        <v>138</v>
      </c>
      <c r="C5" t="s" s="100">
        <f>'Cronograma - Tabela 2'!$B$4</f>
        <v>215</v>
      </c>
      <c r="D5" t="s" s="100">
        <f>'Cronograma - Tabela 2'!$C$4</f>
        <v>216</v>
      </c>
      <c r="E5" s="98"/>
      <c r="F5" t="s" s="100">
        <f>'Cronograma - Tabela 2'!$B$5</f>
        <v>217</v>
      </c>
    </row>
    <row r="6" ht="20.35" customHeight="1">
      <c r="A6" s="110"/>
      <c r="B6" t="s" s="111">
        <f>'Conteúdo'!$B7</f>
        <v>224</v>
      </c>
      <c r="C6" s="112"/>
      <c r="D6" s="98"/>
      <c r="E6" s="98"/>
      <c r="F6" s="98"/>
    </row>
    <row r="7" ht="20.35" customHeight="1">
      <c r="A7" s="110"/>
      <c r="B7" t="s" s="111">
        <f>'Conteúdo'!$B8</f>
        <v>139</v>
      </c>
      <c r="C7" s="112"/>
      <c r="D7" s="98"/>
      <c r="E7" s="98"/>
      <c r="F7" s="98"/>
    </row>
    <row r="8" ht="20.35" customHeight="1">
      <c r="A8" s="110"/>
      <c r="B8" t="s" s="111">
        <f>'Conteúdo'!$B9</f>
        <v>224</v>
      </c>
      <c r="C8" s="112"/>
      <c r="D8" s="98"/>
      <c r="E8" s="98"/>
      <c r="F8" s="98"/>
    </row>
    <row r="9" ht="20.35" customHeight="1">
      <c r="A9" s="110"/>
      <c r="B9" t="s" s="111">
        <f>'Conteúdo'!$B10</f>
        <v>140</v>
      </c>
      <c r="C9" s="112"/>
      <c r="D9" s="98"/>
      <c r="E9" s="98"/>
      <c r="F9" s="98"/>
    </row>
    <row r="10" ht="20.35" customHeight="1">
      <c r="A10" s="110"/>
      <c r="B10" t="s" s="111">
        <f>'Conteúdo'!$B11</f>
        <v>224</v>
      </c>
      <c r="C10" s="112"/>
      <c r="D10" s="98"/>
      <c r="E10" s="98"/>
      <c r="F10" s="98"/>
    </row>
    <row r="11" ht="20.35" customHeight="1">
      <c r="A11" s="110"/>
      <c r="B11" t="s" s="111">
        <f>'Conteúdo'!$B12</f>
        <v>141</v>
      </c>
      <c r="C11" s="112"/>
      <c r="D11" s="98"/>
      <c r="E11" s="98"/>
      <c r="F11" s="98"/>
    </row>
    <row r="12" ht="20.35" customHeight="1">
      <c r="A12" s="110"/>
      <c r="B12" t="s" s="111">
        <f>'Conteúdo'!$B13</f>
        <v>142</v>
      </c>
      <c r="C12" s="112"/>
      <c r="D12" s="98"/>
      <c r="E12" s="98"/>
      <c r="F12" s="98"/>
    </row>
    <row r="13" ht="20.35" customHeight="1">
      <c r="A13" s="110"/>
      <c r="B13" t="s" s="111">
        <f>'Conteúdo'!$B14</f>
        <v>143</v>
      </c>
      <c r="C13" s="112">
        <f>$C$41</f>
        <v>45159</v>
      </c>
      <c r="D13" t="s" s="100">
        <v>225</v>
      </c>
      <c r="E13" s="98"/>
      <c r="F13" s="98"/>
    </row>
    <row r="14" ht="20.35" customHeight="1">
      <c r="A14" s="110"/>
      <c r="B14" t="s" s="111">
        <f>'Conteúdo'!$B15</f>
        <v>144</v>
      </c>
      <c r="C14" s="112">
        <f>$C$76</f>
        <v>45201</v>
      </c>
      <c r="D14" t="s" s="100">
        <v>225</v>
      </c>
      <c r="E14" s="98"/>
      <c r="F14" s="98"/>
    </row>
    <row r="15" ht="20.35" customHeight="1">
      <c r="A15" s="110"/>
      <c r="B15" t="s" s="111">
        <f>'Conteúdo'!$B16</f>
        <v>145</v>
      </c>
      <c r="C15" s="112">
        <f>$C$81</f>
        <v>45208</v>
      </c>
      <c r="D15" t="s" s="100">
        <v>225</v>
      </c>
      <c r="E15" s="98"/>
      <c r="F15" s="98"/>
    </row>
    <row r="16" ht="20.35" customHeight="1">
      <c r="A16" s="110"/>
      <c r="B16" t="s" s="111">
        <f>'Conteúdo'!$B17</f>
        <v>146</v>
      </c>
      <c r="C16" s="112">
        <f>$C$115</f>
        <v>45257</v>
      </c>
      <c r="D16" t="s" s="100">
        <v>225</v>
      </c>
      <c r="E16" s="98"/>
      <c r="F16" s="98"/>
    </row>
    <row r="17" ht="20.35" customHeight="1">
      <c r="A17" s="110"/>
      <c r="B17" t="s" s="111">
        <f>'Conteúdo'!$B18</f>
        <v>147</v>
      </c>
      <c r="C17" s="112"/>
      <c r="D17" t="s" s="100">
        <v>225</v>
      </c>
      <c r="E17" s="98"/>
      <c r="F17" s="98"/>
    </row>
    <row r="18" ht="20.35" customHeight="1">
      <c r="A18" s="110"/>
      <c r="B18" t="s" s="111">
        <f>'Conteúdo'!$B19</f>
        <v>224</v>
      </c>
      <c r="C18" s="112"/>
      <c r="D18" s="98"/>
      <c r="E18" s="98"/>
      <c r="F18" s="98"/>
    </row>
    <row r="19" ht="20.35" customHeight="1">
      <c r="A19" s="110"/>
      <c r="B19" t="s" s="111">
        <f>'Conteúdo'!$B20</f>
        <v>148</v>
      </c>
      <c r="C19" s="112"/>
      <c r="D19" s="98"/>
      <c r="E19" s="98"/>
      <c r="F19" s="98"/>
    </row>
    <row r="20" ht="20.35" customHeight="1">
      <c r="A20" s="110"/>
      <c r="B20" t="s" s="111">
        <f>'Conteúdo'!$B21</f>
        <v>224</v>
      </c>
      <c r="C20" s="112"/>
      <c r="D20" s="98"/>
      <c r="E20" s="98"/>
      <c r="F20" s="98"/>
    </row>
    <row r="21" ht="20.35" customHeight="1">
      <c r="A21" s="110"/>
      <c r="B21" t="s" s="111">
        <f>'Conteúdo'!$B22</f>
        <v>149</v>
      </c>
      <c r="C21" s="112"/>
      <c r="D21" s="98"/>
      <c r="E21" s="98"/>
      <c r="F21" s="98"/>
    </row>
    <row r="22" ht="20.35" customHeight="1">
      <c r="A22" s="110"/>
      <c r="B22" t="s" s="111">
        <f>'Conteúdo'!$B23</f>
        <v>224</v>
      </c>
      <c r="C22" s="112"/>
      <c r="D22" s="98"/>
      <c r="E22" s="98"/>
      <c r="F22" s="98"/>
    </row>
    <row r="23" ht="20.35" customHeight="1">
      <c r="A23" s="110"/>
      <c r="B23" t="s" s="111">
        <f>'Conteúdo'!$B24</f>
        <v>150</v>
      </c>
      <c r="C23" s="112"/>
      <c r="D23" s="98"/>
      <c r="E23" s="98"/>
      <c r="F23" s="98"/>
    </row>
    <row r="24" ht="20.35" customHeight="1">
      <c r="A24" s="110"/>
      <c r="B24" t="s" s="111">
        <f>'Conteúdo'!$B25</f>
        <v>224</v>
      </c>
      <c r="C24" s="112"/>
      <c r="D24" s="98"/>
      <c r="E24" s="98"/>
      <c r="F24" s="98"/>
    </row>
    <row r="25" ht="20.35" customHeight="1">
      <c r="A25" s="110"/>
      <c r="B25" t="s" s="111">
        <f>'Conteúdo'!$B26</f>
        <v>151</v>
      </c>
      <c r="C25" s="112"/>
      <c r="D25" s="98"/>
      <c r="E25" s="98"/>
      <c r="F25" s="98"/>
    </row>
    <row r="26" ht="20.35" customHeight="1">
      <c r="A26" s="110"/>
      <c r="B26" t="s" s="111">
        <f>'Conteúdo'!$B27</f>
        <v>224</v>
      </c>
      <c r="C26" s="112"/>
      <c r="D26" s="98"/>
      <c r="E26" s="98"/>
      <c r="F26" s="98"/>
    </row>
    <row r="27" ht="20.35" customHeight="1">
      <c r="A27" s="110"/>
      <c r="B27" t="s" s="111">
        <f>'Conteúdo'!$B28</f>
        <v>152</v>
      </c>
      <c r="C27" s="112"/>
      <c r="D27" s="98"/>
      <c r="E27" s="98"/>
      <c r="F27" s="98"/>
    </row>
    <row r="28" ht="20.35" customHeight="1">
      <c r="A28" s="110"/>
      <c r="B28" t="s" s="111">
        <f>'Conteúdo'!$B29</f>
        <v>224</v>
      </c>
      <c r="C28" s="112"/>
      <c r="D28" s="98"/>
      <c r="E28" s="98"/>
      <c r="F28" s="98"/>
    </row>
    <row r="29" ht="20.35" customHeight="1">
      <c r="A29" t="s" s="113">
        <f>'Conteúdo'!$B$30</f>
        <v>153</v>
      </c>
      <c r="B29" t="s" s="114">
        <v>226</v>
      </c>
      <c r="C29" s="115">
        <v>45145</v>
      </c>
      <c r="D29" t="s" s="101">
        <v>227</v>
      </c>
      <c r="E29" t="s" s="101">
        <v>228</v>
      </c>
      <c r="F29" t="s" s="101">
        <v>229</v>
      </c>
    </row>
    <row r="30" ht="20.35" customHeight="1">
      <c r="A30" s="110"/>
      <c r="B30" t="s" s="111">
        <f>'Conteúdo'!$B31</f>
        <v>224</v>
      </c>
      <c r="C30" s="112"/>
      <c r="D30" s="98"/>
      <c r="E30" s="98"/>
      <c r="F30" s="98"/>
    </row>
    <row r="31" ht="20.35" customHeight="1">
      <c r="A31" s="110"/>
      <c r="B31" t="s" s="111">
        <f>'Conteúdo'!$B32</f>
        <v>154</v>
      </c>
      <c r="C31" s="112"/>
      <c r="D31" s="98"/>
      <c r="E31" s="98"/>
      <c r="F31" s="98"/>
    </row>
    <row r="32" ht="20.35" customHeight="1">
      <c r="A32" s="110"/>
      <c r="B32" t="s" s="111">
        <f>'Conteúdo'!$B33</f>
        <v>155</v>
      </c>
      <c r="C32" s="112"/>
      <c r="D32" s="98"/>
      <c r="E32" s="98"/>
      <c r="F32" s="98"/>
    </row>
    <row r="33" ht="20.35" customHeight="1">
      <c r="A33" s="110"/>
      <c r="B33" t="s" s="111">
        <f>'Conteúdo'!$B34</f>
        <v>224</v>
      </c>
      <c r="C33" s="112"/>
      <c r="D33" s="98"/>
      <c r="E33" s="98"/>
      <c r="F33" s="98"/>
    </row>
    <row r="34" ht="20.35" customHeight="1">
      <c r="A34" t="s" s="113">
        <f>'Conteúdo'!$B$35</f>
        <v>156</v>
      </c>
      <c r="B34" t="s" s="114">
        <v>230</v>
      </c>
      <c r="C34" s="115">
        <f>$C$29+7</f>
        <v>45152</v>
      </c>
      <c r="D34" t="s" s="101">
        <v>227</v>
      </c>
      <c r="E34" t="s" s="101">
        <v>228</v>
      </c>
      <c r="F34" t="s" s="101">
        <v>229</v>
      </c>
    </row>
    <row r="35" ht="20.35" customHeight="1">
      <c r="A35" s="110"/>
      <c r="B35" t="s" s="111">
        <f>'Conteúdo'!$B36</f>
        <v>224</v>
      </c>
      <c r="C35" s="112"/>
      <c r="D35" s="98"/>
      <c r="E35" s="98"/>
      <c r="F35" s="98"/>
    </row>
    <row r="36" ht="20.35" customHeight="1">
      <c r="A36" s="110"/>
      <c r="B36" t="s" s="111">
        <f>'Conteúdo'!$B37</f>
        <v>157</v>
      </c>
      <c r="C36" s="112"/>
      <c r="D36" s="98"/>
      <c r="E36" s="98"/>
      <c r="F36" s="98"/>
    </row>
    <row r="37" ht="20.35" customHeight="1">
      <c r="A37" s="110"/>
      <c r="B37" t="s" s="111">
        <f>'Conteúdo'!$B38</f>
        <v>158</v>
      </c>
      <c r="C37" s="112"/>
      <c r="D37" s="98"/>
      <c r="E37" s="98"/>
      <c r="F37" s="98"/>
    </row>
    <row r="38" ht="20.35" customHeight="1">
      <c r="A38" s="110"/>
      <c r="B38" t="s" s="111">
        <f>'Conteúdo'!$B39</f>
        <v>159</v>
      </c>
      <c r="C38" s="112"/>
      <c r="D38" s="98"/>
      <c r="E38" s="98"/>
      <c r="F38" s="98"/>
    </row>
    <row r="39" ht="20.35" customHeight="1">
      <c r="A39" s="110"/>
      <c r="B39" t="s" s="111">
        <f>'Conteúdo'!$B40</f>
        <v>155</v>
      </c>
      <c r="C39" s="112"/>
      <c r="D39" s="98"/>
      <c r="E39" s="98"/>
      <c r="F39" s="98"/>
    </row>
    <row r="40" ht="20.35" customHeight="1">
      <c r="A40" s="110"/>
      <c r="B40" t="s" s="111">
        <f>'Conteúdo'!$B41</f>
        <v>224</v>
      </c>
      <c r="C40" s="112"/>
      <c r="D40" s="98"/>
      <c r="E40" s="98"/>
      <c r="F40" s="98"/>
    </row>
    <row r="41" ht="20.35" customHeight="1">
      <c r="A41" t="s" s="113">
        <f>'Conteúdo'!$B$42</f>
        <v>160</v>
      </c>
      <c r="B41" t="s" s="114">
        <v>231</v>
      </c>
      <c r="C41" s="115">
        <f>$C$34+7</f>
        <v>45159</v>
      </c>
      <c r="D41" t="s" s="101">
        <v>227</v>
      </c>
      <c r="E41" t="s" s="101">
        <v>228</v>
      </c>
      <c r="F41" t="s" s="101">
        <v>229</v>
      </c>
    </row>
    <row r="42" ht="20.35" customHeight="1">
      <c r="A42" s="110"/>
      <c r="B42" t="s" s="111">
        <f>'Conteúdo'!$B43</f>
        <v>224</v>
      </c>
      <c r="C42" s="112"/>
      <c r="D42" s="98"/>
      <c r="E42" s="98"/>
      <c r="F42" s="98"/>
    </row>
    <row r="43" ht="20.35" customHeight="1">
      <c r="A43" s="110"/>
      <c r="B43" t="s" s="111">
        <f>'Conteúdo'!$B44</f>
        <v>161</v>
      </c>
      <c r="C43" s="112"/>
      <c r="D43" s="98"/>
      <c r="E43" s="98"/>
      <c r="F43" s="98"/>
    </row>
    <row r="44" ht="20.35" customHeight="1">
      <c r="A44" s="110"/>
      <c r="B44" t="s" s="111">
        <f>'Conteúdo'!$B45</f>
        <v>162</v>
      </c>
      <c r="C44" s="112"/>
      <c r="D44" s="98"/>
      <c r="E44" s="98"/>
      <c r="F44" s="98"/>
    </row>
    <row r="45" ht="20.35" customHeight="1">
      <c r="A45" s="110"/>
      <c r="B45" t="s" s="111">
        <f>'Conteúdo'!$B46</f>
        <v>163</v>
      </c>
      <c r="C45" s="112"/>
      <c r="D45" s="98"/>
      <c r="E45" s="98"/>
      <c r="F45" s="98"/>
    </row>
    <row r="46" ht="20.35" customHeight="1">
      <c r="A46" s="110"/>
      <c r="B46" t="s" s="111">
        <f>'Conteúdo'!$B47</f>
        <v>164</v>
      </c>
      <c r="C46" s="112"/>
      <c r="D46" s="98"/>
      <c r="E46" s="98"/>
      <c r="F46" s="98"/>
    </row>
    <row r="47" ht="20.35" customHeight="1">
      <c r="A47" s="110"/>
      <c r="B47" t="s" s="111">
        <f>'Conteúdo'!$B48</f>
        <v>224</v>
      </c>
      <c r="C47" s="112"/>
      <c r="D47" s="98"/>
      <c r="E47" s="98"/>
      <c r="F47" s="98"/>
    </row>
    <row r="48" ht="20.35" customHeight="1">
      <c r="A48" t="s" s="113">
        <f>'Conteúdo'!$B$49</f>
        <v>165</v>
      </c>
      <c r="B48" t="s" s="114">
        <v>232</v>
      </c>
      <c r="C48" s="115">
        <f>$C$41+7</f>
        <v>45166</v>
      </c>
      <c r="D48" t="s" s="101">
        <v>227</v>
      </c>
      <c r="E48" t="s" s="101">
        <v>228</v>
      </c>
      <c r="F48" t="s" s="101">
        <v>229</v>
      </c>
    </row>
    <row r="49" ht="20.35" customHeight="1">
      <c r="A49" s="110"/>
      <c r="B49" t="s" s="111">
        <f>'Conteúdo'!$B50</f>
        <v>224</v>
      </c>
      <c r="C49" s="112"/>
      <c r="D49" s="98"/>
      <c r="E49" s="98"/>
      <c r="F49" s="98"/>
    </row>
    <row r="50" ht="20.35" customHeight="1">
      <c r="A50" s="110"/>
      <c r="B50" t="s" s="111">
        <f>'Conteúdo'!$B51</f>
        <v>166</v>
      </c>
      <c r="C50" s="112"/>
      <c r="D50" s="98"/>
      <c r="E50" s="98"/>
      <c r="F50" s="98"/>
    </row>
    <row r="51" ht="20.35" customHeight="1">
      <c r="A51" s="110"/>
      <c r="B51" t="s" s="111">
        <f>'Conteúdo'!$B52</f>
        <v>167</v>
      </c>
      <c r="C51" s="112"/>
      <c r="D51" s="98"/>
      <c r="E51" s="98"/>
      <c r="F51" s="98"/>
    </row>
    <row r="52" ht="20.35" customHeight="1">
      <c r="A52" s="110"/>
      <c r="B52" t="s" s="111">
        <f>'Conteúdo'!$B53</f>
        <v>168</v>
      </c>
      <c r="C52" s="112"/>
      <c r="D52" s="98"/>
      <c r="E52" s="98"/>
      <c r="F52" s="98"/>
    </row>
    <row r="53" ht="20.35" customHeight="1">
      <c r="A53" s="110"/>
      <c r="B53" t="s" s="111">
        <f>'Conteúdo'!$B54</f>
        <v>164</v>
      </c>
      <c r="C53" s="112"/>
      <c r="D53" s="98"/>
      <c r="E53" s="98"/>
      <c r="F53" s="98"/>
    </row>
    <row r="54" ht="20.35" customHeight="1">
      <c r="A54" s="110"/>
      <c r="B54" t="s" s="111">
        <f>'Conteúdo'!$B55</f>
        <v>224</v>
      </c>
      <c r="C54" s="112"/>
      <c r="D54" s="98"/>
      <c r="E54" s="98"/>
      <c r="F54" s="98"/>
    </row>
    <row r="55" ht="20.35" customHeight="1">
      <c r="A55" t="s" s="113">
        <f>'Conteúdo'!$B$56</f>
        <v>169</v>
      </c>
      <c r="B55" t="s" s="114">
        <v>233</v>
      </c>
      <c r="C55" s="115">
        <f>$C$48+7</f>
        <v>45173</v>
      </c>
      <c r="D55" t="s" s="101">
        <v>227</v>
      </c>
      <c r="E55" t="s" s="101">
        <v>228</v>
      </c>
      <c r="F55" t="s" s="101">
        <v>229</v>
      </c>
    </row>
    <row r="56" ht="20.35" customHeight="1">
      <c r="A56" s="110"/>
      <c r="B56" t="s" s="111">
        <f>'Conteúdo'!$B57</f>
        <v>224</v>
      </c>
      <c r="C56" s="112"/>
      <c r="D56" s="98"/>
      <c r="E56" s="98"/>
      <c r="F56" s="98"/>
    </row>
    <row r="57" ht="20.35" customHeight="1">
      <c r="A57" s="110"/>
      <c r="B57" t="s" s="111">
        <f>'Conteúdo'!$B58</f>
        <v>170</v>
      </c>
      <c r="C57" s="112"/>
      <c r="D57" s="98"/>
      <c r="E57" s="98"/>
      <c r="F57" s="98"/>
    </row>
    <row r="58" ht="20.35" customHeight="1">
      <c r="A58" s="110"/>
      <c r="B58" t="s" s="111">
        <f>'Conteúdo'!$B59</f>
        <v>171</v>
      </c>
      <c r="C58" s="112"/>
      <c r="D58" s="98"/>
      <c r="E58" s="98"/>
      <c r="F58" s="98"/>
    </row>
    <row r="59" ht="20.35" customHeight="1">
      <c r="A59" s="110"/>
      <c r="B59" t="s" s="111">
        <f>'Conteúdo'!$B60</f>
        <v>164</v>
      </c>
      <c r="C59" s="112"/>
      <c r="D59" s="98"/>
      <c r="E59" s="98"/>
      <c r="F59" s="98"/>
    </row>
    <row r="60" ht="20.35" customHeight="1">
      <c r="A60" s="110"/>
      <c r="B60" t="s" s="111">
        <f>'Conteúdo'!$B61</f>
        <v>224</v>
      </c>
      <c r="C60" s="112"/>
      <c r="D60" s="98"/>
      <c r="E60" s="98"/>
      <c r="F60" s="98"/>
    </row>
    <row r="61" ht="20.35" customHeight="1">
      <c r="A61" t="s" s="113">
        <f>'Conteúdo'!$B$62</f>
        <v>172</v>
      </c>
      <c r="B61" t="s" s="114">
        <v>234</v>
      </c>
      <c r="C61" s="115">
        <f>$C$55+7</f>
        <v>45180</v>
      </c>
      <c r="D61" t="s" s="101">
        <v>227</v>
      </c>
      <c r="E61" t="s" s="101">
        <v>228</v>
      </c>
      <c r="F61" t="s" s="101">
        <v>229</v>
      </c>
    </row>
    <row r="62" ht="20.35" customHeight="1">
      <c r="A62" s="110"/>
      <c r="B62" t="s" s="111">
        <f>'Conteúdo'!$B63</f>
        <v>224</v>
      </c>
      <c r="C62" s="112"/>
      <c r="D62" s="98"/>
      <c r="E62" s="98"/>
      <c r="F62" s="98"/>
    </row>
    <row r="63" ht="20.35" customHeight="1">
      <c r="A63" s="110"/>
      <c r="B63" t="s" s="111">
        <f>'Conteúdo'!$B64</f>
        <v>164</v>
      </c>
      <c r="C63" s="112"/>
      <c r="D63" s="98"/>
      <c r="E63" s="98"/>
      <c r="F63" s="98"/>
    </row>
    <row r="64" ht="20.35" customHeight="1">
      <c r="A64" s="110"/>
      <c r="B64" t="s" s="111">
        <f>'Conteúdo'!$B65</f>
        <v>224</v>
      </c>
      <c r="C64" s="112"/>
      <c r="D64" s="98"/>
      <c r="E64" s="98"/>
      <c r="F64" s="98"/>
    </row>
    <row r="65" ht="20.35" customHeight="1">
      <c r="A65" t="s" s="113">
        <f>'Conteúdo'!$B$66</f>
        <v>173</v>
      </c>
      <c r="B65" t="s" s="114">
        <v>235</v>
      </c>
      <c r="C65" s="115">
        <f>$C$61+7</f>
        <v>45187</v>
      </c>
      <c r="D65" t="s" s="101">
        <v>227</v>
      </c>
      <c r="E65" t="s" s="101">
        <v>228</v>
      </c>
      <c r="F65" t="s" s="101">
        <v>229</v>
      </c>
    </row>
    <row r="66" ht="20.35" customHeight="1">
      <c r="A66" s="110"/>
      <c r="B66" t="s" s="111">
        <f>'Conteúdo'!$B67</f>
        <v>224</v>
      </c>
      <c r="C66" s="112"/>
      <c r="D66" s="98"/>
      <c r="E66" s="98"/>
      <c r="F66" s="98"/>
    </row>
    <row r="67" ht="20.35" customHeight="1">
      <c r="A67" s="110"/>
      <c r="B67" t="s" s="111">
        <f>'Conteúdo'!$B68</f>
        <v>174</v>
      </c>
      <c r="C67" s="112"/>
      <c r="D67" s="98"/>
      <c r="E67" s="98"/>
      <c r="F67" s="98"/>
    </row>
    <row r="68" ht="20.35" customHeight="1">
      <c r="A68" s="110"/>
      <c r="B68" t="s" s="111">
        <f>'Conteúdo'!$B69</f>
        <v>175</v>
      </c>
      <c r="C68" s="112"/>
      <c r="D68" s="98"/>
      <c r="E68" s="98"/>
      <c r="F68" s="98"/>
    </row>
    <row r="69" ht="20.35" customHeight="1">
      <c r="A69" s="110"/>
      <c r="B69" t="s" s="111">
        <f>'Conteúdo'!$B70</f>
        <v>176</v>
      </c>
      <c r="C69" s="112"/>
      <c r="D69" s="98"/>
      <c r="E69" s="98"/>
      <c r="F69" s="98"/>
    </row>
    <row r="70" ht="20.35" customHeight="1">
      <c r="A70" s="110"/>
      <c r="B70" t="s" s="111">
        <f>'Conteúdo'!$B71</f>
        <v>224</v>
      </c>
      <c r="C70" s="112"/>
      <c r="D70" s="98"/>
      <c r="E70" s="98"/>
      <c r="F70" s="98"/>
    </row>
    <row r="71" ht="20.35" customHeight="1">
      <c r="A71" t="s" s="113">
        <f>'Conteúdo'!$B$72</f>
        <v>177</v>
      </c>
      <c r="B71" t="s" s="114">
        <v>236</v>
      </c>
      <c r="C71" s="115">
        <f>$C$65+7</f>
        <v>45194</v>
      </c>
      <c r="D71" t="s" s="101">
        <v>227</v>
      </c>
      <c r="E71" t="s" s="101">
        <v>228</v>
      </c>
      <c r="F71" t="s" s="101">
        <v>229</v>
      </c>
    </row>
    <row r="72" ht="20.35" customHeight="1">
      <c r="A72" s="110"/>
      <c r="B72" t="s" s="111">
        <f>'Conteúdo'!$B73</f>
        <v>224</v>
      </c>
      <c r="C72" s="112"/>
      <c r="D72" s="98"/>
      <c r="E72" s="98"/>
      <c r="F72" s="98"/>
    </row>
    <row r="73" ht="20.35" customHeight="1">
      <c r="A73" s="110"/>
      <c r="B73" t="s" s="111">
        <f>'Conteúdo'!$B74</f>
        <v>178</v>
      </c>
      <c r="C73" s="112"/>
      <c r="D73" s="98"/>
      <c r="E73" s="98"/>
      <c r="F73" s="98"/>
    </row>
    <row r="74" ht="20.35" customHeight="1">
      <c r="A74" s="110"/>
      <c r="B74" t="s" s="111">
        <f>'Conteúdo'!$B75</f>
        <v>179</v>
      </c>
      <c r="C74" s="112"/>
      <c r="D74" s="98"/>
      <c r="E74" s="98"/>
      <c r="F74" s="98"/>
    </row>
    <row r="75" ht="20.35" customHeight="1">
      <c r="A75" s="110"/>
      <c r="B75" t="s" s="111">
        <f>'Conteúdo'!$B76</f>
        <v>224</v>
      </c>
      <c r="C75" s="112"/>
      <c r="D75" s="98"/>
      <c r="E75" s="98"/>
      <c r="F75" s="98"/>
    </row>
    <row r="76" ht="20.35" customHeight="1">
      <c r="A76" t="s" s="113">
        <f>'Conteúdo'!$B$77</f>
        <v>180</v>
      </c>
      <c r="B76" t="s" s="114">
        <v>237</v>
      </c>
      <c r="C76" s="115">
        <f>$C$71+7</f>
        <v>45201</v>
      </c>
      <c r="D76" t="s" s="101">
        <v>227</v>
      </c>
      <c r="E76" t="s" s="101">
        <v>228</v>
      </c>
      <c r="F76" t="s" s="101">
        <v>229</v>
      </c>
    </row>
    <row r="77" ht="20.35" customHeight="1">
      <c r="A77" s="110"/>
      <c r="B77" t="s" s="111">
        <f>'Conteúdo'!$B78</f>
        <v>224</v>
      </c>
      <c r="C77" s="112"/>
      <c r="D77" s="98"/>
      <c r="E77" s="98"/>
      <c r="F77" s="98"/>
    </row>
    <row r="78" ht="20.35" customHeight="1">
      <c r="A78" s="110"/>
      <c r="B78" t="s" s="111">
        <f>'Conteúdo'!$B79</f>
        <v>181</v>
      </c>
      <c r="C78" s="112"/>
      <c r="D78" s="98"/>
      <c r="E78" s="98"/>
      <c r="F78" s="98"/>
    </row>
    <row r="79" ht="20.35" customHeight="1">
      <c r="A79" s="110"/>
      <c r="B79" t="s" s="111">
        <f>'Conteúdo'!$B80</f>
        <v>182</v>
      </c>
      <c r="C79" s="112"/>
      <c r="D79" s="98"/>
      <c r="E79" s="98"/>
      <c r="F79" s="98"/>
    </row>
    <row r="80" ht="20.35" customHeight="1">
      <c r="A80" s="110"/>
      <c r="B80" t="s" s="111">
        <f>'Conteúdo'!$B81</f>
        <v>224</v>
      </c>
      <c r="C80" s="112"/>
      <c r="D80" s="98"/>
      <c r="E80" s="98"/>
      <c r="F80" s="98"/>
    </row>
    <row r="81" ht="20.35" customHeight="1">
      <c r="A81" t="s" s="113">
        <f>'Conteúdo'!$B$82</f>
        <v>183</v>
      </c>
      <c r="B81" t="s" s="114">
        <v>238</v>
      </c>
      <c r="C81" s="115">
        <f>$C$76+7</f>
        <v>45208</v>
      </c>
      <c r="D81" t="s" s="101">
        <v>227</v>
      </c>
      <c r="E81" t="s" s="101">
        <v>228</v>
      </c>
      <c r="F81" t="s" s="101">
        <v>229</v>
      </c>
    </row>
    <row r="82" ht="20.35" customHeight="1">
      <c r="A82" s="110"/>
      <c r="B82" t="s" s="111">
        <f>'Conteúdo'!$B83</f>
        <v>224</v>
      </c>
      <c r="C82" s="112"/>
      <c r="D82" s="98"/>
      <c r="E82" s="98"/>
      <c r="F82" s="98"/>
    </row>
    <row r="83" ht="20.35" customHeight="1">
      <c r="A83" s="110"/>
      <c r="B83" t="s" s="111">
        <f>'Conteúdo'!$B84</f>
        <v>184</v>
      </c>
      <c r="C83" s="112"/>
      <c r="D83" s="98"/>
      <c r="E83" s="98"/>
      <c r="F83" s="98"/>
    </row>
    <row r="84" ht="20.35" customHeight="1">
      <c r="A84" s="110"/>
      <c r="B84" t="s" s="111">
        <f>'Conteúdo'!$B85</f>
        <v>224</v>
      </c>
      <c r="C84" s="112"/>
      <c r="D84" s="98"/>
      <c r="E84" s="98"/>
      <c r="F84" s="98"/>
    </row>
    <row r="85" ht="20.35" customHeight="1">
      <c r="A85" t="s" s="113">
        <f>'Conteúdo'!$B$86</f>
        <v>185</v>
      </c>
      <c r="B85" t="s" s="114">
        <v>239</v>
      </c>
      <c r="C85" s="115">
        <f>$C$81+7</f>
        <v>45215</v>
      </c>
      <c r="D85" t="s" s="101">
        <v>227</v>
      </c>
      <c r="E85" t="s" s="101">
        <v>228</v>
      </c>
      <c r="F85" t="s" s="101">
        <v>229</v>
      </c>
    </row>
    <row r="86" ht="20.35" customHeight="1">
      <c r="A86" s="110"/>
      <c r="B86" t="s" s="111">
        <f>'Conteúdo'!$B87</f>
        <v>224</v>
      </c>
      <c r="C86" s="112"/>
      <c r="D86" s="98"/>
      <c r="E86" s="98"/>
      <c r="F86" s="98"/>
    </row>
    <row r="87" ht="20.35" customHeight="1">
      <c r="A87" s="110"/>
      <c r="B87" t="s" s="111">
        <f>'Conteúdo'!$B88</f>
        <v>186</v>
      </c>
      <c r="C87" s="112"/>
      <c r="D87" s="98"/>
      <c r="E87" s="98"/>
      <c r="F87" s="98"/>
    </row>
    <row r="88" ht="20.35" customHeight="1">
      <c r="A88" s="110"/>
      <c r="B88" t="s" s="111">
        <f>'Conteúdo'!$B89</f>
        <v>187</v>
      </c>
      <c r="C88" s="112"/>
      <c r="D88" s="98"/>
      <c r="E88" s="98"/>
      <c r="F88" s="98"/>
    </row>
    <row r="89" ht="20.35" customHeight="1">
      <c r="A89" s="110"/>
      <c r="B89" t="s" s="111">
        <f>'Conteúdo'!$B90</f>
        <v>188</v>
      </c>
      <c r="C89" s="112"/>
      <c r="D89" s="98"/>
      <c r="E89" s="98"/>
      <c r="F89" s="98"/>
    </row>
    <row r="90" ht="20.35" customHeight="1">
      <c r="A90" s="110"/>
      <c r="B90" t="s" s="111">
        <f>'Conteúdo'!$B91</f>
        <v>189</v>
      </c>
      <c r="C90" s="112"/>
      <c r="D90" s="98"/>
      <c r="E90" s="98"/>
      <c r="F90" s="98"/>
    </row>
    <row r="91" ht="20.35" customHeight="1">
      <c r="A91" s="110"/>
      <c r="B91" t="s" s="111">
        <f>'Conteúdo'!$B92</f>
        <v>224</v>
      </c>
      <c r="C91" s="112"/>
      <c r="D91" s="98"/>
      <c r="E91" s="98"/>
      <c r="F91" s="98"/>
    </row>
    <row r="92" ht="20.35" customHeight="1">
      <c r="A92" t="s" s="113">
        <f>'Conteúdo'!$B$93</f>
        <v>190</v>
      </c>
      <c r="B92" t="s" s="114">
        <v>240</v>
      </c>
      <c r="C92" s="115">
        <f>$C$85+7</f>
        <v>45222</v>
      </c>
      <c r="D92" t="s" s="101">
        <v>227</v>
      </c>
      <c r="E92" t="s" s="101">
        <v>228</v>
      </c>
      <c r="F92" t="s" s="101">
        <v>229</v>
      </c>
    </row>
    <row r="93" ht="20.35" customHeight="1">
      <c r="A93" s="110"/>
      <c r="B93" t="s" s="111">
        <f>'Conteúdo'!$B94</f>
        <v>224</v>
      </c>
      <c r="C93" s="112"/>
      <c r="D93" s="98"/>
      <c r="E93" s="98"/>
      <c r="F93" s="98"/>
    </row>
    <row r="94" ht="20.35" customHeight="1">
      <c r="A94" s="110"/>
      <c r="B94" t="s" s="111">
        <f>'Conteúdo'!$B95</f>
        <v>187</v>
      </c>
      <c r="C94" s="112"/>
      <c r="D94" s="98"/>
      <c r="E94" s="98"/>
      <c r="F94" s="98"/>
    </row>
    <row r="95" ht="20.35" customHeight="1">
      <c r="A95" s="110"/>
      <c r="B95" t="s" s="111">
        <f>'Conteúdo'!$B96</f>
        <v>188</v>
      </c>
      <c r="C95" s="112"/>
      <c r="D95" s="98"/>
      <c r="E95" s="98"/>
      <c r="F95" s="98"/>
    </row>
    <row r="96" ht="20.35" customHeight="1">
      <c r="A96" s="110"/>
      <c r="B96" t="s" s="111">
        <f>'Conteúdo'!$B97</f>
        <v>189</v>
      </c>
      <c r="C96" s="112"/>
      <c r="D96" s="98"/>
      <c r="E96" s="98"/>
      <c r="F96" s="98"/>
    </row>
    <row r="97" ht="20.35" customHeight="1">
      <c r="A97" s="110"/>
      <c r="B97" t="s" s="111">
        <f>'Conteúdo'!$B98</f>
        <v>224</v>
      </c>
      <c r="C97" s="112"/>
      <c r="D97" s="98"/>
      <c r="E97" s="98"/>
      <c r="F97" s="98"/>
    </row>
    <row r="98" ht="20.35" customHeight="1">
      <c r="A98" t="s" s="113">
        <f>'Conteúdo'!$B$99</f>
        <v>191</v>
      </c>
      <c r="B98" t="s" s="114">
        <v>241</v>
      </c>
      <c r="C98" s="115">
        <f>$C$92+7</f>
        <v>45229</v>
      </c>
      <c r="D98" t="s" s="101">
        <v>227</v>
      </c>
      <c r="E98" t="s" s="101">
        <v>228</v>
      </c>
      <c r="F98" t="s" s="101">
        <v>229</v>
      </c>
    </row>
    <row r="99" ht="20.35" customHeight="1">
      <c r="A99" s="110"/>
      <c r="B99" t="s" s="111">
        <f>'Conteúdo'!$B100</f>
        <v>224</v>
      </c>
      <c r="C99" s="112"/>
      <c r="D99" s="98"/>
      <c r="E99" s="98"/>
      <c r="F99" s="98"/>
    </row>
    <row r="100" ht="20.35" customHeight="1">
      <c r="A100" s="110"/>
      <c r="B100" t="s" s="111">
        <f>'Conteúdo'!$B101</f>
        <v>192</v>
      </c>
      <c r="C100" s="112"/>
      <c r="D100" s="98"/>
      <c r="E100" s="98"/>
      <c r="F100" s="98"/>
    </row>
    <row r="101" ht="20.35" customHeight="1">
      <c r="A101" s="110"/>
      <c r="B101" t="s" s="111">
        <f>'Conteúdo'!$B102</f>
        <v>193</v>
      </c>
      <c r="C101" s="112"/>
      <c r="D101" s="98"/>
      <c r="E101" s="98"/>
      <c r="F101" s="98"/>
    </row>
    <row r="102" ht="20.35" customHeight="1">
      <c r="A102" s="110"/>
      <c r="B102" t="s" s="111">
        <f>'Conteúdo'!$B103</f>
        <v>224</v>
      </c>
      <c r="C102" s="112"/>
      <c r="D102" s="98"/>
      <c r="E102" s="98"/>
      <c r="F102" s="98"/>
    </row>
    <row r="103" ht="20.35" customHeight="1">
      <c r="A103" t="s" s="113">
        <f>'Conteúdo'!$B$104</f>
        <v>194</v>
      </c>
      <c r="B103" t="s" s="114">
        <v>242</v>
      </c>
      <c r="C103" s="115">
        <f>$C$98+7</f>
        <v>45236</v>
      </c>
      <c r="D103" t="s" s="101">
        <v>227</v>
      </c>
      <c r="E103" t="s" s="101">
        <v>228</v>
      </c>
      <c r="F103" t="s" s="101">
        <v>229</v>
      </c>
    </row>
    <row r="104" ht="20.35" customHeight="1">
      <c r="A104" s="110"/>
      <c r="B104" t="s" s="111">
        <f>'Conteúdo'!$B105</f>
        <v>224</v>
      </c>
      <c r="C104" s="112"/>
      <c r="D104" s="98"/>
      <c r="E104" s="98"/>
      <c r="F104" s="98"/>
    </row>
    <row r="105" ht="20.35" customHeight="1">
      <c r="A105" s="110"/>
      <c r="B105" t="s" s="111">
        <f>'Conteúdo'!$B106</f>
        <v>195</v>
      </c>
      <c r="C105" s="112"/>
      <c r="D105" s="98"/>
      <c r="E105" s="98"/>
      <c r="F105" s="98"/>
    </row>
    <row r="106" ht="20.35" customHeight="1">
      <c r="A106" s="110"/>
      <c r="B106" t="s" s="111">
        <f>'Conteúdo'!$B107</f>
        <v>224</v>
      </c>
      <c r="C106" s="112"/>
      <c r="D106" s="98"/>
      <c r="E106" s="98"/>
      <c r="F106" s="98"/>
    </row>
    <row r="107" ht="20.35" customHeight="1">
      <c r="A107" t="s" s="113">
        <f>'Conteúdo'!$B$108</f>
        <v>196</v>
      </c>
      <c r="B107" t="s" s="114">
        <v>243</v>
      </c>
      <c r="C107" s="115">
        <f>$C$103+7</f>
        <v>45243</v>
      </c>
      <c r="D107" t="s" s="101">
        <v>227</v>
      </c>
      <c r="E107" t="s" s="101">
        <v>228</v>
      </c>
      <c r="F107" t="s" s="101">
        <v>229</v>
      </c>
    </row>
    <row r="108" ht="20.35" customHeight="1">
      <c r="A108" s="110"/>
      <c r="B108" t="s" s="111">
        <f>'Conteúdo'!$B109</f>
        <v>224</v>
      </c>
      <c r="C108" s="112"/>
      <c r="D108" s="98"/>
      <c r="E108" s="98"/>
      <c r="F108" s="98"/>
    </row>
    <row r="109" ht="20.35" customHeight="1">
      <c r="A109" s="110"/>
      <c r="B109" t="s" s="111">
        <f>'Conteúdo'!$B110</f>
        <v>195</v>
      </c>
      <c r="C109" s="112"/>
      <c r="D109" s="98"/>
      <c r="E109" s="98"/>
      <c r="F109" s="98"/>
    </row>
    <row r="110" ht="20.35" customHeight="1">
      <c r="A110" s="110"/>
      <c r="B110" t="s" s="111">
        <f>'Conteúdo'!$B111</f>
        <v>224</v>
      </c>
      <c r="C110" s="112"/>
      <c r="D110" s="98"/>
      <c r="E110" s="98"/>
      <c r="F110" s="98"/>
    </row>
    <row r="111" ht="20.35" customHeight="1">
      <c r="A111" t="s" s="113">
        <f>'Conteúdo'!$B$112</f>
        <v>197</v>
      </c>
      <c r="B111" t="s" s="114">
        <v>244</v>
      </c>
      <c r="C111" s="115">
        <f>$C$107+7</f>
        <v>45250</v>
      </c>
      <c r="D111" t="s" s="101">
        <v>227</v>
      </c>
      <c r="E111" t="s" s="101">
        <v>228</v>
      </c>
      <c r="F111" t="s" s="101">
        <v>229</v>
      </c>
    </row>
    <row r="112" ht="20.35" customHeight="1">
      <c r="A112" s="110"/>
      <c r="B112" t="s" s="111">
        <f>'Conteúdo'!$B113</f>
        <v>224</v>
      </c>
      <c r="C112" s="112"/>
      <c r="D112" s="98"/>
      <c r="E112" s="98"/>
      <c r="F112" s="98"/>
    </row>
    <row r="113" ht="20.35" customHeight="1">
      <c r="A113" s="110"/>
      <c r="B113" t="s" s="111">
        <f>'Conteúdo'!$B114</f>
        <v>195</v>
      </c>
      <c r="C113" s="112"/>
      <c r="D113" s="98"/>
      <c r="E113" s="98"/>
      <c r="F113" s="98"/>
    </row>
    <row r="114" ht="20.35" customHeight="1">
      <c r="A114" s="110"/>
      <c r="B114" t="s" s="111">
        <f>'Conteúdo'!$B115</f>
        <v>224</v>
      </c>
      <c r="C114" s="112"/>
      <c r="D114" s="98"/>
      <c r="E114" s="98"/>
      <c r="F114" s="98"/>
    </row>
    <row r="115" ht="20.35" customHeight="1">
      <c r="A115" t="s" s="113">
        <f>'Conteúdo'!$B$116</f>
        <v>198</v>
      </c>
      <c r="B115" t="s" s="114">
        <v>245</v>
      </c>
      <c r="C115" s="115">
        <f>$C$111+7</f>
        <v>45257</v>
      </c>
      <c r="D115" t="s" s="101">
        <v>227</v>
      </c>
      <c r="E115" t="s" s="101">
        <v>228</v>
      </c>
      <c r="F115" t="s" s="101">
        <v>229</v>
      </c>
    </row>
    <row r="116" ht="20.35" customHeight="1">
      <c r="A116" s="110"/>
      <c r="B116" t="s" s="111">
        <f>'Conteúdo'!$B117</f>
        <v>224</v>
      </c>
      <c r="C116" s="112"/>
      <c r="D116" s="98"/>
      <c r="E116" s="98"/>
      <c r="F116" s="98"/>
    </row>
    <row r="117" ht="20.35" customHeight="1">
      <c r="A117" s="110"/>
      <c r="B117" t="s" s="111">
        <f>'Conteúdo'!$B118</f>
        <v>199</v>
      </c>
      <c r="C117" s="112"/>
      <c r="D117" s="98"/>
      <c r="E117" s="98"/>
      <c r="F117" s="98"/>
    </row>
    <row r="118" ht="20.35" customHeight="1">
      <c r="A118" s="110"/>
      <c r="B118" t="s" s="111">
        <f>'Conteúdo'!$B119</f>
        <v>200</v>
      </c>
      <c r="C118" s="112"/>
      <c r="D118" s="98"/>
      <c r="E118" s="98"/>
      <c r="F118" s="98"/>
    </row>
    <row r="119" ht="20.35" customHeight="1">
      <c r="A119" s="110"/>
      <c r="B119" t="s" s="111">
        <f>'Conteúdo'!$B120</f>
        <v>224</v>
      </c>
      <c r="C119" s="112"/>
      <c r="D119" s="98"/>
      <c r="E119" s="98"/>
      <c r="F119" s="98"/>
    </row>
    <row r="120" ht="20.35" customHeight="1">
      <c r="A120" t="s" s="113">
        <f>'Conteúdo'!$B$121</f>
        <v>201</v>
      </c>
      <c r="B120" t="s" s="114">
        <v>246</v>
      </c>
      <c r="C120" s="115">
        <f>$C$115+7</f>
        <v>45264</v>
      </c>
      <c r="D120" t="s" s="101">
        <v>227</v>
      </c>
      <c r="E120" t="s" s="101">
        <v>228</v>
      </c>
      <c r="F120" t="s" s="101">
        <v>229</v>
      </c>
    </row>
    <row r="121" ht="20.35" customHeight="1">
      <c r="A121" s="110"/>
      <c r="B121" t="s" s="111">
        <f>'Conteúdo'!$B122</f>
        <v>224</v>
      </c>
      <c r="C121" s="112"/>
      <c r="D121" s="98"/>
      <c r="E121" s="98"/>
      <c r="F121" s="98"/>
    </row>
    <row r="122" ht="20.35" customHeight="1">
      <c r="A122" s="110"/>
      <c r="B122" t="s" s="111">
        <f>'Conteúdo'!$B123</f>
        <v>200</v>
      </c>
      <c r="C122" s="112"/>
      <c r="D122" s="98"/>
      <c r="E122" s="98"/>
      <c r="F122" s="98"/>
    </row>
    <row r="123" ht="20.35" customHeight="1">
      <c r="A123" s="110"/>
      <c r="B123" t="s" s="111">
        <f>'Conteúdo'!$B124</f>
        <v>136</v>
      </c>
      <c r="C123" s="112"/>
      <c r="D123" s="98"/>
      <c r="E123" s="98"/>
      <c r="F123" s="98"/>
    </row>
    <row r="124" ht="20.35" customHeight="1">
      <c r="A124" t="s" s="113">
        <f>'Conteúdo'!$A$125</f>
        <v>247</v>
      </c>
      <c r="B124" t="s" s="111">
        <f>'Conteúdo'!$B125</f>
        <v>203</v>
      </c>
      <c r="C124" s="112"/>
      <c r="D124" s="98"/>
      <c r="E124" s="98"/>
      <c r="F124" s="98"/>
    </row>
    <row r="125" ht="20.35" customHeight="1">
      <c r="A125" s="110"/>
      <c r="B125" t="s" s="111">
        <f>'Conteúdo'!$B126</f>
        <v>204</v>
      </c>
      <c r="C125" s="112"/>
      <c r="D125" s="98"/>
      <c r="E125" s="98"/>
      <c r="F125" s="98"/>
    </row>
    <row r="126" ht="20.35" customHeight="1">
      <c r="A126" s="110"/>
      <c r="B126" t="s" s="111">
        <f>'Conteúdo'!$B127</f>
        <v>205</v>
      </c>
      <c r="C126" s="112"/>
      <c r="D126" s="98"/>
      <c r="E126" s="98"/>
      <c r="F126" s="98"/>
    </row>
  </sheetData>
  <mergeCells count="20">
    <mergeCell ref="A55:A60"/>
    <mergeCell ref="A61:A64"/>
    <mergeCell ref="A65:A70"/>
    <mergeCell ref="A81:A84"/>
    <mergeCell ref="A85:A91"/>
    <mergeCell ref="A92:A97"/>
    <mergeCell ref="A98:A102"/>
    <mergeCell ref="A103:A106"/>
    <mergeCell ref="A107:A110"/>
    <mergeCell ref="A111:A114"/>
    <mergeCell ref="A115:A119"/>
    <mergeCell ref="A120:A123"/>
    <mergeCell ref="A29:A33"/>
    <mergeCell ref="A71:A75"/>
    <mergeCell ref="A76:A80"/>
    <mergeCell ref="A124:A126"/>
    <mergeCell ref="A2:A28"/>
    <mergeCell ref="A34:A40"/>
    <mergeCell ref="A41:A47"/>
    <mergeCell ref="A48:A54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7" customHeight="1" outlineLevelRow="0" outlineLevelCol="0"/>
  <cols>
    <col min="1" max="1" width="37.9297" style="116" customWidth="1"/>
    <col min="2" max="2" width="13.6719" style="116" customWidth="1"/>
    <col min="3" max="3" width="2.5" style="116" customWidth="1"/>
    <col min="4" max="16384" width="16.3516" style="116" customWidth="1"/>
  </cols>
  <sheetData>
    <row r="1" ht="20.55" customHeight="1">
      <c r="A1" t="s" s="105">
        <v>220</v>
      </c>
      <c r="B1" t="s" s="105">
        <v>221</v>
      </c>
      <c r="C1" s="106"/>
    </row>
    <row r="2" ht="20.55" customHeight="1">
      <c r="A2" t="s" s="97">
        <v>250</v>
      </c>
      <c r="B2" s="117">
        <f>'Cronograma - Table 1'!$C$29</f>
        <v>45145</v>
      </c>
      <c r="C2" t="s" s="97">
        <v>251</v>
      </c>
    </row>
    <row r="3" ht="20.35" customHeight="1">
      <c r="A3" t="s" s="100">
        <v>252</v>
      </c>
      <c r="B3" s="118">
        <f>'Cronograma - Table 1'!$C$120</f>
        <v>45264</v>
      </c>
      <c r="C3" t="s" s="100">
        <v>251</v>
      </c>
    </row>
    <row r="4" ht="20.35" customHeight="1">
      <c r="A4" t="s" s="100">
        <v>253</v>
      </c>
      <c r="B4" s="98"/>
      <c r="C4" s="98"/>
    </row>
    <row r="5" ht="20.35" customHeight="1">
      <c r="A5" t="s" s="100">
        <v>254</v>
      </c>
      <c r="B5" s="118">
        <f>'Cronograma - Table 1'!$C$34</f>
        <v>45152</v>
      </c>
      <c r="C5" t="s" s="100">
        <v>251</v>
      </c>
    </row>
    <row r="6" ht="20.35" customHeight="1">
      <c r="A6" t="s" s="100">
        <v>255</v>
      </c>
      <c r="B6" s="118">
        <f>'Cronograma - Table 1'!$C$41</f>
        <v>45159</v>
      </c>
      <c r="C6" t="s" s="100">
        <v>251</v>
      </c>
    </row>
    <row r="7" ht="20.35" customHeight="1">
      <c r="A7" t="s" s="100">
        <v>256</v>
      </c>
      <c r="B7" s="118">
        <f>'Cronograma - Table 1'!$C$48</f>
        <v>45166</v>
      </c>
      <c r="C7" t="s" s="100">
        <v>251</v>
      </c>
    </row>
    <row r="8" ht="20.35" customHeight="1">
      <c r="A8" t="s" s="100">
        <v>257</v>
      </c>
      <c r="B8" s="118">
        <f>'Cronograma - Table 1'!$C$55</f>
        <v>45173</v>
      </c>
      <c r="C8" t="s" s="100">
        <v>251</v>
      </c>
    </row>
    <row r="9" ht="20.35" customHeight="1">
      <c r="A9" t="s" s="100">
        <v>258</v>
      </c>
      <c r="B9" s="118">
        <f>'Cronograma - Table 1'!$C$61</f>
        <v>45180</v>
      </c>
      <c r="C9" t="s" s="100">
        <v>251</v>
      </c>
    </row>
    <row r="10" ht="20.35" customHeight="1">
      <c r="A10" t="s" s="100">
        <v>259</v>
      </c>
      <c r="B10" s="118">
        <f>'Cronograma - Table 1'!$C$65</f>
        <v>45187</v>
      </c>
      <c r="C10" t="s" s="100">
        <v>251</v>
      </c>
    </row>
    <row r="11" ht="20.35" customHeight="1">
      <c r="A11" t="s" s="100">
        <v>260</v>
      </c>
      <c r="B11" s="118">
        <f>'Cronograma - Table 1'!$C$71</f>
        <v>45194</v>
      </c>
      <c r="C11" t="s" s="100">
        <v>251</v>
      </c>
    </row>
    <row r="12" ht="20.35" customHeight="1">
      <c r="A12" t="s" s="100">
        <v>261</v>
      </c>
      <c r="B12" s="118">
        <f>'Cronograma - Table 1'!$C$76</f>
        <v>45201</v>
      </c>
      <c r="C12" t="s" s="100">
        <v>251</v>
      </c>
    </row>
    <row r="13" ht="20.35" customHeight="1">
      <c r="A13" t="s" s="100">
        <v>262</v>
      </c>
      <c r="B13" s="118">
        <f>'Cronograma - Table 1'!$C$81</f>
        <v>45208</v>
      </c>
      <c r="C13" t="s" s="100">
        <v>251</v>
      </c>
    </row>
    <row r="14" ht="20.35" customHeight="1">
      <c r="A14" t="s" s="100">
        <v>263</v>
      </c>
      <c r="B14" s="118">
        <f>'Cronograma - Table 1'!$C$85</f>
        <v>45215</v>
      </c>
      <c r="C14" t="s" s="100">
        <v>251</v>
      </c>
    </row>
    <row r="15" ht="20.35" customHeight="1">
      <c r="A15" t="s" s="100">
        <v>264</v>
      </c>
      <c r="B15" s="118">
        <f>'Cronograma - Table 1'!$C$92</f>
        <v>45222</v>
      </c>
      <c r="C15" t="s" s="100">
        <v>251</v>
      </c>
    </row>
    <row r="16" ht="20.35" customHeight="1">
      <c r="A16" t="s" s="100">
        <v>265</v>
      </c>
      <c r="B16" s="118">
        <f>'Cronograma - Table 1'!$C$98</f>
        <v>45229</v>
      </c>
      <c r="C16" t="s" s="100">
        <v>251</v>
      </c>
    </row>
    <row r="17" ht="20.35" customHeight="1">
      <c r="A17" t="s" s="100">
        <v>266</v>
      </c>
      <c r="B17" s="118">
        <f>'Cronograma - Table 1'!$C$103</f>
        <v>45236</v>
      </c>
      <c r="C17" t="s" s="100">
        <v>251</v>
      </c>
    </row>
    <row r="18" ht="20.35" customHeight="1">
      <c r="A18" t="s" s="100">
        <v>267</v>
      </c>
      <c r="B18" s="118">
        <f>'Cronograma - Table 1'!$C$107</f>
        <v>45243</v>
      </c>
      <c r="C18" t="s" s="100">
        <v>251</v>
      </c>
    </row>
    <row r="19" ht="20.35" customHeight="1">
      <c r="A19" t="s" s="100">
        <v>268</v>
      </c>
      <c r="B19" s="118">
        <f>'Cronograma - Table 1'!$C$111</f>
        <v>45250</v>
      </c>
      <c r="C19" t="s" s="100">
        <v>251</v>
      </c>
    </row>
    <row r="20" ht="20.35" customHeight="1">
      <c r="A20" t="s" s="100">
        <v>269</v>
      </c>
      <c r="B20" s="118">
        <f>'Cronograma - Table 1'!$C$115</f>
        <v>45257</v>
      </c>
      <c r="C20" t="s" s="100">
        <v>251</v>
      </c>
    </row>
    <row r="21" ht="20.35" customHeight="1">
      <c r="A21" t="s" s="100">
        <v>270</v>
      </c>
      <c r="B21" s="118">
        <f>'Cronograma - Table 1'!$C$120</f>
        <v>45264</v>
      </c>
      <c r="C21" t="s" s="100">
        <v>251</v>
      </c>
    </row>
    <row r="22" ht="20.35" customHeight="1">
      <c r="A22" t="s" s="100">
        <v>271</v>
      </c>
      <c r="B22" s="98"/>
      <c r="C22" s="98"/>
    </row>
  </sheetData>
  <mergeCells count="2">
    <mergeCell ref="A4:C4"/>
    <mergeCell ref="A22:C2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5"/>
  <sheetViews>
    <sheetView workbookViewId="0" showGridLines="0" defaultGridColor="1"/>
  </sheetViews>
  <sheetFormatPr defaultColWidth="16.3333" defaultRowHeight="13.9" customHeight="1" outlineLevelRow="0" outlineLevelCol="0"/>
  <cols>
    <col min="1" max="1" width="30.1719" style="119" customWidth="1"/>
    <col min="2" max="2" width="7" style="119" customWidth="1"/>
    <col min="3" max="3" width="17.8516" style="119" customWidth="1"/>
    <col min="4" max="4" width="10.1719" style="119" customWidth="1"/>
    <col min="5" max="5" width="6.35156" style="119" customWidth="1"/>
    <col min="6" max="6" width="143" style="119" customWidth="1"/>
    <col min="7" max="16384" width="16.3516" style="119" customWidth="1"/>
  </cols>
  <sheetData>
    <row r="1" ht="15.55" customHeight="1">
      <c r="A1" t="s" s="120">
        <v>273</v>
      </c>
      <c r="B1" s="120"/>
      <c r="C1" s="120"/>
      <c r="D1" s="120"/>
      <c r="E1" s="120"/>
      <c r="F1" s="120"/>
    </row>
    <row r="2" ht="20.7" customHeight="1">
      <c r="A2" t="s" s="121">
        <v>10</v>
      </c>
      <c r="B2" t="s" s="121">
        <v>39</v>
      </c>
      <c r="C2" t="s" s="121">
        <v>14</v>
      </c>
      <c r="D2" t="s" s="121">
        <v>12</v>
      </c>
      <c r="E2" t="s" s="121">
        <v>13</v>
      </c>
      <c r="F2" t="s" s="121">
        <v>17</v>
      </c>
    </row>
    <row r="3" ht="20.6" customHeight="1">
      <c r="A3" t="s" s="122">
        <v>45</v>
      </c>
      <c r="B3" t="s" s="123">
        <v>275</v>
      </c>
      <c r="C3" t="s" s="123">
        <v>276</v>
      </c>
      <c r="D3" t="s" s="123">
        <v>36</v>
      </c>
      <c r="E3" t="s" s="123">
        <v>46</v>
      </c>
      <c r="F3" t="s" s="124">
        <v>48</v>
      </c>
    </row>
    <row r="4" ht="20.6" customHeight="1">
      <c r="A4" t="s" s="122">
        <v>51</v>
      </c>
      <c r="B4" t="s" s="123">
        <v>277</v>
      </c>
      <c r="C4" t="s" s="123">
        <v>278</v>
      </c>
      <c r="D4" t="s" s="123">
        <v>52</v>
      </c>
      <c r="E4" t="s" s="123">
        <v>46</v>
      </c>
      <c r="F4" t="s" s="124">
        <v>54</v>
      </c>
    </row>
    <row r="5" ht="20.6" customHeight="1">
      <c r="A5" t="s" s="122">
        <v>57</v>
      </c>
      <c r="B5" t="s" s="123">
        <v>279</v>
      </c>
      <c r="C5" t="s" s="123">
        <v>280</v>
      </c>
      <c r="D5" t="s" s="123">
        <v>55</v>
      </c>
      <c r="E5" t="s" s="123">
        <v>46</v>
      </c>
      <c r="F5" t="s" s="124">
        <v>59</v>
      </c>
    </row>
    <row r="6" ht="20.6" customHeight="1">
      <c r="A6" t="s" s="122">
        <v>62</v>
      </c>
      <c r="B6" t="s" s="123">
        <v>281</v>
      </c>
      <c r="C6" t="s" s="123">
        <v>282</v>
      </c>
      <c r="D6" t="s" s="123">
        <v>55</v>
      </c>
      <c r="E6" t="s" s="123">
        <v>46</v>
      </c>
      <c r="F6" t="s" s="124">
        <v>64</v>
      </c>
    </row>
    <row r="7" ht="20.6" customHeight="1">
      <c r="A7" t="s" s="122">
        <v>68</v>
      </c>
      <c r="B7" t="s" s="123">
        <v>283</v>
      </c>
      <c r="C7" t="s" s="123">
        <v>284</v>
      </c>
      <c r="D7" t="s" s="123">
        <v>55</v>
      </c>
      <c r="E7" t="s" s="123">
        <v>46</v>
      </c>
      <c r="F7" t="s" s="124">
        <v>70</v>
      </c>
    </row>
    <row r="8" ht="20.6" customHeight="1">
      <c r="A8" t="s" s="122">
        <v>73</v>
      </c>
      <c r="B8" t="s" s="123">
        <v>285</v>
      </c>
      <c r="C8" t="s" s="123">
        <v>286</v>
      </c>
      <c r="D8" t="s" s="123">
        <v>36</v>
      </c>
      <c r="E8" t="s" s="123">
        <v>46</v>
      </c>
      <c r="F8" t="s" s="124">
        <v>75</v>
      </c>
    </row>
    <row r="9" ht="20.6" customHeight="1">
      <c r="A9" t="s" s="122">
        <v>78</v>
      </c>
      <c r="B9" t="s" s="123">
        <v>287</v>
      </c>
      <c r="C9" t="s" s="123">
        <v>288</v>
      </c>
      <c r="D9" t="s" s="123">
        <v>36</v>
      </c>
      <c r="E9" t="s" s="123">
        <v>46</v>
      </c>
      <c r="F9" t="s" s="124">
        <v>80</v>
      </c>
    </row>
    <row r="10" ht="20.6" customHeight="1">
      <c r="A10" t="s" s="122">
        <v>83</v>
      </c>
      <c r="B10" t="s" s="123">
        <v>289</v>
      </c>
      <c r="C10" t="s" s="123">
        <v>290</v>
      </c>
      <c r="D10" t="s" s="123">
        <v>84</v>
      </c>
      <c r="E10" t="s" s="123">
        <v>46</v>
      </c>
      <c r="F10" t="s" s="124">
        <v>86</v>
      </c>
    </row>
    <row r="11" ht="20.6" customHeight="1">
      <c r="A11" t="s" s="122">
        <v>89</v>
      </c>
      <c r="B11" t="s" s="123">
        <v>291</v>
      </c>
      <c r="C11" t="s" s="123">
        <v>292</v>
      </c>
      <c r="D11" t="s" s="123">
        <v>55</v>
      </c>
      <c r="E11" t="s" s="123">
        <v>46</v>
      </c>
      <c r="F11" t="s" s="124">
        <v>91</v>
      </c>
    </row>
    <row r="12" ht="20.6" customHeight="1">
      <c r="A12" t="s" s="122">
        <v>94</v>
      </c>
      <c r="B12" t="s" s="123">
        <v>293</v>
      </c>
      <c r="C12" t="s" s="123">
        <v>294</v>
      </c>
      <c r="D12" t="s" s="123">
        <v>71</v>
      </c>
      <c r="E12" t="s" s="123">
        <v>46</v>
      </c>
      <c r="F12" t="s" s="124">
        <v>96</v>
      </c>
    </row>
    <row r="13" ht="20.6" customHeight="1">
      <c r="A13" t="s" s="122">
        <v>98</v>
      </c>
      <c r="B13" t="s" s="123">
        <v>295</v>
      </c>
      <c r="C13" t="s" s="123">
        <v>296</v>
      </c>
      <c r="D13" t="s" s="123">
        <v>71</v>
      </c>
      <c r="E13" t="s" s="123">
        <v>46</v>
      </c>
      <c r="F13" t="s" s="123">
        <v>100</v>
      </c>
    </row>
    <row r="14" ht="20.6" customHeight="1">
      <c r="A14" t="s" s="122">
        <v>102</v>
      </c>
      <c r="B14" t="s" s="123">
        <v>297</v>
      </c>
      <c r="C14" t="s" s="123">
        <v>298</v>
      </c>
      <c r="D14" t="s" s="123">
        <v>55</v>
      </c>
      <c r="E14" t="s" s="123">
        <v>46</v>
      </c>
      <c r="F14" t="s" s="124">
        <v>104</v>
      </c>
    </row>
    <row r="15" ht="20.6" customHeight="1">
      <c r="A15" t="s" s="122">
        <v>107</v>
      </c>
      <c r="B15" t="s" s="123">
        <v>299</v>
      </c>
      <c r="C15" t="s" s="123">
        <v>300</v>
      </c>
      <c r="D15" t="s" s="123">
        <v>55</v>
      </c>
      <c r="E15" t="s" s="123">
        <v>46</v>
      </c>
      <c r="F15" t="s" s="124">
        <v>109</v>
      </c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