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Alunos - Table 1" sheetId="2" r:id="rId5"/>
    <sheet name="SIS_Notas - Table 1" sheetId="3" r:id="rId6"/>
    <sheet name="Conteúdo" sheetId="4" r:id="rId7"/>
    <sheet name="Cronograma - Tabela 2" sheetId="5" r:id="rId8"/>
    <sheet name="Cronograma - Table 1" sheetId="6" r:id="rId9"/>
    <sheet name="Cronograma - Table 1-1" sheetId="7" r:id="rId10"/>
    <sheet name="_TCC2 - Aprovados em TCC1 - 202" sheetId="8" r:id="rId11"/>
  </sheets>
</workbook>
</file>

<file path=xl/comments1.xml><?xml version="1.0" encoding="utf-8"?>
<comments xmlns="http://schemas.openxmlformats.org/spreadsheetml/2006/main">
  <authors>
    <author>01</author>
  </authors>
  <commentList>
    <comment ref="C2" authorId="0">
      <text>
        <r>
          <rPr>
            <sz val="11"/>
            <color indexed="8"/>
            <rFont val="Helvetica Neue"/>
          </rPr>
          <t xml:space="preserve">01:
Aviso BCC: https://github.com/dalton-reis/disciplinaTCC1Privado/projects/1#card-67514804
</t>
        </r>
      </text>
    </comment>
    <comment ref="E2" authorId="0">
      <text>
        <r>
          <rPr>
            <sz val="11"/>
            <color indexed="8"/>
            <rFont val="Helvetica Neue"/>
          </rPr>
          <t xml:space="preserve">01:
PreProjeto Revisão: https://github.com/dalton-reis/disciplinaTCC1Privado/projects/1#card-71633435
</t>
        </r>
      </text>
    </comment>
    <comment ref="G2" authorId="0">
      <text>
        <r>
          <rPr>
            <sz val="11"/>
            <color indexed="8"/>
            <rFont val="Helvetica Neue"/>
          </rPr>
          <t>01:
Desistiu</t>
        </r>
      </text>
    </comment>
    <comment ref="H2" authorId="0">
      <text>
        <r>
          <rPr>
            <sz val="11"/>
            <color indexed="8"/>
            <rFont val="Helvetica Neue"/>
          </rPr>
          <t>01:
Orientador material: https://github.com/dalton-reis/disciplinaTCC1Privado/projects/1#card-67524750
Defesa orientador: https://github.com/dalton-reis/disciplinaTCC1Privado/projects/1#card-70844304</t>
        </r>
      </text>
    </comment>
    <comment ref="AC2" authorId="0">
      <text>
        <r>
          <rPr>
            <sz val="11"/>
            <color indexed="8"/>
            <rFont val="Helvetica Neue"/>
          </rPr>
          <t>01:
Revisão TCC1: https://github.com/dalton-reis/disciplinaTCC1Privado/projects/1#card-70902305</t>
        </r>
      </text>
    </comment>
    <comment ref="AM2" authorId="0">
      <text>
        <r>
          <rPr>
            <sz val="11"/>
            <color indexed="8"/>
            <rFont val="Helvetica Neue"/>
          </rPr>
          <t>01:
Revisão TCC1: https://github.com/dalton-reis/disciplinaTCC1Privado/projects/1#card-70902305</t>
        </r>
      </text>
    </comment>
    <comment ref="AO2" authorId="0">
      <text>
        <r>
          <rPr>
            <sz val="11"/>
            <color indexed="8"/>
            <rFont val="Helvetica Neue"/>
          </rPr>
          <t xml:space="preserve">01:
Projeto Revisão: https://github.com/dalton-reis/disciplinaTCC1Privado/projects/1#card-74990708
</t>
        </r>
      </text>
    </comment>
    <comment ref="U3" authorId="0">
      <text>
        <r>
          <rPr>
            <sz val="11"/>
            <color indexed="8"/>
            <rFont val="Helvetica Neue"/>
          </rPr>
          <t>01:
Banca BCC: https://github.com/dalton-reis/disciplinaTCC1Privado/projects/1#card-67445813
Avaliador BCC: https://github.com/dalton-reis/disciplinaTCC1Privado/projects/1#card-70265546
Banca Avaliador: https://github.com/dalton-reis/disciplinaTCC1Privado/projects/1#card-70846257</t>
        </r>
      </text>
    </comment>
    <comment ref="V3" authorId="0">
      <text>
        <r>
          <rPr>
            <sz val="11"/>
            <color indexed="8"/>
            <rFont val="Helvetica Neue"/>
          </rPr>
          <t>01:
Entregou a 1a versão https://github.com/dalton-reis/disciplinaTCC1Privado/projects/1#card-69731601</t>
        </r>
      </text>
    </comment>
    <comment ref="W4" authorId="0">
      <text>
        <r>
          <rPr>
            <sz val="11"/>
            <color indexed="8"/>
            <rFont val="Helvetica Neue"/>
          </rPr>
          <t xml:space="preserve">01:
Desligar revisão
Remover lixo final
Remover rodapé
Inserir ficha
Nome prof. Especialista
Inserir tabela inicio - preencher
Inserir número página
Revisar BCC: https://github.com/dalton-reis/disciplinaTCC1Privado/projects/1#card-70265546
Revisar SIS: https://github.com/dalton-reis/disciplinaTCC1Privado/projects/1#card-70265652
</t>
        </r>
      </text>
    </comment>
    <comment ref="AG4" authorId="0">
      <text>
        <r>
          <rPr>
            <sz val="11"/>
            <color indexed="8"/>
            <rFont val="Helvetica Neue"/>
          </rPr>
          <t xml:space="preserve">01:
Desligar revisão
Remover lixo final
Remover rodapé
Inserir ficha
Nome prof. Especialista
Inserir tabela inicio - preencher
Inserir número página
Enviar junto no e-mail a versão do pré-projeto com a revisão.
Revisar BCC: https://github.com/dalton-reis/disciplinaTCC1Privado/projects/1#card-73991079
</t>
        </r>
      </text>
    </comment>
  </commentList>
</comments>
</file>

<file path=xl/sharedStrings.xml><?xml version="1.0" encoding="utf-8"?>
<sst xmlns="http://schemas.openxmlformats.org/spreadsheetml/2006/main" uniqueCount="320">
  <si>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</si>
  <si>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</si>
  <si>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</si>
  <si>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</si>
  <si>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Alunos</t>
  </si>
  <si>
    <t>Table 1</t>
  </si>
  <si>
    <t>Alunos - Table 1</t>
  </si>
  <si>
    <t>Ordem</t>
  </si>
  <si>
    <t>dia</t>
  </si>
  <si>
    <t>inicio</t>
  </si>
  <si>
    <t>Nome</t>
  </si>
  <si>
    <t>D</t>
  </si>
  <si>
    <t>Orientador</t>
  </si>
  <si>
    <t>Curso</t>
  </si>
  <si>
    <t>Tipo</t>
  </si>
  <si>
    <t>Eixo</t>
  </si>
  <si>
    <t>E-mail</t>
  </si>
  <si>
    <t>Atraso</t>
  </si>
  <si>
    <t>TCC2</t>
  </si>
  <si>
    <t>Título</t>
  </si>
  <si>
    <t>Avaliador</t>
  </si>
  <si>
    <t>TCC1
Dalton</t>
  </si>
  <si>
    <t>TCC2
Maurício</t>
  </si>
  <si>
    <t>Coor.
Marcel</t>
  </si>
  <si>
    <t>M1</t>
  </si>
  <si>
    <t>M2</t>
  </si>
  <si>
    <t>Fechado</t>
  </si>
  <si>
    <t>Aplicado</t>
  </si>
  <si>
    <t>Professor</t>
  </si>
  <si>
    <t>V1</t>
  </si>
  <si>
    <t>Especialista</t>
  </si>
  <si>
    <t>Dalton</t>
  </si>
  <si>
    <t>V2</t>
  </si>
  <si>
    <t>Co-orient</t>
  </si>
  <si>
    <t>Inovação</t>
  </si>
  <si>
    <t>Vinculo</t>
  </si>
  <si>
    <t>E</t>
  </si>
  <si>
    <t>R</t>
  </si>
  <si>
    <t>Ordem:</t>
  </si>
  <si>
    <t>Contagem (Únicas):</t>
  </si>
  <si>
    <t>Amanda Detofol Constante</t>
  </si>
  <si>
    <t>Simone</t>
  </si>
  <si>
    <t>SIS</t>
  </si>
  <si>
    <t>Joel Daniel Constante</t>
  </si>
  <si>
    <t>Desenvolvimento de Software para Sistemas de Informação</t>
  </si>
  <si>
    <t>adconstante@furb.br</t>
  </si>
  <si>
    <t xml:space="preserve">APLICATIVO COLABORATIVO PARA GESTÃO DA PATOTA DE FUTEBOL “PEREBAS FC” COM SUPORTE A RECURSOS DE ACESSIBILIDADE </t>
  </si>
  <si>
    <t>Marcel</t>
  </si>
  <si>
    <t>Amanda Miranda Zanella</t>
  </si>
  <si>
    <t>Lucas Miguel Vieira</t>
  </si>
  <si>
    <t>Nayara Granemann Thibes Santos</t>
  </si>
  <si>
    <r>
      <rPr>
        <u val="single"/>
        <sz val="10"/>
        <color indexed="26"/>
        <rFont val="Arial"/>
      </rPr>
      <t>amzanella@furb.br</t>
    </r>
  </si>
  <si>
    <r>
      <rPr>
        <u val="single"/>
        <sz val="10"/>
        <color indexed="26"/>
        <rFont val="Arial"/>
      </rPr>
      <t>lucasmiguel@furb.br</t>
    </r>
  </si>
  <si>
    <t>SISTEMA DE GESTÃO E VISUALIZAÇÃO DE PRODUTOS EM UMA LOJA DE ALUGUEL DE TRAJES</t>
  </si>
  <si>
    <t>Luciana</t>
  </si>
  <si>
    <t>Ana Maria Maurizio</t>
  </si>
  <si>
    <t>Stephani Silvia Zatta</t>
  </si>
  <si>
    <t>Valdameri</t>
  </si>
  <si>
    <t xml:space="preserve">Dulcineia da Silva Wolmann </t>
  </si>
  <si>
    <t xml:space="preserve">Gestão de Sistemas de Informação e da Tecnologia da Informação </t>
  </si>
  <si>
    <r>
      <rPr>
        <u val="single"/>
        <sz val="10"/>
        <color indexed="26"/>
        <rFont val="Arial"/>
      </rPr>
      <t>amaurizio@furb.br</t>
    </r>
  </si>
  <si>
    <r>
      <rPr>
        <u val="single"/>
        <sz val="10"/>
        <color indexed="26"/>
        <rFont val="Arial"/>
      </rPr>
      <t>szatta@furb.br</t>
    </r>
  </si>
  <si>
    <t>ORTHODOC: SISTEMA DE GESTÃO DE RELATÓRIOS DE SUPRIMENTOS CIRÚRGICOS</t>
  </si>
  <si>
    <t>Gilvan</t>
  </si>
  <si>
    <t>Barbara Alessandra Maas</t>
  </si>
  <si>
    <t>Bruno Henrique Wiedemann Reis</t>
  </si>
  <si>
    <t>Luana Favetta Groppo</t>
  </si>
  <si>
    <r>
      <rPr>
        <u val="single"/>
        <sz val="10"/>
        <color indexed="26"/>
        <rFont val="Arial"/>
      </rPr>
      <t>bamaas@furb.br</t>
    </r>
  </si>
  <si>
    <r>
      <rPr>
        <u val="single"/>
        <sz val="10"/>
        <color indexed="26"/>
        <rFont val="Arial"/>
      </rPr>
      <t>bhwreis@furb.br</t>
    </r>
  </si>
  <si>
    <t>ACESSIBILIDADE EM E-COMMERCE DE JOGOS</t>
  </si>
  <si>
    <t>Brenda Louise Bernat</t>
  </si>
  <si>
    <t>Marcus Vinícius Assuiti</t>
  </si>
  <si>
    <r>
      <rPr>
        <u val="single"/>
        <sz val="10"/>
        <color indexed="26"/>
        <rFont val="Arial"/>
      </rPr>
      <t>bbernat@furb.br</t>
    </r>
  </si>
  <si>
    <t>FERRAMENTA INTERNA PARA GESTÃO DE CONHECIMENTO COM MECANISMO DE BUSCA SEMÂNTICA</t>
  </si>
  <si>
    <t>Andreza</t>
  </si>
  <si>
    <t>Bruna Schroeder</t>
  </si>
  <si>
    <t>Acadêmico</t>
  </si>
  <si>
    <t>..</t>
  </si>
  <si>
    <r>
      <rPr>
        <u val="single"/>
        <sz val="10"/>
        <color indexed="26"/>
        <rFont val="Arial"/>
      </rPr>
      <t>bruschroeder@furb.br</t>
    </r>
  </si>
  <si>
    <t>APLICAÇÃO PARA GESTÃO DE CAMPEONATOS ESPORTIVOS VOLTADO AO CROSSFIT®</t>
  </si>
  <si>
    <t>Cardoso</t>
  </si>
  <si>
    <t>Carlos Augusto Schultz Medina</t>
  </si>
  <si>
    <t>Jonathan Luiz Aranha</t>
  </si>
  <si>
    <r>
      <rPr>
        <u val="single"/>
        <sz val="10"/>
        <color indexed="26"/>
        <rFont val="Arial"/>
      </rPr>
      <t>cmedina@furb.br</t>
    </r>
  </si>
  <si>
    <t>ANÁLISE E APLICAÇÃO DE AUTOMAÇÃO ROBÓTICA DE PROCESSOS NO SETOR FINANCEIRO EM UMA EMPRESA TÊXTIL</t>
  </si>
  <si>
    <t>Miguel</t>
  </si>
  <si>
    <t>Gabriel Eduardo Jansen</t>
  </si>
  <si>
    <t>Thiago Nunes Ferrari</t>
  </si>
  <si>
    <t>Ana Paula Zonta</t>
  </si>
  <si>
    <r>
      <rPr>
        <u val="single"/>
        <sz val="10"/>
        <color indexed="26"/>
        <rFont val="Arial"/>
      </rPr>
      <t>gejansen@furb.br</t>
    </r>
  </si>
  <si>
    <r>
      <rPr>
        <u val="single"/>
        <sz val="10"/>
        <color indexed="26"/>
        <rFont val="Arial"/>
      </rPr>
      <t>tferrari@furb.br</t>
    </r>
  </si>
  <si>
    <t>QUICKEVENT: SISTEMA COLABORATIVO PARA GERENCIAMENTO E BUSCA DE EVENTOS</t>
  </si>
  <si>
    <t>Péricas</t>
  </si>
  <si>
    <t>Gabriel Kresin</t>
  </si>
  <si>
    <t>Ícaro Yuri Rohde da Silva</t>
  </si>
  <si>
    <r>
      <rPr>
        <u val="single"/>
        <sz val="10"/>
        <color indexed="26"/>
        <rFont val="Arial"/>
      </rPr>
      <t>gkresin@furb.br</t>
    </r>
  </si>
  <si>
    <t>APLICATIVO PARA CRIAÇÃO DE GRUPOS E AGENDAMENTOS DE SESSÕES DE RPG: PARTY FINDER</t>
  </si>
  <si>
    <t>Aurélio</t>
  </si>
  <si>
    <t>Gustavo Mandel</t>
  </si>
  <si>
    <t>Nicholas Ilha</t>
  </si>
  <si>
    <r>
      <rPr>
        <u val="single"/>
        <sz val="10"/>
        <color indexed="26"/>
        <rFont val="Arial"/>
      </rPr>
      <t>gusmandel@furb.br</t>
    </r>
  </si>
  <si>
    <t xml:space="preserve">DESENVOLVIMENTO DE UM CHATBOT QUE BUSCA O COMPUTADOR E PERIFÉRICOS IDEAIS PARA O USUÁRIO </t>
  </si>
  <si>
    <t>Iago Giuseppe Tambosi</t>
  </si>
  <si>
    <t>Aumir José Tambosi</t>
  </si>
  <si>
    <r>
      <rPr>
        <u val="single"/>
        <sz val="10"/>
        <color indexed="26"/>
        <rFont val="Arial"/>
      </rPr>
      <t>igtambosi@furb.br</t>
    </r>
  </si>
  <si>
    <t>PROTÓTIPO DE UM APLICATIVO MÓVEL PARA GESTÃO DE OFICINAS MECÂNICAS</t>
  </si>
  <si>
    <t>Karoline Custodio Dos Santos</t>
  </si>
  <si>
    <t>Fabiana Aparecida Custodio</t>
  </si>
  <si>
    <r>
      <rPr>
        <u val="single"/>
        <sz val="10"/>
        <color indexed="26"/>
        <rFont val="Arial"/>
      </rPr>
      <t>karolinecustodio@furb.br</t>
    </r>
  </si>
  <si>
    <t>SOFTWARE PARA GESTÃO DE RESTAURANTE: PRODUÇÃO E COMERCIALIZAÇÃO DOS ALIMENTOS</t>
  </si>
  <si>
    <t>Luís Eduardo Bonatti</t>
  </si>
  <si>
    <t>Mateus Fernando Spengler</t>
  </si>
  <si>
    <r>
      <rPr>
        <u val="single"/>
        <sz val="10"/>
        <color indexed="26"/>
        <rFont val="Arial"/>
      </rPr>
      <t>lbonatti@furb.br</t>
    </r>
  </si>
  <si>
    <r>
      <rPr>
        <u val="single"/>
        <sz val="10"/>
        <color indexed="26"/>
        <rFont val="Arial"/>
      </rPr>
      <t>mfspengler@furb.br</t>
    </r>
  </si>
  <si>
    <t>SISTEMA PARA GESTÃO FINANCEIRA E DE ESTOQUE NO SETOR VESTUÁRIO</t>
  </si>
  <si>
    <t>Yuri Pawlak Alves Ferreira</t>
  </si>
  <si>
    <t>Alex Kusmenkovsky</t>
  </si>
  <si>
    <t>Engenharia de Dados e Informação</t>
  </si>
  <si>
    <r>
      <rPr>
        <u val="single"/>
        <sz val="10"/>
        <color indexed="26"/>
        <rFont val="Arial"/>
      </rPr>
      <t>yferreira@furb.br</t>
    </r>
  </si>
  <si>
    <t>ANÁLISE DE PRODUTOS COM ALTA ESCALA EM VENDAS NO MODELO COMÉRCIO ELETRÔNICO</t>
  </si>
  <si>
    <t>Guilherme Weingaertner</t>
  </si>
  <si>
    <t>Caio Henrique Hahnemann de Souza Kraetzer</t>
  </si>
  <si>
    <r>
      <rPr>
        <u val="single"/>
        <sz val="10"/>
        <color indexed="26"/>
        <rFont val="Arial"/>
      </rPr>
      <t>gweingaertner@furb.br</t>
    </r>
  </si>
  <si>
    <t>Gestão para Criação e Alocação de Vagas de Estacionamento</t>
  </si>
  <si>
    <t>Matheus Leopoldo dos Santos Boing</t>
  </si>
  <si>
    <t>Aurelio</t>
  </si>
  <si>
    <r>
      <rPr>
        <u val="single"/>
        <sz val="10"/>
        <color indexed="26"/>
        <rFont val="Arial"/>
      </rPr>
      <t>mlsboing@furb.br</t>
    </r>
  </si>
  <si>
    <t>Modelo de Aprendizado de Máquina para Estabelecer a Eficiência de Serviços Municipais</t>
  </si>
  <si>
    <t>SIS_Notas</t>
  </si>
  <si>
    <t>SIS_Notas - Table 1</t>
  </si>
  <si>
    <t>Pessoa</t>
  </si>
  <si>
    <t>PreProjeto</t>
  </si>
  <si>
    <t>Projeto</t>
  </si>
  <si>
    <t>Média</t>
  </si>
  <si>
    <t>Reprovação</t>
  </si>
  <si>
    <t>Observação</t>
  </si>
  <si>
    <t>TCC1</t>
  </si>
  <si>
    <t>A</t>
  </si>
  <si>
    <t>P</t>
  </si>
  <si>
    <t>N</t>
  </si>
  <si>
    <t>Nota</t>
  </si>
  <si>
    <t>Conteúdo</t>
  </si>
  <si>
    <t>Tabela 1</t>
  </si>
  <si>
    <t>Unidade</t>
  </si>
  <si>
    <t>Cabeçalho</t>
  </si>
  <si>
    <t xml:space="preserve"># Cronograma:  </t>
  </si>
  <si>
    <t xml:space="preserve">  </t>
  </si>
  <si>
    <t xml:space="preserve">Local:  </t>
  </si>
  <si>
    <t xml:space="preserve">Dia da semana:  </t>
  </si>
  <si>
    <t>&lt;!-- [ ] Aviso: Inicio das aulas &lt;&gt; --&gt;</t>
  </si>
  <si>
    <t>## Cronograma Resumido</t>
  </si>
  <si>
    <t xml:space="preserve">| Atividade | Prazo |  </t>
  </si>
  <si>
    <t xml:space="preserve">|--- | ---- |  </t>
  </si>
  <si>
    <t xml:space="preserve">| Entrega do Termo de Compromisso |  </t>
  </si>
  <si>
    <t xml:space="preserve">| Entrega do pré-projeto (curso de SIS) |  </t>
  </si>
  <si>
    <t xml:space="preserve">| Entrega do Projeto |  </t>
  </si>
  <si>
    <t>|   |</t>
  </si>
  <si>
    <t>## Cronograma Gantt</t>
  </si>
  <si>
    <t xml:space="preserve">![Cronograma Gantt](../svg/Cronogramas/cronograma_SIS.svg "Cronograma Gantt")  </t>
  </si>
  <si>
    <t>## Fluxograma</t>
  </si>
  <si>
    <t xml:space="preserve">![Fluxograma](cronogramaFluxograma.drawio.svg "fluxograma")  </t>
  </si>
  <si>
    <t>## Cronograma Completo</t>
  </si>
  <si>
    <t>Aula_01</t>
  </si>
  <si>
    <t xml:space="preserve">- [aula01Anotacoes](../Aulas/aula01Anotacoes.md "aula01Anotacoes")  </t>
  </si>
  <si>
    <t xml:space="preserve">- Termo - Formulação  </t>
  </si>
  <si>
    <t>Aula_02</t>
  </si>
  <si>
    <t xml:space="preserve">&lt;!-- \[AVISO] Termo atraso https://github.com/dalton-reis/disciplinaTCC1Privado/projects/1#card-67011391 --&gt;  </t>
  </si>
  <si>
    <t xml:space="preserve">- [aula02Anotacoes](../Aulas/aula02Anotacoes.md "aula02Anotacoes")  </t>
  </si>
  <si>
    <t xml:space="preserve">- [aula02Slides](../Aulas/aula02Slides.pdf "aula02Slides")  </t>
  </si>
  <si>
    <t>Aula_03</t>
  </si>
  <si>
    <t xml:space="preserve">- **Entrega do Termo de Compromisso de TCC**  </t>
  </si>
  <si>
    <t xml:space="preserve">- [aula03Anotacoes](../Aulas/aula03Anotacoes.md "aula03Anotacoes")  </t>
  </si>
  <si>
    <t xml:space="preserve">- [aula03Slides](../Aulas/aula03Slides.pdf "aula03Slides")  </t>
  </si>
  <si>
    <t xml:space="preserve">- Pré-Projeto - Formulação  </t>
  </si>
  <si>
    <t>Aula_04</t>
  </si>
  <si>
    <t>&lt;!-- \[AVISO] Orientadores https://github.com/dalton-reis/disciplinaTCC1Privado/projects/1#card-67524750 --&gt;</t>
  </si>
  <si>
    <t xml:space="preserve">- [aula04Anotacoes](../Aulas/aula04Anotacoes.md "aula04Anotacoes")  </t>
  </si>
  <si>
    <t xml:space="preserve">- [aula04Slides](../Aulas/aula04Slides.pdf "aula04Slides")  </t>
  </si>
  <si>
    <t>Aula_05</t>
  </si>
  <si>
    <t>&lt;!-- \[AVISO] banca BCC --&gt;</t>
  </si>
  <si>
    <t xml:space="preserve">- [aula05Anotacoes](../Aulas/aula05Anotacoes.md "aula05Anotacoes")  </t>
  </si>
  <si>
    <t>Aula_06</t>
  </si>
  <si>
    <t>Aula_07</t>
  </si>
  <si>
    <t>&lt;!-- \[AVISO] Atendimento SIS: https://github.com/dalton-reis/disciplinaTCC1Privado/projects/1#card-85660899 --&gt;</t>
  </si>
  <si>
    <t xml:space="preserve">- Pré-Projeto - Atendimento Individual  </t>
  </si>
  <si>
    <t xml:space="preserve">![Atendimento SIS](../Cronogramas/AtendimentoSIS_A.png "Atendimento SIS")  </t>
  </si>
  <si>
    <t>Aula_08</t>
  </si>
  <si>
    <t>- Pré-Projeto - Atendimento Individual</t>
  </si>
  <si>
    <t xml:space="preserve">![Atendimento SIS](../Cronogramas/AtendimentoSIS_B.png "Atendimento SIS")  </t>
  </si>
  <si>
    <t>Aula_09</t>
  </si>
  <si>
    <t>- **Entrega do Pré-Projeto (SIS)**</t>
  </si>
  <si>
    <t xml:space="preserve">- [aula09AnotacoesSIS](../Aulas/aula09AnotacoesSIS.md "aula09AnotacoesSIS")  </t>
  </si>
  <si>
    <t>Aula_10</t>
  </si>
  <si>
    <t>- Semana Acadêmica (não tem aula)</t>
  </si>
  <si>
    <t>Aula_11</t>
  </si>
  <si>
    <t>&lt;!-- \[ ] Revisão dos Pré-Projetos: https://github.com/dalton-reis/disciplinaTCC1Privado/projects/1#card-86157761 --&gt;</t>
  </si>
  <si>
    <t xml:space="preserve">- Revisão dos Pré-Projetos pelos professores de TCC1 e avaliadores.  </t>
  </si>
  <si>
    <t xml:space="preserve">- **não tem aula**  </t>
  </si>
  <si>
    <t>Aula_12</t>
  </si>
  <si>
    <t>Aula_13</t>
  </si>
  <si>
    <t xml:space="preserve">- [aula13Anotacoes](../Aulas/aula13Anotacoes.md "aula13Anotacoes")  </t>
  </si>
  <si>
    <t xml:space="preserve">- Análise do Pré-Projeto  </t>
  </si>
  <si>
    <t>Aula_14</t>
  </si>
  <si>
    <t xml:space="preserve">- Análise do Pré-Projeto - Atendimento Individual  </t>
  </si>
  <si>
    <t>Aula_15</t>
  </si>
  <si>
    <t>Aula_16</t>
  </si>
  <si>
    <t>Aula_17</t>
  </si>
  <si>
    <t>- **Entrega do Projeto**</t>
  </si>
  <si>
    <t xml:space="preserve">- Avaliação dos Projetos (banca)  </t>
  </si>
  <si>
    <t>Aula_18</t>
  </si>
  <si>
    <t>Fechar diário</t>
  </si>
  <si>
    <t>&lt;!-- [ ] Aviso: DION: fechar notas &lt;&gt; --&gt;</t>
  </si>
  <si>
    <t>- Data final para devolução dos projetos pelos avaliadores:  04/07/23</t>
  </si>
  <si>
    <t xml:space="preserve">Último dia para entregar os diários de classe 2023/1: 24/06/23 - 04/07/23  </t>
  </si>
  <si>
    <t>Cronograma</t>
  </si>
  <si>
    <t>Tabela 2</t>
  </si>
  <si>
    <t>Cronograma - Tabela 2</t>
  </si>
  <si>
    <t>Ano/mês:</t>
  </si>
  <si>
    <t>2023-1</t>
  </si>
  <si>
    <t>Turma:</t>
  </si>
  <si>
    <t>Local:</t>
  </si>
  <si>
    <t>Remoto (MS-Teams)</t>
  </si>
  <si>
    <t>Dia:</t>
  </si>
  <si>
    <t>Terças</t>
  </si>
  <si>
    <t>(18:30\~22:00)</t>
  </si>
  <si>
    <t xml:space="preserve"> </t>
  </si>
  <si>
    <t>Cronograma - Table 1</t>
  </si>
  <si>
    <t>Feriados</t>
  </si>
  <si>
    <t>Aula</t>
  </si>
  <si>
    <t>Data</t>
  </si>
  <si>
    <t>Semana</t>
  </si>
  <si>
    <r>
      <rPr>
        <sz val="15"/>
        <color indexed="8"/>
        <rFont val="Helvetica"/>
      </rPr>
      <t xml:space="preserve"># Cronograma:  </t>
    </r>
  </si>
  <si>
    <r>
      <rPr>
        <sz val="15"/>
        <color indexed="8"/>
        <rFont val="Helvetica"/>
      </rPr>
      <t xml:space="preserve">  </t>
    </r>
  </si>
  <si>
    <t xml:space="preserve"> |</t>
  </si>
  <si>
    <t>### Aula_01</t>
  </si>
  <si>
    <t xml:space="preserve"> (</t>
  </si>
  <si>
    <t>terça-feira</t>
  </si>
  <si>
    <t xml:space="preserve">)  </t>
  </si>
  <si>
    <t>### Aula_02</t>
  </si>
  <si>
    <t>### Aula_03</t>
  </si>
  <si>
    <t>### Aula_04</t>
  </si>
  <si>
    <t>### Aula_05</t>
  </si>
  <si>
    <t>### Aula_06</t>
  </si>
  <si>
    <t>### Aula_07</t>
  </si>
  <si>
    <t>### Aula_08</t>
  </si>
  <si>
    <t>### Aula_09</t>
  </si>
  <si>
    <t>### Aula_10</t>
  </si>
  <si>
    <t>### Aula_11</t>
  </si>
  <si>
    <t>### Aula_12</t>
  </si>
  <si>
    <t>### Aula_13</t>
  </si>
  <si>
    <t>### Aula_14</t>
  </si>
  <si>
    <t>### Aula_15</t>
  </si>
  <si>
    <t>### Aula_16</t>
  </si>
  <si>
    <t>### Aula_17</t>
  </si>
  <si>
    <t>### Aula_18</t>
  </si>
  <si>
    <r>
      <rPr>
        <b val="1"/>
        <sz val="15"/>
        <color indexed="8"/>
        <rFont val="Helvetica"/>
      </rPr>
      <t>Fechar diário</t>
    </r>
  </si>
  <si>
    <t>Table 1-1</t>
  </si>
  <si>
    <t>Cronograma - Table 1-1</t>
  </si>
  <si>
    <t>!$dataInicio = "</t>
  </si>
  <si>
    <t>"</t>
  </si>
  <si>
    <t>!$dataFim  = "</t>
  </si>
  <si>
    <t>!$Aula01 = $dataInicio</t>
  </si>
  <si>
    <t>!$Aula02 = "</t>
  </si>
  <si>
    <t>!$Aula03 = "</t>
  </si>
  <si>
    <t>!$Aula04 = "</t>
  </si>
  <si>
    <t>!$Aula05 = "</t>
  </si>
  <si>
    <t>!$Aula06 = "</t>
  </si>
  <si>
    <t>!$Aula07 = "</t>
  </si>
  <si>
    <t>!$Aula08 = "</t>
  </si>
  <si>
    <t>!$Aula09 = "</t>
  </si>
  <si>
    <t>!$Aula10 = "</t>
  </si>
  <si>
    <t>!$Aula11 = "</t>
  </si>
  <si>
    <t>!$Aula12 = "</t>
  </si>
  <si>
    <t>!$Aula13 = "</t>
  </si>
  <si>
    <t>!$Aula14 = "</t>
  </si>
  <si>
    <t>!$Aula15 = "</t>
  </si>
  <si>
    <t>!$Aula16 = "</t>
  </si>
  <si>
    <t>!$Aula17 = "</t>
  </si>
  <si>
    <t>!$Aula18 = "</t>
  </si>
  <si>
    <t>!$Aula18 = $dataFim</t>
  </si>
  <si>
    <t>_TCC2</t>
  </si>
  <si>
    <t>Aprovados em TCC1 - 2023-1</t>
  </si>
  <si>
    <t>_TCC2 - Aprovados em TCC1 - 202</t>
  </si>
  <si>
    <t>207073</t>
  </si>
  <si>
    <t>207983</t>
  </si>
  <si>
    <t>amzanella@furb.br</t>
  </si>
  <si>
    <t>208016</t>
  </si>
  <si>
    <t>lucasmiguel@furb.br</t>
  </si>
  <si>
    <t>203650</t>
  </si>
  <si>
    <t>amaurizio@furb.br</t>
  </si>
  <si>
    <t>207590</t>
  </si>
  <si>
    <t>szatta@furb.br</t>
  </si>
  <si>
    <t>207386</t>
  </si>
  <si>
    <t>bamaas@furb.br</t>
  </si>
  <si>
    <t>207968</t>
  </si>
  <si>
    <t>bhwreis@furb.br</t>
  </si>
  <si>
    <t>207146</t>
  </si>
  <si>
    <t>bbernat@furb.br</t>
  </si>
  <si>
    <t>203844</t>
  </si>
  <si>
    <t>bruschroeder@furb.br</t>
  </si>
  <si>
    <t>201474</t>
  </si>
  <si>
    <t>cmedina@furb.br</t>
  </si>
  <si>
    <t>206917</t>
  </si>
  <si>
    <t>gejansen@furb.br</t>
  </si>
  <si>
    <t>207480</t>
  </si>
  <si>
    <t>tferrari@furb.br</t>
  </si>
  <si>
    <t>207069</t>
  </si>
  <si>
    <t>gkresin@furb.br</t>
  </si>
  <si>
    <t>207050</t>
  </si>
  <si>
    <t>gusmandel@furb.br</t>
  </si>
  <si>
    <t>207563</t>
  </si>
  <si>
    <t>igtambosi@furb.br</t>
  </si>
  <si>
    <t>207116</t>
  </si>
  <si>
    <t>karolinecustodio@furb.br</t>
  </si>
  <si>
    <t>207680</t>
  </si>
  <si>
    <t>lbonatti@furb.br</t>
  </si>
  <si>
    <t>207743</t>
  </si>
  <si>
    <t>mfspengler@furb.br</t>
  </si>
  <si>
    <t>207587</t>
  </si>
  <si>
    <t>yferreira@furb.br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</si>
</sst>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(em branco)&quot;"/>
    <numFmt numFmtId="60" formatCode="0.0"/>
    <numFmt numFmtId="61" formatCode="dd-mm-yyyy"/>
    <numFmt numFmtId="62" formatCode="yyyy-mm-dd"/>
  </numFmts>
  <fonts count="2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sz val="11"/>
      <color indexed="8"/>
      <name val="Helvetica Neue"/>
    </font>
    <font>
      <sz val="10"/>
      <color indexed="22"/>
      <name val="Arial"/>
    </font>
    <font>
      <u val="single"/>
      <sz val="10"/>
      <color indexed="26"/>
      <name val="Arial"/>
    </font>
    <font>
      <sz val="10"/>
      <color indexed="8"/>
      <name val="Arial"/>
    </font>
    <font>
      <u val="single"/>
      <sz val="11"/>
      <color indexed="26"/>
      <name val="Calibri"/>
    </font>
    <font>
      <sz val="15"/>
      <color indexed="8"/>
      <name val="Calibri"/>
    </font>
    <font>
      <b val="1"/>
      <sz val="11"/>
      <color indexed="8"/>
      <name val="Calibri"/>
    </font>
    <font>
      <sz val="15"/>
      <color indexed="8"/>
      <name val="Helvetica"/>
    </font>
    <font>
      <sz val="19"/>
      <color indexed="8"/>
      <name val="Helvetica"/>
    </font>
    <font>
      <b val="1"/>
      <sz val="15"/>
      <color indexed="8"/>
      <name val="Helvetica"/>
    </font>
    <font>
      <sz val="11"/>
      <color indexed="8"/>
      <name val="Helvetica"/>
    </font>
    <font>
      <sz val="10"/>
      <color indexed="8"/>
      <name val="Helvetica Neue"/>
    </font>
    <font>
      <b val="1"/>
      <sz val="10"/>
      <color indexed="8"/>
      <name val="Helvetica Neue"/>
    </font>
    <font>
      <sz val="11"/>
      <color indexed="8"/>
      <name val="Arial"/>
    </font>
    <font>
      <sz val="12"/>
      <color indexed="8"/>
      <name val="Times Roman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</fills>
  <borders count="2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8"/>
      </right>
      <top style="thin">
        <color indexed="13"/>
      </top>
      <bottom style="medium">
        <color indexed="8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medium">
        <color indexed="8"/>
      </bottom>
      <diagonal/>
    </border>
    <border>
      <left style="thin">
        <color indexed="31"/>
      </left>
      <right style="thin">
        <color indexed="13"/>
      </right>
      <top style="medium">
        <color indexed="8"/>
      </top>
      <bottom style="thin">
        <color indexed="18"/>
      </bottom>
      <diagonal/>
    </border>
    <border>
      <left style="thin">
        <color indexed="13"/>
      </left>
      <right style="thin">
        <color indexed="31"/>
      </right>
      <top style="medium">
        <color indexed="8"/>
      </top>
      <bottom style="thin">
        <color indexed="18"/>
      </bottom>
      <diagonal/>
    </border>
    <border>
      <left style="thin">
        <color indexed="31"/>
      </left>
      <right style="thin">
        <color indexed="31"/>
      </right>
      <top style="thin">
        <color indexed="18"/>
      </top>
      <bottom style="thin">
        <color indexed="3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horizontal="center" vertical="bottom"/>
    </xf>
    <xf numFmtId="49" fontId="0" fillId="4" borderId="1" applyNumberFormat="1" applyFont="1" applyFill="1" applyBorder="1" applyAlignment="1" applyProtection="0">
      <alignment horizontal="center" vertical="center" wrapText="1"/>
    </xf>
    <xf numFmtId="0" fontId="0" fillId="4" borderId="2" applyNumberFormat="0" applyFont="1" applyFill="1" applyBorder="1" applyAlignment="1" applyProtection="0">
      <alignment horizontal="center" vertical="center"/>
    </xf>
    <xf numFmtId="0" fontId="0" fillId="4" borderId="2" applyNumberFormat="0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horizontal="center" vertical="bottom"/>
    </xf>
    <xf numFmtId="49" fontId="0" fillId="4" borderId="2" applyNumberFormat="1" applyFont="1" applyFill="1" applyBorder="1" applyAlignment="1" applyProtection="0">
      <alignment horizontal="center" vertical="center"/>
    </xf>
    <xf numFmtId="0" fontId="0" fillId="5" borderId="3" applyNumberFormat="1" applyFont="1" applyFill="1" applyBorder="1" applyAlignment="1" applyProtection="0">
      <alignment vertical="top"/>
    </xf>
    <xf numFmtId="0" fontId="0" fillId="5" borderId="3" applyNumberFormat="0" applyFont="1" applyFill="1" applyBorder="1" applyAlignment="1" applyProtection="0">
      <alignment vertical="top"/>
    </xf>
    <xf numFmtId="0" fontId="0" fillId="6" borderId="3" applyNumberFormat="1" applyFont="1" applyFill="1" applyBorder="1" applyAlignment="1" applyProtection="0">
      <alignment vertical="top"/>
    </xf>
    <xf numFmtId="0" fontId="0" fillId="6" borderId="3" applyNumberFormat="0" applyFont="1" applyFill="1" applyBorder="1" applyAlignment="1" applyProtection="0">
      <alignment vertical="top"/>
    </xf>
    <xf numFmtId="49" fontId="0" fillId="7" borderId="4" applyNumberFormat="1" applyFont="1" applyFill="1" applyBorder="1" applyAlignment="1" applyProtection="0">
      <alignment vertical="top"/>
    </xf>
    <xf numFmtId="0" fontId="0" fillId="7" borderId="4" applyNumberFormat="0" applyFont="1" applyFill="1" applyBorder="1" applyAlignment="1" applyProtection="0">
      <alignment vertical="top"/>
    </xf>
    <xf numFmtId="59" fontId="0" fillId="7" borderId="5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top"/>
    </xf>
    <xf numFmtId="0" fontId="0" fillId="7" borderId="5" applyNumberFormat="1" applyFont="1" applyFill="1" applyBorder="1" applyAlignment="1" applyProtection="0">
      <alignment vertical="top"/>
    </xf>
    <xf numFmtId="0" fontId="0" fillId="8" borderId="6" applyNumberFormat="1" applyFont="1" applyFill="1" applyBorder="1" applyAlignment="1" applyProtection="0">
      <alignment vertical="top"/>
    </xf>
    <xf numFmtId="0" fontId="0" fillId="8" borderId="6" applyNumberFormat="0" applyFont="1" applyFill="1" applyBorder="1" applyAlignment="1" applyProtection="0">
      <alignment vertical="top"/>
    </xf>
    <xf numFmtId="0" fontId="0" fillId="9" borderId="7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49" fontId="7" borderId="7" applyNumberFormat="1" applyFont="1" applyFill="0" applyBorder="1" applyAlignment="1" applyProtection="0">
      <alignment horizontal="left" vertical="bottom" readingOrder="1"/>
    </xf>
    <xf numFmtId="49" fontId="0" fillId="10" borderId="7" applyNumberFormat="1" applyFont="1" applyFill="1" applyBorder="1" applyAlignment="1" applyProtection="0">
      <alignment vertical="bottom"/>
    </xf>
    <xf numFmtId="0" fontId="0" fillId="9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horizontal="left" vertical="bottom" readingOrder="1"/>
    </xf>
    <xf numFmtId="49" fontId="0" fillId="10" borderId="1" applyNumberFormat="1" applyFont="1" applyFill="1" applyBorder="1" applyAlignment="1" applyProtection="0">
      <alignment vertical="bottom"/>
    </xf>
    <xf numFmtId="49" fontId="9" borderId="1" applyNumberFormat="1" applyFont="1" applyFill="0" applyBorder="1" applyAlignment="1" applyProtection="0">
      <alignment vertical="bottom"/>
    </xf>
    <xf numFmtId="0" fontId="9" borderId="11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11" borderId="1" applyNumberFormat="0" applyFont="1" applyFill="1" applyBorder="1" applyAlignment="1" applyProtection="0">
      <alignment vertical="bottom"/>
    </xf>
    <xf numFmtId="49" fontId="0" fillId="12" borderId="1" applyNumberFormat="1" applyFont="1" applyFill="1" applyBorder="1" applyAlignment="1" applyProtection="0">
      <alignment vertical="bottom"/>
    </xf>
    <xf numFmtId="49" fontId="0" fillId="11" borderId="1" applyNumberFormat="1" applyFont="1" applyFill="1" applyBorder="1" applyAlignment="1" applyProtection="0">
      <alignment vertical="bottom"/>
    </xf>
    <xf numFmtId="49" fontId="0" fillId="13" borderId="1" applyNumberFormat="1" applyFont="1" applyFill="1" applyBorder="1" applyAlignment="1" applyProtection="0">
      <alignment vertical="bottom"/>
    </xf>
    <xf numFmtId="0" fontId="0" fillId="9" borderId="2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9" borderId="2" applyNumberFormat="1" applyFont="1" applyFill="0" applyBorder="1" applyAlignment="1" applyProtection="0">
      <alignment vertical="bottom"/>
    </xf>
    <xf numFmtId="49" fontId="0" fillId="10" borderId="2" applyNumberFormat="1" applyFont="1" applyFill="1" applyBorder="1" applyAlignment="1" applyProtection="0">
      <alignment vertical="bottom"/>
    </xf>
    <xf numFmtId="0" fontId="0" fillId="5" borderId="14" applyNumberFormat="1" applyFont="1" applyFill="1" applyBorder="1" applyAlignment="1" applyProtection="0">
      <alignment vertical="top"/>
    </xf>
    <xf numFmtId="0" fontId="0" fillId="5" borderId="14" applyNumberFormat="0" applyFont="1" applyFill="1" applyBorder="1" applyAlignment="1" applyProtection="0">
      <alignment vertical="top"/>
    </xf>
    <xf numFmtId="0" fontId="0" fillId="6" borderId="1" applyNumberFormat="1" applyFont="1" applyFill="1" applyBorder="1" applyAlignment="1" applyProtection="0">
      <alignment vertical="top"/>
    </xf>
    <xf numFmtId="0" fontId="0" fillId="6" borderId="1" applyNumberFormat="0" applyFont="1" applyFill="1" applyBorder="1" applyAlignment="1" applyProtection="0">
      <alignment vertical="top"/>
    </xf>
    <xf numFmtId="49" fontId="0" fillId="7" borderId="1" applyNumberFormat="1" applyFont="1" applyFill="1" applyBorder="1" applyAlignment="1" applyProtection="0">
      <alignment vertical="top"/>
    </xf>
    <xf numFmtId="0" fontId="0" fillId="7" borderId="1" applyNumberFormat="0" applyFont="1" applyFill="1" applyBorder="1" applyAlignment="1" applyProtection="0">
      <alignment vertical="top"/>
    </xf>
    <xf numFmtId="59" fontId="0" fillId="7" borderId="1" applyNumberFormat="1" applyFont="1" applyFill="1" applyBorder="1" applyAlignment="1" applyProtection="0">
      <alignment vertical="top"/>
    </xf>
    <xf numFmtId="0" fontId="0" fillId="7" borderId="1" applyNumberFormat="1" applyFont="1" applyFill="1" applyBorder="1" applyAlignment="1" applyProtection="0">
      <alignment vertical="top"/>
    </xf>
    <xf numFmtId="0" fontId="0" fillId="8" borderId="1" applyNumberFormat="1" applyFont="1" applyFill="1" applyBorder="1" applyAlignment="1" applyProtection="0">
      <alignment vertical="top"/>
    </xf>
    <xf numFmtId="0" fontId="0" fillId="8" borderId="1" applyNumberFormat="0" applyFont="1" applyFill="1" applyBorder="1" applyAlignment="1" applyProtection="0">
      <alignment vertical="top"/>
    </xf>
    <xf numFmtId="49" fontId="0" fillId="1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2" fillId="4" borderId="15" applyNumberFormat="0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horizontal="center" vertical="bottom"/>
    </xf>
    <xf numFmtId="49" fontId="12" fillId="4" borderId="15" applyNumberFormat="1" applyFont="1" applyFill="1" applyBorder="1" applyAlignment="1" applyProtection="0">
      <alignment vertical="bottom"/>
    </xf>
    <xf numFmtId="0" fontId="12" fillId="4" borderId="16" applyNumberFormat="0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49" fontId="12" fillId="4" borderId="16" applyNumberFormat="1" applyFont="1" applyFill="1" applyBorder="1" applyAlignment="1" applyProtection="0">
      <alignment vertical="bottom"/>
    </xf>
    <xf numFmtId="0" fontId="12" fillId="4" borderId="17" applyNumberFormat="1" applyFont="1" applyFill="1" applyBorder="1" applyAlignment="1" applyProtection="0">
      <alignment vertical="bottom"/>
    </xf>
    <xf numFmtId="0" fontId="12" fillId="4" borderId="6" applyNumberFormat="0" applyFont="1" applyFill="1" applyBorder="1" applyAlignment="1" applyProtection="0">
      <alignment vertical="bottom"/>
    </xf>
    <xf numFmtId="0" fontId="12" fillId="4" borderId="18" applyNumberFormat="0" applyFont="1" applyFill="1" applyBorder="1" applyAlignment="1" applyProtection="0">
      <alignment vertical="bottom"/>
    </xf>
    <xf numFmtId="0" fontId="12" fillId="9" borderId="19" applyNumberFormat="0" applyFont="1" applyFill="1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horizontal="center" vertical="center"/>
    </xf>
    <xf numFmtId="0" fontId="12" borderId="19" applyNumberFormat="0" applyFont="1" applyFill="0" applyBorder="1" applyAlignment="1" applyProtection="0">
      <alignment horizontal="left" vertical="center"/>
    </xf>
    <xf numFmtId="0" fontId="0" borderId="19" applyNumberFormat="0" applyFont="1" applyFill="0" applyBorder="1" applyAlignment="1" applyProtection="0">
      <alignment horizontal="center" vertical="center"/>
    </xf>
    <xf numFmtId="0" fontId="0" fillId="15" borderId="19" applyNumberFormat="1" applyFont="1" applyFill="1" applyBorder="1" applyAlignment="1" applyProtection="0">
      <alignment horizontal="center" vertical="bottom"/>
    </xf>
    <xf numFmtId="0" fontId="0" borderId="19" applyNumberFormat="1" applyFont="1" applyFill="0" applyBorder="1" applyAlignment="1" applyProtection="0">
      <alignment horizontal="center" vertical="bottom"/>
    </xf>
    <xf numFmtId="2" fontId="0" borderId="19" applyNumberFormat="1" applyFont="1" applyFill="0" applyBorder="1" applyAlignment="1" applyProtection="0">
      <alignment horizontal="center" vertical="bottom"/>
    </xf>
    <xf numFmtId="60" fontId="0" borderId="19" applyNumberFormat="1" applyFont="1" applyFill="0" applyBorder="1" applyAlignment="1" applyProtection="0">
      <alignment vertical="bottom"/>
    </xf>
    <xf numFmtId="0" fontId="0" fillId="15" borderId="19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0" fontId="12" fillId="9" borderId="15" applyNumberFormat="0" applyFont="1" applyFill="1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left" vertical="center"/>
    </xf>
    <xf numFmtId="0" fontId="0" borderId="15" applyNumberFormat="1" applyFont="1" applyFill="0" applyBorder="1" applyAlignment="1" applyProtection="0">
      <alignment horizontal="center" vertical="center"/>
    </xf>
    <xf numFmtId="0" fontId="0" fillId="15" borderId="15" applyNumberFormat="1" applyFont="1" applyFill="1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horizontal="center" vertical="bottom"/>
    </xf>
    <xf numFmtId="2" fontId="0" borderId="15" applyNumberFormat="1" applyFont="1" applyFill="0" applyBorder="1" applyAlignment="1" applyProtection="0">
      <alignment horizontal="center" vertical="bottom"/>
    </xf>
    <xf numFmtId="0" fontId="0" fillId="15" borderId="15" applyNumberFormat="1" applyFont="1" applyFill="1" applyBorder="1" applyAlignment="1" applyProtection="0">
      <alignment horizontal="left" vertical="bottom"/>
    </xf>
    <xf numFmtId="0" fontId="0" fillId="15" borderId="15" applyNumberFormat="1" applyFont="1" applyFill="1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left" vertical="bottom"/>
    </xf>
    <xf numFmtId="0" fontId="0" borderId="15" applyNumberFormat="1" applyFont="1" applyFill="0" applyBorder="1" applyAlignment="1" applyProtection="0">
      <alignment horizontal="left" vertical="bottom"/>
    </xf>
    <xf numFmtId="49" fontId="0" borderId="15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horizontal="left" vertical="center"/>
    </xf>
    <xf numFmtId="0" fontId="0" borderId="15" applyNumberFormat="0" applyFont="1" applyFill="0" applyBorder="1" applyAlignment="1" applyProtection="0">
      <alignment horizontal="center" vertical="center"/>
    </xf>
    <xf numFmtId="0" fontId="9" borderId="15" applyNumberFormat="0" applyFont="1" applyFill="0" applyBorder="1" applyAlignment="1" applyProtection="0">
      <alignment horizontal="center" vertical="center"/>
    </xf>
    <xf numFmtId="49" fontId="0" fillId="13" borderId="15" applyNumberFormat="1" applyFont="1" applyFill="1" applyBorder="1" applyAlignment="1" applyProtection="0">
      <alignment vertical="bottom"/>
    </xf>
    <xf numFmtId="0" fontId="9" borderId="15" applyNumberFormat="1" applyFont="1" applyFill="0" applyBorder="1" applyAlignment="1" applyProtection="0">
      <alignment horizontal="center" vertical="center"/>
    </xf>
    <xf numFmtId="0" fontId="13" applyNumberFormat="1" applyFont="1" applyFill="0" applyBorder="0" applyAlignment="1" applyProtection="0">
      <alignment vertical="top" readingOrder="1"/>
    </xf>
    <xf numFmtId="49" fontId="13" fillId="4" borderId="20" applyNumberFormat="1" applyFont="1" applyFill="1" applyBorder="1" applyAlignment="1" applyProtection="0">
      <alignment horizontal="center" vertical="top" readingOrder="1"/>
    </xf>
    <xf numFmtId="49" fontId="15" borderId="7" applyNumberFormat="1" applyFont="1" applyFill="0" applyBorder="1" applyAlignment="1" applyProtection="0">
      <alignment vertical="top" readingOrder="1"/>
    </xf>
    <xf numFmtId="49" fontId="13" borderId="7" applyNumberFormat="1" applyFont="1" applyFill="0" applyBorder="1" applyAlignment="1" applyProtection="0">
      <alignment vertical="top" readingOrder="1"/>
    </xf>
    <xf numFmtId="0" fontId="13" borderId="1" applyNumberFormat="0" applyFont="1" applyFill="0" applyBorder="1" applyAlignment="1" applyProtection="0">
      <alignment vertical="top" readingOrder="1"/>
    </xf>
    <xf numFmtId="49" fontId="13" borderId="1" applyNumberFormat="1" applyFont="1" applyFill="0" applyBorder="1" applyAlignment="1" applyProtection="0">
      <alignment horizontal="left" vertical="top" readingOrder="1"/>
    </xf>
    <xf numFmtId="49" fontId="13" borderId="1" applyNumberFormat="1" applyFont="1" applyFill="0" applyBorder="1" applyAlignment="1" applyProtection="0">
      <alignment vertical="top" readingOrder="1"/>
    </xf>
    <xf numFmtId="49" fontId="13" fillId="10" borderId="1" applyNumberFormat="1" applyFont="1" applyFill="1" applyBorder="1" applyAlignment="1" applyProtection="0">
      <alignment vertical="top" readingOrder="1"/>
    </xf>
    <xf numFmtId="49" fontId="15" borderId="1" applyNumberFormat="1" applyFont="1" applyFill="0" applyBorder="1" applyAlignment="1" applyProtection="0">
      <alignment vertical="top" readingOrder="1"/>
    </xf>
    <xf numFmtId="0" fontId="13" applyNumberFormat="1" applyFont="1" applyFill="0" applyBorder="0" applyAlignment="1" applyProtection="0">
      <alignment vertical="top" readingOrder="1"/>
    </xf>
    <xf numFmtId="0" fontId="13" applyNumberFormat="1" applyFont="1" applyFill="0" applyBorder="0" applyAlignment="1" applyProtection="0">
      <alignment vertical="top" readingOrder="1"/>
    </xf>
    <xf numFmtId="49" fontId="13" fillId="4" borderId="20" applyNumberFormat="1" applyFont="1" applyFill="1" applyBorder="1" applyAlignment="1" applyProtection="0">
      <alignment vertical="top" readingOrder="1"/>
    </xf>
    <xf numFmtId="0" fontId="13" fillId="4" borderId="20" applyNumberFormat="0" applyFont="1" applyFill="1" applyBorder="1" applyAlignment="1" applyProtection="0">
      <alignment vertical="top" readingOrder="1"/>
    </xf>
    <xf numFmtId="0" fontId="13" borderId="8" applyNumberFormat="0" applyFont="1" applyFill="0" applyBorder="1" applyAlignment="1" applyProtection="0">
      <alignment vertical="top" readingOrder="1"/>
    </xf>
    <xf numFmtId="49" fontId="13" borderId="9" applyNumberFormat="1" applyFont="1" applyFill="0" applyBorder="1" applyAlignment="1" applyProtection="0">
      <alignment vertical="top" readingOrder="1"/>
    </xf>
    <xf numFmtId="0" fontId="13" borderId="7" applyNumberFormat="0" applyFont="1" applyFill="0" applyBorder="1" applyAlignment="1" applyProtection="0">
      <alignment vertical="top" readingOrder="1"/>
    </xf>
    <xf numFmtId="0" fontId="13" fillId="9" borderId="10" applyNumberFormat="0" applyFont="1" applyFill="1" applyBorder="1" applyAlignment="1" applyProtection="0">
      <alignment vertical="top" readingOrder="1"/>
    </xf>
    <xf numFmtId="49" fontId="13" borderId="11" applyNumberFormat="1" applyFont="1" applyFill="0" applyBorder="1" applyAlignment="1" applyProtection="0">
      <alignment vertical="top" readingOrder="1"/>
    </xf>
    <xf numFmtId="61" fontId="13" borderId="1" applyNumberFormat="1" applyFont="1" applyFill="0" applyBorder="1" applyAlignment="1" applyProtection="0">
      <alignment vertical="top" readingOrder="1"/>
    </xf>
    <xf numFmtId="49" fontId="13" borderId="10" applyNumberFormat="1" applyFont="1" applyFill="0" applyBorder="1" applyAlignment="1" applyProtection="0">
      <alignment vertical="top" readingOrder="1"/>
    </xf>
    <xf numFmtId="49" fontId="13" fillId="10" borderId="11" applyNumberFormat="1" applyFont="1" applyFill="1" applyBorder="1" applyAlignment="1" applyProtection="0">
      <alignment vertical="top" readingOrder="1"/>
    </xf>
    <xf numFmtId="61" fontId="13" fillId="10" borderId="1" applyNumberFormat="1" applyFont="1" applyFill="1" applyBorder="1" applyAlignment="1" applyProtection="0">
      <alignment vertical="top" readingOrder="1"/>
    </xf>
    <xf numFmtId="0" fontId="13" applyNumberFormat="1" applyFont="1" applyFill="0" applyBorder="0" applyAlignment="1" applyProtection="0">
      <alignment vertical="top" readingOrder="1"/>
    </xf>
    <xf numFmtId="62" fontId="13" borderId="7" applyNumberFormat="1" applyFont="1" applyFill="0" applyBorder="1" applyAlignment="1" applyProtection="0">
      <alignment vertical="top" readingOrder="1"/>
    </xf>
    <xf numFmtId="62" fontId="13" borderId="1" applyNumberFormat="1" applyFont="1" applyFill="0" applyBorder="1" applyAlignment="1" applyProtection="0">
      <alignment vertical="top" readingOrder="1"/>
    </xf>
    <xf numFmtId="0" fontId="17" applyNumberFormat="1" applyFont="1" applyFill="0" applyBorder="0" applyAlignment="1" applyProtection="0">
      <alignment vertical="top" wrapText="1"/>
    </xf>
    <xf numFmtId="0" fontId="11" applyNumberFormat="0" applyFont="1" applyFill="0" applyBorder="0" applyAlignment="1" applyProtection="0">
      <alignment horizontal="center" vertical="center"/>
    </xf>
    <xf numFmtId="49" fontId="18" fillId="16" borderId="21" applyNumberFormat="1" applyFont="1" applyFill="1" applyBorder="1" applyAlignment="1" applyProtection="0">
      <alignment horizontal="left" vertical="center" wrapText="1"/>
    </xf>
    <xf numFmtId="49" fontId="19" fillId="13" borderId="21" applyNumberFormat="1" applyFont="1" applyFill="1" applyBorder="1" applyAlignment="1" applyProtection="0">
      <alignment horizontal="left" vertical="center"/>
    </xf>
    <xf numFmtId="49" fontId="19" fillId="13" borderId="21" applyNumberFormat="1" applyFont="1" applyFill="1" applyBorder="1" applyAlignment="1" applyProtection="0">
      <alignment horizontal="left" vertical="center" wrapText="1"/>
    </xf>
    <xf numFmtId="49" fontId="20" fillId="13" borderId="21" applyNumberFormat="1" applyFont="1" applyFill="1" applyBorder="1" applyAlignment="1" applyProtection="0">
      <alignment horizontal="left" vertical="center" wrapText="1" readingOrder="1"/>
    </xf>
    <xf numFmtId="49" fontId="17" fillId="13" borderId="21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4"/>
        </patternFill>
      </fill>
    </dxf>
    <dxf>
      <font>
        <color rgb="ff000000"/>
      </font>
      <fill>
        <patternFill patternType="solid">
          <fgColor indexed="20"/>
          <bgColor indexed="25"/>
        </patternFill>
      </fill>
    </dxf>
    <dxf>
      <font>
        <color rgb="ff000000"/>
      </font>
      <fill>
        <patternFill patternType="solid">
          <fgColor indexed="20"/>
          <bgColor indexed="25"/>
        </patternFill>
      </fill>
    </dxf>
    <dxf>
      <font>
        <color rgb="ff000000"/>
      </font>
      <fill>
        <patternFill patternType="solid">
          <fgColor indexed="20"/>
          <bgColor indexed="33"/>
        </patternFill>
      </fill>
    </dxf>
    <dxf>
      <font>
        <color rgb="ff000000"/>
      </font>
      <fill>
        <patternFill patternType="solid">
          <fgColor indexed="20"/>
          <bgColor indexed="33"/>
        </patternFill>
      </fill>
    </dxf>
    <dxf>
      <font>
        <color rgb="ff000000"/>
      </font>
      <fill>
        <patternFill patternType="solid">
          <fgColor indexed="20"/>
          <bgColor indexed="3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d3d3d3"/>
      <rgbColor rgb="ffcacaca"/>
      <rgbColor rgb="ffc1c1c1"/>
      <rgbColor rgb="ffb8b8b8"/>
      <rgbColor rgb="ff3f3f3f"/>
      <rgbColor rgb="ffdbdbdb"/>
      <rgbColor rgb="00000000"/>
      <rgbColor rgb="e588ccff"/>
      <rgbColor rgb="ff61a7eb"/>
      <rgbColor rgb="ffdddddd"/>
      <rgbColor rgb="e5afe489"/>
      <rgbColor rgb="e5fffc98"/>
      <rgbColor rgb="ff0563c1"/>
      <rgbColor rgb="ffdcdcdb"/>
      <rgbColor rgb="fff19d64"/>
      <rgbColor rgb="ffffffff"/>
      <rgbColor rgb="ffb7d6a3"/>
      <rgbColor rgb="ffaaaaaa"/>
      <rgbColor rgb="ffadcdea"/>
      <rgbColor rgb="e5ff9781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github.com/dalton-reis/disciplinaTCC1Privado/projects/1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36173</xdr:colOff>
      <xdr:row>0</xdr:row>
      <xdr:rowOff>0</xdr:rowOff>
    </xdr:from>
    <xdr:to>
      <xdr:col>5</xdr:col>
      <xdr:colOff>1273850</xdr:colOff>
      <xdr:row>0</xdr:row>
      <xdr:rowOff>259563</xdr:rowOff>
    </xdr:to>
    <xdr:sp>
      <xdr:nvSpPr>
        <xdr:cNvPr id="13" name="https://github.com/dalton-reis/disciplinaTCC1Privado/projects/1"/>
        <xdr:cNvSpPr txBox="1"/>
      </xdr:nvSpPr>
      <xdr:spPr>
        <a:xfrm>
          <a:off x="36173" y="-129782"/>
          <a:ext cx="3815778" cy="25956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Calibri"/>
              <a:ea typeface="Calibri"/>
              <a:cs typeface="Calibri"/>
              <a:sym typeface="Calibri"/>
              <a:hlinkClick r:id="rId1" invalidUrl="" action="" tgtFrame="" tooltip="" history="1" highlightClick="0" endSnd="0"/>
            </a:rPr>
            <a:t>https://github.com/dalton-reis/disciplinaTCC1Privado/projects/1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43180</xdr:colOff>
      <xdr:row>2</xdr:row>
      <xdr:rowOff>74778</xdr:rowOff>
    </xdr:to>
    <xdr:sp>
      <xdr:nvSpPr>
        <xdr:cNvPr id="15" name="Aluno (SIS):…"/>
        <xdr:cNvSpPr txBox="1"/>
      </xdr:nvSpPr>
      <xdr:spPr>
        <a:xfrm>
          <a:off x="-19050" y="-360111"/>
          <a:ext cx="7155181" cy="21582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Aluno (SIS):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IF(Reprovacao;((PreProjeto_TCC1×0,1)+(PreProjeto_Avaliador×0,2)+(Projeto_TCC1×0,25)+(Projeto_Avaliador×0,45))−2;((PreProjeto_TCC1×0,1)+(PreProjeto_Avaliador×0,2)+(Projeto_TCC1×0,25)+(Projeto_Avaliador×0,45)))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PreProjeto_TCC1: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PreProjeto_Avaliador: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Projeto_TCC1: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Projeto_Avaliador: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Observação: 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</xdr:col>
      <xdr:colOff>3238956</xdr:colOff>
      <xdr:row>0</xdr:row>
      <xdr:rowOff>2395220</xdr:rowOff>
    </xdr:to>
    <xdr:sp>
      <xdr:nvSpPr>
        <xdr:cNvPr id="17" name="Feriados ____…"/>
        <xdr:cNvSpPr txBox="1"/>
      </xdr:nvSpPr>
      <xdr:spPr>
        <a:xfrm>
          <a:off x="-19050" y="-156210"/>
          <a:ext cx="4496257" cy="23952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Feriados ____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Abril: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06 a 09 Feriado: Páscoa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21 a 23 Feriado: Tiradentes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Maio: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01 Feriado: Dia do Trabalhador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02 a 05: Semana Acadêmica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Junho: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  08 a 11 Feriado: Corpus Christi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zanella@furb.br" TargetMode="External"/><Relationship Id="rId2" Type="http://schemas.openxmlformats.org/officeDocument/2006/relationships/hyperlink" Target="mailto:lucasmiguel@furb.br" TargetMode="External"/><Relationship Id="rId3" Type="http://schemas.openxmlformats.org/officeDocument/2006/relationships/hyperlink" Target="mailto:amaurizio@furb.br" TargetMode="External"/><Relationship Id="rId4" Type="http://schemas.openxmlformats.org/officeDocument/2006/relationships/hyperlink" Target="mailto:szatta@furb.br" TargetMode="External"/><Relationship Id="rId5" Type="http://schemas.openxmlformats.org/officeDocument/2006/relationships/hyperlink" Target="mailto:bamaas@furb.br" TargetMode="External"/><Relationship Id="rId6" Type="http://schemas.openxmlformats.org/officeDocument/2006/relationships/hyperlink" Target="mailto:bhwreis@furb.br" TargetMode="External"/><Relationship Id="rId7" Type="http://schemas.openxmlformats.org/officeDocument/2006/relationships/hyperlink" Target="mailto:bbernat@furb.br" TargetMode="External"/><Relationship Id="rId8" Type="http://schemas.openxmlformats.org/officeDocument/2006/relationships/hyperlink" Target="mailto:bruschroeder@furb.br" TargetMode="External"/><Relationship Id="rId9" Type="http://schemas.openxmlformats.org/officeDocument/2006/relationships/hyperlink" Target="mailto:cmedina@furb.br" TargetMode="External"/><Relationship Id="rId10" Type="http://schemas.openxmlformats.org/officeDocument/2006/relationships/hyperlink" Target="mailto:gejansen@furb.br" TargetMode="External"/><Relationship Id="rId11" Type="http://schemas.openxmlformats.org/officeDocument/2006/relationships/hyperlink" Target="mailto:tferrari@furb.br" TargetMode="External"/><Relationship Id="rId12" Type="http://schemas.openxmlformats.org/officeDocument/2006/relationships/hyperlink" Target="mailto:gkresin@furb.br" TargetMode="External"/><Relationship Id="rId13" Type="http://schemas.openxmlformats.org/officeDocument/2006/relationships/hyperlink" Target="mailto:gusmandel@furb.br" TargetMode="External"/><Relationship Id="rId14" Type="http://schemas.openxmlformats.org/officeDocument/2006/relationships/hyperlink" Target="mailto:igtambosi@furb.br" TargetMode="External"/><Relationship Id="rId15" Type="http://schemas.openxmlformats.org/officeDocument/2006/relationships/hyperlink" Target="mailto:karolinecustodio@furb.br" TargetMode="External"/><Relationship Id="rId16" Type="http://schemas.openxmlformats.org/officeDocument/2006/relationships/hyperlink" Target="mailto:lbonatti@furb.br" TargetMode="External"/><Relationship Id="rId17" Type="http://schemas.openxmlformats.org/officeDocument/2006/relationships/hyperlink" Target="mailto:mfspengler@furb.br" TargetMode="External"/><Relationship Id="rId18" Type="http://schemas.openxmlformats.org/officeDocument/2006/relationships/hyperlink" Target="mailto:yferreira@furb.br" TargetMode="External"/><Relationship Id="rId19" Type="http://schemas.openxmlformats.org/officeDocument/2006/relationships/hyperlink" Target="mailto:gweingaertner@furb.br" TargetMode="External"/><Relationship Id="rId20" Type="http://schemas.openxmlformats.org/officeDocument/2006/relationships/hyperlink" Target="mailto:mlsboing@furb.br" TargetMode="External"/><Relationship Id="rId21" Type="http://schemas.openxmlformats.org/officeDocument/2006/relationships/drawing" Target="../drawings/drawing1.xml"/><Relationship Id="rId22" Type="http://schemas.openxmlformats.org/officeDocument/2006/relationships/vmlDrawing" Target="../drawings/vmlDrawing1.vml"/><Relationship Id="rId2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t="s" s="3">
        <v>128</v>
      </c>
      <c r="C11" s="3"/>
      <c r="D11" s="3"/>
    </row>
    <row r="12">
      <c r="B12" s="4"/>
      <c r="C12" t="s" s="4">
        <v>5</v>
      </c>
      <c r="D12" t="s" s="5">
        <v>129</v>
      </c>
    </row>
    <row r="13">
      <c r="B13" t="s" s="3">
        <v>141</v>
      </c>
      <c r="C13" s="3"/>
      <c r="D13" s="3"/>
    </row>
    <row r="14">
      <c r="B14" s="4"/>
      <c r="C14" t="s" s="4">
        <v>142</v>
      </c>
      <c r="D14" t="s" s="5">
        <v>141</v>
      </c>
    </row>
    <row r="15">
      <c r="B15" t="s" s="3">
        <v>214</v>
      </c>
      <c r="C15" s="3"/>
      <c r="D15" s="3"/>
    </row>
    <row r="16">
      <c r="B16" s="4"/>
      <c r="C16" t="s" s="4">
        <v>215</v>
      </c>
      <c r="D16" t="s" s="5">
        <v>216</v>
      </c>
    </row>
    <row r="17">
      <c r="B17" s="4"/>
      <c r="C17" t="s" s="4">
        <v>5</v>
      </c>
      <c r="D17" t="s" s="5">
        <v>226</v>
      </c>
    </row>
    <row r="18">
      <c r="B18" s="4"/>
      <c r="C18" t="s" s="4">
        <v>256</v>
      </c>
      <c r="D18" t="s" s="5">
        <v>257</v>
      </c>
    </row>
    <row r="19">
      <c r="B19" t="s" s="3">
        <v>280</v>
      </c>
      <c r="C19" s="3"/>
      <c r="D19" s="3"/>
    </row>
    <row r="20">
      <c r="B20" s="4"/>
      <c r="C20" t="s" s="4">
        <v>281</v>
      </c>
      <c r="D20" t="s" s="5">
        <v>282</v>
      </c>
    </row>
  </sheetData>
  <mergeCells count="1">
    <mergeCell ref="B3:D3"/>
  </mergeCells>
  <hyperlinks>
    <hyperlink ref="D10" location="'Alunos - Table 1'!R2C1" tooltip="" display="Alunos - Table 1"/>
    <hyperlink ref="D12" location="'SIS_Notas - Table 1'!R2C1" tooltip="" display="SIS_Notas - Table 1"/>
    <hyperlink ref="D14" location="'Conteúdo'!R2C1" tooltip="" display="Conteúdo"/>
    <hyperlink ref="D16" location="'Cronograma - Tabela 2'!R1C1" tooltip="" display="Cronograma - Tabela 2"/>
    <hyperlink ref="D17" location="'Cronograma - Table 1'!R1C1" tooltip="" display="Cronograma - Table 1"/>
    <hyperlink ref="D18" location="'Cronograma - Table 1-1'!R1C1" tooltip="" display="Cronograma - Table 1-1"/>
    <hyperlink ref="D20" location="'_TCC2 - Aprovados em TCC1 - 202'!R2C1" tooltip="" display="_TCC2 - Aprovados em TCC1 - 202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P30"/>
  <sheetViews>
    <sheetView workbookViewId="0" showGridLines="0" defaultGridColor="1">
      <pane topLeftCell="G5" xSplit="6" ySplit="4" activePane="bottomRight" state="frozen"/>
    </sheetView>
  </sheetViews>
  <sheetFormatPr defaultColWidth="16.3333" defaultRowHeight="15.4" customHeight="1" outlineLevelRow="0" outlineLevelCol="0"/>
  <cols>
    <col min="1" max="1" width="2.35938" style="6" customWidth="1"/>
    <col min="2" max="2" width="2.4375" style="6" customWidth="1"/>
    <col min="3" max="3" width="1.67188" style="6" customWidth="1"/>
    <col min="4" max="4" width="1.48438" style="6" customWidth="1"/>
    <col min="5" max="6" width="25.7656" style="6" customWidth="1"/>
    <col min="7" max="7" width="2" style="6" customWidth="1"/>
    <col min="8" max="8" width="9" style="6" customWidth="1"/>
    <col min="9" max="9" width="3.48438" style="6" customWidth="1"/>
    <col min="10" max="10" hidden="1" width="16.3333" style="6" customWidth="1"/>
    <col min="11" max="11" width="4.07031" style="6" customWidth="1"/>
    <col min="12" max="12" width="2.42969" style="6" customWidth="1"/>
    <col min="13" max="13" width="2.85938" style="6" customWidth="1"/>
    <col min="14" max="14" width="2.80469" style="6" customWidth="1"/>
    <col min="15" max="15" width="2.14844" style="6" customWidth="1"/>
    <col min="16" max="16" width="17.7109" style="6" customWidth="1"/>
    <col min="17" max="17" width="5.57812" style="6" customWidth="1"/>
    <col min="18" max="19" width="5.90625" style="6" customWidth="1"/>
    <col min="20" max="20" width="4.25" style="6" customWidth="1"/>
    <col min="21" max="21" width="8.40625" style="6" customWidth="1"/>
    <col min="22" max="23" width="4.60156" style="6" customWidth="1"/>
    <col min="24" max="24" width="4.73438" style="6" customWidth="1"/>
    <col min="25" max="26" width="5.90625" style="6" customWidth="1"/>
    <col min="27" max="27" width="4.85156" style="6" customWidth="1"/>
    <col min="28" max="28" width="4.60938" style="6" customWidth="1"/>
    <col min="29" max="29" width="4.67969" style="6" customWidth="1"/>
    <col min="30" max="30" width="4.5625" style="6" customWidth="1"/>
    <col min="31" max="31" width="2.78125" style="6" customWidth="1"/>
    <col min="32" max="32" width="3.94531" style="6" customWidth="1"/>
    <col min="33" max="34" width="5" style="6" customWidth="1"/>
    <col min="35" max="41" width="5.85156" style="6" customWidth="1"/>
    <col min="42" max="42" width="7.07812" style="6" customWidth="1"/>
    <col min="43" max="16384" width="16.3516" style="6" customWidth="1"/>
  </cols>
  <sheetData>
    <row r="1" ht="44.1" customHeight="1"/>
    <row r="2" ht="12.9" customHeight="1">
      <c r="A2" s="7"/>
      <c r="B2" t="s" s="8">
        <v>7</v>
      </c>
      <c r="C2" t="s" s="8">
        <v>8</v>
      </c>
      <c r="D2" t="s" s="8">
        <v>9</v>
      </c>
      <c r="E2" t="s" s="9">
        <v>10</v>
      </c>
      <c r="F2" s="10"/>
      <c r="G2" t="s" s="9">
        <v>11</v>
      </c>
      <c r="H2" t="s" s="8">
        <v>12</v>
      </c>
      <c r="I2" s="11"/>
      <c r="J2" t="s" s="8">
        <v>13</v>
      </c>
      <c r="K2" t="s" s="12">
        <v>14</v>
      </c>
      <c r="L2" s="7"/>
      <c r="M2" t="s" s="8">
        <v>15</v>
      </c>
      <c r="N2" s="11"/>
      <c r="O2" s="11"/>
      <c r="P2" t="s" s="8">
        <v>16</v>
      </c>
      <c r="Q2" t="s" s="8">
        <v>16</v>
      </c>
      <c r="R2" t="s" s="8">
        <v>17</v>
      </c>
      <c r="S2" t="s" s="8">
        <v>18</v>
      </c>
      <c r="T2" t="s" s="8">
        <v>19</v>
      </c>
      <c r="U2" t="s" s="8">
        <v>20</v>
      </c>
      <c r="V2" t="s" s="12">
        <v>20</v>
      </c>
      <c r="W2" s="11"/>
      <c r="X2" s="11"/>
      <c r="Y2" s="11"/>
      <c r="Z2" t="s" s="13">
        <v>21</v>
      </c>
      <c r="AA2" t="s" s="13">
        <v>22</v>
      </c>
      <c r="AB2" s="11"/>
      <c r="AC2" t="s" s="13">
        <v>23</v>
      </c>
      <c r="AD2" s="11"/>
      <c r="AE2" t="s" s="8">
        <v>24</v>
      </c>
      <c r="AF2" s="7"/>
      <c r="AG2" t="s" s="8">
        <v>20</v>
      </c>
      <c r="AH2" s="11"/>
      <c r="AI2" s="11"/>
      <c r="AJ2" t="s" s="13">
        <v>21</v>
      </c>
      <c r="AK2" t="s" s="13">
        <v>22</v>
      </c>
      <c r="AL2" s="11"/>
      <c r="AM2" t="s" s="13">
        <v>23</v>
      </c>
      <c r="AN2" s="11"/>
      <c r="AO2" t="s" s="8">
        <v>25</v>
      </c>
      <c r="AP2" t="s" s="8">
        <v>26</v>
      </c>
    </row>
    <row r="3" ht="13" customHeight="1">
      <c r="A3" s="7"/>
      <c r="B3" s="11"/>
      <c r="C3" s="11"/>
      <c r="D3" s="11"/>
      <c r="E3" s="11"/>
      <c r="F3" s="11"/>
      <c r="G3" s="11"/>
      <c r="H3" s="11"/>
      <c r="I3" s="11"/>
      <c r="J3" s="11"/>
      <c r="K3" t="s" s="12">
        <v>27</v>
      </c>
      <c r="L3" s="11"/>
      <c r="M3" s="11"/>
      <c r="N3" s="11"/>
      <c r="O3" s="11"/>
      <c r="P3" s="11"/>
      <c r="Q3" s="11"/>
      <c r="R3" s="11"/>
      <c r="S3" s="11"/>
      <c r="T3" s="11"/>
      <c r="U3" t="s" s="8">
        <v>28</v>
      </c>
      <c r="V3" t="s" s="8">
        <v>29</v>
      </c>
      <c r="W3" t="s" s="8">
        <v>30</v>
      </c>
      <c r="X3" s="11"/>
      <c r="Y3" t="s" s="8">
        <v>31</v>
      </c>
      <c r="Z3" s="11"/>
      <c r="AA3" s="11"/>
      <c r="AB3" s="11"/>
      <c r="AC3" s="11"/>
      <c r="AD3" s="11"/>
      <c r="AE3" s="11"/>
      <c r="AF3" t="s" s="8">
        <v>32</v>
      </c>
      <c r="AG3" t="s" s="8">
        <v>30</v>
      </c>
      <c r="AH3" s="11"/>
      <c r="AI3" t="s" s="8">
        <v>31</v>
      </c>
      <c r="AJ3" s="11"/>
      <c r="AK3" s="11"/>
      <c r="AL3" s="11"/>
      <c r="AM3" s="11"/>
      <c r="AN3" s="11"/>
      <c r="AO3" s="7"/>
      <c r="AP3" s="11"/>
    </row>
    <row r="4" ht="13.7" customHeight="1">
      <c r="A4" s="14"/>
      <c r="B4" s="15"/>
      <c r="C4" s="15"/>
      <c r="D4" s="15"/>
      <c r="E4" s="15"/>
      <c r="F4" s="15"/>
      <c r="G4" s="15"/>
      <c r="H4" s="15"/>
      <c r="I4" t="s" s="16">
        <v>33</v>
      </c>
      <c r="J4" s="15"/>
      <c r="K4" t="s" s="17">
        <v>34</v>
      </c>
      <c r="L4" s="15"/>
      <c r="M4" s="15"/>
      <c r="N4" t="s" s="16">
        <v>35</v>
      </c>
      <c r="O4" t="s" s="16">
        <v>35</v>
      </c>
      <c r="P4" s="15"/>
      <c r="Q4" s="15"/>
      <c r="R4" s="15"/>
      <c r="S4" s="15"/>
      <c r="T4" s="15"/>
      <c r="U4" s="15"/>
      <c r="V4" s="15"/>
      <c r="W4" t="s" s="18">
        <v>36</v>
      </c>
      <c r="X4" t="s" s="18">
        <v>37</v>
      </c>
      <c r="Y4" s="15"/>
      <c r="Z4" s="15"/>
      <c r="AA4" t="s" s="18">
        <v>36</v>
      </c>
      <c r="AB4" t="s" s="18">
        <v>37</v>
      </c>
      <c r="AC4" t="s" s="18">
        <v>36</v>
      </c>
      <c r="AD4" t="s" s="18">
        <v>37</v>
      </c>
      <c r="AE4" s="15"/>
      <c r="AF4" s="15"/>
      <c r="AG4" t="s" s="18">
        <v>36</v>
      </c>
      <c r="AH4" t="s" s="18">
        <v>37</v>
      </c>
      <c r="AI4" s="15"/>
      <c r="AJ4" s="15"/>
      <c r="AK4" t="s" s="18">
        <v>36</v>
      </c>
      <c r="AL4" t="s" s="18">
        <v>37</v>
      </c>
      <c r="AM4" t="s" s="18">
        <v>36</v>
      </c>
      <c r="AN4" t="s" s="18">
        <v>37</v>
      </c>
      <c r="AO4" s="14"/>
      <c r="AP4" s="15"/>
    </row>
    <row r="5" ht="20.55" customHeight="1">
      <c r="A5" t="b" s="19">
        <v>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</row>
    <row r="6" ht="20.55" customHeight="1">
      <c r="A6" t="b" s="21">
        <v>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ht="20.7" customHeight="1">
      <c r="A7" t="s" s="23">
        <v>38</v>
      </c>
      <c r="B7" s="24"/>
      <c r="C7" s="24"/>
      <c r="D7" s="24"/>
      <c r="E7" t="s" s="23">
        <v>39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</row>
    <row r="8" ht="19.55" customHeight="1">
      <c r="A8" t="s" s="25"/>
      <c r="B8" s="26"/>
      <c r="C8" s="26"/>
      <c r="D8" s="26"/>
      <c r="E8" s="27">
        <v>14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ht="19.9" customHeight="1">
      <c r="A9" t="b" s="28">
        <v>1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</row>
    <row r="10" ht="13.2" customHeight="1">
      <c r="A10" s="30"/>
      <c r="B10" s="31"/>
      <c r="C10" s="30"/>
      <c r="D10" s="30"/>
      <c r="E10" t="s" s="32">
        <v>40</v>
      </c>
      <c r="F10" s="33"/>
      <c r="G10" t="b" s="34">
        <v>0</v>
      </c>
      <c r="H10" t="s" s="32">
        <v>41</v>
      </c>
      <c r="I10" s="31"/>
      <c r="J10" t="s" s="32">
        <v>42</v>
      </c>
      <c r="K10" t="s" s="32">
        <v>34</v>
      </c>
      <c r="L10" t="s" s="32">
        <v>43</v>
      </c>
      <c r="M10" t="s" s="32">
        <v>44</v>
      </c>
      <c r="N10" s="35">
        <v>207073</v>
      </c>
      <c r="O10" s="31"/>
      <c r="P10" t="s" s="36">
        <v>45</v>
      </c>
      <c r="Q10" s="36"/>
      <c r="R10" s="31"/>
      <c r="S10" s="31"/>
      <c r="T10" t="s" s="32">
        <v>46</v>
      </c>
      <c r="U10" t="s" s="37">
        <v>47</v>
      </c>
      <c r="V10" t="b" s="35">
        <v>1</v>
      </c>
      <c r="W10" t="b" s="35">
        <v>1</v>
      </c>
      <c r="X10" t="b" s="35">
        <v>1</v>
      </c>
      <c r="Y10" t="b" s="35">
        <v>0</v>
      </c>
      <c r="Z10" t="b" s="35">
        <v>1</v>
      </c>
      <c r="AA10" t="b" s="35">
        <v>0</v>
      </c>
      <c r="AB10" t="b" s="35">
        <v>0</v>
      </c>
      <c r="AC10" t="b" s="35">
        <v>0</v>
      </c>
      <c r="AD10" t="b" s="35">
        <v>0</v>
      </c>
      <c r="AE10" s="35">
        <f>COUNTIF($X10,TRUE)+COUNTIF($Y10,TRUE)+COUNTIF($Z10,TRUE)+COUNTIF($AB10,TRUE)+COUNTIF($AD10,TRUE)</f>
        <v>2</v>
      </c>
      <c r="AF10" t="b" s="35">
        <v>1</v>
      </c>
      <c r="AG10" t="b" s="35">
        <v>1</v>
      </c>
      <c r="AH10" t="b" s="35">
        <v>1</v>
      </c>
      <c r="AI10" t="b" s="35">
        <v>0</v>
      </c>
      <c r="AJ10" t="b" s="35">
        <v>1</v>
      </c>
      <c r="AK10" t="b" s="35">
        <v>0</v>
      </c>
      <c r="AL10" t="b" s="35">
        <v>0</v>
      </c>
      <c r="AM10" t="b" s="35">
        <v>0</v>
      </c>
      <c r="AN10" t="b" s="35">
        <v>0</v>
      </c>
      <c r="AO10" s="35">
        <f>COUNTIF($AH10,TRUE)+COUNTIF($AI10,TRUE)+COUNTIF($AJ10,TRUE)+COUNTIF($AL10,TRUE)+COUNTIF($AN10,TRUE)</f>
        <v>2</v>
      </c>
      <c r="AP10" t="b" s="35">
        <v>1</v>
      </c>
    </row>
    <row r="11" ht="13" customHeight="1">
      <c r="A11" s="38"/>
      <c r="B11" s="39"/>
      <c r="C11" s="38"/>
      <c r="D11" s="38"/>
      <c r="E11" t="s" s="40">
        <v>48</v>
      </c>
      <c r="F11" t="s" s="41">
        <v>49</v>
      </c>
      <c r="G11" t="b" s="42">
        <v>0</v>
      </c>
      <c r="H11" t="s" s="40">
        <v>41</v>
      </c>
      <c r="I11" s="39"/>
      <c r="J11" t="s" s="40">
        <v>42</v>
      </c>
      <c r="K11" t="s" s="40">
        <v>27</v>
      </c>
      <c r="L11" t="s" s="40">
        <v>50</v>
      </c>
      <c r="M11" t="s" s="40">
        <v>44</v>
      </c>
      <c r="N11" s="43">
        <v>207983</v>
      </c>
      <c r="O11" s="43">
        <v>208016</v>
      </c>
      <c r="P11" t="s" s="44">
        <v>51</v>
      </c>
      <c r="Q11" t="s" s="44">
        <v>52</v>
      </c>
      <c r="R11" s="39"/>
      <c r="S11" s="39"/>
      <c r="T11" t="s" s="40">
        <v>53</v>
      </c>
      <c r="U11" t="s" s="45">
        <v>54</v>
      </c>
      <c r="V11" t="b" s="43">
        <v>1</v>
      </c>
      <c r="W11" t="b" s="43">
        <v>1</v>
      </c>
      <c r="X11" t="b" s="43">
        <v>1</v>
      </c>
      <c r="Y11" t="b" s="43">
        <v>0</v>
      </c>
      <c r="Z11" t="b" s="43">
        <v>1</v>
      </c>
      <c r="AA11" t="b" s="43">
        <v>0</v>
      </c>
      <c r="AB11" t="b" s="43">
        <v>0</v>
      </c>
      <c r="AC11" t="b" s="43">
        <v>0</v>
      </c>
      <c r="AD11" t="b" s="43">
        <v>0</v>
      </c>
      <c r="AE11" s="43">
        <f>COUNTIF($X11,TRUE)+COUNTIF($Y11,TRUE)+COUNTIF($Z11,TRUE)+COUNTIF($AB11,TRUE)+COUNTIF($AD11,TRUE)</f>
        <v>2</v>
      </c>
      <c r="AF11" t="b" s="43">
        <v>1</v>
      </c>
      <c r="AG11" t="b" s="43">
        <v>1</v>
      </c>
      <c r="AH11" t="b" s="43">
        <v>1</v>
      </c>
      <c r="AI11" t="b" s="43">
        <v>0</v>
      </c>
      <c r="AJ11" t="b" s="43">
        <v>1</v>
      </c>
      <c r="AK11" t="b" s="43">
        <v>0</v>
      </c>
      <c r="AL11" t="b" s="43">
        <v>0</v>
      </c>
      <c r="AM11" t="b" s="43">
        <v>0</v>
      </c>
      <c r="AN11" t="b" s="43">
        <v>0</v>
      </c>
      <c r="AO11" s="43">
        <f>COUNTIF($AH11,TRUE)+COUNTIF($AI11,TRUE)+COUNTIF($AJ11,TRUE)+COUNTIF($AL11,TRUE)+COUNTIF($AN11,TRUE)</f>
        <v>2</v>
      </c>
      <c r="AP11" t="b" s="43">
        <v>1</v>
      </c>
    </row>
    <row r="12" ht="13" customHeight="1">
      <c r="A12" s="38"/>
      <c r="B12" s="39"/>
      <c r="C12" s="38"/>
      <c r="D12" s="38"/>
      <c r="E12" t="s" s="40">
        <v>55</v>
      </c>
      <c r="F12" t="s" s="41">
        <v>56</v>
      </c>
      <c r="G12" t="b" s="42">
        <v>0</v>
      </c>
      <c r="H12" t="s" s="40">
        <v>57</v>
      </c>
      <c r="I12" s="39"/>
      <c r="J12" t="s" s="40">
        <v>42</v>
      </c>
      <c r="K12" t="s" s="40">
        <v>27</v>
      </c>
      <c r="L12" t="s" s="40">
        <v>58</v>
      </c>
      <c r="M12" t="s" s="40">
        <v>59</v>
      </c>
      <c r="N12" s="43">
        <v>203650</v>
      </c>
      <c r="O12" s="43">
        <v>207590</v>
      </c>
      <c r="P12" t="s" s="44">
        <v>60</v>
      </c>
      <c r="Q12" t="s" s="44">
        <v>61</v>
      </c>
      <c r="R12" s="39"/>
      <c r="S12" s="39"/>
      <c r="T12" t="s" s="40">
        <v>62</v>
      </c>
      <c r="U12" t="s" s="45">
        <v>63</v>
      </c>
      <c r="V12" t="b" s="43">
        <v>1</v>
      </c>
      <c r="W12" t="b" s="43">
        <v>1</v>
      </c>
      <c r="X12" t="b" s="43">
        <v>1</v>
      </c>
      <c r="Y12" t="b" s="43">
        <v>0</v>
      </c>
      <c r="Z12" t="b" s="43">
        <v>1</v>
      </c>
      <c r="AA12" t="b" s="43">
        <v>0</v>
      </c>
      <c r="AB12" t="b" s="43">
        <v>0</v>
      </c>
      <c r="AC12" t="b" s="43">
        <v>0</v>
      </c>
      <c r="AD12" t="b" s="43">
        <v>0</v>
      </c>
      <c r="AE12" s="43">
        <f>COUNTIF($X12,TRUE)+COUNTIF($Y12,TRUE)+COUNTIF($Z12,TRUE)+COUNTIF($AB12,TRUE)+COUNTIF($AD12,TRUE)</f>
        <v>2</v>
      </c>
      <c r="AF12" t="b" s="43">
        <v>1</v>
      </c>
      <c r="AG12" t="b" s="43">
        <v>1</v>
      </c>
      <c r="AH12" t="b" s="43">
        <v>1</v>
      </c>
      <c r="AI12" t="b" s="43">
        <v>0</v>
      </c>
      <c r="AJ12" t="b" s="43">
        <v>1</v>
      </c>
      <c r="AK12" t="b" s="43">
        <v>0</v>
      </c>
      <c r="AL12" t="b" s="43">
        <v>0</v>
      </c>
      <c r="AM12" t="b" s="43">
        <v>0</v>
      </c>
      <c r="AN12" t="b" s="43">
        <v>0</v>
      </c>
      <c r="AO12" s="43">
        <f>COUNTIF($AH12,TRUE)+COUNTIF($AI12,TRUE)+COUNTIF($AJ12,TRUE)+COUNTIF($AL12,TRUE)+COUNTIF($AN12,TRUE)</f>
        <v>2</v>
      </c>
      <c r="AP12" t="b" s="43">
        <v>1</v>
      </c>
    </row>
    <row r="13" ht="13" customHeight="1">
      <c r="A13" s="38"/>
      <c r="B13" s="39"/>
      <c r="C13" s="38"/>
      <c r="D13" s="38"/>
      <c r="E13" t="s" s="46">
        <v>64</v>
      </c>
      <c r="F13" t="s" s="41">
        <v>65</v>
      </c>
      <c r="G13" t="b" s="47">
        <v>0</v>
      </c>
      <c r="H13" t="s" s="40">
        <v>41</v>
      </c>
      <c r="I13" s="39"/>
      <c r="J13" t="s" s="40">
        <v>42</v>
      </c>
      <c r="K13" t="s" s="40">
        <v>34</v>
      </c>
      <c r="L13" t="s" s="40">
        <v>66</v>
      </c>
      <c r="M13" t="s" s="40">
        <v>44</v>
      </c>
      <c r="N13" s="43">
        <v>207386</v>
      </c>
      <c r="O13" s="43">
        <v>207968</v>
      </c>
      <c r="P13" t="s" s="46">
        <v>67</v>
      </c>
      <c r="Q13" t="s" s="46">
        <v>68</v>
      </c>
      <c r="R13" s="39"/>
      <c r="S13" s="39"/>
      <c r="T13" t="s" s="40">
        <v>69</v>
      </c>
      <c r="U13" t="s" s="45">
        <v>31</v>
      </c>
      <c r="V13" t="b" s="43">
        <v>1</v>
      </c>
      <c r="W13" t="b" s="43">
        <v>0</v>
      </c>
      <c r="X13" t="b" s="43">
        <v>0</v>
      </c>
      <c r="Y13" t="b" s="43">
        <v>0</v>
      </c>
      <c r="Z13" t="b" s="43">
        <v>1</v>
      </c>
      <c r="AA13" t="b" s="43">
        <v>1</v>
      </c>
      <c r="AB13" t="b" s="43">
        <v>1</v>
      </c>
      <c r="AC13" t="b" s="43">
        <v>0</v>
      </c>
      <c r="AD13" t="b" s="43">
        <v>0</v>
      </c>
      <c r="AE13" s="43">
        <f>COUNTIF($X13,TRUE)+COUNTIF($Y13,TRUE)+COUNTIF($Z13,TRUE)+COUNTIF($AB13,TRUE)+COUNTIF($AD13,TRUE)</f>
        <v>2</v>
      </c>
      <c r="AF13" t="b" s="43">
        <v>1</v>
      </c>
      <c r="AG13" t="b" s="43">
        <v>1</v>
      </c>
      <c r="AH13" t="b" s="43">
        <v>1</v>
      </c>
      <c r="AI13" t="b" s="43">
        <v>0</v>
      </c>
      <c r="AJ13" t="b" s="43">
        <v>0</v>
      </c>
      <c r="AK13" t="b" s="43">
        <v>1</v>
      </c>
      <c r="AL13" t="b" s="43">
        <v>1</v>
      </c>
      <c r="AM13" t="b" s="43">
        <v>0</v>
      </c>
      <c r="AN13" t="b" s="43">
        <v>0</v>
      </c>
      <c r="AO13" s="43">
        <f>COUNTIF($AH13,TRUE)+COUNTIF($AI13,TRUE)+COUNTIF($AJ13,TRUE)+COUNTIF($AL13,TRUE)+COUNTIF($AN13,TRUE)</f>
        <v>2</v>
      </c>
      <c r="AP13" t="b" s="43">
        <v>1</v>
      </c>
    </row>
    <row r="14" ht="13" customHeight="1">
      <c r="A14" s="38"/>
      <c r="B14" s="39"/>
      <c r="C14" s="38"/>
      <c r="D14" s="38"/>
      <c r="E14" t="s" s="40">
        <v>70</v>
      </c>
      <c r="F14" s="48"/>
      <c r="G14" t="b" s="42">
        <v>0</v>
      </c>
      <c r="H14" t="s" s="40">
        <v>41</v>
      </c>
      <c r="I14" s="39"/>
      <c r="J14" t="s" s="40">
        <v>42</v>
      </c>
      <c r="K14" t="s" s="40">
        <v>27</v>
      </c>
      <c r="L14" t="s" s="40">
        <v>71</v>
      </c>
      <c r="M14" t="s" s="40">
        <v>44</v>
      </c>
      <c r="N14" s="43">
        <v>207146</v>
      </c>
      <c r="O14" s="39"/>
      <c r="P14" t="s" s="46">
        <v>72</v>
      </c>
      <c r="Q14" s="46"/>
      <c r="R14" s="39"/>
      <c r="S14" s="39"/>
      <c r="T14" t="s" s="40">
        <v>73</v>
      </c>
      <c r="U14" t="s" s="45">
        <v>74</v>
      </c>
      <c r="V14" t="b" s="43">
        <v>1</v>
      </c>
      <c r="W14" t="b" s="43">
        <v>1</v>
      </c>
      <c r="X14" t="b" s="43">
        <v>1</v>
      </c>
      <c r="Y14" t="b" s="43">
        <v>0</v>
      </c>
      <c r="Z14" t="b" s="43">
        <v>1</v>
      </c>
      <c r="AA14" t="b" s="43">
        <v>0</v>
      </c>
      <c r="AB14" t="b" s="43">
        <v>0</v>
      </c>
      <c r="AC14" t="b" s="43">
        <v>0</v>
      </c>
      <c r="AD14" t="b" s="43">
        <v>0</v>
      </c>
      <c r="AE14" s="43">
        <f>COUNTIF($X14,TRUE)+COUNTIF($Y14,TRUE)+COUNTIF($Z14,TRUE)+COUNTIF($AB14,TRUE)+COUNTIF($AD14,TRUE)</f>
        <v>2</v>
      </c>
      <c r="AF14" t="b" s="43">
        <v>1</v>
      </c>
      <c r="AG14" t="b" s="43">
        <v>1</v>
      </c>
      <c r="AH14" t="b" s="43">
        <v>1</v>
      </c>
      <c r="AI14" t="b" s="43">
        <v>0</v>
      </c>
      <c r="AJ14" t="b" s="43">
        <v>1</v>
      </c>
      <c r="AK14" t="b" s="43">
        <v>0</v>
      </c>
      <c r="AL14" t="b" s="43">
        <v>0</v>
      </c>
      <c r="AM14" t="b" s="43">
        <v>0</v>
      </c>
      <c r="AN14" t="b" s="43">
        <v>0</v>
      </c>
      <c r="AO14" s="43">
        <f>COUNTIF($AH14,TRUE)+COUNTIF($AI14,TRUE)+COUNTIF($AJ14,TRUE)+COUNTIF($AL14,TRUE)+COUNTIF($AN14,TRUE)</f>
        <v>2</v>
      </c>
      <c r="AP14" t="b" s="43">
        <v>1</v>
      </c>
    </row>
    <row r="15" ht="13" customHeight="1">
      <c r="A15" s="49"/>
      <c r="B15" s="39"/>
      <c r="C15" s="49"/>
      <c r="D15" s="49"/>
      <c r="E15" t="s" s="40">
        <v>75</v>
      </c>
      <c r="F15" s="48"/>
      <c r="G15" t="b" s="42">
        <v>0</v>
      </c>
      <c r="H15" t="s" s="40">
        <v>41</v>
      </c>
      <c r="I15" s="39"/>
      <c r="J15" t="s" s="40">
        <v>42</v>
      </c>
      <c r="K15" t="s" s="50">
        <v>76</v>
      </c>
      <c r="L15" t="s" s="40">
        <v>77</v>
      </c>
      <c r="M15" t="s" s="40">
        <v>77</v>
      </c>
      <c r="N15" s="43">
        <v>203844</v>
      </c>
      <c r="O15" s="39"/>
      <c r="P15" t="s" s="46">
        <v>78</v>
      </c>
      <c r="Q15" s="46"/>
      <c r="R15" s="39"/>
      <c r="S15" s="39"/>
      <c r="T15" t="s" s="40">
        <v>79</v>
      </c>
      <c r="U15" t="s" s="51">
        <v>80</v>
      </c>
      <c r="V15" t="b" s="43">
        <v>1</v>
      </c>
      <c r="W15" t="b" s="43">
        <v>1</v>
      </c>
      <c r="X15" t="b" s="43">
        <v>1</v>
      </c>
      <c r="Y15" t="b" s="43">
        <v>0</v>
      </c>
      <c r="Z15" t="b" s="43">
        <v>1</v>
      </c>
      <c r="AA15" t="b" s="43">
        <v>0</v>
      </c>
      <c r="AB15" t="b" s="43">
        <v>0</v>
      </c>
      <c r="AC15" t="b" s="43">
        <v>0</v>
      </c>
      <c r="AD15" t="b" s="43">
        <v>0</v>
      </c>
      <c r="AE15" s="43">
        <f>COUNTIF($X15,TRUE)+COUNTIF($Y15,TRUE)+COUNTIF($Z15,TRUE)+COUNTIF($AB15,TRUE)+COUNTIF($AD15,TRUE)</f>
        <v>2</v>
      </c>
      <c r="AF15" t="b" s="43">
        <v>1</v>
      </c>
      <c r="AG15" t="b" s="43">
        <v>1</v>
      </c>
      <c r="AH15" t="b" s="43">
        <v>1</v>
      </c>
      <c r="AI15" t="b" s="43">
        <v>0</v>
      </c>
      <c r="AJ15" t="b" s="43">
        <v>1</v>
      </c>
      <c r="AK15" t="b" s="43">
        <v>0</v>
      </c>
      <c r="AL15" t="b" s="43">
        <v>0</v>
      </c>
      <c r="AM15" t="b" s="43">
        <v>0</v>
      </c>
      <c r="AN15" t="b" s="43">
        <v>0</v>
      </c>
      <c r="AO15" s="43">
        <f>COUNTIF($AH15,TRUE)+COUNTIF($AI15,TRUE)+COUNTIF($AJ15,TRUE)+COUNTIF($AL15,TRUE)+COUNTIF($AN15,TRUE)</f>
        <v>2</v>
      </c>
      <c r="AP15" t="b" s="43">
        <v>1</v>
      </c>
    </row>
    <row r="16" ht="13" customHeight="1">
      <c r="A16" s="38"/>
      <c r="B16" s="39"/>
      <c r="C16" s="38"/>
      <c r="D16" s="38"/>
      <c r="E16" t="s" s="40">
        <v>81</v>
      </c>
      <c r="F16" s="48"/>
      <c r="G16" t="b" s="42">
        <v>0</v>
      </c>
      <c r="H16" t="s" s="40">
        <v>74</v>
      </c>
      <c r="I16" s="39"/>
      <c r="J16" t="s" s="40">
        <v>42</v>
      </c>
      <c r="K16" t="s" s="40">
        <v>27</v>
      </c>
      <c r="L16" t="s" s="40">
        <v>82</v>
      </c>
      <c r="M16" t="s" s="40">
        <v>59</v>
      </c>
      <c r="N16" s="43">
        <v>201474</v>
      </c>
      <c r="O16" s="39"/>
      <c r="P16" t="s" s="44">
        <v>83</v>
      </c>
      <c r="Q16" s="44"/>
      <c r="R16" s="39"/>
      <c r="S16" s="39"/>
      <c r="T16" t="s" s="40">
        <v>84</v>
      </c>
      <c r="U16" t="s" s="45">
        <v>85</v>
      </c>
      <c r="V16" t="b" s="43">
        <v>1</v>
      </c>
      <c r="W16" t="b" s="43">
        <v>1</v>
      </c>
      <c r="X16" t="b" s="43">
        <v>1</v>
      </c>
      <c r="Y16" t="b" s="43">
        <v>0</v>
      </c>
      <c r="Z16" t="b" s="43">
        <v>1</v>
      </c>
      <c r="AA16" t="b" s="43">
        <v>0</v>
      </c>
      <c r="AB16" t="b" s="43">
        <v>0</v>
      </c>
      <c r="AC16" t="b" s="43">
        <v>0</v>
      </c>
      <c r="AD16" t="b" s="43">
        <v>0</v>
      </c>
      <c r="AE16" s="43">
        <f>COUNTIF($X16,TRUE)+COUNTIF($Y16,TRUE)+COUNTIF($Z16,TRUE)+COUNTIF($AB16,TRUE)+COUNTIF($AD16,TRUE)</f>
        <v>2</v>
      </c>
      <c r="AF16" t="b" s="43">
        <v>1</v>
      </c>
      <c r="AG16" t="b" s="43">
        <v>1</v>
      </c>
      <c r="AH16" t="b" s="43">
        <v>1</v>
      </c>
      <c r="AI16" t="b" s="43">
        <v>0</v>
      </c>
      <c r="AJ16" t="b" s="43">
        <v>1</v>
      </c>
      <c r="AK16" t="b" s="43">
        <v>0</v>
      </c>
      <c r="AL16" t="b" s="43">
        <v>0</v>
      </c>
      <c r="AM16" t="b" s="43">
        <v>0</v>
      </c>
      <c r="AN16" t="b" s="43">
        <v>0</v>
      </c>
      <c r="AO16" s="43">
        <f>COUNTIF($AH16,TRUE)+COUNTIF($AI16,TRUE)+COUNTIF($AJ16,TRUE)+COUNTIF($AL16,TRUE)+COUNTIF($AN16,TRUE)</f>
        <v>2</v>
      </c>
      <c r="AP16" t="b" s="43">
        <v>1</v>
      </c>
    </row>
    <row r="17" ht="13" customHeight="1">
      <c r="A17" s="38"/>
      <c r="B17" s="39"/>
      <c r="C17" s="38"/>
      <c r="D17" s="38"/>
      <c r="E17" t="s" s="52">
        <v>86</v>
      </c>
      <c r="F17" t="s" s="41">
        <v>87</v>
      </c>
      <c r="G17" t="b" s="42">
        <v>0</v>
      </c>
      <c r="H17" t="s" s="40">
        <v>41</v>
      </c>
      <c r="I17" s="39"/>
      <c r="J17" t="s" s="40">
        <v>42</v>
      </c>
      <c r="K17" t="s" s="40">
        <v>27</v>
      </c>
      <c r="L17" t="s" s="40">
        <v>88</v>
      </c>
      <c r="M17" t="s" s="40">
        <v>44</v>
      </c>
      <c r="N17" s="43">
        <v>206917</v>
      </c>
      <c r="O17" s="43">
        <v>207480</v>
      </c>
      <c r="P17" t="s" s="46">
        <v>89</v>
      </c>
      <c r="Q17" t="s" s="46">
        <v>90</v>
      </c>
      <c r="R17" s="39"/>
      <c r="S17" s="39"/>
      <c r="T17" t="s" s="40">
        <v>91</v>
      </c>
      <c r="U17" t="s" s="45">
        <v>92</v>
      </c>
      <c r="V17" t="b" s="43">
        <v>1</v>
      </c>
      <c r="W17" t="b" s="43">
        <v>1</v>
      </c>
      <c r="X17" t="b" s="43">
        <v>1</v>
      </c>
      <c r="Y17" t="b" s="43">
        <v>0</v>
      </c>
      <c r="Z17" t="b" s="43">
        <v>1</v>
      </c>
      <c r="AA17" t="b" s="43">
        <v>0</v>
      </c>
      <c r="AB17" t="b" s="43">
        <v>0</v>
      </c>
      <c r="AC17" t="b" s="43">
        <v>0</v>
      </c>
      <c r="AD17" t="b" s="43">
        <v>0</v>
      </c>
      <c r="AE17" s="43">
        <f>COUNTIF($X17,TRUE)+COUNTIF($Y17,TRUE)+COUNTIF($Z17,TRUE)+COUNTIF($AB17,TRUE)+COUNTIF($AD17,TRUE)</f>
        <v>2</v>
      </c>
      <c r="AF17" t="b" s="43">
        <v>1</v>
      </c>
      <c r="AG17" t="b" s="43">
        <v>1</v>
      </c>
      <c r="AH17" t="b" s="43">
        <v>1</v>
      </c>
      <c r="AI17" t="b" s="43">
        <v>0</v>
      </c>
      <c r="AJ17" t="b" s="43">
        <v>1</v>
      </c>
      <c r="AK17" t="b" s="43">
        <v>0</v>
      </c>
      <c r="AL17" t="b" s="43">
        <v>0</v>
      </c>
      <c r="AM17" t="b" s="43">
        <v>0</v>
      </c>
      <c r="AN17" t="b" s="43">
        <v>0</v>
      </c>
      <c r="AO17" s="43">
        <f>COUNTIF($AH17,TRUE)+COUNTIF($AI17,TRUE)+COUNTIF($AJ17,TRUE)+COUNTIF($AL17,TRUE)+COUNTIF($AN17,TRUE)</f>
        <v>2</v>
      </c>
      <c r="AP17" t="b" s="43">
        <v>1</v>
      </c>
    </row>
    <row r="18" ht="13" customHeight="1">
      <c r="A18" s="38"/>
      <c r="B18" s="39"/>
      <c r="C18" s="38"/>
      <c r="D18" s="38"/>
      <c r="E18" t="s" s="40">
        <v>93</v>
      </c>
      <c r="F18" s="48"/>
      <c r="G18" t="b" s="42">
        <v>0</v>
      </c>
      <c r="H18" t="s" s="40">
        <v>80</v>
      </c>
      <c r="I18" s="39"/>
      <c r="J18" t="s" s="40">
        <v>42</v>
      </c>
      <c r="K18" t="s" s="40">
        <v>34</v>
      </c>
      <c r="L18" t="s" s="40">
        <v>94</v>
      </c>
      <c r="M18" t="s" s="40">
        <v>44</v>
      </c>
      <c r="N18" s="43">
        <v>207069</v>
      </c>
      <c r="O18" s="39"/>
      <c r="P18" t="s" s="46">
        <v>95</v>
      </c>
      <c r="Q18" s="46"/>
      <c r="R18" s="39"/>
      <c r="S18" s="39"/>
      <c r="T18" t="s" s="40">
        <v>96</v>
      </c>
      <c r="U18" t="s" s="45">
        <v>97</v>
      </c>
      <c r="V18" t="b" s="43">
        <v>1</v>
      </c>
      <c r="W18" t="b" s="43">
        <v>1</v>
      </c>
      <c r="X18" t="b" s="43">
        <v>1</v>
      </c>
      <c r="Y18" t="b" s="43">
        <v>0</v>
      </c>
      <c r="Z18" t="b" s="43">
        <v>1</v>
      </c>
      <c r="AA18" t="b" s="43">
        <v>0</v>
      </c>
      <c r="AB18" t="b" s="43">
        <v>0</v>
      </c>
      <c r="AC18" t="b" s="43">
        <v>0</v>
      </c>
      <c r="AD18" t="b" s="43">
        <v>0</v>
      </c>
      <c r="AE18" s="43">
        <f>COUNTIF($X18,TRUE)+COUNTIF($Y18,TRUE)+COUNTIF($Z18,TRUE)+COUNTIF($AB18,TRUE)+COUNTIF($AD18,TRUE)</f>
        <v>2</v>
      </c>
      <c r="AF18" t="b" s="43">
        <v>1</v>
      </c>
      <c r="AG18" t="b" s="43">
        <v>1</v>
      </c>
      <c r="AH18" t="b" s="43">
        <v>1</v>
      </c>
      <c r="AI18" t="b" s="43">
        <v>0</v>
      </c>
      <c r="AJ18" t="b" s="43">
        <v>1</v>
      </c>
      <c r="AK18" t="b" s="43">
        <v>0</v>
      </c>
      <c r="AL18" t="b" s="43">
        <v>0</v>
      </c>
      <c r="AM18" t="b" s="43">
        <v>0</v>
      </c>
      <c r="AN18" t="b" s="43">
        <v>0</v>
      </c>
      <c r="AO18" s="43">
        <f>COUNTIF($AH18,TRUE)+COUNTIF($AI18,TRUE)+COUNTIF($AJ18,TRUE)+COUNTIF($AL18,TRUE)+COUNTIF($AN18,TRUE)</f>
        <v>2</v>
      </c>
      <c r="AP18" t="b" s="43">
        <v>1</v>
      </c>
    </row>
    <row r="19" ht="13" customHeight="1">
      <c r="A19" s="38"/>
      <c r="B19" s="39"/>
      <c r="C19" s="38"/>
      <c r="D19" s="38"/>
      <c r="E19" t="s" s="40">
        <v>98</v>
      </c>
      <c r="F19" s="48"/>
      <c r="G19" t="b" s="42">
        <v>0</v>
      </c>
      <c r="H19" t="s" s="40">
        <v>47</v>
      </c>
      <c r="I19" s="39"/>
      <c r="J19" t="s" s="40">
        <v>42</v>
      </c>
      <c r="K19" t="s" s="40">
        <v>34</v>
      </c>
      <c r="L19" t="s" s="40">
        <v>99</v>
      </c>
      <c r="M19" t="s" s="40">
        <v>44</v>
      </c>
      <c r="N19" s="43">
        <v>207050</v>
      </c>
      <c r="O19" s="39"/>
      <c r="P19" t="s" s="46">
        <v>100</v>
      </c>
      <c r="Q19" s="46"/>
      <c r="R19" s="39"/>
      <c r="S19" s="39"/>
      <c r="T19" t="s" s="40">
        <v>101</v>
      </c>
      <c r="U19" t="s" s="45">
        <v>54</v>
      </c>
      <c r="V19" t="b" s="43">
        <v>1</v>
      </c>
      <c r="W19" t="b" s="43">
        <v>1</v>
      </c>
      <c r="X19" t="b" s="43">
        <v>1</v>
      </c>
      <c r="Y19" t="b" s="43">
        <v>0</v>
      </c>
      <c r="Z19" t="b" s="43">
        <v>1</v>
      </c>
      <c r="AA19" t="b" s="43">
        <v>0</v>
      </c>
      <c r="AB19" t="b" s="43">
        <v>0</v>
      </c>
      <c r="AC19" t="b" s="43">
        <v>0</v>
      </c>
      <c r="AD19" t="b" s="43">
        <v>0</v>
      </c>
      <c r="AE19" s="43">
        <f>COUNTIF($X19,TRUE)+COUNTIF($Y19,TRUE)+COUNTIF($Z19,TRUE)+COUNTIF($AB19,TRUE)+COUNTIF($AD19,TRUE)</f>
        <v>2</v>
      </c>
      <c r="AF19" t="b" s="43">
        <v>1</v>
      </c>
      <c r="AG19" t="b" s="43">
        <v>1</v>
      </c>
      <c r="AH19" t="b" s="43">
        <v>1</v>
      </c>
      <c r="AI19" t="b" s="43">
        <v>0</v>
      </c>
      <c r="AJ19" t="b" s="43">
        <v>1</v>
      </c>
      <c r="AK19" t="b" s="43">
        <v>0</v>
      </c>
      <c r="AL19" t="b" s="43">
        <v>0</v>
      </c>
      <c r="AM19" t="b" s="43">
        <v>0</v>
      </c>
      <c r="AN19" t="b" s="43">
        <v>0</v>
      </c>
      <c r="AO19" s="43">
        <f>COUNTIF($AH19,TRUE)+COUNTIF($AI19,TRUE)+COUNTIF($AJ19,TRUE)+COUNTIF($AL19,TRUE)+COUNTIF($AN19,TRUE)</f>
        <v>2</v>
      </c>
      <c r="AP19" t="b" s="43">
        <v>1</v>
      </c>
    </row>
    <row r="20" ht="13" customHeight="1">
      <c r="A20" s="38"/>
      <c r="B20" s="39"/>
      <c r="C20" s="38"/>
      <c r="D20" s="38"/>
      <c r="E20" t="s" s="40">
        <v>102</v>
      </c>
      <c r="F20" s="48"/>
      <c r="G20" t="b" s="42">
        <v>0</v>
      </c>
      <c r="H20" t="s" s="40">
        <v>92</v>
      </c>
      <c r="I20" s="39"/>
      <c r="J20" t="s" s="40">
        <v>42</v>
      </c>
      <c r="K20" t="s" s="40">
        <v>27</v>
      </c>
      <c r="L20" t="s" s="40">
        <v>103</v>
      </c>
      <c r="M20" t="s" s="40">
        <v>44</v>
      </c>
      <c r="N20" s="43">
        <v>207563</v>
      </c>
      <c r="O20" s="39"/>
      <c r="P20" t="s" s="46">
        <v>104</v>
      </c>
      <c r="Q20" s="46"/>
      <c r="R20" s="39"/>
      <c r="S20" s="39"/>
      <c r="T20" t="s" s="40">
        <v>105</v>
      </c>
      <c r="U20" t="s" s="45">
        <v>57</v>
      </c>
      <c r="V20" t="b" s="43">
        <v>1</v>
      </c>
      <c r="W20" t="b" s="43">
        <v>1</v>
      </c>
      <c r="X20" t="b" s="43">
        <v>1</v>
      </c>
      <c r="Y20" t="b" s="43">
        <v>0</v>
      </c>
      <c r="Z20" t="b" s="43">
        <v>1</v>
      </c>
      <c r="AA20" t="b" s="43">
        <v>0</v>
      </c>
      <c r="AB20" t="b" s="43">
        <v>0</v>
      </c>
      <c r="AC20" t="b" s="43">
        <v>0</v>
      </c>
      <c r="AD20" t="b" s="43">
        <v>0</v>
      </c>
      <c r="AE20" s="43">
        <f>COUNTIF($X20,TRUE)+COUNTIF($Y20,TRUE)+COUNTIF($Z20,TRUE)+COUNTIF($AB20,TRUE)+COUNTIF($AD20,TRUE)</f>
        <v>2</v>
      </c>
      <c r="AF20" t="b" s="43">
        <v>1</v>
      </c>
      <c r="AG20" t="b" s="43">
        <v>1</v>
      </c>
      <c r="AH20" t="b" s="43">
        <v>1</v>
      </c>
      <c r="AI20" t="b" s="43">
        <v>0</v>
      </c>
      <c r="AJ20" t="b" s="43">
        <v>1</v>
      </c>
      <c r="AK20" t="b" s="43">
        <v>0</v>
      </c>
      <c r="AL20" t="b" s="43">
        <v>0</v>
      </c>
      <c r="AM20" t="b" s="43">
        <v>0</v>
      </c>
      <c r="AN20" t="b" s="43">
        <v>0</v>
      </c>
      <c r="AO20" s="43">
        <f>COUNTIF($AH20,TRUE)+COUNTIF($AI20,TRUE)+COUNTIF($AJ20,TRUE)+COUNTIF($AL20,TRUE)+COUNTIF($AN20,TRUE)</f>
        <v>2</v>
      </c>
      <c r="AP20" t="b" s="43">
        <v>1</v>
      </c>
    </row>
    <row r="21" ht="13" customHeight="1">
      <c r="A21" s="38"/>
      <c r="B21" s="39"/>
      <c r="C21" s="38"/>
      <c r="D21" s="38"/>
      <c r="E21" t="s" s="40">
        <v>106</v>
      </c>
      <c r="F21" s="48"/>
      <c r="G21" t="b" s="42">
        <v>0</v>
      </c>
      <c r="H21" t="s" s="40">
        <v>57</v>
      </c>
      <c r="I21" s="39"/>
      <c r="J21" t="s" s="40">
        <v>42</v>
      </c>
      <c r="K21" t="s" s="40">
        <v>27</v>
      </c>
      <c r="L21" t="s" s="40">
        <v>107</v>
      </c>
      <c r="M21" t="s" s="40">
        <v>44</v>
      </c>
      <c r="N21" s="43">
        <v>207116</v>
      </c>
      <c r="O21" s="39"/>
      <c r="P21" t="s" s="46">
        <v>108</v>
      </c>
      <c r="Q21" s="46"/>
      <c r="R21" s="39"/>
      <c r="S21" s="39"/>
      <c r="T21" t="s" s="40">
        <v>109</v>
      </c>
      <c r="U21" t="s" s="45">
        <v>41</v>
      </c>
      <c r="V21" t="b" s="43">
        <v>1</v>
      </c>
      <c r="W21" t="b" s="43">
        <v>1</v>
      </c>
      <c r="X21" t="b" s="43">
        <v>1</v>
      </c>
      <c r="Y21" t="b" s="43">
        <v>0</v>
      </c>
      <c r="Z21" t="b" s="43">
        <v>1</v>
      </c>
      <c r="AA21" t="b" s="43">
        <v>0</v>
      </c>
      <c r="AB21" t="b" s="43">
        <v>0</v>
      </c>
      <c r="AC21" t="b" s="43">
        <v>0</v>
      </c>
      <c r="AD21" t="b" s="43">
        <v>0</v>
      </c>
      <c r="AE21" s="43">
        <f>COUNTIF($X21,TRUE)+COUNTIF($Y21,TRUE)+COUNTIF($Z21,TRUE)+COUNTIF($AB21,TRUE)+COUNTIF($AD21,TRUE)</f>
        <v>2</v>
      </c>
      <c r="AF21" t="b" s="43">
        <v>1</v>
      </c>
      <c r="AG21" t="b" s="43">
        <v>1</v>
      </c>
      <c r="AH21" t="b" s="43">
        <v>1</v>
      </c>
      <c r="AI21" t="b" s="43">
        <v>0</v>
      </c>
      <c r="AJ21" t="b" s="43">
        <v>1</v>
      </c>
      <c r="AK21" t="b" s="43">
        <v>0</v>
      </c>
      <c r="AL21" t="b" s="43">
        <v>0</v>
      </c>
      <c r="AM21" t="b" s="43">
        <v>0</v>
      </c>
      <c r="AN21" t="b" s="43">
        <v>0</v>
      </c>
      <c r="AO21" s="43">
        <f>COUNTIF($AH21,TRUE)+COUNTIF($AI21,TRUE)+COUNTIF($AJ21,TRUE)+COUNTIF($AL21,TRUE)+COUNTIF($AN21,TRUE)</f>
        <v>2</v>
      </c>
      <c r="AP21" t="b" s="43">
        <v>1</v>
      </c>
    </row>
    <row r="22" ht="13" customHeight="1">
      <c r="A22" s="38"/>
      <c r="B22" s="39"/>
      <c r="C22" s="38"/>
      <c r="D22" s="38"/>
      <c r="E22" t="s" s="40">
        <v>110</v>
      </c>
      <c r="F22" t="s" s="41">
        <v>111</v>
      </c>
      <c r="G22" t="b" s="42">
        <v>0</v>
      </c>
      <c r="H22" t="s" s="40">
        <v>41</v>
      </c>
      <c r="I22" s="39"/>
      <c r="J22" t="s" s="40">
        <v>42</v>
      </c>
      <c r="K22" t="s" s="40">
        <v>27</v>
      </c>
      <c r="L22" t="s" s="40">
        <v>50</v>
      </c>
      <c r="M22" t="s" s="40">
        <v>44</v>
      </c>
      <c r="N22" s="43">
        <v>207680</v>
      </c>
      <c r="O22" s="43">
        <v>207743</v>
      </c>
      <c r="P22" t="s" s="46">
        <v>112</v>
      </c>
      <c r="Q22" t="s" s="46">
        <v>113</v>
      </c>
      <c r="R22" s="39"/>
      <c r="S22" s="39"/>
      <c r="T22" t="s" s="40">
        <v>114</v>
      </c>
      <c r="U22" t="s" s="45">
        <v>92</v>
      </c>
      <c r="V22" t="b" s="43">
        <v>1</v>
      </c>
      <c r="W22" t="b" s="43">
        <v>1</v>
      </c>
      <c r="X22" t="b" s="43">
        <v>1</v>
      </c>
      <c r="Y22" t="b" s="43">
        <v>0</v>
      </c>
      <c r="Z22" t="b" s="43">
        <v>1</v>
      </c>
      <c r="AA22" t="b" s="43">
        <v>0</v>
      </c>
      <c r="AB22" t="b" s="43">
        <v>0</v>
      </c>
      <c r="AC22" t="b" s="43">
        <v>0</v>
      </c>
      <c r="AD22" t="b" s="43">
        <v>0</v>
      </c>
      <c r="AE22" s="43">
        <f>COUNTIF($X22,TRUE)+COUNTIF($Y22,TRUE)+COUNTIF($Z22,TRUE)+COUNTIF($AB22,TRUE)+COUNTIF($AD22,TRUE)</f>
        <v>2</v>
      </c>
      <c r="AF22" t="b" s="43">
        <v>1</v>
      </c>
      <c r="AG22" t="b" s="43">
        <v>1</v>
      </c>
      <c r="AH22" t="b" s="43">
        <v>1</v>
      </c>
      <c r="AI22" t="b" s="43">
        <v>0</v>
      </c>
      <c r="AJ22" t="b" s="43">
        <v>1</v>
      </c>
      <c r="AK22" t="b" s="43">
        <v>0</v>
      </c>
      <c r="AL22" t="b" s="43">
        <v>0</v>
      </c>
      <c r="AM22" t="b" s="43">
        <v>0</v>
      </c>
      <c r="AN22" t="b" s="43">
        <v>0</v>
      </c>
      <c r="AO22" s="43">
        <f>COUNTIF($AH22,TRUE)+COUNTIF($AI22,TRUE)+COUNTIF($AJ22,TRUE)+COUNTIF($AL22,TRUE)+COUNTIF($AN22,TRUE)</f>
        <v>2</v>
      </c>
      <c r="AP22" t="b" s="43">
        <v>1</v>
      </c>
    </row>
    <row r="23" ht="13.8" customHeight="1">
      <c r="A23" s="53"/>
      <c r="B23" s="54"/>
      <c r="C23" s="53"/>
      <c r="D23" s="53"/>
      <c r="E23" t="s" s="55">
        <v>115</v>
      </c>
      <c r="F23" s="56"/>
      <c r="G23" t="b" s="57">
        <v>0</v>
      </c>
      <c r="H23" t="s" s="55">
        <v>41</v>
      </c>
      <c r="I23" s="54"/>
      <c r="J23" t="s" s="55">
        <v>42</v>
      </c>
      <c r="K23" t="s" s="55">
        <v>34</v>
      </c>
      <c r="L23" t="s" s="55">
        <v>116</v>
      </c>
      <c r="M23" t="s" s="55">
        <v>117</v>
      </c>
      <c r="N23" s="58">
        <v>207587</v>
      </c>
      <c r="O23" s="54"/>
      <c r="P23" t="s" s="59">
        <v>118</v>
      </c>
      <c r="Q23" s="59"/>
      <c r="R23" s="54"/>
      <c r="S23" s="54"/>
      <c r="T23" t="s" s="55">
        <v>119</v>
      </c>
      <c r="U23" t="s" s="60">
        <v>80</v>
      </c>
      <c r="V23" t="b" s="58">
        <v>1</v>
      </c>
      <c r="W23" t="b" s="58">
        <v>1</v>
      </c>
      <c r="X23" t="b" s="58">
        <v>1</v>
      </c>
      <c r="Y23" t="b" s="58">
        <v>0</v>
      </c>
      <c r="Z23" t="b" s="58">
        <v>1</v>
      </c>
      <c r="AA23" t="b" s="58">
        <v>0</v>
      </c>
      <c r="AB23" t="b" s="58">
        <v>0</v>
      </c>
      <c r="AC23" t="b" s="58">
        <v>0</v>
      </c>
      <c r="AD23" t="b" s="58">
        <v>0</v>
      </c>
      <c r="AE23" s="58">
        <f>COUNTIF($X23,TRUE)+COUNTIF($Y23,TRUE)+COUNTIF($Z23,TRUE)+COUNTIF($AB23,TRUE)+COUNTIF($AD23,TRUE)</f>
        <v>2</v>
      </c>
      <c r="AF23" t="b" s="58">
        <v>1</v>
      </c>
      <c r="AG23" t="b" s="58">
        <v>1</v>
      </c>
      <c r="AH23" t="b" s="58">
        <v>1</v>
      </c>
      <c r="AI23" t="b" s="58">
        <v>0</v>
      </c>
      <c r="AJ23" t="b" s="58">
        <v>1</v>
      </c>
      <c r="AK23" t="b" s="58">
        <v>0</v>
      </c>
      <c r="AL23" t="b" s="58">
        <v>0</v>
      </c>
      <c r="AM23" t="b" s="58">
        <v>0</v>
      </c>
      <c r="AN23" t="b" s="58">
        <v>0</v>
      </c>
      <c r="AO23" s="58">
        <f>COUNTIF($AH23,TRUE)+COUNTIF($AI23,TRUE)+COUNTIF($AJ23,TRUE)+COUNTIF($AL23,TRUE)+COUNTIF($AN23,TRUE)</f>
        <v>2</v>
      </c>
      <c r="AP23" t="b" s="58">
        <v>1</v>
      </c>
    </row>
    <row r="24" ht="19.7" customHeight="1">
      <c r="A24" t="b" s="61">
        <v>1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</row>
    <row r="25" ht="8.35" customHeight="1" hidden="1">
      <c r="A25" t="b" s="63">
        <v>0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</row>
    <row r="26" ht="8.35" customHeight="1" hidden="1">
      <c r="A26" t="s" s="65">
        <v>38</v>
      </c>
      <c r="B26" s="66"/>
      <c r="C26" s="66"/>
      <c r="D26" s="66"/>
      <c r="E26" t="s" s="65">
        <v>39</v>
      </c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</row>
    <row r="27" ht="8.35" customHeight="1" hidden="1">
      <c r="A27" t="s" s="67"/>
      <c r="B27" s="66"/>
      <c r="C27" s="66"/>
      <c r="D27" s="66"/>
      <c r="E27" s="68">
        <v>2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</row>
    <row r="28" ht="8.35" customHeight="1" hidden="1">
      <c r="A28" t="b" s="69">
        <v>0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</row>
    <row r="29" ht="8.35" customHeight="1" hidden="1">
      <c r="A29" s="38"/>
      <c r="B29" s="39"/>
      <c r="C29" s="38"/>
      <c r="D29" s="38"/>
      <c r="E29" t="s" s="40">
        <v>120</v>
      </c>
      <c r="F29" s="48"/>
      <c r="G29" t="b" s="42">
        <v>1</v>
      </c>
      <c r="H29" t="s" s="40">
        <v>57</v>
      </c>
      <c r="I29" s="39"/>
      <c r="J29" t="s" s="40">
        <v>42</v>
      </c>
      <c r="K29" t="s" s="40">
        <v>34</v>
      </c>
      <c r="L29" t="s" s="40">
        <v>121</v>
      </c>
      <c r="M29" t="s" s="40">
        <v>44</v>
      </c>
      <c r="N29" s="43">
        <v>203614</v>
      </c>
      <c r="O29" s="39"/>
      <c r="P29" t="s" s="46">
        <v>122</v>
      </c>
      <c r="Q29" s="46"/>
      <c r="R29" s="39"/>
      <c r="S29" s="39"/>
      <c r="T29" t="s" s="40">
        <v>123</v>
      </c>
      <c r="U29" t="s" s="45">
        <v>41</v>
      </c>
      <c r="V29" t="b" s="43">
        <v>0</v>
      </c>
      <c r="W29" t="b" s="43">
        <v>0</v>
      </c>
      <c r="X29" t="b" s="43">
        <v>0</v>
      </c>
      <c r="Y29" t="b" s="43">
        <v>0</v>
      </c>
      <c r="Z29" t="b" s="43">
        <v>0</v>
      </c>
      <c r="AA29" t="b" s="43">
        <v>0</v>
      </c>
      <c r="AB29" t="b" s="43">
        <v>0</v>
      </c>
      <c r="AC29" t="b" s="43">
        <v>0</v>
      </c>
      <c r="AD29" t="b" s="43">
        <v>0</v>
      </c>
      <c r="AE29" s="43">
        <f>COUNTIF($X29,TRUE)+COUNTIF($Y29,TRUE)+COUNTIF($Z29,TRUE)+COUNTIF($AB29,TRUE)+COUNTIF($AD29,TRUE)</f>
        <v>0</v>
      </c>
      <c r="AF29" t="b" s="43">
        <v>0</v>
      </c>
      <c r="AG29" t="b" s="43">
        <v>0</v>
      </c>
      <c r="AH29" t="b" s="43">
        <v>0</v>
      </c>
      <c r="AI29" t="b" s="43">
        <v>0</v>
      </c>
      <c r="AJ29" t="b" s="43">
        <v>0</v>
      </c>
      <c r="AK29" t="b" s="43">
        <v>0</v>
      </c>
      <c r="AL29" t="b" s="43">
        <v>0</v>
      </c>
      <c r="AM29" t="b" s="43">
        <v>0</v>
      </c>
      <c r="AN29" t="b" s="43">
        <v>0</v>
      </c>
      <c r="AO29" s="43">
        <f>COUNTIF($AH29,TRUE)+COUNTIF($AI29,TRUE)+COUNTIF($AJ29,TRUE)+COUNTIF($AL29,TRUE)+COUNTIF($AN29,TRUE)</f>
        <v>0</v>
      </c>
      <c r="AP29" t="b" s="43">
        <v>0</v>
      </c>
    </row>
    <row r="30" ht="8.35" customHeight="1" hidden="1">
      <c r="A30" s="38"/>
      <c r="B30" s="39"/>
      <c r="C30" s="38"/>
      <c r="D30" s="38"/>
      <c r="E30" t="s" s="40">
        <v>124</v>
      </c>
      <c r="F30" s="48"/>
      <c r="G30" t="b" s="42">
        <v>1</v>
      </c>
      <c r="H30" t="s" s="40">
        <v>125</v>
      </c>
      <c r="I30" s="39"/>
      <c r="J30" s="39"/>
      <c r="K30" t="s" s="71">
        <v>76</v>
      </c>
      <c r="L30" t="s" s="40">
        <v>77</v>
      </c>
      <c r="M30" t="s" s="40">
        <v>77</v>
      </c>
      <c r="N30" s="43">
        <v>204446</v>
      </c>
      <c r="O30" s="39"/>
      <c r="P30" t="s" s="46">
        <v>126</v>
      </c>
      <c r="Q30" s="46"/>
      <c r="R30" s="39"/>
      <c r="S30" s="39"/>
      <c r="T30" t="s" s="40">
        <v>127</v>
      </c>
      <c r="U30" t="s" s="45">
        <v>74</v>
      </c>
      <c r="V30" t="b" s="43">
        <v>0</v>
      </c>
      <c r="W30" t="b" s="43">
        <v>0</v>
      </c>
      <c r="X30" t="b" s="43">
        <v>0</v>
      </c>
      <c r="Y30" t="b" s="43">
        <v>0</v>
      </c>
      <c r="Z30" t="b" s="43">
        <v>0</v>
      </c>
      <c r="AA30" t="b" s="43">
        <v>0</v>
      </c>
      <c r="AB30" t="b" s="43">
        <v>0</v>
      </c>
      <c r="AC30" t="b" s="43">
        <v>0</v>
      </c>
      <c r="AD30" t="b" s="43">
        <v>0</v>
      </c>
      <c r="AE30" s="43">
        <f>COUNTIF($X30,TRUE)+COUNTIF($Y30,TRUE)+COUNTIF($Z30,TRUE)+COUNTIF($AB30,TRUE)+COUNTIF($AD30,TRUE)</f>
        <v>0</v>
      </c>
      <c r="AF30" t="b" s="43">
        <v>0</v>
      </c>
      <c r="AG30" t="b" s="43">
        <v>0</v>
      </c>
      <c r="AH30" t="b" s="43">
        <v>0</v>
      </c>
      <c r="AI30" t="b" s="43">
        <v>0</v>
      </c>
      <c r="AJ30" t="b" s="43">
        <v>0</v>
      </c>
      <c r="AK30" t="b" s="43">
        <v>0</v>
      </c>
      <c r="AL30" t="b" s="43">
        <v>0</v>
      </c>
      <c r="AM30" t="b" s="43">
        <v>0</v>
      </c>
      <c r="AN30" t="b" s="43">
        <v>0</v>
      </c>
      <c r="AO30" s="43">
        <f>COUNTIF($AH30,TRUE)+COUNTIF($AI30,TRUE)+COUNTIF($AJ30,TRUE)+COUNTIF($AL30,TRUE)+COUNTIF($AN30,TRUE)</f>
        <v>0</v>
      </c>
      <c r="AP30" t="b" s="43">
        <v>0</v>
      </c>
    </row>
  </sheetData>
  <mergeCells count="33">
    <mergeCell ref="Z2:Z4"/>
    <mergeCell ref="E2:E4"/>
    <mergeCell ref="H2:H4"/>
    <mergeCell ref="J2:J4"/>
    <mergeCell ref="P2:P4"/>
    <mergeCell ref="U3:U4"/>
    <mergeCell ref="W3:X3"/>
    <mergeCell ref="Y3:Y4"/>
    <mergeCell ref="AA2:AB3"/>
    <mergeCell ref="AC2:AD3"/>
    <mergeCell ref="B2:B4"/>
    <mergeCell ref="R2:R4"/>
    <mergeCell ref="S2:S4"/>
    <mergeCell ref="T2:T4"/>
    <mergeCell ref="C2:C4"/>
    <mergeCell ref="D2:D4"/>
    <mergeCell ref="AG2:AI2"/>
    <mergeCell ref="AG3:AH3"/>
    <mergeCell ref="AI3:AI4"/>
    <mergeCell ref="AJ2:AJ4"/>
    <mergeCell ref="AK2:AL3"/>
    <mergeCell ref="AM2:AN3"/>
    <mergeCell ref="AO2:AO4"/>
    <mergeCell ref="G2:G4"/>
    <mergeCell ref="AF3:AF4"/>
    <mergeCell ref="V3:V4"/>
    <mergeCell ref="AP2:AP4"/>
    <mergeCell ref="AE2:AE4"/>
    <mergeCell ref="V2:Y2"/>
    <mergeCell ref="M2:M4"/>
    <mergeCell ref="Q2:Q4"/>
    <mergeCell ref="F2:F4"/>
    <mergeCell ref="L2:L4"/>
  </mergeCells>
  <conditionalFormatting sqref="H10:H23 H29:H30">
    <cfRule type="cellIs" dxfId="0" priority="1" operator="equal" stopIfTrue="1">
      <formula>"Dalton"</formula>
    </cfRule>
  </conditionalFormatting>
  <conditionalFormatting sqref="U10:U23 U29:U30">
    <cfRule type="cellIs" dxfId="1" priority="1" operator="equal" stopIfTrue="1">
      <formula>"Dalton"</formula>
    </cfRule>
    <cfRule type="cellIs" dxfId="2" priority="2" operator="equal" stopIfTrue="1">
      <formula>"Mauricio"</formula>
    </cfRule>
  </conditionalFormatting>
  <conditionalFormatting sqref="AE10:AE23">
    <cfRule type="cellIs" dxfId="3" priority="1" operator="greaterThanOrEqual" stopIfTrue="1">
      <formula>2</formula>
    </cfRule>
  </conditionalFormatting>
  <conditionalFormatting sqref="AO10:AP23 AO29:AP30">
    <cfRule type="cellIs" dxfId="4" priority="1" operator="greaterThanOrEqual" stopIfTrue="1">
      <formula>2</formula>
    </cfRule>
  </conditionalFormatting>
  <hyperlinks>
    <hyperlink ref="P11" r:id="rId1" location="" tooltip="" display="amzanella@furb.br"/>
    <hyperlink ref="Q11" r:id="rId2" location="" tooltip="" display="lucasmiguel@furb.br"/>
    <hyperlink ref="P12" r:id="rId3" location="" tooltip="" display="amaurizio@furb.br"/>
    <hyperlink ref="Q12" r:id="rId4" location="" tooltip="" display="szatta@furb.br"/>
    <hyperlink ref="P13" r:id="rId5" location="" tooltip="" display="bamaas@furb.br"/>
    <hyperlink ref="Q13" r:id="rId6" location="" tooltip="" display="bhwreis@furb.br"/>
    <hyperlink ref="P14" r:id="rId7" location="" tooltip="" display="bbernat@furb.br"/>
    <hyperlink ref="P15" r:id="rId8" location="" tooltip="" display="bruschroeder@furb.br"/>
    <hyperlink ref="P16" r:id="rId9" location="" tooltip="" display="cmedina@furb.br"/>
    <hyperlink ref="P17" r:id="rId10" location="" tooltip="" display="gejansen@furb.br"/>
    <hyperlink ref="Q17" r:id="rId11" location="" tooltip="" display="tferrari@furb.br"/>
    <hyperlink ref="P18" r:id="rId12" location="" tooltip="" display="gkresin@furb.br"/>
    <hyperlink ref="P19" r:id="rId13" location="" tooltip="" display="gusmandel@furb.br"/>
    <hyperlink ref="P20" r:id="rId14" location="" tooltip="" display="igtambosi@furb.br"/>
    <hyperlink ref="P21" r:id="rId15" location="" tooltip="" display="karolinecustodio@furb.br"/>
    <hyperlink ref="P22" r:id="rId16" location="" tooltip="" display="lbonatti@furb.br"/>
    <hyperlink ref="Q22" r:id="rId17" location="" tooltip="" display="mfspengler@furb.br"/>
    <hyperlink ref="P23" r:id="rId18" location="" tooltip="" display="yferreira@furb.br"/>
    <hyperlink ref="P29" r:id="rId19" location="" tooltip="" display="gweingaertner@furb.br"/>
    <hyperlink ref="P30" r:id="rId20" location="" tooltip="" display="mlsboing@furb.br"/>
  </hyperlink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1"/>
  <legacyDrawing r:id="rId2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C19"/>
  <sheetViews>
    <sheetView workbookViewId="0" showGridLines="0" defaultGridColor="1">
      <pane topLeftCell="A5" xSplit="0" ySplit="4" activePane="bottomLeft" state="frozen"/>
    </sheetView>
  </sheetViews>
  <sheetFormatPr defaultColWidth="8.83333" defaultRowHeight="15.4" customHeight="1" outlineLevelRow="0" outlineLevelCol="0"/>
  <cols>
    <col min="1" max="1" width="8.35156" style="72" customWidth="1"/>
    <col min="2" max="2" width="27.6719" style="72" customWidth="1"/>
    <col min="3" max="3" width="6.5" style="72" customWidth="1"/>
    <col min="4" max="4" width="27.6719" style="72" customWidth="1"/>
    <col min="5" max="5" width="6.5" style="72" customWidth="1"/>
    <col min="6" max="7" width="3.17188" style="72" customWidth="1"/>
    <col min="8" max="9" width="2.67188" style="72" customWidth="1"/>
    <col min="10" max="10" width="5" style="72" customWidth="1"/>
    <col min="11" max="11" width="3.17188" style="72" customWidth="1"/>
    <col min="12" max="12" width="3" style="72" customWidth="1"/>
    <col min="13" max="14" width="2.85156" style="72" customWidth="1"/>
    <col min="15" max="15" width="5" style="72" customWidth="1"/>
    <col min="16" max="16" width="2.85156" style="72" customWidth="1"/>
    <col min="17" max="17" width="3" style="72" customWidth="1"/>
    <col min="18" max="19" width="3.17188" style="72" customWidth="1"/>
    <col min="20" max="20" width="5" style="72" customWidth="1"/>
    <col min="21" max="21" width="2.85156" style="72" customWidth="1"/>
    <col min="22" max="22" width="3.67188" style="72" customWidth="1"/>
    <col min="23" max="24" width="3.35156" style="72" customWidth="1"/>
    <col min="25" max="25" width="5" style="72" customWidth="1"/>
    <col min="26" max="26" width="5.67188" style="72" customWidth="1"/>
    <col min="27" max="27" width="9.85156" style="72" customWidth="1"/>
    <col min="28" max="28" width="28.1719" style="72" customWidth="1"/>
    <col min="29" max="29" width="7.17188" style="72" customWidth="1"/>
    <col min="30" max="16384" width="8.85156" style="72" customWidth="1"/>
  </cols>
  <sheetData>
    <row r="1" ht="150.5" customHeight="1"/>
    <row r="2" ht="13.55" customHeight="1">
      <c r="A2" s="73"/>
      <c r="B2" t="s" s="74">
        <v>10</v>
      </c>
      <c r="C2" t="s" s="74">
        <v>130</v>
      </c>
      <c r="D2" t="s" s="74">
        <v>10</v>
      </c>
      <c r="E2" t="s" s="74">
        <v>130</v>
      </c>
      <c r="F2" t="s" s="74">
        <v>131</v>
      </c>
      <c r="G2" s="73"/>
      <c r="H2" s="73"/>
      <c r="I2" s="73"/>
      <c r="J2" s="73"/>
      <c r="K2" s="73"/>
      <c r="L2" s="73"/>
      <c r="M2" s="73"/>
      <c r="N2" s="73"/>
      <c r="O2" s="73"/>
      <c r="P2" t="s" s="74">
        <v>132</v>
      </c>
      <c r="Q2" s="73"/>
      <c r="R2" s="73"/>
      <c r="S2" s="73"/>
      <c r="T2" s="73"/>
      <c r="U2" s="73"/>
      <c r="V2" s="73"/>
      <c r="W2" s="73"/>
      <c r="X2" s="73"/>
      <c r="Y2" s="73"/>
      <c r="Z2" t="s" s="75">
        <v>133</v>
      </c>
      <c r="AA2" t="s" s="75">
        <v>134</v>
      </c>
      <c r="AB2" t="s" s="75">
        <v>135</v>
      </c>
      <c r="AC2" t="s" s="74">
        <v>26</v>
      </c>
    </row>
    <row r="3" ht="13.55" customHeight="1">
      <c r="A3" s="73"/>
      <c r="B3" s="73"/>
      <c r="C3" s="73"/>
      <c r="D3" s="73"/>
      <c r="E3" s="73"/>
      <c r="F3" t="s" s="74">
        <v>136</v>
      </c>
      <c r="G3" s="73"/>
      <c r="H3" s="73"/>
      <c r="I3" s="73"/>
      <c r="J3" s="73"/>
      <c r="K3" t="s" s="74">
        <v>20</v>
      </c>
      <c r="L3" s="73"/>
      <c r="M3" s="73"/>
      <c r="N3" s="73"/>
      <c r="O3" s="73"/>
      <c r="P3" t="s" s="74">
        <v>136</v>
      </c>
      <c r="Q3" s="73"/>
      <c r="R3" s="73"/>
      <c r="S3" s="73"/>
      <c r="T3" s="73"/>
      <c r="U3" t="s" s="74">
        <v>20</v>
      </c>
      <c r="V3" s="73"/>
      <c r="W3" s="73"/>
      <c r="X3" s="73"/>
      <c r="Y3" s="73"/>
      <c r="Z3" s="73"/>
      <c r="AA3" s="73"/>
      <c r="AB3" s="73"/>
      <c r="AC3" s="73"/>
    </row>
    <row r="4" ht="14.05" customHeight="1">
      <c r="A4" s="76"/>
      <c r="B4" s="76"/>
      <c r="C4" s="76"/>
      <c r="D4" s="76"/>
      <c r="E4" s="76"/>
      <c r="F4" t="s" s="77">
        <v>137</v>
      </c>
      <c r="G4" t="s" s="77">
        <v>138</v>
      </c>
      <c r="H4" t="s" s="77">
        <v>139</v>
      </c>
      <c r="I4" s="78"/>
      <c r="J4" t="s" s="79">
        <v>140</v>
      </c>
      <c r="K4" t="s" s="77">
        <v>137</v>
      </c>
      <c r="L4" t="s" s="77">
        <v>138</v>
      </c>
      <c r="M4" t="s" s="77">
        <v>139</v>
      </c>
      <c r="N4" s="78"/>
      <c r="O4" t="s" s="79">
        <v>140</v>
      </c>
      <c r="P4" t="s" s="77">
        <v>137</v>
      </c>
      <c r="Q4" t="s" s="77">
        <v>138</v>
      </c>
      <c r="R4" t="s" s="77">
        <v>139</v>
      </c>
      <c r="S4" s="78"/>
      <c r="T4" t="s" s="79">
        <v>140</v>
      </c>
      <c r="U4" t="s" s="77">
        <v>137</v>
      </c>
      <c r="V4" t="s" s="77">
        <v>138</v>
      </c>
      <c r="W4" t="s" s="77">
        <v>139</v>
      </c>
      <c r="X4" s="78"/>
      <c r="Y4" t="s" s="79">
        <v>140</v>
      </c>
      <c r="Z4" s="76"/>
      <c r="AA4" s="76"/>
      <c r="AB4" s="76"/>
      <c r="AC4" s="76"/>
    </row>
    <row r="5" ht="13.9" customHeight="1">
      <c r="A5" t="b" s="80">
        <v>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2"/>
    </row>
    <row r="6" ht="15.75" customHeight="1">
      <c r="A6" s="83"/>
      <c r="B6" t="s" s="84">
        <v>40</v>
      </c>
      <c r="C6" s="85">
        <v>207073</v>
      </c>
      <c r="D6" s="86"/>
      <c r="E6" s="87"/>
      <c r="F6" s="88">
        <v>19</v>
      </c>
      <c r="G6" s="88">
        <v>1</v>
      </c>
      <c r="H6" s="88">
        <v>0</v>
      </c>
      <c r="I6" s="89">
        <f>SUM($F6:$H6)</f>
        <v>20</v>
      </c>
      <c r="J6" s="90">
        <f>(($F6*3+$G6*2)/60)*10</f>
        <v>9.83333333333333</v>
      </c>
      <c r="K6" s="88">
        <v>13</v>
      </c>
      <c r="L6" s="88">
        <v>2</v>
      </c>
      <c r="M6" s="88">
        <v>0</v>
      </c>
      <c r="N6" s="89">
        <f>SUM($K6:$M6)</f>
        <v>15</v>
      </c>
      <c r="O6" s="90">
        <f>(($K6*3+$L6*2)/45)*10</f>
        <v>9.555555555555561</v>
      </c>
      <c r="P6" s="88">
        <v>20</v>
      </c>
      <c r="Q6" s="88">
        <v>0</v>
      </c>
      <c r="R6" s="88">
        <v>0</v>
      </c>
      <c r="S6" s="89">
        <f>SUM($P6:$R6)</f>
        <v>20</v>
      </c>
      <c r="T6" s="90">
        <f>(($P6*3+$Q6*2)/60)*10</f>
        <v>10</v>
      </c>
      <c r="U6" s="88">
        <v>13</v>
      </c>
      <c r="V6" s="88">
        <v>2</v>
      </c>
      <c r="W6" s="88">
        <v>0</v>
      </c>
      <c r="X6" s="89">
        <f>SUM($U6:$W6)</f>
        <v>15</v>
      </c>
      <c r="Y6" s="90">
        <f>(($U6*3+$V6*2)/45)*10</f>
        <v>9.555555555555561</v>
      </c>
      <c r="Z6" s="91">
        <f>IF($AA6,(($J6*0.1)+($O6*0.2)+($T6*0.25)+($Y6*0.45))-2,(($J6*0.1)+($O6*0.2)+($T6*0.25)+($Y6*0.45)))</f>
        <v>9.69444444444445</v>
      </c>
      <c r="AA6" t="b" s="92">
        <v>0</v>
      </c>
      <c r="AB6" s="93"/>
      <c r="AC6" t="b" s="94">
        <v>1</v>
      </c>
    </row>
    <row r="7" ht="15.75" customHeight="1">
      <c r="A7" s="95"/>
      <c r="B7" t="s" s="96">
        <v>48</v>
      </c>
      <c r="C7" s="97">
        <v>207983</v>
      </c>
      <c r="D7" t="s" s="96">
        <v>49</v>
      </c>
      <c r="E7" s="97">
        <v>208016</v>
      </c>
      <c r="F7" s="98">
        <v>18</v>
      </c>
      <c r="G7" s="98">
        <v>2</v>
      </c>
      <c r="H7" s="98">
        <v>0</v>
      </c>
      <c r="I7" s="99">
        <f>SUM($F7:$H7)</f>
        <v>20</v>
      </c>
      <c r="J7" s="100">
        <f>(($F7*3+$G7*2)/60)*10</f>
        <v>9.66666666666667</v>
      </c>
      <c r="K7" s="98">
        <v>12</v>
      </c>
      <c r="L7" s="98">
        <v>3</v>
      </c>
      <c r="M7" s="98">
        <v>0</v>
      </c>
      <c r="N7" s="99">
        <f>SUM($K7:$M7)</f>
        <v>15</v>
      </c>
      <c r="O7" s="100">
        <f>(($K7*3+$L7*2)/45)*10</f>
        <v>9.33333333333333</v>
      </c>
      <c r="P7" s="101">
        <v>20</v>
      </c>
      <c r="Q7" s="102">
        <v>0</v>
      </c>
      <c r="R7" s="102">
        <v>0</v>
      </c>
      <c r="S7" s="99">
        <f>SUM($P7:$R7)</f>
        <v>20</v>
      </c>
      <c r="T7" s="100">
        <f>(($P7*3+$Q7*2)/60)*10</f>
        <v>10</v>
      </c>
      <c r="U7" s="102">
        <v>15</v>
      </c>
      <c r="V7" s="102">
        <v>0</v>
      </c>
      <c r="W7" s="102">
        <v>0</v>
      </c>
      <c r="X7" s="99">
        <f>SUM($U7:$W7)</f>
        <v>15</v>
      </c>
      <c r="Y7" s="100">
        <f>(($U7*3+$V7*2)/45)*10</f>
        <v>10</v>
      </c>
      <c r="Z7" s="103">
        <f>IF($AA7,(($J7*0.1)+($O7*0.2)+($T7*0.25)+($Y7*0.45))-2,(($J7*0.1)+($O7*0.2)+($T7*0.25)+($Y7*0.45)))</f>
        <v>9.83333333333333</v>
      </c>
      <c r="AA7" t="b" s="102">
        <v>0</v>
      </c>
      <c r="AB7" s="104"/>
      <c r="AC7" t="b" s="105">
        <v>1</v>
      </c>
    </row>
    <row r="8" ht="15.75" customHeight="1">
      <c r="A8" s="95"/>
      <c r="B8" t="s" s="96">
        <v>55</v>
      </c>
      <c r="C8" s="97">
        <v>203650</v>
      </c>
      <c r="D8" t="s" s="106">
        <v>56</v>
      </c>
      <c r="E8" s="107">
        <v>207590</v>
      </c>
      <c r="F8" s="98">
        <v>18</v>
      </c>
      <c r="G8" s="98">
        <v>2</v>
      </c>
      <c r="H8" s="98">
        <v>0</v>
      </c>
      <c r="I8" s="99">
        <f>SUM($F8:$H8)</f>
        <v>20</v>
      </c>
      <c r="J8" s="100">
        <f>(($F8*3+$G8*2)/60)*10</f>
        <v>9.66666666666667</v>
      </c>
      <c r="K8" s="98">
        <v>12</v>
      </c>
      <c r="L8" s="98">
        <v>3</v>
      </c>
      <c r="M8" s="98">
        <v>0</v>
      </c>
      <c r="N8" s="99">
        <f>SUM($K8:$M8)</f>
        <v>15</v>
      </c>
      <c r="O8" s="100">
        <f>(($K8*3+$L8*2)/45)*10</f>
        <v>9.33333333333333</v>
      </c>
      <c r="P8" s="98">
        <v>20</v>
      </c>
      <c r="Q8" s="98">
        <v>0</v>
      </c>
      <c r="R8" s="98">
        <v>0</v>
      </c>
      <c r="S8" s="99">
        <f>SUM($P8:$R8)</f>
        <v>20</v>
      </c>
      <c r="T8" s="100">
        <f>(($P8*3+$Q8*2)/60)*10</f>
        <v>10</v>
      </c>
      <c r="U8" s="98">
        <v>15</v>
      </c>
      <c r="V8" s="98">
        <v>0</v>
      </c>
      <c r="W8" s="98">
        <v>0</v>
      </c>
      <c r="X8" s="99">
        <f>SUM($U8:$W8)</f>
        <v>15</v>
      </c>
      <c r="Y8" s="100">
        <f>(($U8*3+$V8*2)/45)*10</f>
        <v>10</v>
      </c>
      <c r="Z8" s="103">
        <f>IF($AA8,(($J8*0.1)+($O8*0.2)+($T8*0.25)+($Y8*0.45))-2,(($J8*0.1)+($O8*0.2)+($T8*0.25)+($Y8*0.45)))</f>
        <v>9.83333333333333</v>
      </c>
      <c r="AA8" t="b" s="102">
        <v>0</v>
      </c>
      <c r="AB8" s="108"/>
      <c r="AC8" t="b" s="107">
        <v>1</v>
      </c>
    </row>
    <row r="9" ht="15.75" customHeight="1">
      <c r="A9" s="95"/>
      <c r="B9" t="s" s="96">
        <v>64</v>
      </c>
      <c r="C9" s="107">
        <v>207386</v>
      </c>
      <c r="D9" t="s" s="106">
        <v>65</v>
      </c>
      <c r="E9" s="107">
        <v>207968</v>
      </c>
      <c r="F9" s="98">
        <v>7</v>
      </c>
      <c r="G9" s="98">
        <v>12</v>
      </c>
      <c r="H9" s="98">
        <v>1</v>
      </c>
      <c r="I9" s="99">
        <f>SUM($F9:$H9)</f>
        <v>20</v>
      </c>
      <c r="J9" s="100">
        <f>(($F9*3+$G9*2)/60)*10</f>
        <v>7.5</v>
      </c>
      <c r="K9" s="98">
        <v>15</v>
      </c>
      <c r="L9" s="98">
        <v>0</v>
      </c>
      <c r="M9" s="98">
        <v>0</v>
      </c>
      <c r="N9" s="99">
        <f>SUM($K9:$M9)</f>
        <v>15</v>
      </c>
      <c r="O9" s="100">
        <f>(($K9*3+$L9*2)/45)*10</f>
        <v>10</v>
      </c>
      <c r="P9" s="98">
        <v>17</v>
      </c>
      <c r="Q9" s="98">
        <v>3</v>
      </c>
      <c r="R9" s="98">
        <v>0</v>
      </c>
      <c r="S9" s="99">
        <f>SUM($P9:$R9)</f>
        <v>20</v>
      </c>
      <c r="T9" s="100">
        <f>(($P9*3+$Q9*2)/60)*10</f>
        <v>9.5</v>
      </c>
      <c r="U9" s="98">
        <v>15</v>
      </c>
      <c r="V9" s="98">
        <v>0</v>
      </c>
      <c r="W9" s="98">
        <v>0</v>
      </c>
      <c r="X9" s="99">
        <f>SUM($U9:$W9)</f>
        <v>15</v>
      </c>
      <c r="Y9" s="100">
        <f>(($U9*3+$V9*2)/45)*10</f>
        <v>10</v>
      </c>
      <c r="Z9" s="103">
        <f>IF($AA9,(($J9*0.1)+($O9*0.2)+($T9*0.25)+($Y9*0.45))-2,(($J9*0.1)+($O9*0.2)+($T9*0.25)+($Y9*0.45)))</f>
        <v>9.625</v>
      </c>
      <c r="AA9" t="b" s="102">
        <v>0</v>
      </c>
      <c r="AB9" s="108"/>
      <c r="AC9" t="b" s="107">
        <v>1</v>
      </c>
    </row>
    <row r="10" ht="15.75" customHeight="1">
      <c r="A10" s="95"/>
      <c r="B10" t="s" s="96">
        <v>70</v>
      </c>
      <c r="C10" s="107">
        <v>207146</v>
      </c>
      <c r="D10" s="109"/>
      <c r="E10" s="110"/>
      <c r="F10" s="98">
        <v>19</v>
      </c>
      <c r="G10" s="98">
        <v>1</v>
      </c>
      <c r="H10" s="98">
        <v>0</v>
      </c>
      <c r="I10" s="99">
        <f>SUM($F10:$H10)</f>
        <v>20</v>
      </c>
      <c r="J10" s="100">
        <f>(($F10*3+$G10*2)/60)*10</f>
        <v>9.83333333333333</v>
      </c>
      <c r="K10" s="98">
        <v>12</v>
      </c>
      <c r="L10" s="98">
        <v>3</v>
      </c>
      <c r="M10" s="98">
        <v>0</v>
      </c>
      <c r="N10" s="99">
        <f>SUM($K10:$M10)</f>
        <v>15</v>
      </c>
      <c r="O10" s="100">
        <f>(($K10*3+$L10*2)/45)*10</f>
        <v>9.33333333333333</v>
      </c>
      <c r="P10" s="98">
        <v>20</v>
      </c>
      <c r="Q10" s="98">
        <v>0</v>
      </c>
      <c r="R10" s="98">
        <v>0</v>
      </c>
      <c r="S10" s="99">
        <f>SUM($P10:$R10)</f>
        <v>20</v>
      </c>
      <c r="T10" s="100">
        <f>(($P10*3+$Q10*2)/60)*10</f>
        <v>10</v>
      </c>
      <c r="U10" s="98">
        <v>14</v>
      </c>
      <c r="V10" s="98">
        <v>1</v>
      </c>
      <c r="W10" s="98">
        <v>0</v>
      </c>
      <c r="X10" s="99">
        <f>SUM($U10:$W10)</f>
        <v>15</v>
      </c>
      <c r="Y10" s="100">
        <f>(($U10*3+$V10*2)/45)*10</f>
        <v>9.77777777777778</v>
      </c>
      <c r="Z10" s="103">
        <f>IF($AA10,(($J10*0.1)+($O10*0.2)+($T10*0.25)+($Y10*0.45))-2,(($J10*0.1)+($O10*0.2)+($T10*0.25)+($Y10*0.45)))</f>
        <v>9.75</v>
      </c>
      <c r="AA10" t="b" s="102">
        <v>0</v>
      </c>
      <c r="AB10" s="108"/>
      <c r="AC10" t="b" s="107">
        <v>1</v>
      </c>
    </row>
    <row r="11" ht="15.75" customHeight="1">
      <c r="A11" s="95"/>
      <c r="B11" t="s" s="106">
        <v>75</v>
      </c>
      <c r="C11" s="107">
        <v>203844</v>
      </c>
      <c r="D11" s="109"/>
      <c r="E11" s="110"/>
      <c r="F11" s="98">
        <v>18</v>
      </c>
      <c r="G11" s="98">
        <v>2</v>
      </c>
      <c r="H11" s="98">
        <v>0</v>
      </c>
      <c r="I11" s="99">
        <f>SUM($F11:$H11)</f>
        <v>20</v>
      </c>
      <c r="J11" s="100">
        <f>(($F11*3+$G11*2)/60)*10</f>
        <v>9.66666666666667</v>
      </c>
      <c r="K11" s="98">
        <v>14</v>
      </c>
      <c r="L11" s="98">
        <v>1</v>
      </c>
      <c r="M11" s="98">
        <v>0</v>
      </c>
      <c r="N11" s="99">
        <f>SUM($K11:$M11)</f>
        <v>15</v>
      </c>
      <c r="O11" s="100">
        <f>(($K11*3+$L11*2)/45)*10</f>
        <v>9.77777777777778</v>
      </c>
      <c r="P11" s="98">
        <v>20</v>
      </c>
      <c r="Q11" s="98">
        <v>0</v>
      </c>
      <c r="R11" s="98">
        <v>0</v>
      </c>
      <c r="S11" s="99">
        <f>SUM($P11:$R11)</f>
        <v>20</v>
      </c>
      <c r="T11" s="100">
        <f>(($P11*3+$Q11*2)/60)*10</f>
        <v>10</v>
      </c>
      <c r="U11" s="98">
        <v>15</v>
      </c>
      <c r="V11" s="98">
        <v>0</v>
      </c>
      <c r="W11" s="98">
        <v>0</v>
      </c>
      <c r="X11" s="99">
        <f>SUM($U11:$W11)</f>
        <v>15</v>
      </c>
      <c r="Y11" s="100">
        <f>(($U11*3+$V11*2)/45)*10</f>
        <v>10</v>
      </c>
      <c r="Z11" s="103">
        <f>IF($AA11,(($J11*0.1)+($O11*0.2)+($T11*0.25)+($Y11*0.45))-2,(($J11*0.1)+($O11*0.2)+($T11*0.25)+($Y11*0.45)))</f>
        <v>9.922222222222221</v>
      </c>
      <c r="AA11" t="b" s="102">
        <v>0</v>
      </c>
      <c r="AB11" s="108"/>
      <c r="AC11" t="b" s="107">
        <v>1</v>
      </c>
    </row>
    <row r="12" ht="15.75" customHeight="1">
      <c r="A12" s="95"/>
      <c r="B12" t="s" s="106">
        <v>81</v>
      </c>
      <c r="C12" s="107">
        <v>201474</v>
      </c>
      <c r="D12" s="109"/>
      <c r="E12" s="111"/>
      <c r="F12" s="98">
        <v>18</v>
      </c>
      <c r="G12" s="98">
        <v>2</v>
      </c>
      <c r="H12" s="98">
        <v>0</v>
      </c>
      <c r="I12" s="99">
        <f>SUM($F12:$H12)</f>
        <v>20</v>
      </c>
      <c r="J12" s="100">
        <f>(($F12*3+$G12*2)/60)*10</f>
        <v>9.66666666666667</v>
      </c>
      <c r="K12" s="98">
        <v>14</v>
      </c>
      <c r="L12" s="98">
        <v>1</v>
      </c>
      <c r="M12" s="98">
        <v>0</v>
      </c>
      <c r="N12" s="99">
        <f>SUM($K12:$M12)</f>
        <v>15</v>
      </c>
      <c r="O12" s="100">
        <f>(($K12*3+$L12*2)/45)*10</f>
        <v>9.77777777777778</v>
      </c>
      <c r="P12" s="98">
        <v>20</v>
      </c>
      <c r="Q12" s="98">
        <v>0</v>
      </c>
      <c r="R12" s="98">
        <v>0</v>
      </c>
      <c r="S12" s="99">
        <f>SUM($P12:$R12)</f>
        <v>20</v>
      </c>
      <c r="T12" s="100">
        <f>(($P12*3+$Q12*2)/60)*10</f>
        <v>10</v>
      </c>
      <c r="U12" s="98">
        <v>15</v>
      </c>
      <c r="V12" s="98">
        <v>0</v>
      </c>
      <c r="W12" s="98">
        <v>0</v>
      </c>
      <c r="X12" s="99">
        <f>SUM($U12:$W12)</f>
        <v>15</v>
      </c>
      <c r="Y12" s="100">
        <f>(($U12*3+$V12*2)/45)*10</f>
        <v>10</v>
      </c>
      <c r="Z12" s="103">
        <f>IF($AA12,(($J12*0.1)+($O12*0.2)+($T12*0.25)+($Y12*0.45))-2,(($J12*0.1)+($O12*0.2)+($T12*0.25)+($Y12*0.45)))</f>
        <v>9.922222222222221</v>
      </c>
      <c r="AA12" t="b" s="102">
        <v>0</v>
      </c>
      <c r="AB12" s="108"/>
      <c r="AC12" t="b" s="107">
        <v>1</v>
      </c>
    </row>
    <row r="13" ht="15.75" customHeight="1">
      <c r="A13" s="95"/>
      <c r="B13" t="s" s="112">
        <v>86</v>
      </c>
      <c r="C13" s="107">
        <v>206917</v>
      </c>
      <c r="D13" t="s" s="106">
        <v>87</v>
      </c>
      <c r="E13" s="107">
        <v>207480</v>
      </c>
      <c r="F13" s="98">
        <v>18</v>
      </c>
      <c r="G13" s="98">
        <v>2</v>
      </c>
      <c r="H13" s="98">
        <v>0</v>
      </c>
      <c r="I13" s="99">
        <f>SUM($F13:$H13)</f>
        <v>20</v>
      </c>
      <c r="J13" s="100">
        <f>(($F13*3+$G13*2)/60)*10</f>
        <v>9.66666666666667</v>
      </c>
      <c r="K13" s="98">
        <v>14</v>
      </c>
      <c r="L13" s="98">
        <v>1</v>
      </c>
      <c r="M13" s="98">
        <v>0</v>
      </c>
      <c r="N13" s="99">
        <f>SUM($K13:$M13)</f>
        <v>15</v>
      </c>
      <c r="O13" s="100">
        <f>(($K13*3+$L13*2)/45)*10</f>
        <v>9.77777777777778</v>
      </c>
      <c r="P13" s="98">
        <v>20</v>
      </c>
      <c r="Q13" s="98">
        <v>0</v>
      </c>
      <c r="R13" s="98">
        <v>0</v>
      </c>
      <c r="S13" s="99">
        <f>SUM($P13:$R13)</f>
        <v>20</v>
      </c>
      <c r="T13" s="100">
        <f>(($P13*3+$Q13*2)/60)*10</f>
        <v>10</v>
      </c>
      <c r="U13" s="98">
        <v>15</v>
      </c>
      <c r="V13" s="98">
        <v>0</v>
      </c>
      <c r="W13" s="98">
        <v>0</v>
      </c>
      <c r="X13" s="99">
        <f>SUM($U13:$W13)</f>
        <v>15</v>
      </c>
      <c r="Y13" s="100">
        <f>(($U13*3+$V13*2)/45)*10</f>
        <v>10</v>
      </c>
      <c r="Z13" s="103">
        <f>IF($AA13,(($J13*0.1)+($O13*0.2)+($T13*0.25)+($Y13*0.45))-2,(($J13*0.1)+($O13*0.2)+($T13*0.25)+($Y13*0.45)))</f>
        <v>9.922222222222221</v>
      </c>
      <c r="AA13" t="b" s="102">
        <v>0</v>
      </c>
      <c r="AB13" s="108"/>
      <c r="AC13" t="b" s="107">
        <v>1</v>
      </c>
    </row>
    <row r="14" ht="15.75" customHeight="1">
      <c r="A14" s="95"/>
      <c r="B14" t="s" s="96">
        <v>93</v>
      </c>
      <c r="C14" s="113">
        <v>207069</v>
      </c>
      <c r="D14" s="109"/>
      <c r="E14" s="111"/>
      <c r="F14" s="98">
        <v>9</v>
      </c>
      <c r="G14" s="98">
        <v>7</v>
      </c>
      <c r="H14" s="98">
        <v>4</v>
      </c>
      <c r="I14" s="99">
        <f>SUM($F14:$H14)</f>
        <v>20</v>
      </c>
      <c r="J14" s="100">
        <f>(($F14*3+$G14*2)/60)*10</f>
        <v>6.83333333333333</v>
      </c>
      <c r="K14" s="98">
        <v>14</v>
      </c>
      <c r="L14" s="98">
        <v>1</v>
      </c>
      <c r="M14" s="98">
        <v>0</v>
      </c>
      <c r="N14" s="99">
        <f>SUM($K14:$M14)</f>
        <v>15</v>
      </c>
      <c r="O14" s="100">
        <f>(($K14*3+$L14*2)/45)*10</f>
        <v>9.77777777777778</v>
      </c>
      <c r="P14" s="98">
        <v>16</v>
      </c>
      <c r="Q14" s="98">
        <v>4</v>
      </c>
      <c r="R14" s="98">
        <v>0</v>
      </c>
      <c r="S14" s="99">
        <f>SUM($P14:$R14)</f>
        <v>20</v>
      </c>
      <c r="T14" s="100">
        <v>7.1</v>
      </c>
      <c r="U14" s="98">
        <v>14</v>
      </c>
      <c r="V14" s="98">
        <v>1</v>
      </c>
      <c r="W14" s="98">
        <v>0</v>
      </c>
      <c r="X14" s="99">
        <f>SUM($U14:$W14)</f>
        <v>15</v>
      </c>
      <c r="Y14" s="100">
        <f>(($U14*3+$V14*2)/45)*10</f>
        <v>9.77777777777778</v>
      </c>
      <c r="Z14" s="103">
        <f>IF($AA14,(($J14*0.1)+($O14*0.2)+($T14*0.25)+($Y14*0.45))-2,(($J14*0.1)+($O14*0.2)+($T14*0.25)+($Y14*0.45)))</f>
        <v>8.81388888888889</v>
      </c>
      <c r="AA14" t="b" s="102">
        <v>0</v>
      </c>
      <c r="AB14" s="108"/>
      <c r="AC14" t="b" s="107">
        <v>1</v>
      </c>
    </row>
    <row r="15" ht="15.75" customHeight="1">
      <c r="A15" s="95"/>
      <c r="B15" t="s" s="106">
        <v>98</v>
      </c>
      <c r="C15" s="107">
        <v>207050</v>
      </c>
      <c r="D15" s="109"/>
      <c r="E15" s="110"/>
      <c r="F15" s="98">
        <v>18</v>
      </c>
      <c r="G15" s="98">
        <v>2</v>
      </c>
      <c r="H15" s="98">
        <v>0</v>
      </c>
      <c r="I15" s="99">
        <f>SUM($F15:$H15)</f>
        <v>20</v>
      </c>
      <c r="J15" s="100">
        <f>(($F15*3+$G15*2)/60)*10</f>
        <v>9.66666666666667</v>
      </c>
      <c r="K15" s="98">
        <v>12</v>
      </c>
      <c r="L15" s="98">
        <v>2</v>
      </c>
      <c r="M15" s="98">
        <v>1</v>
      </c>
      <c r="N15" s="99">
        <f>SUM($K15:$M15)</f>
        <v>15</v>
      </c>
      <c r="O15" s="100">
        <f>(($K15*3+$L15*2)/45)*10</f>
        <v>8.888888888888889</v>
      </c>
      <c r="P15" s="98">
        <v>20</v>
      </c>
      <c r="Q15" s="98">
        <v>0</v>
      </c>
      <c r="R15" s="98">
        <v>0</v>
      </c>
      <c r="S15" s="99">
        <f>SUM($P15:$R15)</f>
        <v>20</v>
      </c>
      <c r="T15" s="100">
        <f>(($P15*3+$Q15*2)/60)*10</f>
        <v>10</v>
      </c>
      <c r="U15" s="98">
        <v>14</v>
      </c>
      <c r="V15" s="98">
        <v>1</v>
      </c>
      <c r="W15" s="98">
        <v>0</v>
      </c>
      <c r="X15" s="99">
        <f>SUM($U15:$W15)</f>
        <v>15</v>
      </c>
      <c r="Y15" s="100">
        <f>(($U15*3+$V15*2)/45)*10</f>
        <v>9.77777777777778</v>
      </c>
      <c r="Z15" s="103">
        <f>IF($AA15,(($J15*0.1)+($O15*0.2)+($T15*0.25)+($Y15*0.45))-2,(($J15*0.1)+($O15*0.2)+($T15*0.25)+($Y15*0.45)))</f>
        <v>9.644444444444449</v>
      </c>
      <c r="AA15" t="b" s="102">
        <v>0</v>
      </c>
      <c r="AB15" s="108"/>
      <c r="AC15" t="b" s="107">
        <v>1</v>
      </c>
    </row>
    <row r="16" ht="15.75" customHeight="1">
      <c r="A16" s="95"/>
      <c r="B16" t="s" s="106">
        <v>102</v>
      </c>
      <c r="C16" s="107">
        <v>207563</v>
      </c>
      <c r="D16" s="109"/>
      <c r="E16" s="110"/>
      <c r="F16" s="98">
        <v>13</v>
      </c>
      <c r="G16" s="98">
        <v>6</v>
      </c>
      <c r="H16" s="98">
        <v>1</v>
      </c>
      <c r="I16" s="99">
        <f>SUM($F16:$H16)</f>
        <v>20</v>
      </c>
      <c r="J16" s="100">
        <f>(($F16*3+$G16*2)/60)*10</f>
        <v>8.5</v>
      </c>
      <c r="K16" s="98">
        <v>11</v>
      </c>
      <c r="L16" s="98">
        <v>4</v>
      </c>
      <c r="M16" s="98">
        <v>0</v>
      </c>
      <c r="N16" s="99">
        <f>SUM($K16:$M16)</f>
        <v>15</v>
      </c>
      <c r="O16" s="100">
        <f>(($K16*3+$L16*2)/45)*10</f>
        <v>9.111111111111111</v>
      </c>
      <c r="P16" s="98">
        <v>20</v>
      </c>
      <c r="Q16" s="98">
        <v>0</v>
      </c>
      <c r="R16" s="98">
        <v>0</v>
      </c>
      <c r="S16" s="99">
        <f>SUM($P16:$R16)</f>
        <v>20</v>
      </c>
      <c r="T16" s="100">
        <f>(($P16*3+$Q16*2)/60)*10</f>
        <v>10</v>
      </c>
      <c r="U16" s="98">
        <v>12</v>
      </c>
      <c r="V16" s="98">
        <v>3</v>
      </c>
      <c r="W16" s="98">
        <v>0</v>
      </c>
      <c r="X16" s="99">
        <f>SUM($U16:$W16)</f>
        <v>15</v>
      </c>
      <c r="Y16" s="100">
        <f>(($U16*3+$V16*2)/45)*10</f>
        <v>9.33333333333333</v>
      </c>
      <c r="Z16" s="103">
        <f>IF($AA16,(($J16*0.1)+($O16*0.2)+($T16*0.25)+($Y16*0.45))-2,(($J16*0.1)+($O16*0.2)+($T16*0.25)+($Y16*0.45)))</f>
        <v>9.37222222222222</v>
      </c>
      <c r="AA16" t="b" s="102">
        <v>0</v>
      </c>
      <c r="AB16" s="108"/>
      <c r="AC16" t="b" s="107">
        <v>1</v>
      </c>
    </row>
    <row r="17" ht="15.75" customHeight="1">
      <c r="A17" s="95"/>
      <c r="B17" t="s" s="106">
        <v>106</v>
      </c>
      <c r="C17" s="107">
        <v>207116</v>
      </c>
      <c r="D17" s="109"/>
      <c r="E17" s="110"/>
      <c r="F17" s="98">
        <v>15</v>
      </c>
      <c r="G17" s="98">
        <v>5</v>
      </c>
      <c r="H17" s="98">
        <v>0</v>
      </c>
      <c r="I17" s="99">
        <f>SUM($F17:$H17)</f>
        <v>20</v>
      </c>
      <c r="J17" s="100">
        <f>(($F17*3+$G17*2)/60)*10</f>
        <v>9.16666666666667</v>
      </c>
      <c r="K17" s="98">
        <v>8</v>
      </c>
      <c r="L17" s="98">
        <v>5</v>
      </c>
      <c r="M17" s="98">
        <v>2</v>
      </c>
      <c r="N17" s="99">
        <f>SUM($K17:$M17)</f>
        <v>15</v>
      </c>
      <c r="O17" s="100">
        <f>(($K17*3+$L17*2)/45)*10</f>
        <v>7.55555555555556</v>
      </c>
      <c r="P17" s="98">
        <v>20</v>
      </c>
      <c r="Q17" s="98">
        <v>0</v>
      </c>
      <c r="R17" s="98">
        <v>0</v>
      </c>
      <c r="S17" s="99">
        <f>SUM($P17:$R17)</f>
        <v>20</v>
      </c>
      <c r="T17" s="100">
        <f>(($P17*3+$Q17*2)/60)*10</f>
        <v>10</v>
      </c>
      <c r="U17" s="98">
        <v>11</v>
      </c>
      <c r="V17" s="98">
        <v>4</v>
      </c>
      <c r="W17" s="98">
        <v>0</v>
      </c>
      <c r="X17" s="99">
        <f>SUM($U17:$W17)</f>
        <v>15</v>
      </c>
      <c r="Y17" s="100">
        <f>(($U17*3+$V17*2)/45)*10</f>
        <v>9.111111111111111</v>
      </c>
      <c r="Z17" s="103">
        <f>IF($AA17,(($J17*0.1)+($O17*0.2)+($T17*0.25)+($Y17*0.45))-2,(($J17*0.1)+($O17*0.2)+($T17*0.25)+($Y17*0.45)))</f>
        <v>9.02777777777778</v>
      </c>
      <c r="AA17" t="b" s="102">
        <v>0</v>
      </c>
      <c r="AB17" s="108"/>
      <c r="AC17" t="b" s="107">
        <v>1</v>
      </c>
    </row>
    <row r="18" ht="15.75" customHeight="1">
      <c r="A18" s="95"/>
      <c r="B18" t="s" s="106">
        <v>110</v>
      </c>
      <c r="C18" s="107">
        <v>207680</v>
      </c>
      <c r="D18" t="s" s="106">
        <v>111</v>
      </c>
      <c r="E18" s="107">
        <v>207743</v>
      </c>
      <c r="F18" s="98">
        <v>19</v>
      </c>
      <c r="G18" s="98">
        <v>1</v>
      </c>
      <c r="H18" s="98">
        <v>0</v>
      </c>
      <c r="I18" s="99">
        <f>SUM($F18:$H18)</f>
        <v>20</v>
      </c>
      <c r="J18" s="100">
        <f>(($F18*3+$G18*2)/60)*10</f>
        <v>9.83333333333333</v>
      </c>
      <c r="K18" s="98">
        <v>15</v>
      </c>
      <c r="L18" s="98">
        <v>0</v>
      </c>
      <c r="M18" s="98">
        <v>0</v>
      </c>
      <c r="N18" s="99">
        <f>SUM($K18:$M18)</f>
        <v>15</v>
      </c>
      <c r="O18" s="100">
        <f>(($K18*3+$L18*2)/45)*10</f>
        <v>10</v>
      </c>
      <c r="P18" s="98">
        <v>20</v>
      </c>
      <c r="Q18" s="98">
        <v>0</v>
      </c>
      <c r="R18" s="98">
        <v>0</v>
      </c>
      <c r="S18" s="99">
        <f>SUM($P18:$R18)</f>
        <v>20</v>
      </c>
      <c r="T18" s="100">
        <f>(($P18*3+$Q18*2)/60)*10</f>
        <v>10</v>
      </c>
      <c r="U18" s="98">
        <v>15</v>
      </c>
      <c r="V18" s="98">
        <v>0</v>
      </c>
      <c r="W18" s="98">
        <v>0</v>
      </c>
      <c r="X18" s="99">
        <f>SUM($U18:$W18)</f>
        <v>15</v>
      </c>
      <c r="Y18" s="100">
        <f>(($U18*3+$V18*2)/45)*10</f>
        <v>10</v>
      </c>
      <c r="Z18" s="103">
        <f>IF($AA18,(($J18*0.1)+($O18*0.2)+($T18*0.25)+($Y18*0.45))-2,(($J18*0.1)+($O18*0.2)+($T18*0.25)+($Y18*0.45)))</f>
        <v>9.983333333333331</v>
      </c>
      <c r="AA18" t="b" s="102">
        <v>0</v>
      </c>
      <c r="AB18" s="108"/>
      <c r="AC18" t="b" s="107">
        <v>1</v>
      </c>
    </row>
    <row r="19" ht="15.75" customHeight="1">
      <c r="A19" s="95"/>
      <c r="B19" t="s" s="106">
        <v>115</v>
      </c>
      <c r="C19" s="107">
        <v>207587</v>
      </c>
      <c r="D19" s="109"/>
      <c r="E19" s="110"/>
      <c r="F19" s="98">
        <v>19</v>
      </c>
      <c r="G19" s="98">
        <v>1</v>
      </c>
      <c r="H19" s="98">
        <v>0</v>
      </c>
      <c r="I19" s="99">
        <f>SUM($F19:$H19)</f>
        <v>20</v>
      </c>
      <c r="J19" s="100">
        <f>(($F19*3+$G19*2)/60)*10</f>
        <v>9.83333333333333</v>
      </c>
      <c r="K19" s="98">
        <v>11</v>
      </c>
      <c r="L19" s="98">
        <v>4</v>
      </c>
      <c r="M19" s="98">
        <v>0</v>
      </c>
      <c r="N19" s="99">
        <f>SUM($K19:$M19)</f>
        <v>15</v>
      </c>
      <c r="O19" s="100">
        <f>(($K19*3+$L19*2)/45)*10</f>
        <v>9.111111111111111</v>
      </c>
      <c r="P19" s="98">
        <v>20</v>
      </c>
      <c r="Q19" s="98">
        <v>0</v>
      </c>
      <c r="R19" s="98">
        <v>0</v>
      </c>
      <c r="S19" s="99">
        <f>SUM($P19:$R19)</f>
        <v>20</v>
      </c>
      <c r="T19" s="100">
        <f>(($P19*3+$Q19*2)/60)*10</f>
        <v>10</v>
      </c>
      <c r="U19" s="98">
        <v>14</v>
      </c>
      <c r="V19" s="98">
        <v>1</v>
      </c>
      <c r="W19" s="98">
        <v>0</v>
      </c>
      <c r="X19" s="99">
        <f>SUM($U19:$W19)</f>
        <v>15</v>
      </c>
      <c r="Y19" s="100">
        <f>(($U19*3+$V19*2)/45)*10</f>
        <v>9.77777777777778</v>
      </c>
      <c r="Z19" s="103">
        <f>IF($AA19,(($J19*0.1)+($O19*0.2)+($T19*0.25)+($Y19*0.45))-2,(($J19*0.1)+($O19*0.2)+($T19*0.25)+($Y19*0.45)))</f>
        <v>9.705555555555559</v>
      </c>
      <c r="AA19" t="b" s="102">
        <v>0</v>
      </c>
      <c r="AB19" s="108"/>
      <c r="AC19" t="b" s="107">
        <v>1</v>
      </c>
    </row>
  </sheetData>
  <mergeCells count="14">
    <mergeCell ref="B2:B4"/>
    <mergeCell ref="F2:O2"/>
    <mergeCell ref="F3:J3"/>
    <mergeCell ref="K3:O3"/>
    <mergeCell ref="P2:Y2"/>
    <mergeCell ref="P3:T3"/>
    <mergeCell ref="U3:Y3"/>
    <mergeCell ref="Z2:Z4"/>
    <mergeCell ref="AA2:AA4"/>
    <mergeCell ref="C2:C4"/>
    <mergeCell ref="AB2:AB4"/>
    <mergeCell ref="AC2:AC4"/>
    <mergeCell ref="D2:D4"/>
    <mergeCell ref="E2:E4"/>
  </mergeCells>
  <conditionalFormatting sqref="I6:I19 S6:S19">
    <cfRule type="cellIs" dxfId="5" priority="1" operator="notEqual" stopIfTrue="1">
      <formula>20</formula>
    </cfRule>
  </conditionalFormatting>
  <conditionalFormatting sqref="N6:N19 X6:X19">
    <cfRule type="cellIs" dxfId="6" priority="1" operator="notEqual" stopIfTrue="1">
      <formula>15</formula>
    </cfRule>
  </conditionalFormatting>
  <conditionalFormatting sqref="Z6:Z19">
    <cfRule type="cellIs" dxfId="7" priority="1" operator="lessThan" stopIfTrue="1">
      <formula>6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7" customHeight="1" outlineLevelRow="0" outlineLevelCol="0"/>
  <cols>
    <col min="1" max="1" width="16.5781" style="114" customWidth="1"/>
    <col min="2" max="2" width="146.125" style="114" customWidth="1"/>
    <col min="3" max="16384" width="16.3516" style="114" customWidth="1"/>
  </cols>
  <sheetData>
    <row r="1" ht="200.15" customHeight="1"/>
    <row r="2" ht="20.55" customHeight="1">
      <c r="A2" t="s" s="115">
        <v>143</v>
      </c>
      <c r="B2" t="s" s="115">
        <v>141</v>
      </c>
    </row>
    <row r="3" ht="20.55" customHeight="1">
      <c r="A3" t="s" s="116">
        <v>144</v>
      </c>
      <c r="B3" t="s" s="117">
        <v>145</v>
      </c>
    </row>
    <row r="4" ht="20.35" customHeight="1">
      <c r="A4" s="118"/>
      <c r="B4" t="s" s="119">
        <v>146</v>
      </c>
    </row>
    <row r="5" ht="20.35" customHeight="1">
      <c r="A5" s="118"/>
      <c r="B5" t="s" s="120">
        <v>147</v>
      </c>
    </row>
    <row r="6" ht="20.35" customHeight="1">
      <c r="A6" s="118"/>
      <c r="B6" t="s" s="120">
        <v>148</v>
      </c>
    </row>
    <row r="7" ht="20.35" customHeight="1">
      <c r="A7" s="118"/>
      <c r="B7" t="s" s="119">
        <v>146</v>
      </c>
    </row>
    <row r="8" ht="20.35" customHeight="1">
      <c r="A8" s="118"/>
      <c r="B8" t="s" s="120">
        <v>149</v>
      </c>
    </row>
    <row r="9" ht="20.35" customHeight="1">
      <c r="A9" s="118"/>
      <c r="B9" t="s" s="119">
        <v>146</v>
      </c>
    </row>
    <row r="10" ht="20.35" customHeight="1">
      <c r="A10" s="118"/>
      <c r="B10" t="s" s="120">
        <v>150</v>
      </c>
    </row>
    <row r="11" ht="20.35" customHeight="1">
      <c r="A11" s="118"/>
      <c r="B11" t="s" s="119">
        <v>146</v>
      </c>
    </row>
    <row r="12" ht="20.35" customHeight="1">
      <c r="A12" s="118"/>
      <c r="B12" t="s" s="120">
        <v>151</v>
      </c>
    </row>
    <row r="13" ht="20.35" customHeight="1">
      <c r="A13" s="118"/>
      <c r="B13" t="s" s="120">
        <v>152</v>
      </c>
    </row>
    <row r="14" ht="20.35" customHeight="1">
      <c r="A14" s="118"/>
      <c r="B14" t="s" s="120">
        <v>153</v>
      </c>
    </row>
    <row r="15" ht="20.35" customHeight="1">
      <c r="A15" s="118"/>
      <c r="B15" t="s" s="120">
        <v>154</v>
      </c>
    </row>
    <row r="16" ht="20.35" customHeight="1">
      <c r="A16" s="118"/>
      <c r="B16" t="s" s="120">
        <v>146</v>
      </c>
    </row>
    <row r="17" ht="20.35" customHeight="1">
      <c r="A17" s="118"/>
      <c r="B17" t="s" s="120">
        <v>155</v>
      </c>
    </row>
    <row r="18" ht="20.35" customHeight="1">
      <c r="A18" s="118"/>
      <c r="B18" t="s" s="120">
        <v>156</v>
      </c>
    </row>
    <row r="19" ht="20.35" customHeight="1">
      <c r="A19" s="118"/>
      <c r="B19" t="s" s="119">
        <v>146</v>
      </c>
    </row>
    <row r="20" ht="20.35" customHeight="1">
      <c r="A20" s="118"/>
      <c r="B20" t="s" s="120">
        <v>157</v>
      </c>
    </row>
    <row r="21" ht="20.35" customHeight="1">
      <c r="A21" s="118"/>
      <c r="B21" t="s" s="119">
        <v>146</v>
      </c>
    </row>
    <row r="22" ht="20.35" customHeight="1">
      <c r="A22" s="118"/>
      <c r="B22" t="s" s="120">
        <v>158</v>
      </c>
    </row>
    <row r="23" ht="20.35" customHeight="1">
      <c r="A23" s="118"/>
      <c r="B23" t="s" s="119">
        <v>146</v>
      </c>
    </row>
    <row r="24" ht="20.35" customHeight="1">
      <c r="A24" s="118"/>
      <c r="B24" t="s" s="120">
        <v>159</v>
      </c>
    </row>
    <row r="25" ht="20.35" customHeight="1">
      <c r="A25" s="118"/>
      <c r="B25" t="s" s="119">
        <v>146</v>
      </c>
    </row>
    <row r="26" ht="20.35" customHeight="1">
      <c r="A26" s="118"/>
      <c r="B26" t="s" s="120">
        <v>160</v>
      </c>
    </row>
    <row r="27" ht="20.35" customHeight="1">
      <c r="A27" s="118"/>
      <c r="B27" t="s" s="119">
        <v>146</v>
      </c>
    </row>
    <row r="28" ht="20.35" customHeight="1">
      <c r="A28" s="118"/>
      <c r="B28" t="s" s="120">
        <v>161</v>
      </c>
    </row>
    <row r="29" ht="20.35" customHeight="1">
      <c r="A29" s="118"/>
      <c r="B29" t="s" s="119">
        <v>146</v>
      </c>
    </row>
    <row r="30" ht="20.35" customHeight="1">
      <c r="A30" s="118"/>
      <c r="B30" t="s" s="121">
        <v>162</v>
      </c>
    </row>
    <row r="31" ht="20.35" customHeight="1">
      <c r="A31" s="118"/>
      <c r="B31" t="s" s="119">
        <v>146</v>
      </c>
    </row>
    <row r="32" ht="20.35" customHeight="1">
      <c r="A32" s="118"/>
      <c r="B32" t="s" s="120">
        <v>163</v>
      </c>
    </row>
    <row r="33" ht="20.35" customHeight="1">
      <c r="A33" s="118"/>
      <c r="B33" t="s" s="120">
        <v>164</v>
      </c>
    </row>
    <row r="34" ht="20.35" customHeight="1">
      <c r="A34" s="118"/>
      <c r="B34" t="s" s="119">
        <v>146</v>
      </c>
    </row>
    <row r="35" ht="20.35" customHeight="1">
      <c r="A35" s="118"/>
      <c r="B35" t="s" s="121">
        <v>165</v>
      </c>
    </row>
    <row r="36" ht="20.35" customHeight="1">
      <c r="A36" s="118"/>
      <c r="B36" t="s" s="119">
        <v>146</v>
      </c>
    </row>
    <row r="37" ht="20.35" customHeight="1">
      <c r="A37" s="118"/>
      <c r="B37" t="s" s="120">
        <v>166</v>
      </c>
    </row>
    <row r="38" ht="20.35" customHeight="1">
      <c r="A38" s="118"/>
      <c r="B38" t="s" s="120">
        <v>167</v>
      </c>
    </row>
    <row r="39" ht="20.35" customHeight="1">
      <c r="A39" s="118"/>
      <c r="B39" t="s" s="120">
        <v>168</v>
      </c>
    </row>
    <row r="40" ht="20.35" customHeight="1">
      <c r="A40" s="118"/>
      <c r="B40" t="s" s="120">
        <v>164</v>
      </c>
    </row>
    <row r="41" ht="20.35" customHeight="1">
      <c r="A41" s="118"/>
      <c r="B41" t="s" s="119">
        <v>146</v>
      </c>
    </row>
    <row r="42" ht="20.35" customHeight="1">
      <c r="A42" s="118"/>
      <c r="B42" t="s" s="121">
        <v>169</v>
      </c>
    </row>
    <row r="43" ht="20.35" customHeight="1">
      <c r="A43" s="118"/>
      <c r="B43" t="s" s="119">
        <v>146</v>
      </c>
    </row>
    <row r="44" ht="20.35" customHeight="1">
      <c r="A44" s="118"/>
      <c r="B44" t="s" s="120">
        <v>170</v>
      </c>
    </row>
    <row r="45" ht="20.35" customHeight="1">
      <c r="A45" s="118"/>
      <c r="B45" t="s" s="120">
        <v>171</v>
      </c>
    </row>
    <row r="46" ht="20.35" customHeight="1">
      <c r="A46" s="118"/>
      <c r="B46" t="s" s="120">
        <v>172</v>
      </c>
    </row>
    <row r="47" ht="20.35" customHeight="1">
      <c r="A47" s="118"/>
      <c r="B47" t="s" s="120">
        <v>173</v>
      </c>
    </row>
    <row r="48" ht="20.35" customHeight="1">
      <c r="A48" s="118"/>
      <c r="B48" t="s" s="119">
        <v>146</v>
      </c>
    </row>
    <row r="49" ht="20.35" customHeight="1">
      <c r="A49" s="118"/>
      <c r="B49" t="s" s="121">
        <v>174</v>
      </c>
    </row>
    <row r="50" ht="20.35" customHeight="1">
      <c r="A50" s="118"/>
      <c r="B50" t="s" s="119">
        <v>146</v>
      </c>
    </row>
    <row r="51" ht="20.35" customHeight="1">
      <c r="A51" s="118"/>
      <c r="B51" t="s" s="120">
        <v>175</v>
      </c>
    </row>
    <row r="52" ht="20.35" customHeight="1">
      <c r="A52" s="118"/>
      <c r="B52" t="s" s="120">
        <v>176</v>
      </c>
    </row>
    <row r="53" ht="20.35" customHeight="1">
      <c r="A53" s="118"/>
      <c r="B53" t="s" s="120">
        <v>177</v>
      </c>
    </row>
    <row r="54" ht="20.35" customHeight="1">
      <c r="A54" s="118"/>
      <c r="B54" t="s" s="120">
        <v>173</v>
      </c>
    </row>
    <row r="55" ht="20.35" customHeight="1">
      <c r="A55" s="118"/>
      <c r="B55" t="s" s="119">
        <v>146</v>
      </c>
    </row>
    <row r="56" ht="20.35" customHeight="1">
      <c r="A56" s="118"/>
      <c r="B56" t="s" s="121">
        <v>178</v>
      </c>
    </row>
    <row r="57" ht="20.35" customHeight="1">
      <c r="A57" s="118"/>
      <c r="B57" t="s" s="119">
        <v>146</v>
      </c>
    </row>
    <row r="58" ht="20.35" customHeight="1">
      <c r="A58" s="118"/>
      <c r="B58" t="s" s="120">
        <v>179</v>
      </c>
    </row>
    <row r="59" ht="20.35" customHeight="1">
      <c r="A59" s="118"/>
      <c r="B59" t="s" s="120">
        <v>180</v>
      </c>
    </row>
    <row r="60" ht="20.35" customHeight="1">
      <c r="A60" s="118"/>
      <c r="B60" t="s" s="120">
        <v>173</v>
      </c>
    </row>
    <row r="61" ht="20.35" customHeight="1">
      <c r="A61" s="118"/>
      <c r="B61" t="s" s="119">
        <v>146</v>
      </c>
    </row>
    <row r="62" ht="20.35" customHeight="1">
      <c r="A62" s="118"/>
      <c r="B62" t="s" s="121">
        <v>181</v>
      </c>
    </row>
    <row r="63" ht="20.35" customHeight="1">
      <c r="A63" s="118"/>
      <c r="B63" t="s" s="119">
        <v>146</v>
      </c>
    </row>
    <row r="64" ht="20.35" customHeight="1">
      <c r="A64" s="118"/>
      <c r="B64" t="s" s="120">
        <v>173</v>
      </c>
    </row>
    <row r="65" ht="20.35" customHeight="1">
      <c r="A65" s="118"/>
      <c r="B65" t="s" s="119">
        <v>146</v>
      </c>
    </row>
    <row r="66" ht="20.35" customHeight="1">
      <c r="A66" s="118"/>
      <c r="B66" t="s" s="121">
        <v>182</v>
      </c>
    </row>
    <row r="67" ht="20.35" customHeight="1">
      <c r="A67" s="118"/>
      <c r="B67" t="s" s="119">
        <v>146</v>
      </c>
    </row>
    <row r="68" ht="20.35" customHeight="1">
      <c r="A68" s="118"/>
      <c r="B68" t="s" s="120">
        <v>183</v>
      </c>
    </row>
    <row r="69" ht="20.35" customHeight="1">
      <c r="A69" s="118"/>
      <c r="B69" t="s" s="120">
        <v>184</v>
      </c>
    </row>
    <row r="70" ht="20.35" customHeight="1">
      <c r="A70" s="118"/>
      <c r="B70" t="s" s="120">
        <v>185</v>
      </c>
    </row>
    <row r="71" ht="20.35" customHeight="1">
      <c r="A71" s="118"/>
      <c r="B71" t="s" s="119">
        <v>146</v>
      </c>
    </row>
    <row r="72" ht="20.35" customHeight="1">
      <c r="A72" s="118"/>
      <c r="B72" t="s" s="121">
        <v>186</v>
      </c>
    </row>
    <row r="73" ht="20.35" customHeight="1">
      <c r="A73" s="118"/>
      <c r="B73" t="s" s="119">
        <v>146</v>
      </c>
    </row>
    <row r="74" ht="20.35" customHeight="1">
      <c r="A74" s="118"/>
      <c r="B74" t="s" s="120">
        <v>187</v>
      </c>
    </row>
    <row r="75" ht="20.35" customHeight="1">
      <c r="A75" s="118"/>
      <c r="B75" t="s" s="120">
        <v>188</v>
      </c>
    </row>
    <row r="76" ht="20.35" customHeight="1">
      <c r="A76" s="118"/>
      <c r="B76" t="s" s="119">
        <v>146</v>
      </c>
    </row>
    <row r="77" ht="20.35" customHeight="1">
      <c r="A77" s="118"/>
      <c r="B77" t="s" s="121">
        <v>189</v>
      </c>
    </row>
    <row r="78" ht="20.35" customHeight="1">
      <c r="A78" s="118"/>
      <c r="B78" t="s" s="119">
        <v>146</v>
      </c>
    </row>
    <row r="79" ht="20.35" customHeight="1">
      <c r="A79" s="118"/>
      <c r="B79" t="s" s="120">
        <v>190</v>
      </c>
    </row>
    <row r="80" ht="20.35" customHeight="1">
      <c r="A80" s="118"/>
      <c r="B80" t="s" s="120">
        <v>191</v>
      </c>
    </row>
    <row r="81" ht="20.35" customHeight="1">
      <c r="A81" s="118"/>
      <c r="B81" t="s" s="119">
        <v>146</v>
      </c>
    </row>
    <row r="82" ht="20.35" customHeight="1">
      <c r="A82" s="118"/>
      <c r="B82" t="s" s="121">
        <v>192</v>
      </c>
    </row>
    <row r="83" ht="20.35" customHeight="1">
      <c r="A83" s="118"/>
      <c r="B83" t="s" s="119">
        <v>146</v>
      </c>
    </row>
    <row r="84" ht="20.35" customHeight="1">
      <c r="A84" s="118"/>
      <c r="B84" t="s" s="120">
        <v>193</v>
      </c>
    </row>
    <row r="85" ht="20.35" customHeight="1">
      <c r="A85" s="118"/>
      <c r="B85" t="s" s="119">
        <v>146</v>
      </c>
    </row>
    <row r="86" ht="20.35" customHeight="1">
      <c r="A86" s="118"/>
      <c r="B86" t="s" s="121">
        <v>194</v>
      </c>
    </row>
    <row r="87" ht="20.35" customHeight="1">
      <c r="A87" s="118"/>
      <c r="B87" t="s" s="119">
        <v>146</v>
      </c>
    </row>
    <row r="88" ht="20.35" customHeight="1">
      <c r="A88" s="118"/>
      <c r="B88" t="s" s="120">
        <v>195</v>
      </c>
    </row>
    <row r="89" ht="20.35" customHeight="1">
      <c r="A89" s="118"/>
      <c r="B89" t="s" s="120">
        <v>196</v>
      </c>
    </row>
    <row r="90" ht="20.35" customHeight="1">
      <c r="A90" s="118"/>
      <c r="B90" t="s" s="120">
        <v>146</v>
      </c>
    </row>
    <row r="91" ht="20.35" customHeight="1">
      <c r="A91" s="118"/>
      <c r="B91" t="s" s="120">
        <v>197</v>
      </c>
    </row>
    <row r="92" ht="20.35" customHeight="1">
      <c r="A92" s="118"/>
      <c r="B92" t="s" s="119">
        <v>146</v>
      </c>
    </row>
    <row r="93" ht="20.35" customHeight="1">
      <c r="A93" s="118"/>
      <c r="B93" t="s" s="121">
        <v>198</v>
      </c>
    </row>
    <row r="94" ht="20.35" customHeight="1">
      <c r="A94" s="118"/>
      <c r="B94" t="s" s="119">
        <v>146</v>
      </c>
    </row>
    <row r="95" ht="20.35" customHeight="1">
      <c r="A95" s="118"/>
      <c r="B95" t="s" s="120">
        <v>196</v>
      </c>
    </row>
    <row r="96" ht="20.35" customHeight="1">
      <c r="A96" s="118"/>
      <c r="B96" t="s" s="120">
        <v>146</v>
      </c>
    </row>
    <row r="97" ht="20.35" customHeight="1">
      <c r="A97" s="118"/>
      <c r="B97" t="s" s="120">
        <v>197</v>
      </c>
    </row>
    <row r="98" ht="20.35" customHeight="1">
      <c r="A98" s="118"/>
      <c r="B98" t="s" s="119">
        <v>146</v>
      </c>
    </row>
    <row r="99" ht="20.35" customHeight="1">
      <c r="A99" s="118"/>
      <c r="B99" t="s" s="121">
        <v>199</v>
      </c>
    </row>
    <row r="100" ht="20.35" customHeight="1">
      <c r="A100" s="118"/>
      <c r="B100" t="s" s="119">
        <v>146</v>
      </c>
    </row>
    <row r="101" ht="20.35" customHeight="1">
      <c r="A101" s="118"/>
      <c r="B101" t="s" s="120">
        <v>200</v>
      </c>
    </row>
    <row r="102" ht="20.35" customHeight="1">
      <c r="A102" s="118"/>
      <c r="B102" t="s" s="120">
        <v>201</v>
      </c>
    </row>
    <row r="103" ht="20.35" customHeight="1">
      <c r="A103" s="118"/>
      <c r="B103" t="s" s="119">
        <v>146</v>
      </c>
    </row>
    <row r="104" ht="20.35" customHeight="1">
      <c r="A104" s="118"/>
      <c r="B104" t="s" s="121">
        <v>202</v>
      </c>
    </row>
    <row r="105" ht="20.35" customHeight="1">
      <c r="A105" s="118"/>
      <c r="B105" t="s" s="119">
        <v>146</v>
      </c>
    </row>
    <row r="106" ht="20.35" customHeight="1">
      <c r="A106" s="118"/>
      <c r="B106" t="s" s="120">
        <v>203</v>
      </c>
    </row>
    <row r="107" ht="20.35" customHeight="1">
      <c r="A107" s="118"/>
      <c r="B107" t="s" s="119">
        <v>146</v>
      </c>
    </row>
    <row r="108" ht="20.35" customHeight="1">
      <c r="A108" s="118"/>
      <c r="B108" t="s" s="121">
        <v>204</v>
      </c>
    </row>
    <row r="109" ht="20.35" customHeight="1">
      <c r="A109" s="118"/>
      <c r="B109" t="s" s="119">
        <v>146</v>
      </c>
    </row>
    <row r="110" ht="20.35" customHeight="1">
      <c r="A110" s="118"/>
      <c r="B110" t="s" s="120">
        <v>203</v>
      </c>
    </row>
    <row r="111" ht="20.35" customHeight="1">
      <c r="A111" s="118"/>
      <c r="B111" t="s" s="119">
        <v>146</v>
      </c>
    </row>
    <row r="112" ht="20.35" customHeight="1">
      <c r="A112" s="118"/>
      <c r="B112" t="s" s="121">
        <v>205</v>
      </c>
    </row>
    <row r="113" ht="20.35" customHeight="1">
      <c r="A113" s="118"/>
      <c r="B113" t="s" s="119">
        <v>146</v>
      </c>
    </row>
    <row r="114" ht="20.35" customHeight="1">
      <c r="A114" s="118"/>
      <c r="B114" t="s" s="120">
        <v>203</v>
      </c>
    </row>
    <row r="115" ht="20.35" customHeight="1">
      <c r="A115" s="118"/>
      <c r="B115" t="s" s="119">
        <v>146</v>
      </c>
    </row>
    <row r="116" ht="20.35" customHeight="1">
      <c r="A116" s="118"/>
      <c r="B116" t="s" s="121">
        <v>206</v>
      </c>
    </row>
    <row r="117" ht="20.35" customHeight="1">
      <c r="A117" s="118"/>
      <c r="B117" t="s" s="119">
        <v>146</v>
      </c>
    </row>
    <row r="118" ht="20.35" customHeight="1">
      <c r="A118" s="118"/>
      <c r="B118" t="s" s="120">
        <v>207</v>
      </c>
    </row>
    <row r="119" ht="20.35" customHeight="1">
      <c r="A119" s="118"/>
      <c r="B119" t="s" s="120">
        <v>208</v>
      </c>
    </row>
    <row r="120" ht="20.35" customHeight="1">
      <c r="A120" s="118"/>
      <c r="B120" t="s" s="119">
        <v>146</v>
      </c>
    </row>
    <row r="121" ht="20.35" customHeight="1">
      <c r="A121" s="118"/>
      <c r="B121" t="s" s="121">
        <v>209</v>
      </c>
    </row>
    <row r="122" ht="20.35" customHeight="1">
      <c r="A122" s="118"/>
      <c r="B122" t="s" s="119">
        <v>146</v>
      </c>
    </row>
    <row r="123" ht="20.35" customHeight="1">
      <c r="A123" s="118"/>
      <c r="B123" t="s" s="120">
        <v>208</v>
      </c>
    </row>
    <row r="124" ht="20.35" customHeight="1">
      <c r="A124" s="118"/>
      <c r="B124" t="s" s="120">
        <v>146</v>
      </c>
    </row>
    <row r="125" ht="20.35" customHeight="1">
      <c r="A125" t="s" s="122">
        <v>210</v>
      </c>
      <c r="B125" t="s" s="120">
        <v>211</v>
      </c>
    </row>
    <row r="126" ht="20.35" customHeight="1">
      <c r="A126" s="118"/>
      <c r="B126" t="s" s="120">
        <v>212</v>
      </c>
    </row>
    <row r="127" ht="20.35" customHeight="1">
      <c r="A127" s="118"/>
      <c r="B127" t="s" s="120">
        <v>213</v>
      </c>
    </row>
  </sheetData>
  <mergeCells count="3">
    <mergeCell ref="A125:A127"/>
    <mergeCell ref="A3:A29"/>
    <mergeCell ref="A30:A12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"/>
  <sheetViews>
    <sheetView workbookViewId="0" showGridLines="0" defaultGridColor="1"/>
  </sheetViews>
  <sheetFormatPr defaultColWidth="16.3333" defaultRowHeight="17" customHeight="1" outlineLevelRow="0" outlineLevelCol="0"/>
  <cols>
    <col min="1" max="1" width="16.3516" style="123" customWidth="1"/>
    <col min="2" max="3" width="19.1406" style="123" customWidth="1"/>
    <col min="4" max="16384" width="16.3516" style="123" customWidth="1"/>
  </cols>
  <sheetData>
    <row r="1" ht="20.35" customHeight="1">
      <c r="A1" t="s" s="120">
        <v>217</v>
      </c>
      <c r="B1" t="s" s="120">
        <v>218</v>
      </c>
      <c r="C1" s="118"/>
    </row>
    <row r="2" ht="20.35" customHeight="1">
      <c r="A2" t="s" s="120">
        <v>219</v>
      </c>
      <c r="B2" t="s" s="120">
        <v>42</v>
      </c>
      <c r="C2" s="118"/>
    </row>
    <row r="3" ht="20.35" customHeight="1">
      <c r="A3" t="s" s="120">
        <v>220</v>
      </c>
      <c r="B3" t="s" s="120">
        <v>221</v>
      </c>
      <c r="C3" s="118"/>
    </row>
    <row r="4" ht="20.35" customHeight="1">
      <c r="A4" t="s" s="120">
        <v>222</v>
      </c>
      <c r="B4" t="s" s="120">
        <v>223</v>
      </c>
      <c r="C4" t="s" s="120">
        <v>224</v>
      </c>
    </row>
    <row r="5" ht="20.35" customHeight="1">
      <c r="A5" t="s" s="120">
        <v>222</v>
      </c>
      <c r="B5" t="s" s="120">
        <v>225</v>
      </c>
      <c r="C5" t="s" s="120">
        <v>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7" customHeight="1" outlineLevelRow="0" outlineLevelCol="0"/>
  <cols>
    <col min="1" max="1" width="23" style="124" customWidth="1"/>
    <col min="2" max="2" width="49.5" style="124" customWidth="1"/>
    <col min="3" max="3" width="13.6719" style="124" customWidth="1"/>
    <col min="4" max="4" width="3.32812" style="124" customWidth="1"/>
    <col min="5" max="5" width="16.1719" style="124" customWidth="1"/>
    <col min="6" max="6" width="13.6719" style="124" customWidth="1"/>
    <col min="7" max="16384" width="16.3516" style="124" customWidth="1"/>
  </cols>
  <sheetData>
    <row r="1" ht="20.55" customHeight="1">
      <c r="A1" t="s" s="125">
        <v>227</v>
      </c>
      <c r="B1" t="s" s="125">
        <v>228</v>
      </c>
      <c r="C1" t="s" s="125">
        <v>229</v>
      </c>
      <c r="D1" s="126"/>
      <c r="E1" t="s" s="125">
        <v>230</v>
      </c>
      <c r="F1" s="126"/>
    </row>
    <row r="2" ht="20.55" customHeight="1">
      <c r="A2" s="127"/>
      <c r="B2" t="s" s="128">
        <f>'Conteúdo'!$B3</f>
        <v>231</v>
      </c>
      <c r="C2" t="s" s="117">
        <f>'Cronograma - Tabela 2'!$B$1</f>
        <v>218</v>
      </c>
      <c r="D2" t="s" s="117">
        <f>'Cronograma - Tabela 2'!$B$2</f>
        <v>42</v>
      </c>
      <c r="E2" s="129"/>
      <c r="F2" s="129"/>
    </row>
    <row r="3" ht="20.35" customHeight="1">
      <c r="A3" s="130"/>
      <c r="B3" t="s" s="131">
        <f>'Conteúdo'!$B4</f>
        <v>232</v>
      </c>
      <c r="C3" s="132"/>
      <c r="D3" s="118"/>
      <c r="E3" s="118"/>
      <c r="F3" s="118"/>
    </row>
    <row r="4" ht="20.35" customHeight="1">
      <c r="A4" s="130"/>
      <c r="B4" t="s" s="131">
        <f>'Conteúdo'!$B5</f>
        <v>147</v>
      </c>
      <c r="C4" t="s" s="120">
        <f>'Cronograma - Tabela 2'!$B$3</f>
        <v>221</v>
      </c>
      <c r="D4" s="118"/>
      <c r="E4" s="118"/>
      <c r="F4" s="118"/>
    </row>
    <row r="5" ht="20.35" customHeight="1">
      <c r="A5" s="130"/>
      <c r="B5" t="s" s="131">
        <f>'Conteúdo'!$B6</f>
        <v>148</v>
      </c>
      <c r="C5" t="s" s="120">
        <f>'Cronograma - Tabela 2'!$B$4</f>
        <v>223</v>
      </c>
      <c r="D5" t="s" s="120">
        <f>'Cronograma - Tabela 2'!$C$4</f>
        <v>224</v>
      </c>
      <c r="E5" s="118"/>
      <c r="F5" t="s" s="120">
        <f>'Cronograma - Tabela 2'!$B$5</f>
        <v>225</v>
      </c>
    </row>
    <row r="6" ht="20.35" customHeight="1">
      <c r="A6" s="130"/>
      <c r="B6" t="s" s="131">
        <f>'Conteúdo'!$B7</f>
        <v>232</v>
      </c>
      <c r="C6" s="132"/>
      <c r="D6" s="118"/>
      <c r="E6" s="118"/>
      <c r="F6" s="118"/>
    </row>
    <row r="7" ht="20.35" customHeight="1">
      <c r="A7" s="130"/>
      <c r="B7" t="s" s="131">
        <f>'Conteúdo'!$B8</f>
        <v>149</v>
      </c>
      <c r="C7" s="132"/>
      <c r="D7" s="118"/>
      <c r="E7" s="118"/>
      <c r="F7" s="118"/>
    </row>
    <row r="8" ht="20.35" customHeight="1">
      <c r="A8" s="130"/>
      <c r="B8" t="s" s="131">
        <f>'Conteúdo'!$B9</f>
        <v>232</v>
      </c>
      <c r="C8" s="132"/>
      <c r="D8" s="118"/>
      <c r="E8" s="118"/>
      <c r="F8" s="118"/>
    </row>
    <row r="9" ht="20.35" customHeight="1">
      <c r="A9" s="130"/>
      <c r="B9" t="s" s="131">
        <f>'Conteúdo'!$B10</f>
        <v>150</v>
      </c>
      <c r="C9" s="132"/>
      <c r="D9" s="118"/>
      <c r="E9" s="118"/>
      <c r="F9" s="118"/>
    </row>
    <row r="10" ht="20.35" customHeight="1">
      <c r="A10" s="130"/>
      <c r="B10" t="s" s="131">
        <f>'Conteúdo'!$B11</f>
        <v>232</v>
      </c>
      <c r="C10" s="132"/>
      <c r="D10" s="118"/>
      <c r="E10" s="118"/>
      <c r="F10" s="118"/>
    </row>
    <row r="11" ht="20.35" customHeight="1">
      <c r="A11" s="130"/>
      <c r="B11" t="s" s="131">
        <f>'Conteúdo'!$B12</f>
        <v>151</v>
      </c>
      <c r="C11" s="132"/>
      <c r="D11" s="118"/>
      <c r="E11" s="118"/>
      <c r="F11" s="118"/>
    </row>
    <row r="12" ht="20.35" customHeight="1">
      <c r="A12" s="130"/>
      <c r="B12" t="s" s="131">
        <f>'Conteúdo'!$B13</f>
        <v>152</v>
      </c>
      <c r="C12" s="132"/>
      <c r="D12" s="118"/>
      <c r="E12" s="118"/>
      <c r="F12" s="118"/>
    </row>
    <row r="13" ht="20.35" customHeight="1">
      <c r="A13" s="130"/>
      <c r="B13" t="s" s="131">
        <f>'Conteúdo'!$B14</f>
        <v>153</v>
      </c>
      <c r="C13" s="132">
        <f>$C$41</f>
        <v>44999</v>
      </c>
      <c r="D13" t="s" s="120">
        <v>233</v>
      </c>
      <c r="E13" s="118"/>
      <c r="F13" s="118"/>
    </row>
    <row r="14" ht="20.35" customHeight="1">
      <c r="A14" s="130"/>
      <c r="B14" t="s" s="131">
        <f>'Conteúdo'!$B15</f>
        <v>154</v>
      </c>
      <c r="C14" s="132">
        <f>$C$76</f>
        <v>45041</v>
      </c>
      <c r="D14" t="s" s="120">
        <v>233</v>
      </c>
      <c r="E14" s="118"/>
      <c r="F14" s="118"/>
    </row>
    <row r="15" ht="20.35" customHeight="1">
      <c r="A15" s="130"/>
      <c r="B15" t="s" s="131">
        <f>'Conteúdo'!$B16</f>
        <v>146</v>
      </c>
      <c r="C15" s="132"/>
      <c r="D15" s="118"/>
      <c r="E15" s="118"/>
      <c r="F15" s="118"/>
    </row>
    <row r="16" ht="20.35" customHeight="1">
      <c r="A16" s="130"/>
      <c r="B16" t="s" s="131">
        <f>'Conteúdo'!$B17</f>
        <v>155</v>
      </c>
      <c r="C16" s="132">
        <f>$C$115</f>
        <v>45097</v>
      </c>
      <c r="D16" t="s" s="120">
        <v>233</v>
      </c>
      <c r="E16" s="118"/>
      <c r="F16" s="118"/>
    </row>
    <row r="17" ht="20.35" customHeight="1">
      <c r="A17" s="130"/>
      <c r="B17" t="s" s="131">
        <f>'Conteúdo'!$B18</f>
        <v>156</v>
      </c>
      <c r="C17" s="132"/>
      <c r="D17" t="s" s="120">
        <v>233</v>
      </c>
      <c r="E17" s="118"/>
      <c r="F17" s="118"/>
    </row>
    <row r="18" ht="20.35" customHeight="1">
      <c r="A18" s="130"/>
      <c r="B18" t="s" s="131">
        <f>'Conteúdo'!$B19</f>
        <v>232</v>
      </c>
      <c r="C18" s="132"/>
      <c r="D18" s="118"/>
      <c r="E18" s="118"/>
      <c r="F18" s="118"/>
    </row>
    <row r="19" ht="20.35" customHeight="1">
      <c r="A19" s="130"/>
      <c r="B19" t="s" s="131">
        <f>'Conteúdo'!$B20</f>
        <v>157</v>
      </c>
      <c r="C19" s="132"/>
      <c r="D19" s="118"/>
      <c r="E19" s="118"/>
      <c r="F19" s="118"/>
    </row>
    <row r="20" ht="20.35" customHeight="1">
      <c r="A20" s="130"/>
      <c r="B20" t="s" s="131">
        <f>'Conteúdo'!$B21</f>
        <v>232</v>
      </c>
      <c r="C20" s="132"/>
      <c r="D20" s="118"/>
      <c r="E20" s="118"/>
      <c r="F20" s="118"/>
    </row>
    <row r="21" ht="20.35" customHeight="1">
      <c r="A21" s="130"/>
      <c r="B21" t="s" s="131">
        <f>'Conteúdo'!$B22</f>
        <v>158</v>
      </c>
      <c r="C21" s="132"/>
      <c r="D21" s="118"/>
      <c r="E21" s="118"/>
      <c r="F21" s="118"/>
    </row>
    <row r="22" ht="20.35" customHeight="1">
      <c r="A22" s="130"/>
      <c r="B22" t="s" s="131">
        <f>'Conteúdo'!$B23</f>
        <v>232</v>
      </c>
      <c r="C22" s="132"/>
      <c r="D22" s="118"/>
      <c r="E22" s="118"/>
      <c r="F22" s="118"/>
    </row>
    <row r="23" ht="20.35" customHeight="1">
      <c r="A23" s="130"/>
      <c r="B23" t="s" s="131">
        <f>'Conteúdo'!$B24</f>
        <v>159</v>
      </c>
      <c r="C23" s="132"/>
      <c r="D23" s="118"/>
      <c r="E23" s="118"/>
      <c r="F23" s="118"/>
    </row>
    <row r="24" ht="20.35" customHeight="1">
      <c r="A24" s="130"/>
      <c r="B24" t="s" s="131">
        <f>'Conteúdo'!$B25</f>
        <v>232</v>
      </c>
      <c r="C24" s="132"/>
      <c r="D24" s="118"/>
      <c r="E24" s="118"/>
      <c r="F24" s="118"/>
    </row>
    <row r="25" ht="20.35" customHeight="1">
      <c r="A25" s="130"/>
      <c r="B25" t="s" s="131">
        <f>'Conteúdo'!$B26</f>
        <v>160</v>
      </c>
      <c r="C25" s="132"/>
      <c r="D25" s="118"/>
      <c r="E25" s="118"/>
      <c r="F25" s="118"/>
    </row>
    <row r="26" ht="20.35" customHeight="1">
      <c r="A26" s="130"/>
      <c r="B26" t="s" s="131">
        <f>'Conteúdo'!$B27</f>
        <v>232</v>
      </c>
      <c r="C26" s="132"/>
      <c r="D26" s="118"/>
      <c r="E26" s="118"/>
      <c r="F26" s="118"/>
    </row>
    <row r="27" ht="20.35" customHeight="1">
      <c r="A27" s="130"/>
      <c r="B27" t="s" s="131">
        <f>'Conteúdo'!$B28</f>
        <v>161</v>
      </c>
      <c r="C27" s="132"/>
      <c r="D27" s="118"/>
      <c r="E27" s="118"/>
      <c r="F27" s="118"/>
    </row>
    <row r="28" ht="20.35" customHeight="1">
      <c r="A28" s="130"/>
      <c r="B28" t="s" s="131">
        <f>'Conteúdo'!$B29</f>
        <v>232</v>
      </c>
      <c r="C28" s="132"/>
      <c r="D28" s="118"/>
      <c r="E28" s="118"/>
      <c r="F28" s="118"/>
    </row>
    <row r="29" ht="20.35" customHeight="1">
      <c r="A29" t="s" s="133">
        <f>'Conteúdo'!$B$30</f>
        <v>162</v>
      </c>
      <c r="B29" t="s" s="134">
        <v>234</v>
      </c>
      <c r="C29" s="135">
        <v>44985</v>
      </c>
      <c r="D29" t="s" s="121">
        <v>235</v>
      </c>
      <c r="E29" t="s" s="121">
        <v>236</v>
      </c>
      <c r="F29" t="s" s="121">
        <v>237</v>
      </c>
    </row>
    <row r="30" ht="20.35" customHeight="1">
      <c r="A30" s="130"/>
      <c r="B30" t="s" s="131">
        <f>'Conteúdo'!$B31</f>
        <v>232</v>
      </c>
      <c r="C30" s="132"/>
      <c r="D30" s="118"/>
      <c r="E30" s="118"/>
      <c r="F30" s="118"/>
    </row>
    <row r="31" ht="20.35" customHeight="1">
      <c r="A31" s="130"/>
      <c r="B31" t="s" s="131">
        <f>'Conteúdo'!$B32</f>
        <v>163</v>
      </c>
      <c r="C31" s="132"/>
      <c r="D31" s="118"/>
      <c r="E31" s="118"/>
      <c r="F31" s="118"/>
    </row>
    <row r="32" ht="20.35" customHeight="1">
      <c r="A32" s="130"/>
      <c r="B32" t="s" s="131">
        <f>'Conteúdo'!$B33</f>
        <v>164</v>
      </c>
      <c r="C32" s="132"/>
      <c r="D32" s="118"/>
      <c r="E32" s="118"/>
      <c r="F32" s="118"/>
    </row>
    <row r="33" ht="20.35" customHeight="1">
      <c r="A33" s="130"/>
      <c r="B33" t="s" s="131">
        <f>'Conteúdo'!$B34</f>
        <v>232</v>
      </c>
      <c r="C33" s="132"/>
      <c r="D33" s="118"/>
      <c r="E33" s="118"/>
      <c r="F33" s="118"/>
    </row>
    <row r="34" ht="20.35" customHeight="1">
      <c r="A34" t="s" s="133">
        <f>'Conteúdo'!$B$35</f>
        <v>165</v>
      </c>
      <c r="B34" t="s" s="134">
        <v>238</v>
      </c>
      <c r="C34" s="135">
        <f>$C$29+7</f>
        <v>44992</v>
      </c>
      <c r="D34" t="s" s="121">
        <v>235</v>
      </c>
      <c r="E34" t="s" s="121">
        <v>236</v>
      </c>
      <c r="F34" t="s" s="121">
        <v>237</v>
      </c>
    </row>
    <row r="35" ht="20.35" customHeight="1">
      <c r="A35" s="130"/>
      <c r="B35" t="s" s="131">
        <f>'Conteúdo'!$B36</f>
        <v>232</v>
      </c>
      <c r="C35" s="132"/>
      <c r="D35" s="118"/>
      <c r="E35" s="118"/>
      <c r="F35" s="118"/>
    </row>
    <row r="36" ht="20.35" customHeight="1">
      <c r="A36" s="130"/>
      <c r="B36" t="s" s="131">
        <f>'Conteúdo'!$B37</f>
        <v>166</v>
      </c>
      <c r="C36" s="132"/>
      <c r="D36" s="118"/>
      <c r="E36" s="118"/>
      <c r="F36" s="118"/>
    </row>
    <row r="37" ht="20.35" customHeight="1">
      <c r="A37" s="130"/>
      <c r="B37" t="s" s="131">
        <f>'Conteúdo'!$B38</f>
        <v>167</v>
      </c>
      <c r="C37" s="132"/>
      <c r="D37" s="118"/>
      <c r="E37" s="118"/>
      <c r="F37" s="118"/>
    </row>
    <row r="38" ht="20.35" customHeight="1">
      <c r="A38" s="130"/>
      <c r="B38" t="s" s="131">
        <f>'Conteúdo'!$B39</f>
        <v>168</v>
      </c>
      <c r="C38" s="132"/>
      <c r="D38" s="118"/>
      <c r="E38" s="118"/>
      <c r="F38" s="118"/>
    </row>
    <row r="39" ht="20.35" customHeight="1">
      <c r="A39" s="130"/>
      <c r="B39" t="s" s="131">
        <f>'Conteúdo'!$B40</f>
        <v>164</v>
      </c>
      <c r="C39" s="132"/>
      <c r="D39" s="118"/>
      <c r="E39" s="118"/>
      <c r="F39" s="118"/>
    </row>
    <row r="40" ht="20.35" customHeight="1">
      <c r="A40" s="130"/>
      <c r="B40" t="s" s="131">
        <f>'Conteúdo'!$B41</f>
        <v>232</v>
      </c>
      <c r="C40" s="132"/>
      <c r="D40" s="118"/>
      <c r="E40" s="118"/>
      <c r="F40" s="118"/>
    </row>
    <row r="41" ht="20.35" customHeight="1">
      <c r="A41" t="s" s="133">
        <f>'Conteúdo'!$B$42</f>
        <v>169</v>
      </c>
      <c r="B41" t="s" s="134">
        <v>239</v>
      </c>
      <c r="C41" s="135">
        <f>$C$34+7</f>
        <v>44999</v>
      </c>
      <c r="D41" t="s" s="121">
        <v>235</v>
      </c>
      <c r="E41" t="s" s="121">
        <v>236</v>
      </c>
      <c r="F41" t="s" s="121">
        <v>237</v>
      </c>
    </row>
    <row r="42" ht="20.35" customHeight="1">
      <c r="A42" s="130"/>
      <c r="B42" t="s" s="131">
        <f>'Conteúdo'!$B43</f>
        <v>232</v>
      </c>
      <c r="C42" s="132"/>
      <c r="D42" s="118"/>
      <c r="E42" s="118"/>
      <c r="F42" s="118"/>
    </row>
    <row r="43" ht="20.35" customHeight="1">
      <c r="A43" s="130"/>
      <c r="B43" t="s" s="131">
        <f>'Conteúdo'!$B44</f>
        <v>170</v>
      </c>
      <c r="C43" s="132"/>
      <c r="D43" s="118"/>
      <c r="E43" s="118"/>
      <c r="F43" s="118"/>
    </row>
    <row r="44" ht="20.35" customHeight="1">
      <c r="A44" s="130"/>
      <c r="B44" t="s" s="131">
        <f>'Conteúdo'!$B45</f>
        <v>171</v>
      </c>
      <c r="C44" s="132"/>
      <c r="D44" s="118"/>
      <c r="E44" s="118"/>
      <c r="F44" s="118"/>
    </row>
    <row r="45" ht="20.35" customHeight="1">
      <c r="A45" s="130"/>
      <c r="B45" t="s" s="131">
        <f>'Conteúdo'!$B46</f>
        <v>172</v>
      </c>
      <c r="C45" s="132"/>
      <c r="D45" s="118"/>
      <c r="E45" s="118"/>
      <c r="F45" s="118"/>
    </row>
    <row r="46" ht="20.35" customHeight="1">
      <c r="A46" s="130"/>
      <c r="B46" t="s" s="131">
        <f>'Conteúdo'!$B47</f>
        <v>173</v>
      </c>
      <c r="C46" s="132"/>
      <c r="D46" s="118"/>
      <c r="E46" s="118"/>
      <c r="F46" s="118"/>
    </row>
    <row r="47" ht="20.35" customHeight="1">
      <c r="A47" s="130"/>
      <c r="B47" t="s" s="131">
        <f>'Conteúdo'!$B48</f>
        <v>232</v>
      </c>
      <c r="C47" s="132"/>
      <c r="D47" s="118"/>
      <c r="E47" s="118"/>
      <c r="F47" s="118"/>
    </row>
    <row r="48" ht="20.35" customHeight="1">
      <c r="A48" t="s" s="133">
        <f>'Conteúdo'!$B$49</f>
        <v>174</v>
      </c>
      <c r="B48" t="s" s="134">
        <v>240</v>
      </c>
      <c r="C48" s="135">
        <f>$C$41+7</f>
        <v>45006</v>
      </c>
      <c r="D48" t="s" s="121">
        <v>235</v>
      </c>
      <c r="E48" t="s" s="121">
        <v>236</v>
      </c>
      <c r="F48" t="s" s="121">
        <v>237</v>
      </c>
    </row>
    <row r="49" ht="20.35" customHeight="1">
      <c r="A49" s="130"/>
      <c r="B49" t="s" s="131">
        <f>'Conteúdo'!$B50</f>
        <v>232</v>
      </c>
      <c r="C49" s="132"/>
      <c r="D49" s="118"/>
      <c r="E49" s="118"/>
      <c r="F49" s="118"/>
    </row>
    <row r="50" ht="20.35" customHeight="1">
      <c r="A50" s="130"/>
      <c r="B50" t="s" s="131">
        <f>'Conteúdo'!$B51</f>
        <v>175</v>
      </c>
      <c r="C50" s="132"/>
      <c r="D50" s="118"/>
      <c r="E50" s="118"/>
      <c r="F50" s="118"/>
    </row>
    <row r="51" ht="20.35" customHeight="1">
      <c r="A51" s="130"/>
      <c r="B51" t="s" s="131">
        <f>'Conteúdo'!$B52</f>
        <v>176</v>
      </c>
      <c r="C51" s="132"/>
      <c r="D51" s="118"/>
      <c r="E51" s="118"/>
      <c r="F51" s="118"/>
    </row>
    <row r="52" ht="20.35" customHeight="1">
      <c r="A52" s="130"/>
      <c r="B52" t="s" s="131">
        <f>'Conteúdo'!$B53</f>
        <v>177</v>
      </c>
      <c r="C52" s="132"/>
      <c r="D52" s="118"/>
      <c r="E52" s="118"/>
      <c r="F52" s="118"/>
    </row>
    <row r="53" ht="20.35" customHeight="1">
      <c r="A53" s="130"/>
      <c r="B53" t="s" s="131">
        <f>'Conteúdo'!$B54</f>
        <v>173</v>
      </c>
      <c r="C53" s="132"/>
      <c r="D53" s="118"/>
      <c r="E53" s="118"/>
      <c r="F53" s="118"/>
    </row>
    <row r="54" ht="20.35" customHeight="1">
      <c r="A54" s="130"/>
      <c r="B54" t="s" s="131">
        <f>'Conteúdo'!$B55</f>
        <v>232</v>
      </c>
      <c r="C54" s="132"/>
      <c r="D54" s="118"/>
      <c r="E54" s="118"/>
      <c r="F54" s="118"/>
    </row>
    <row r="55" ht="20.35" customHeight="1">
      <c r="A55" t="s" s="133">
        <f>'Conteúdo'!$B$56</f>
        <v>178</v>
      </c>
      <c r="B55" t="s" s="134">
        <v>241</v>
      </c>
      <c r="C55" s="135">
        <f>$C$48+7</f>
        <v>45013</v>
      </c>
      <c r="D55" t="s" s="121">
        <v>235</v>
      </c>
      <c r="E55" t="s" s="121">
        <v>236</v>
      </c>
      <c r="F55" t="s" s="121">
        <v>237</v>
      </c>
    </row>
    <row r="56" ht="20.35" customHeight="1">
      <c r="A56" s="130"/>
      <c r="B56" t="s" s="131">
        <f>'Conteúdo'!$B57</f>
        <v>232</v>
      </c>
      <c r="C56" s="132"/>
      <c r="D56" s="118"/>
      <c r="E56" s="118"/>
      <c r="F56" s="118"/>
    </row>
    <row r="57" ht="20.35" customHeight="1">
      <c r="A57" s="130"/>
      <c r="B57" t="s" s="131">
        <f>'Conteúdo'!$B58</f>
        <v>179</v>
      </c>
      <c r="C57" s="132"/>
      <c r="D57" s="118"/>
      <c r="E57" s="118"/>
      <c r="F57" s="118"/>
    </row>
    <row r="58" ht="20.35" customHeight="1">
      <c r="A58" s="130"/>
      <c r="B58" t="s" s="131">
        <f>'Conteúdo'!$B59</f>
        <v>180</v>
      </c>
      <c r="C58" s="132"/>
      <c r="D58" s="118"/>
      <c r="E58" s="118"/>
      <c r="F58" s="118"/>
    </row>
    <row r="59" ht="20.35" customHeight="1">
      <c r="A59" s="130"/>
      <c r="B59" t="s" s="131">
        <f>'Conteúdo'!$B60</f>
        <v>173</v>
      </c>
      <c r="C59" s="132"/>
      <c r="D59" s="118"/>
      <c r="E59" s="118"/>
      <c r="F59" s="118"/>
    </row>
    <row r="60" ht="20.35" customHeight="1">
      <c r="A60" s="130"/>
      <c r="B60" t="s" s="131">
        <f>'Conteúdo'!$B61</f>
        <v>232</v>
      </c>
      <c r="C60" s="132"/>
      <c r="D60" s="118"/>
      <c r="E60" s="118"/>
      <c r="F60" s="118"/>
    </row>
    <row r="61" ht="20.35" customHeight="1">
      <c r="A61" t="s" s="133">
        <f>'Conteúdo'!$B$62</f>
        <v>181</v>
      </c>
      <c r="B61" t="s" s="134">
        <v>242</v>
      </c>
      <c r="C61" s="135">
        <f>$C$55+7</f>
        <v>45020</v>
      </c>
      <c r="D61" t="s" s="121">
        <v>235</v>
      </c>
      <c r="E61" t="s" s="121">
        <v>236</v>
      </c>
      <c r="F61" t="s" s="121">
        <v>237</v>
      </c>
    </row>
    <row r="62" ht="20.35" customHeight="1">
      <c r="A62" s="130"/>
      <c r="B62" t="s" s="131">
        <f>'Conteúdo'!$B63</f>
        <v>232</v>
      </c>
      <c r="C62" s="132"/>
      <c r="D62" s="118"/>
      <c r="E62" s="118"/>
      <c r="F62" s="118"/>
    </row>
    <row r="63" ht="20.35" customHeight="1">
      <c r="A63" s="130"/>
      <c r="B63" t="s" s="131">
        <f>'Conteúdo'!$B64</f>
        <v>173</v>
      </c>
      <c r="C63" s="132"/>
      <c r="D63" s="118"/>
      <c r="E63" s="118"/>
      <c r="F63" s="118"/>
    </row>
    <row r="64" ht="20.35" customHeight="1">
      <c r="A64" s="130"/>
      <c r="B64" t="s" s="131">
        <f>'Conteúdo'!$B65</f>
        <v>232</v>
      </c>
      <c r="C64" s="132"/>
      <c r="D64" s="118"/>
      <c r="E64" s="118"/>
      <c r="F64" s="118"/>
    </row>
    <row r="65" ht="20.35" customHeight="1">
      <c r="A65" t="s" s="133">
        <f>'Conteúdo'!$B$66</f>
        <v>182</v>
      </c>
      <c r="B65" t="s" s="134">
        <v>243</v>
      </c>
      <c r="C65" s="135">
        <f>$C$61+7</f>
        <v>45027</v>
      </c>
      <c r="D65" t="s" s="121">
        <v>235</v>
      </c>
      <c r="E65" t="s" s="121">
        <v>236</v>
      </c>
      <c r="F65" t="s" s="121">
        <v>237</v>
      </c>
    </row>
    <row r="66" ht="20.35" customHeight="1">
      <c r="A66" s="130"/>
      <c r="B66" t="s" s="131">
        <f>'Conteúdo'!$B67</f>
        <v>232</v>
      </c>
      <c r="C66" s="132"/>
      <c r="D66" s="118"/>
      <c r="E66" s="118"/>
      <c r="F66" s="118"/>
    </row>
    <row r="67" ht="20.35" customHeight="1">
      <c r="A67" s="130"/>
      <c r="B67" t="s" s="131">
        <f>'Conteúdo'!$B68</f>
        <v>183</v>
      </c>
      <c r="C67" s="132"/>
      <c r="D67" s="118"/>
      <c r="E67" s="118"/>
      <c r="F67" s="118"/>
    </row>
    <row r="68" ht="20.35" customHeight="1">
      <c r="A68" s="130"/>
      <c r="B68" t="s" s="131">
        <f>'Conteúdo'!$B69</f>
        <v>184</v>
      </c>
      <c r="C68" s="132"/>
      <c r="D68" s="118"/>
      <c r="E68" s="118"/>
      <c r="F68" s="118"/>
    </row>
    <row r="69" ht="20.35" customHeight="1">
      <c r="A69" s="130"/>
      <c r="B69" t="s" s="131">
        <f>'Conteúdo'!$B70</f>
        <v>185</v>
      </c>
      <c r="C69" s="132"/>
      <c r="D69" s="118"/>
      <c r="E69" s="118"/>
      <c r="F69" s="118"/>
    </row>
    <row r="70" ht="20.35" customHeight="1">
      <c r="A70" s="130"/>
      <c r="B70" t="s" s="131">
        <f>'Conteúdo'!$B71</f>
        <v>232</v>
      </c>
      <c r="C70" s="132"/>
      <c r="D70" s="118"/>
      <c r="E70" s="118"/>
      <c r="F70" s="118"/>
    </row>
    <row r="71" ht="20.35" customHeight="1">
      <c r="A71" t="s" s="133">
        <f>'Conteúdo'!$B$72</f>
        <v>186</v>
      </c>
      <c r="B71" t="s" s="134">
        <v>244</v>
      </c>
      <c r="C71" s="135">
        <f>$C$65+7</f>
        <v>45034</v>
      </c>
      <c r="D71" t="s" s="121">
        <v>235</v>
      </c>
      <c r="E71" t="s" s="121">
        <v>236</v>
      </c>
      <c r="F71" t="s" s="121">
        <v>237</v>
      </c>
    </row>
    <row r="72" ht="20.35" customHeight="1">
      <c r="A72" s="130"/>
      <c r="B72" t="s" s="131">
        <f>'Conteúdo'!$B73</f>
        <v>232</v>
      </c>
      <c r="C72" s="132"/>
      <c r="D72" s="118"/>
      <c r="E72" s="118"/>
      <c r="F72" s="118"/>
    </row>
    <row r="73" ht="20.35" customHeight="1">
      <c r="A73" s="130"/>
      <c r="B73" t="s" s="131">
        <f>'Conteúdo'!$B74</f>
        <v>187</v>
      </c>
      <c r="C73" s="132"/>
      <c r="D73" s="118"/>
      <c r="E73" s="118"/>
      <c r="F73" s="118"/>
    </row>
    <row r="74" ht="20.35" customHeight="1">
      <c r="A74" s="130"/>
      <c r="B74" t="s" s="131">
        <f>'Conteúdo'!$B75</f>
        <v>188</v>
      </c>
      <c r="C74" s="132"/>
      <c r="D74" s="118"/>
      <c r="E74" s="118"/>
      <c r="F74" s="118"/>
    </row>
    <row r="75" ht="20.35" customHeight="1">
      <c r="A75" s="130"/>
      <c r="B75" t="s" s="131">
        <f>'Conteúdo'!$B76</f>
        <v>232</v>
      </c>
      <c r="C75" s="132"/>
      <c r="D75" s="118"/>
      <c r="E75" s="118"/>
      <c r="F75" s="118"/>
    </row>
    <row r="76" ht="20.35" customHeight="1">
      <c r="A76" t="s" s="133">
        <f>'Conteúdo'!$B$77</f>
        <v>189</v>
      </c>
      <c r="B76" t="s" s="134">
        <v>245</v>
      </c>
      <c r="C76" s="135">
        <f>$C$71+7</f>
        <v>45041</v>
      </c>
      <c r="D76" t="s" s="121">
        <v>235</v>
      </c>
      <c r="E76" t="s" s="121">
        <v>236</v>
      </c>
      <c r="F76" t="s" s="121">
        <v>237</v>
      </c>
    </row>
    <row r="77" ht="20.35" customHeight="1">
      <c r="A77" s="130"/>
      <c r="B77" t="s" s="131">
        <f>'Conteúdo'!$B78</f>
        <v>232</v>
      </c>
      <c r="C77" s="132"/>
      <c r="D77" s="118"/>
      <c r="E77" s="118"/>
      <c r="F77" s="118"/>
    </row>
    <row r="78" ht="20.35" customHeight="1">
      <c r="A78" s="130"/>
      <c r="B78" t="s" s="131">
        <f>'Conteúdo'!$B79</f>
        <v>190</v>
      </c>
      <c r="C78" s="132"/>
      <c r="D78" s="118"/>
      <c r="E78" s="118"/>
      <c r="F78" s="118"/>
    </row>
    <row r="79" ht="20.35" customHeight="1">
      <c r="A79" s="130"/>
      <c r="B79" t="s" s="131">
        <f>'Conteúdo'!$B80</f>
        <v>191</v>
      </c>
      <c r="C79" s="132"/>
      <c r="D79" s="118"/>
      <c r="E79" s="118"/>
      <c r="F79" s="118"/>
    </row>
    <row r="80" ht="20.35" customHeight="1">
      <c r="A80" s="130"/>
      <c r="B80" t="s" s="131">
        <f>'Conteúdo'!$B81</f>
        <v>232</v>
      </c>
      <c r="C80" s="132"/>
      <c r="D80" s="118"/>
      <c r="E80" s="118"/>
      <c r="F80" s="118"/>
    </row>
    <row r="81" ht="20.35" customHeight="1">
      <c r="A81" t="s" s="133">
        <f>'Conteúdo'!$B$82</f>
        <v>192</v>
      </c>
      <c r="B81" t="s" s="134">
        <v>246</v>
      </c>
      <c r="C81" s="135">
        <f>$C$76+7</f>
        <v>45048</v>
      </c>
      <c r="D81" t="s" s="121">
        <v>235</v>
      </c>
      <c r="E81" t="s" s="121">
        <v>236</v>
      </c>
      <c r="F81" t="s" s="121">
        <v>237</v>
      </c>
    </row>
    <row r="82" ht="20.35" customHeight="1">
      <c r="A82" s="130"/>
      <c r="B82" t="s" s="131">
        <f>'Conteúdo'!$B83</f>
        <v>232</v>
      </c>
      <c r="C82" s="132"/>
      <c r="D82" s="118"/>
      <c r="E82" s="118"/>
      <c r="F82" s="118"/>
    </row>
    <row r="83" ht="20.35" customHeight="1">
      <c r="A83" s="130"/>
      <c r="B83" t="s" s="131">
        <f>'Conteúdo'!$B84</f>
        <v>193</v>
      </c>
      <c r="C83" s="132"/>
      <c r="D83" s="118"/>
      <c r="E83" s="118"/>
      <c r="F83" s="118"/>
    </row>
    <row r="84" ht="20.35" customHeight="1">
      <c r="A84" s="130"/>
      <c r="B84" t="s" s="131">
        <f>'Conteúdo'!$B85</f>
        <v>232</v>
      </c>
      <c r="C84" s="132"/>
      <c r="D84" s="118"/>
      <c r="E84" s="118"/>
      <c r="F84" s="118"/>
    </row>
    <row r="85" ht="20.35" customHeight="1">
      <c r="A85" t="s" s="133">
        <f>'Conteúdo'!$B$86</f>
        <v>194</v>
      </c>
      <c r="B85" t="s" s="134">
        <v>247</v>
      </c>
      <c r="C85" s="135">
        <f>$C$81+7</f>
        <v>45055</v>
      </c>
      <c r="D85" t="s" s="121">
        <v>235</v>
      </c>
      <c r="E85" t="s" s="121">
        <v>236</v>
      </c>
      <c r="F85" t="s" s="121">
        <v>237</v>
      </c>
    </row>
    <row r="86" ht="20.35" customHeight="1">
      <c r="A86" s="130"/>
      <c r="B86" t="s" s="131">
        <f>'Conteúdo'!$B87</f>
        <v>232</v>
      </c>
      <c r="C86" s="132"/>
      <c r="D86" s="118"/>
      <c r="E86" s="118"/>
      <c r="F86" s="118"/>
    </row>
    <row r="87" ht="20.35" customHeight="1">
      <c r="A87" s="130"/>
      <c r="B87" t="s" s="131">
        <f>'Conteúdo'!$B88</f>
        <v>195</v>
      </c>
      <c r="C87" s="132"/>
      <c r="D87" s="118"/>
      <c r="E87" s="118"/>
      <c r="F87" s="118"/>
    </row>
    <row r="88" ht="20.35" customHeight="1">
      <c r="A88" s="130"/>
      <c r="B88" t="s" s="131">
        <f>'Conteúdo'!$B89</f>
        <v>196</v>
      </c>
      <c r="C88" s="132"/>
      <c r="D88" s="118"/>
      <c r="E88" s="118"/>
      <c r="F88" s="118"/>
    </row>
    <row r="89" ht="20.35" customHeight="1">
      <c r="A89" s="130"/>
      <c r="B89" t="s" s="131">
        <f>'Conteúdo'!$B90</f>
        <v>146</v>
      </c>
      <c r="C89" s="132"/>
      <c r="D89" s="118"/>
      <c r="E89" s="118"/>
      <c r="F89" s="118"/>
    </row>
    <row r="90" ht="20.35" customHeight="1">
      <c r="A90" s="130"/>
      <c r="B90" t="s" s="131">
        <f>'Conteúdo'!$B91</f>
        <v>197</v>
      </c>
      <c r="C90" s="132"/>
      <c r="D90" s="118"/>
      <c r="E90" s="118"/>
      <c r="F90" s="118"/>
    </row>
    <row r="91" ht="20.35" customHeight="1">
      <c r="A91" s="130"/>
      <c r="B91" t="s" s="131">
        <f>'Conteúdo'!$B92</f>
        <v>232</v>
      </c>
      <c r="C91" s="132"/>
      <c r="D91" s="118"/>
      <c r="E91" s="118"/>
      <c r="F91" s="118"/>
    </row>
    <row r="92" ht="20.35" customHeight="1">
      <c r="A92" t="s" s="133">
        <f>'Conteúdo'!$B$93</f>
        <v>198</v>
      </c>
      <c r="B92" t="s" s="134">
        <v>248</v>
      </c>
      <c r="C92" s="135">
        <f>$C$85+7</f>
        <v>45062</v>
      </c>
      <c r="D92" t="s" s="121">
        <v>235</v>
      </c>
      <c r="E92" t="s" s="121">
        <v>236</v>
      </c>
      <c r="F92" t="s" s="121">
        <v>237</v>
      </c>
    </row>
    <row r="93" ht="20.35" customHeight="1">
      <c r="A93" s="130"/>
      <c r="B93" t="s" s="131">
        <f>'Conteúdo'!$B94</f>
        <v>232</v>
      </c>
      <c r="C93" s="132"/>
      <c r="D93" s="118"/>
      <c r="E93" s="118"/>
      <c r="F93" s="118"/>
    </row>
    <row r="94" ht="20.35" customHeight="1">
      <c r="A94" s="130"/>
      <c r="B94" t="s" s="131">
        <f>'Conteúdo'!$B95</f>
        <v>196</v>
      </c>
      <c r="C94" s="132"/>
      <c r="D94" s="118"/>
      <c r="E94" s="118"/>
      <c r="F94" s="118"/>
    </row>
    <row r="95" ht="20.35" customHeight="1">
      <c r="A95" s="130"/>
      <c r="B95" t="s" s="131">
        <f>'Conteúdo'!$B96</f>
        <v>146</v>
      </c>
      <c r="C95" s="132"/>
      <c r="D95" s="118"/>
      <c r="E95" s="118"/>
      <c r="F95" s="118"/>
    </row>
    <row r="96" ht="20.35" customHeight="1">
      <c r="A96" s="130"/>
      <c r="B96" t="s" s="131">
        <f>'Conteúdo'!$B97</f>
        <v>197</v>
      </c>
      <c r="C96" s="132"/>
      <c r="D96" s="118"/>
      <c r="E96" s="118"/>
      <c r="F96" s="118"/>
    </row>
    <row r="97" ht="20.35" customHeight="1">
      <c r="A97" s="130"/>
      <c r="B97" t="s" s="131">
        <f>'Conteúdo'!$B98</f>
        <v>232</v>
      </c>
      <c r="C97" s="132"/>
      <c r="D97" s="118"/>
      <c r="E97" s="118"/>
      <c r="F97" s="118"/>
    </row>
    <row r="98" ht="20.35" customHeight="1">
      <c r="A98" t="s" s="133">
        <f>'Conteúdo'!$B$99</f>
        <v>199</v>
      </c>
      <c r="B98" t="s" s="134">
        <v>249</v>
      </c>
      <c r="C98" s="135">
        <f>$C$92+7</f>
        <v>45069</v>
      </c>
      <c r="D98" t="s" s="121">
        <v>235</v>
      </c>
      <c r="E98" t="s" s="121">
        <v>236</v>
      </c>
      <c r="F98" t="s" s="121">
        <v>237</v>
      </c>
    </row>
    <row r="99" ht="20.35" customHeight="1">
      <c r="A99" s="130"/>
      <c r="B99" t="s" s="131">
        <f>'Conteúdo'!$B100</f>
        <v>232</v>
      </c>
      <c r="C99" s="132"/>
      <c r="D99" s="118"/>
      <c r="E99" s="118"/>
      <c r="F99" s="118"/>
    </row>
    <row r="100" ht="20.35" customHeight="1">
      <c r="A100" s="130"/>
      <c r="B100" t="s" s="131">
        <f>'Conteúdo'!$B101</f>
        <v>200</v>
      </c>
      <c r="C100" s="132"/>
      <c r="D100" s="118"/>
      <c r="E100" s="118"/>
      <c r="F100" s="118"/>
    </row>
    <row r="101" ht="20.35" customHeight="1">
      <c r="A101" s="130"/>
      <c r="B101" t="s" s="131">
        <f>'Conteúdo'!$B102</f>
        <v>201</v>
      </c>
      <c r="C101" s="132"/>
      <c r="D101" s="118"/>
      <c r="E101" s="118"/>
      <c r="F101" s="118"/>
    </row>
    <row r="102" ht="20.35" customHeight="1">
      <c r="A102" s="130"/>
      <c r="B102" t="s" s="131">
        <f>'Conteúdo'!$B103</f>
        <v>232</v>
      </c>
      <c r="C102" s="132"/>
      <c r="D102" s="118"/>
      <c r="E102" s="118"/>
      <c r="F102" s="118"/>
    </row>
    <row r="103" ht="20.35" customHeight="1">
      <c r="A103" t="s" s="133">
        <f>'Conteúdo'!$B$104</f>
        <v>202</v>
      </c>
      <c r="B103" t="s" s="134">
        <v>250</v>
      </c>
      <c r="C103" s="135">
        <f>$C$98+7</f>
        <v>45076</v>
      </c>
      <c r="D103" t="s" s="121">
        <v>235</v>
      </c>
      <c r="E103" t="s" s="121">
        <v>236</v>
      </c>
      <c r="F103" t="s" s="121">
        <v>237</v>
      </c>
    </row>
    <row r="104" ht="20.35" customHeight="1">
      <c r="A104" s="130"/>
      <c r="B104" t="s" s="131">
        <f>'Conteúdo'!$B105</f>
        <v>232</v>
      </c>
      <c r="C104" s="132"/>
      <c r="D104" s="118"/>
      <c r="E104" s="118"/>
      <c r="F104" s="118"/>
    </row>
    <row r="105" ht="20.35" customHeight="1">
      <c r="A105" s="130"/>
      <c r="B105" t="s" s="131">
        <f>'Conteúdo'!$B106</f>
        <v>203</v>
      </c>
      <c r="C105" s="132"/>
      <c r="D105" s="118"/>
      <c r="E105" s="118"/>
      <c r="F105" s="118"/>
    </row>
    <row r="106" ht="20.35" customHeight="1">
      <c r="A106" s="130"/>
      <c r="B106" t="s" s="131">
        <f>'Conteúdo'!$B107</f>
        <v>232</v>
      </c>
      <c r="C106" s="132"/>
      <c r="D106" s="118"/>
      <c r="E106" s="118"/>
      <c r="F106" s="118"/>
    </row>
    <row r="107" ht="20.35" customHeight="1">
      <c r="A107" t="s" s="133">
        <f>'Conteúdo'!$B$108</f>
        <v>204</v>
      </c>
      <c r="B107" t="s" s="134">
        <v>251</v>
      </c>
      <c r="C107" s="135">
        <f>$C$103+7</f>
        <v>45083</v>
      </c>
      <c r="D107" t="s" s="121">
        <v>235</v>
      </c>
      <c r="E107" t="s" s="121">
        <v>236</v>
      </c>
      <c r="F107" t="s" s="121">
        <v>237</v>
      </c>
    </row>
    <row r="108" ht="20.35" customHeight="1">
      <c r="A108" s="130"/>
      <c r="B108" t="s" s="131">
        <f>'Conteúdo'!$B109</f>
        <v>232</v>
      </c>
      <c r="C108" s="132"/>
      <c r="D108" s="118"/>
      <c r="E108" s="118"/>
      <c r="F108" s="118"/>
    </row>
    <row r="109" ht="20.35" customHeight="1">
      <c r="A109" s="130"/>
      <c r="B109" t="s" s="131">
        <f>'Conteúdo'!$B110</f>
        <v>203</v>
      </c>
      <c r="C109" s="132"/>
      <c r="D109" s="118"/>
      <c r="E109" s="118"/>
      <c r="F109" s="118"/>
    </row>
    <row r="110" ht="20.35" customHeight="1">
      <c r="A110" s="130"/>
      <c r="B110" t="s" s="131">
        <f>'Conteúdo'!$B111</f>
        <v>232</v>
      </c>
      <c r="C110" s="132"/>
      <c r="D110" s="118"/>
      <c r="E110" s="118"/>
      <c r="F110" s="118"/>
    </row>
    <row r="111" ht="20.35" customHeight="1">
      <c r="A111" t="s" s="133">
        <f>'Conteúdo'!$B$112</f>
        <v>205</v>
      </c>
      <c r="B111" t="s" s="134">
        <v>252</v>
      </c>
      <c r="C111" s="135">
        <f>$C$107+7</f>
        <v>45090</v>
      </c>
      <c r="D111" t="s" s="121">
        <v>235</v>
      </c>
      <c r="E111" t="s" s="121">
        <v>236</v>
      </c>
      <c r="F111" t="s" s="121">
        <v>237</v>
      </c>
    </row>
    <row r="112" ht="20.35" customHeight="1">
      <c r="A112" s="130"/>
      <c r="B112" t="s" s="131">
        <f>'Conteúdo'!$B113</f>
        <v>232</v>
      </c>
      <c r="C112" s="132"/>
      <c r="D112" s="118"/>
      <c r="E112" s="118"/>
      <c r="F112" s="118"/>
    </row>
    <row r="113" ht="20.35" customHeight="1">
      <c r="A113" s="130"/>
      <c r="B113" t="s" s="131">
        <f>'Conteúdo'!$B114</f>
        <v>203</v>
      </c>
      <c r="C113" s="132"/>
      <c r="D113" s="118"/>
      <c r="E113" s="118"/>
      <c r="F113" s="118"/>
    </row>
    <row r="114" ht="20.35" customHeight="1">
      <c r="A114" s="130"/>
      <c r="B114" t="s" s="131">
        <f>'Conteúdo'!$B115</f>
        <v>232</v>
      </c>
      <c r="C114" s="132"/>
      <c r="D114" s="118"/>
      <c r="E114" s="118"/>
      <c r="F114" s="118"/>
    </row>
    <row r="115" ht="20.35" customHeight="1">
      <c r="A115" t="s" s="133">
        <f>'Conteúdo'!$B$116</f>
        <v>206</v>
      </c>
      <c r="B115" t="s" s="134">
        <v>253</v>
      </c>
      <c r="C115" s="135">
        <f>$C$111+7</f>
        <v>45097</v>
      </c>
      <c r="D115" t="s" s="121">
        <v>235</v>
      </c>
      <c r="E115" t="s" s="121">
        <v>236</v>
      </c>
      <c r="F115" t="s" s="121">
        <v>237</v>
      </c>
    </row>
    <row r="116" ht="20.35" customHeight="1">
      <c r="A116" s="130"/>
      <c r="B116" t="s" s="131">
        <f>'Conteúdo'!$B117</f>
        <v>232</v>
      </c>
      <c r="C116" s="132"/>
      <c r="D116" s="118"/>
      <c r="E116" s="118"/>
      <c r="F116" s="118"/>
    </row>
    <row r="117" ht="20.35" customHeight="1">
      <c r="A117" s="130"/>
      <c r="B117" t="s" s="131">
        <f>'Conteúdo'!$B118</f>
        <v>207</v>
      </c>
      <c r="C117" s="132"/>
      <c r="D117" s="118"/>
      <c r="E117" s="118"/>
      <c r="F117" s="118"/>
    </row>
    <row r="118" ht="20.35" customHeight="1">
      <c r="A118" s="130"/>
      <c r="B118" t="s" s="131">
        <f>'Conteúdo'!$B119</f>
        <v>208</v>
      </c>
      <c r="C118" s="132"/>
      <c r="D118" s="118"/>
      <c r="E118" s="118"/>
      <c r="F118" s="118"/>
    </row>
    <row r="119" ht="20.35" customHeight="1">
      <c r="A119" s="130"/>
      <c r="B119" t="s" s="131">
        <f>'Conteúdo'!$B120</f>
        <v>232</v>
      </c>
      <c r="C119" s="132"/>
      <c r="D119" s="118"/>
      <c r="E119" s="118"/>
      <c r="F119" s="118"/>
    </row>
    <row r="120" ht="20.35" customHeight="1">
      <c r="A120" t="s" s="133">
        <f>'Conteúdo'!$B$121</f>
        <v>209</v>
      </c>
      <c r="B120" t="s" s="134">
        <v>254</v>
      </c>
      <c r="C120" s="135">
        <f>$C$115+7</f>
        <v>45104</v>
      </c>
      <c r="D120" t="s" s="121">
        <v>235</v>
      </c>
      <c r="E120" t="s" s="121">
        <v>236</v>
      </c>
      <c r="F120" t="s" s="121">
        <v>237</v>
      </c>
    </row>
    <row r="121" ht="20.35" customHeight="1">
      <c r="A121" s="130"/>
      <c r="B121" t="s" s="131">
        <f>'Conteúdo'!$B122</f>
        <v>232</v>
      </c>
      <c r="C121" s="132"/>
      <c r="D121" s="118"/>
      <c r="E121" s="118"/>
      <c r="F121" s="118"/>
    </row>
    <row r="122" ht="20.35" customHeight="1">
      <c r="A122" s="130"/>
      <c r="B122" t="s" s="131">
        <f>'Conteúdo'!$B123</f>
        <v>208</v>
      </c>
      <c r="C122" s="132"/>
      <c r="D122" s="118"/>
      <c r="E122" s="118"/>
      <c r="F122" s="118"/>
    </row>
    <row r="123" ht="20.35" customHeight="1">
      <c r="A123" s="130"/>
      <c r="B123" t="s" s="131">
        <f>'Conteúdo'!$B124</f>
        <v>146</v>
      </c>
      <c r="C123" s="132"/>
      <c r="D123" s="118"/>
      <c r="E123" s="118"/>
      <c r="F123" s="118"/>
    </row>
    <row r="124" ht="20.35" customHeight="1">
      <c r="A124" t="s" s="133">
        <f>'Conteúdo'!$A$125</f>
        <v>255</v>
      </c>
      <c r="B124" t="s" s="131">
        <f>'Conteúdo'!$B125</f>
        <v>211</v>
      </c>
      <c r="C124" s="132"/>
      <c r="D124" s="118"/>
      <c r="E124" s="118"/>
      <c r="F124" s="118"/>
    </row>
    <row r="125" ht="20.35" customHeight="1">
      <c r="A125" s="130"/>
      <c r="B125" t="s" s="131">
        <f>'Conteúdo'!$B126</f>
        <v>212</v>
      </c>
      <c r="C125" s="132"/>
      <c r="D125" s="118"/>
      <c r="E125" s="118"/>
      <c r="F125" s="118"/>
    </row>
    <row r="126" ht="20.35" customHeight="1">
      <c r="A126" s="130"/>
      <c r="B126" t="s" s="131">
        <f>'Conteúdo'!$B127</f>
        <v>213</v>
      </c>
      <c r="C126" s="132"/>
      <c r="D126" s="118"/>
      <c r="E126" s="118"/>
      <c r="F126" s="118"/>
    </row>
  </sheetData>
  <mergeCells count="20">
    <mergeCell ref="A55:A60"/>
    <mergeCell ref="A61:A64"/>
    <mergeCell ref="A65:A70"/>
    <mergeCell ref="A81:A84"/>
    <mergeCell ref="A85:A91"/>
    <mergeCell ref="A92:A97"/>
    <mergeCell ref="A98:A102"/>
    <mergeCell ref="A103:A106"/>
    <mergeCell ref="A107:A110"/>
    <mergeCell ref="A111:A114"/>
    <mergeCell ref="A115:A119"/>
    <mergeCell ref="A120:A123"/>
    <mergeCell ref="A29:A33"/>
    <mergeCell ref="A71:A75"/>
    <mergeCell ref="A76:A80"/>
    <mergeCell ref="A124:A126"/>
    <mergeCell ref="A2:A28"/>
    <mergeCell ref="A34:A40"/>
    <mergeCell ref="A41:A47"/>
    <mergeCell ref="A48:A5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7" customHeight="1" outlineLevelRow="0" outlineLevelCol="0"/>
  <cols>
    <col min="1" max="1" width="37.9297" style="136" customWidth="1"/>
    <col min="2" max="2" width="13.6719" style="136" customWidth="1"/>
    <col min="3" max="3" width="2.5" style="136" customWidth="1"/>
    <col min="4" max="16384" width="16.3516" style="136" customWidth="1"/>
  </cols>
  <sheetData>
    <row r="1" ht="20.55" customHeight="1">
      <c r="A1" t="s" s="125">
        <v>228</v>
      </c>
      <c r="B1" t="s" s="125">
        <v>229</v>
      </c>
      <c r="C1" s="126"/>
    </row>
    <row r="2" ht="20.55" customHeight="1">
      <c r="A2" t="s" s="117">
        <v>258</v>
      </c>
      <c r="B2" s="137">
        <f>'Cronograma - Table 1'!$C$29</f>
        <v>44985</v>
      </c>
      <c r="C2" t="s" s="117">
        <v>259</v>
      </c>
    </row>
    <row r="3" ht="20.35" customHeight="1">
      <c r="A3" t="s" s="120">
        <v>260</v>
      </c>
      <c r="B3" s="138">
        <f>'Cronograma - Table 1'!$C$120</f>
        <v>45104</v>
      </c>
      <c r="C3" t="s" s="120">
        <v>259</v>
      </c>
    </row>
    <row r="4" ht="20.35" customHeight="1">
      <c r="A4" t="s" s="120">
        <v>261</v>
      </c>
      <c r="B4" s="118"/>
      <c r="C4" s="118"/>
    </row>
    <row r="5" ht="20.35" customHeight="1">
      <c r="A5" t="s" s="120">
        <v>262</v>
      </c>
      <c r="B5" s="138">
        <f>'Cronograma - Table 1'!$C$34</f>
        <v>44992</v>
      </c>
      <c r="C5" t="s" s="120">
        <v>259</v>
      </c>
    </row>
    <row r="6" ht="20.35" customHeight="1">
      <c r="A6" t="s" s="120">
        <v>263</v>
      </c>
      <c r="B6" s="138">
        <f>'Cronograma - Table 1'!$C$41</f>
        <v>44999</v>
      </c>
      <c r="C6" t="s" s="120">
        <v>259</v>
      </c>
    </row>
    <row r="7" ht="20.35" customHeight="1">
      <c r="A7" t="s" s="120">
        <v>264</v>
      </c>
      <c r="B7" s="138">
        <f>'Cronograma - Table 1'!$C$48</f>
        <v>45006</v>
      </c>
      <c r="C7" t="s" s="120">
        <v>259</v>
      </c>
    </row>
    <row r="8" ht="20.35" customHeight="1">
      <c r="A8" t="s" s="120">
        <v>265</v>
      </c>
      <c r="B8" s="138">
        <f>'Cronograma - Table 1'!$C$55</f>
        <v>45013</v>
      </c>
      <c r="C8" t="s" s="120">
        <v>259</v>
      </c>
    </row>
    <row r="9" ht="20.35" customHeight="1">
      <c r="A9" t="s" s="120">
        <v>266</v>
      </c>
      <c r="B9" s="138">
        <f>'Cronograma - Table 1'!$C$61</f>
        <v>45020</v>
      </c>
      <c r="C9" t="s" s="120">
        <v>259</v>
      </c>
    </row>
    <row r="10" ht="20.35" customHeight="1">
      <c r="A10" t="s" s="120">
        <v>267</v>
      </c>
      <c r="B10" s="138">
        <f>'Cronograma - Table 1'!$C$65</f>
        <v>45027</v>
      </c>
      <c r="C10" t="s" s="120">
        <v>259</v>
      </c>
    </row>
    <row r="11" ht="20.35" customHeight="1">
      <c r="A11" t="s" s="120">
        <v>268</v>
      </c>
      <c r="B11" s="138">
        <f>'Cronograma - Table 1'!$C$71</f>
        <v>45034</v>
      </c>
      <c r="C11" t="s" s="120">
        <v>259</v>
      </c>
    </row>
    <row r="12" ht="20.35" customHeight="1">
      <c r="A12" t="s" s="120">
        <v>269</v>
      </c>
      <c r="B12" s="138">
        <f>'Cronograma - Table 1'!$C$76</f>
        <v>45041</v>
      </c>
      <c r="C12" t="s" s="120">
        <v>259</v>
      </c>
    </row>
    <row r="13" ht="20.35" customHeight="1">
      <c r="A13" t="s" s="120">
        <v>270</v>
      </c>
      <c r="B13" s="138">
        <f>'Cronograma - Table 1'!$C$81</f>
        <v>45048</v>
      </c>
      <c r="C13" t="s" s="120">
        <v>259</v>
      </c>
    </row>
    <row r="14" ht="20.35" customHeight="1">
      <c r="A14" t="s" s="120">
        <v>271</v>
      </c>
      <c r="B14" s="138">
        <f>'Cronograma - Table 1'!$C$85</f>
        <v>45055</v>
      </c>
      <c r="C14" t="s" s="120">
        <v>259</v>
      </c>
    </row>
    <row r="15" ht="20.35" customHeight="1">
      <c r="A15" t="s" s="120">
        <v>272</v>
      </c>
      <c r="B15" s="138">
        <f>'Cronograma - Table 1'!$C$92</f>
        <v>45062</v>
      </c>
      <c r="C15" t="s" s="120">
        <v>259</v>
      </c>
    </row>
    <row r="16" ht="20.35" customHeight="1">
      <c r="A16" t="s" s="120">
        <v>273</v>
      </c>
      <c r="B16" s="138">
        <f>'Cronograma - Table 1'!$C$98</f>
        <v>45069</v>
      </c>
      <c r="C16" t="s" s="120">
        <v>259</v>
      </c>
    </row>
    <row r="17" ht="20.35" customHeight="1">
      <c r="A17" t="s" s="120">
        <v>274</v>
      </c>
      <c r="B17" s="138">
        <f>'Cronograma - Table 1'!$C$103</f>
        <v>45076</v>
      </c>
      <c r="C17" t="s" s="120">
        <v>259</v>
      </c>
    </row>
    <row r="18" ht="20.35" customHeight="1">
      <c r="A18" t="s" s="120">
        <v>275</v>
      </c>
      <c r="B18" s="138">
        <f>'Cronograma - Table 1'!$C$107</f>
        <v>45083</v>
      </c>
      <c r="C18" t="s" s="120">
        <v>259</v>
      </c>
    </row>
    <row r="19" ht="20.35" customHeight="1">
      <c r="A19" t="s" s="120">
        <v>276</v>
      </c>
      <c r="B19" s="138">
        <f>'Cronograma - Table 1'!$C$111</f>
        <v>45090</v>
      </c>
      <c r="C19" t="s" s="120">
        <v>259</v>
      </c>
    </row>
    <row r="20" ht="20.35" customHeight="1">
      <c r="A20" t="s" s="120">
        <v>277</v>
      </c>
      <c r="B20" s="138">
        <f>'Cronograma - Table 1'!$C$115</f>
        <v>45097</v>
      </c>
      <c r="C20" t="s" s="120">
        <v>259</v>
      </c>
    </row>
    <row r="21" ht="20.35" customHeight="1">
      <c r="A21" t="s" s="120">
        <v>278</v>
      </c>
      <c r="B21" s="138">
        <f>'Cronograma - Table 1'!$C$120</f>
        <v>45104</v>
      </c>
      <c r="C21" t="s" s="120">
        <v>259</v>
      </c>
    </row>
    <row r="22" ht="20.35" customHeight="1">
      <c r="A22" t="s" s="120">
        <v>279</v>
      </c>
      <c r="B22" s="118"/>
      <c r="C22" s="118"/>
    </row>
  </sheetData>
  <mergeCells count="2">
    <mergeCell ref="A4:C4"/>
    <mergeCell ref="A22:C2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6"/>
  <sheetViews>
    <sheetView workbookViewId="0" showGridLines="0" defaultGridColor="1"/>
  </sheetViews>
  <sheetFormatPr defaultColWidth="16.3333" defaultRowHeight="13.9" customHeight="1" outlineLevelRow="0" outlineLevelCol="0"/>
  <cols>
    <col min="1" max="1" width="26.3516" style="139" customWidth="1"/>
    <col min="2" max="2" width="7" style="139" customWidth="1"/>
    <col min="3" max="3" width="21.3516" style="139" customWidth="1"/>
    <col min="4" max="4" width="29.3125" style="139" customWidth="1"/>
    <col min="5" max="5" width="7" style="139" customWidth="1"/>
    <col min="6" max="6" width="17.8516" style="139" customWidth="1"/>
    <col min="7" max="7" width="10.1719" style="139" customWidth="1"/>
    <col min="8" max="8" width="6.35156" style="139" customWidth="1"/>
    <col min="9" max="9" width="127.5" style="139" customWidth="1"/>
    <col min="10" max="16384" width="16.3516" style="139" customWidth="1"/>
  </cols>
  <sheetData>
    <row r="1" ht="15.55" customHeight="1">
      <c r="A1" t="s" s="140">
        <v>281</v>
      </c>
      <c r="B1" s="140"/>
      <c r="C1" s="140"/>
      <c r="D1" s="140"/>
      <c r="E1" s="140"/>
      <c r="F1" s="140"/>
      <c r="G1" s="140"/>
      <c r="H1" s="140"/>
      <c r="I1" s="140"/>
    </row>
    <row r="2" ht="20.7" customHeight="1">
      <c r="A2" t="s" s="141">
        <v>10</v>
      </c>
      <c r="B2" t="s" s="141">
        <v>35</v>
      </c>
      <c r="C2" t="s" s="141">
        <v>16</v>
      </c>
      <c r="D2" t="s" s="141">
        <v>10</v>
      </c>
      <c r="E2" t="s" s="141">
        <v>35</v>
      </c>
      <c r="F2" t="s" s="141">
        <v>16</v>
      </c>
      <c r="G2" t="s" s="141">
        <v>12</v>
      </c>
      <c r="H2" t="s" s="141">
        <v>13</v>
      </c>
      <c r="I2" t="s" s="141">
        <v>19</v>
      </c>
    </row>
    <row r="3" ht="20.6" customHeight="1">
      <c r="A3" t="s" s="142">
        <v>40</v>
      </c>
      <c r="B3" t="s" s="142">
        <v>283</v>
      </c>
      <c r="C3" t="s" s="142">
        <v>45</v>
      </c>
      <c r="D3" s="143"/>
      <c r="E3" s="143"/>
      <c r="F3" s="143"/>
      <c r="G3" s="143"/>
      <c r="H3" s="143"/>
      <c r="I3" t="s" s="144">
        <v>46</v>
      </c>
    </row>
    <row r="4" ht="20.6" customHeight="1">
      <c r="A4" t="s" s="142">
        <v>48</v>
      </c>
      <c r="B4" t="s" s="142">
        <v>284</v>
      </c>
      <c r="C4" t="s" s="142">
        <v>285</v>
      </c>
      <c r="D4" t="s" s="143">
        <v>49</v>
      </c>
      <c r="E4" t="s" s="143">
        <v>286</v>
      </c>
      <c r="F4" t="s" s="143">
        <v>287</v>
      </c>
      <c r="G4" s="143"/>
      <c r="H4" s="143"/>
      <c r="I4" t="s" s="144">
        <v>53</v>
      </c>
    </row>
    <row r="5" ht="20.6" customHeight="1">
      <c r="A5" t="s" s="142">
        <v>55</v>
      </c>
      <c r="B5" t="s" s="142">
        <v>288</v>
      </c>
      <c r="C5" t="s" s="142">
        <v>289</v>
      </c>
      <c r="D5" t="s" s="143">
        <v>56</v>
      </c>
      <c r="E5" t="s" s="143">
        <v>290</v>
      </c>
      <c r="F5" t="s" s="143">
        <v>291</v>
      </c>
      <c r="G5" s="143"/>
      <c r="H5" s="143"/>
      <c r="I5" t="s" s="144">
        <v>62</v>
      </c>
    </row>
    <row r="6" ht="20.6" customHeight="1">
      <c r="A6" t="s" s="142">
        <v>64</v>
      </c>
      <c r="B6" t="s" s="142">
        <v>292</v>
      </c>
      <c r="C6" t="s" s="142">
        <v>293</v>
      </c>
      <c r="D6" t="s" s="143">
        <v>65</v>
      </c>
      <c r="E6" t="s" s="143">
        <v>294</v>
      </c>
      <c r="F6" t="s" s="143">
        <v>295</v>
      </c>
      <c r="G6" s="143"/>
      <c r="H6" s="143"/>
      <c r="I6" t="s" s="144">
        <v>69</v>
      </c>
    </row>
    <row r="7" ht="20.6" customHeight="1">
      <c r="A7" t="s" s="142">
        <v>70</v>
      </c>
      <c r="B7" t="s" s="142">
        <v>296</v>
      </c>
      <c r="C7" t="s" s="142">
        <v>297</v>
      </c>
      <c r="D7" s="143"/>
      <c r="E7" s="143"/>
      <c r="F7" s="143"/>
      <c r="G7" s="143"/>
      <c r="H7" s="143"/>
      <c r="I7" t="s" s="144">
        <v>73</v>
      </c>
    </row>
    <row r="8" ht="20.6" customHeight="1">
      <c r="A8" t="s" s="142">
        <v>75</v>
      </c>
      <c r="B8" t="s" s="142">
        <v>298</v>
      </c>
      <c r="C8" t="s" s="142">
        <v>299</v>
      </c>
      <c r="D8" s="143"/>
      <c r="E8" s="143"/>
      <c r="F8" s="143"/>
      <c r="G8" s="143"/>
      <c r="H8" s="143"/>
      <c r="I8" t="s" s="144">
        <v>79</v>
      </c>
    </row>
    <row r="9" ht="20.6" customHeight="1">
      <c r="A9" t="s" s="142">
        <v>81</v>
      </c>
      <c r="B9" t="s" s="142">
        <v>300</v>
      </c>
      <c r="C9" t="s" s="142">
        <v>301</v>
      </c>
      <c r="D9" s="143"/>
      <c r="E9" s="143"/>
      <c r="F9" s="143"/>
      <c r="G9" s="143"/>
      <c r="H9" s="143"/>
      <c r="I9" t="s" s="144">
        <v>84</v>
      </c>
    </row>
    <row r="10" ht="20.6" customHeight="1">
      <c r="A10" t="s" s="142">
        <v>86</v>
      </c>
      <c r="B10" t="s" s="142">
        <v>302</v>
      </c>
      <c r="C10" t="s" s="142">
        <v>303</v>
      </c>
      <c r="D10" t="s" s="143">
        <v>87</v>
      </c>
      <c r="E10" t="s" s="143">
        <v>304</v>
      </c>
      <c r="F10" t="s" s="143">
        <v>305</v>
      </c>
      <c r="G10" s="143"/>
      <c r="H10" s="143"/>
      <c r="I10" t="s" s="144">
        <v>91</v>
      </c>
    </row>
    <row r="11" ht="20.6" customHeight="1">
      <c r="A11" t="s" s="142">
        <v>93</v>
      </c>
      <c r="B11" t="s" s="142">
        <v>306</v>
      </c>
      <c r="C11" t="s" s="142">
        <v>307</v>
      </c>
      <c r="D11" s="143"/>
      <c r="E11" s="143"/>
      <c r="F11" s="143"/>
      <c r="G11" s="143"/>
      <c r="H11" s="143"/>
      <c r="I11" t="s" s="144">
        <v>96</v>
      </c>
    </row>
    <row r="12" ht="20.6" customHeight="1">
      <c r="A12" t="s" s="142">
        <v>98</v>
      </c>
      <c r="B12" t="s" s="142">
        <v>308</v>
      </c>
      <c r="C12" t="s" s="142">
        <v>309</v>
      </c>
      <c r="D12" s="143"/>
      <c r="E12" s="143"/>
      <c r="F12" s="143"/>
      <c r="G12" s="143"/>
      <c r="H12" s="143"/>
      <c r="I12" t="s" s="144">
        <v>101</v>
      </c>
    </row>
    <row r="13" ht="20.6" customHeight="1">
      <c r="A13" t="s" s="142">
        <v>102</v>
      </c>
      <c r="B13" t="s" s="142">
        <v>310</v>
      </c>
      <c r="C13" t="s" s="142">
        <v>311</v>
      </c>
      <c r="D13" s="143"/>
      <c r="E13" s="143"/>
      <c r="F13" s="143"/>
      <c r="G13" s="143"/>
      <c r="H13" s="143"/>
      <c r="I13" t="s" s="143">
        <v>105</v>
      </c>
    </row>
    <row r="14" ht="20.6" customHeight="1">
      <c r="A14" t="s" s="142">
        <v>106</v>
      </c>
      <c r="B14" t="s" s="142">
        <v>312</v>
      </c>
      <c r="C14" t="s" s="142">
        <v>313</v>
      </c>
      <c r="D14" s="143"/>
      <c r="E14" s="143"/>
      <c r="F14" s="143"/>
      <c r="G14" s="143"/>
      <c r="H14" s="143"/>
      <c r="I14" t="s" s="144">
        <v>109</v>
      </c>
    </row>
    <row r="15" ht="20.6" customHeight="1">
      <c r="A15" t="s" s="142">
        <v>110</v>
      </c>
      <c r="B15" t="s" s="142">
        <v>314</v>
      </c>
      <c r="C15" t="s" s="142">
        <v>315</v>
      </c>
      <c r="D15" t="s" s="143">
        <v>111</v>
      </c>
      <c r="E15" t="s" s="143">
        <v>316</v>
      </c>
      <c r="F15" t="s" s="143">
        <v>317</v>
      </c>
      <c r="G15" s="143"/>
      <c r="H15" s="143"/>
      <c r="I15" t="s" s="144">
        <v>114</v>
      </c>
    </row>
    <row r="16" ht="20.6" customHeight="1">
      <c r="A16" t="s" s="145">
        <v>115</v>
      </c>
      <c r="B16" t="s" s="145">
        <v>318</v>
      </c>
      <c r="C16" t="s" s="145">
        <v>319</v>
      </c>
      <c r="D16" s="143"/>
      <c r="E16" s="143"/>
      <c r="F16" s="143"/>
      <c r="G16" s="143"/>
      <c r="H16" s="143"/>
      <c r="I16" t="s" s="144">
        <v>119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