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Bishop\Desktop\STL For Publish\Documents\"/>
    </mc:Choice>
  </mc:AlternateContent>
  <xr:revisionPtr revIDLastSave="0" documentId="13_ncr:1_{9F633D52-9FDE-4290-B1E5-D74CBA5F81F3}" xr6:coauthVersionLast="45" xr6:coauthVersionMax="45" xr10:uidLastSave="{00000000-0000-0000-0000-000000000000}"/>
  <bookViews>
    <workbookView xWindow="28680" yWindow="-120" windowWidth="29040" windowHeight="15840" xr2:uid="{2A1477A3-AC00-4952-93BD-D886BA6BD1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1" l="1"/>
  <c r="B25" i="1" s="1"/>
  <c r="B8" i="1" l="1"/>
  <c r="B11" i="1"/>
  <c r="B9" i="1" l="1"/>
  <c r="B16" i="1" s="1"/>
  <c r="B22" i="1"/>
  <c r="C16" i="1"/>
  <c r="F16" i="1" s="1"/>
  <c r="B17" i="1"/>
  <c r="E16" i="1"/>
  <c r="B15" i="1"/>
  <c r="E15" i="1" s="1"/>
  <c r="B13" i="1"/>
  <c r="C13" i="1" s="1"/>
  <c r="C9" i="1"/>
  <c r="E9" i="1" s="1"/>
  <c r="B10" i="1"/>
  <c r="C10" i="1" s="1"/>
  <c r="E10" i="1" s="1"/>
  <c r="C11" i="1"/>
  <c r="C8" i="1"/>
  <c r="E8" i="1" s="1"/>
  <c r="F8" i="1" s="1"/>
  <c r="G8" i="1" s="1"/>
  <c r="E17" i="1" l="1"/>
  <c r="C17" i="1"/>
  <c r="F17" i="1" s="1"/>
  <c r="C15" i="1"/>
  <c r="F15" i="1" s="1"/>
  <c r="F9" i="1"/>
  <c r="G9" i="1" s="1"/>
  <c r="F10" i="1"/>
  <c r="G10" i="1" s="1"/>
</calcChain>
</file>

<file path=xl/sharedStrings.xml><?xml version="1.0" encoding="utf-8"?>
<sst xmlns="http://schemas.openxmlformats.org/spreadsheetml/2006/main" count="31" uniqueCount="30">
  <si>
    <t>Machine Size Calculator</t>
  </si>
  <si>
    <t>Wanted Printable Z Height</t>
  </si>
  <si>
    <t>EMT - GOLIATH</t>
  </si>
  <si>
    <t>Calculator Inputs</t>
  </si>
  <si>
    <t>Outputs</t>
  </si>
  <si>
    <t>Side Conduit Lengths</t>
  </si>
  <si>
    <t>Inner Delta Upright</t>
  </si>
  <si>
    <t>Outer Delta Upright</t>
  </si>
  <si>
    <t>Wanted Print Diameter</t>
  </si>
  <si>
    <t>Millimeters</t>
  </si>
  <si>
    <t>Inches</t>
  </si>
  <si>
    <t>Per Stick Conduit</t>
  </si>
  <si>
    <t>Delta Arm Cut Length</t>
  </si>
  <si>
    <t>Required</t>
  </si>
  <si>
    <t>Ignore This Column</t>
  </si>
  <si>
    <t>10' Stick Conduit</t>
  </si>
  <si>
    <t>Belt Length Minimum</t>
  </si>
  <si>
    <t xml:space="preserve">Minimum Motor Wire Length </t>
  </si>
  <si>
    <t xml:space="preserve">Minimum Endstop Wiring </t>
  </si>
  <si>
    <t>Total Feet</t>
  </si>
  <si>
    <t>Total Meters</t>
  </si>
  <si>
    <t>Stock is 450mm x 550mm</t>
  </si>
  <si>
    <t>Overall Delta Arm Length</t>
  </si>
  <si>
    <t>Calculate Delta Figures</t>
  </si>
  <si>
    <t>Delta Diagonal Rod Length</t>
  </si>
  <si>
    <t>Delta Radius</t>
  </si>
  <si>
    <t>Effector Horizontal Offset</t>
  </si>
  <si>
    <t>Delta Smooth Rod Offset</t>
  </si>
  <si>
    <t>Delta Carriage Offset</t>
  </si>
  <si>
    <t>These should be close enough to run a calibration to dial everything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</si>
</sst>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20"/>
      <color theme="1"/>
      <name val="Calibri"/>
      <family val="2"/>
      <scheme val="minor"/>
    </font>
    <font>
      <sz val="22"/>
      <color theme="1"/>
      <name val="Calibri"/>
      <family val="2"/>
      <scheme val="minor"/>
    </font>
    <font>
      <sz val="4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pplyProtection="1">
      <alignment horizontal="center" vertical="center"/>
      <protection locked="0"/>
    </xf>
    <xf numFmtId="0" fontId="1" fillId="0" borderId="0" xfId="0" applyFont="1" applyAlignment="1" applyProtection="1">
      <alignment horizontal="center"/>
    </xf>
    <xf numFmtId="0" fontId="0" fillId="0" borderId="0" xfId="0" applyProtection="1"/>
    <xf numFmtId="0" fontId="2" fillId="0" borderId="0" xfId="0" applyFont="1" applyProtection="1"/>
    <xf numFmtId="0" fontId="0" fillId="0" borderId="0" xfId="0" applyAlignment="1" applyProtection="1">
      <alignment horizontal="center" vertical="center"/>
    </xf>
    <xf numFmtId="2" fontId="0" fillId="0" borderId="0" xfId="0" applyNumberFormat="1" applyAlignment="1" applyProtection="1">
      <alignment horizontal="center" vertical="center"/>
    </xf>
    <xf numFmtId="164" fontId="0" fillId="0" borderId="0" xfId="0" applyNumberFormat="1" applyAlignment="1" applyProtection="1">
      <alignment horizontal="center" vertical="center"/>
    </xf>
    <xf numFmtId="1" fontId="0" fillId="0" borderId="0" xfId="0" applyNumberFormat="1" applyAlignment="1" applyProtection="1">
      <alignment horizontal="center" vertical="center"/>
    </xf>
    <xf numFmtId="0" fontId="0" fillId="0" borderId="0" xfId="0" applyAlignment="1" applyProtection="1">
      <alignment horizontal="center"/>
    </xf>
    <xf numFmtId="0" fontId="0" fillId="0" borderId="0" xfId="0" applyAlignment="1" applyProtection="1">
      <alignment horizontal="center" vertical="center"/>
      <protection hidden="1"/>
    </xf>
    <xf numFmtId="2" fontId="0" fillId="0" borderId="0" xfId="0" applyNumberFormat="1" applyAlignment="1" applyProtection="1">
      <alignment horizontal="center" vertical="center"/>
      <protection hidden="1"/>
    </xf>
    <xf numFmtId="0" fontId="3" fillId="0" borderId="0" xfId="0" applyFont="1" applyAlignment="1" applyProtection="1">
      <alignment horizontal="center"/>
    </xf>
    <xf numFmtId="0" fontId="0" fillId="0" borderId="0" xfId="0" applyAlignment="1" applyProtection="1">
      <alignment horizontal="center"/>
    </xf>
    <xf numFmtId="0" fontId="1" fillId="0" borderId="0" xfId="0" applyFont="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DDB3-4687-45E1-B78B-716F9A15F86C}">
  <dimension ref="A1:L27"/>
  <sheetViews>
    <sheetView tabSelected="1" workbookViewId="0">
      <selection activeCell="B2" activeCellId="139" sqref="A1:L1 A2 A4 A3 A6 A5 A7 B7 C7 D7 E7 F7 G7 G9 G8 G10 F10 F9 F8 E8 E9 E10 D11 D10 D9 D8 C8:C9 C10 C11 B11 B10 B9 B8 A8 A9 A10 A12 A11 A13 B13 C13 A14 D14 E14 F14 B14 C14 A15 A16 A17 B15 B16 B17 C15 C16 C17 D15 D16 D17 E17 E16 E15 F15 F16 F17 A20:B20 A22 A23 A24 A21 B21 C20:H20 B22 B23 B24 B25 B27 A26 A25 B26 A27 B5 B6 C5 C6 D5 D6 E5 E6 F5 F6 G5 G6 B12 C12 D12 D13 A18 A19 B19 B18 C19 C18 D19 D18 E19 E18 F19 F18 G19 G18 H19 H18 H5 H6 H7 H9 H8 H10 H11 H12 H13 H14 H15 H16 H17 G17 G16 G15 G14 G13 G12 G11 F11 F12 F13 E13 E12 E11 B2"/>
    </sheetView>
  </sheetViews>
  <sheetFormatPr defaultRowHeight="15" x14ac:dyDescent="0.25"/>
  <cols>
    <col min="1" max="1" width="27.85546875" customWidth="1"/>
    <col min="2" max="2" width="18" customWidth="1"/>
    <col min="3" max="4" width="14.7109375" customWidth="1"/>
    <col min="5" max="5" width="18.140625" customWidth="1"/>
    <col min="6" max="6" width="17.42578125" customWidth="1"/>
    <col min="7" max="7" width="15.5703125" customWidth="1"/>
    <col min="8" max="8" width="16.42578125" customWidth="1"/>
  </cols>
  <sheetData>
    <row r="1" spans="1:12" ht="60.75" customHeight="1" x14ac:dyDescent="0.9">
      <c r="A1" s="14" t="s">
        <v>0</v>
      </c>
      <c r="B1" s="15"/>
      <c r="C1" s="15"/>
      <c r="D1" s="15"/>
      <c r="E1" s="15"/>
      <c r="F1" s="15"/>
      <c r="G1" s="15"/>
      <c r="H1" s="15"/>
      <c r="I1" s="15"/>
      <c r="J1" s="15"/>
      <c r="K1" s="15"/>
      <c r="L1" s="15"/>
    </row>
    <row r="2" spans="1:12" ht="35.25" customHeight="1" x14ac:dyDescent="0.4">
      <c r="A2" s="4" t="s">
        <v>2</v>
      </c>
      <c r="B2" s="11" t="s">
        <v>3</v>
      </c>
      <c r="C2" s="1"/>
      <c r="D2" s="2"/>
      <c r="E2" s="1"/>
      <c r="F2" s="1"/>
      <c r="G2" s="1"/>
      <c r="H2" s="1"/>
      <c r="I2" s="1"/>
      <c r="J2" s="1"/>
      <c r="K2" s="1"/>
      <c r="L2" s="1"/>
    </row>
    <row r="3" spans="1:12" x14ac:dyDescent="0.25">
      <c r="A3" s="5" t="s">
        <v>8</v>
      </c>
      <c r="B3" s="3">
        <v>450</v>
      </c>
    </row>
    <row r="4" spans="1:12" x14ac:dyDescent="0.25">
      <c r="A4" s="5" t="s">
        <v>1</v>
      </c>
      <c r="B4" s="3">
        <v>550</v>
      </c>
    </row>
    <row r="5" spans="1:12" x14ac:dyDescent="0.25">
      <c r="A5" s="5" t="s">
        <v>21</v>
      </c>
      <c r="B5" s="5"/>
      <c r="C5" s="5"/>
      <c r="D5" s="5"/>
      <c r="E5" s="5"/>
      <c r="F5" s="5"/>
      <c r="G5" s="5"/>
      <c r="H5" s="5"/>
    </row>
    <row r="6" spans="1:12" x14ac:dyDescent="0.25">
      <c r="A6" s="5"/>
      <c r="B6" s="5"/>
      <c r="C6" s="5"/>
      <c r="D6" s="5"/>
      <c r="E6" s="5"/>
      <c r="F6" s="5"/>
      <c r="G6" s="5"/>
      <c r="H6" s="5"/>
    </row>
    <row r="7" spans="1:12" ht="30.75" customHeight="1" x14ac:dyDescent="0.45">
      <c r="A7" s="6" t="s">
        <v>4</v>
      </c>
      <c r="B7" s="7" t="s">
        <v>9</v>
      </c>
      <c r="C7" s="7" t="s">
        <v>10</v>
      </c>
      <c r="D7" s="7" t="s">
        <v>13</v>
      </c>
      <c r="E7" s="12" t="s">
        <v>14</v>
      </c>
      <c r="F7" s="7" t="s">
        <v>11</v>
      </c>
      <c r="G7" s="7" t="s">
        <v>15</v>
      </c>
      <c r="H7" s="7"/>
    </row>
    <row r="8" spans="1:12" x14ac:dyDescent="0.25">
      <c r="A8" s="5" t="s">
        <v>5</v>
      </c>
      <c r="B8" s="8">
        <f>B3+108.8</f>
        <v>558.79999999999995</v>
      </c>
      <c r="C8" s="9">
        <f>B8/25.4</f>
        <v>22</v>
      </c>
      <c r="D8" s="10">
        <v>12</v>
      </c>
      <c r="E8" s="13">
        <f>120/C8</f>
        <v>5.4545454545454541</v>
      </c>
      <c r="F8" s="8">
        <f>ROUND(E8,0)</f>
        <v>5</v>
      </c>
      <c r="G8" s="7">
        <f>D8/F8</f>
        <v>2.4</v>
      </c>
      <c r="H8" s="7"/>
    </row>
    <row r="9" spans="1:12" x14ac:dyDescent="0.25">
      <c r="A9" s="5" t="s">
        <v>6</v>
      </c>
      <c r="B9" s="8">
        <f>B4+B11+140</f>
        <v>1200</v>
      </c>
      <c r="C9" s="9">
        <f>B9/25.4</f>
        <v>47.244094488188978</v>
      </c>
      <c r="D9" s="10">
        <v>3</v>
      </c>
      <c r="E9" s="13">
        <f>120/C9</f>
        <v>2.54</v>
      </c>
      <c r="F9" s="8">
        <f>ROUND(E10,0)</f>
        <v>2</v>
      </c>
      <c r="G9" s="7">
        <f t="shared" ref="G9:G10" si="0">D9/F9</f>
        <v>1.5</v>
      </c>
      <c r="H9" s="7"/>
    </row>
    <row r="10" spans="1:12" x14ac:dyDescent="0.25">
      <c r="A10" s="5" t="s">
        <v>7</v>
      </c>
      <c r="B10" s="8">
        <f>B9+74</f>
        <v>1274</v>
      </c>
      <c r="C10" s="9">
        <f>B10/25.4</f>
        <v>50.15748031496063</v>
      </c>
      <c r="D10" s="10">
        <v>3</v>
      </c>
      <c r="E10" s="13">
        <f>120/C10</f>
        <v>2.392464678178964</v>
      </c>
      <c r="F10" s="8">
        <f>ROUND(E10,0)</f>
        <v>2</v>
      </c>
      <c r="G10" s="7">
        <f t="shared" si="0"/>
        <v>1.5</v>
      </c>
      <c r="H10" s="7"/>
    </row>
    <row r="11" spans="1:12" x14ac:dyDescent="0.25">
      <c r="A11" s="5" t="s">
        <v>22</v>
      </c>
      <c r="B11" s="7">
        <f>B3+60</f>
        <v>510</v>
      </c>
      <c r="C11" s="7">
        <f>B11/25.4</f>
        <v>20.078740157480315</v>
      </c>
      <c r="D11" s="10">
        <v>6</v>
      </c>
      <c r="E11" s="7"/>
      <c r="F11" s="5"/>
      <c r="G11" s="7"/>
      <c r="H11" s="5"/>
    </row>
    <row r="12" spans="1:12" x14ac:dyDescent="0.25">
      <c r="A12" s="5"/>
      <c r="B12" s="7"/>
      <c r="C12" s="7"/>
      <c r="D12" s="7"/>
      <c r="E12" s="5"/>
      <c r="F12" s="5"/>
      <c r="G12" s="5"/>
      <c r="H12" s="5"/>
    </row>
    <row r="13" spans="1:12" x14ac:dyDescent="0.25">
      <c r="A13" s="5" t="s">
        <v>12</v>
      </c>
      <c r="B13" s="7">
        <f>B11-10</f>
        <v>500</v>
      </c>
      <c r="C13" s="7">
        <f>B13/25.4</f>
        <v>19.685039370078741</v>
      </c>
      <c r="D13" s="7"/>
      <c r="E13" s="5"/>
      <c r="F13" s="5"/>
      <c r="G13" s="5"/>
      <c r="H13" s="5"/>
    </row>
    <row r="14" spans="1:12" x14ac:dyDescent="0.25">
      <c r="A14" s="5"/>
      <c r="B14" s="7"/>
      <c r="C14" s="7"/>
      <c r="D14" s="7" t="s">
        <v>13</v>
      </c>
      <c r="E14" s="7" t="s">
        <v>20</v>
      </c>
      <c r="F14" s="7" t="s">
        <v>19</v>
      </c>
      <c r="G14" s="7"/>
      <c r="H14" s="5"/>
    </row>
    <row r="15" spans="1:12" x14ac:dyDescent="0.25">
      <c r="A15" s="5" t="s">
        <v>17</v>
      </c>
      <c r="B15" s="10">
        <f>B9+1100</f>
        <v>2300</v>
      </c>
      <c r="C15" s="7">
        <f>B15/25.4</f>
        <v>90.551181102362207</v>
      </c>
      <c r="D15" s="7">
        <v>3</v>
      </c>
      <c r="E15" s="8">
        <f>B15*D15/1000</f>
        <v>6.9</v>
      </c>
      <c r="F15" s="8">
        <f>C15*D15/12</f>
        <v>22.637795275590552</v>
      </c>
      <c r="G15" s="7"/>
      <c r="H15" s="5"/>
    </row>
    <row r="16" spans="1:12" x14ac:dyDescent="0.25">
      <c r="A16" s="5" t="s">
        <v>18</v>
      </c>
      <c r="B16" s="10">
        <f>B9+1300</f>
        <v>2500</v>
      </c>
      <c r="C16" s="7">
        <f>B16/25.4</f>
        <v>98.425196850393704</v>
      </c>
      <c r="D16" s="7">
        <v>3</v>
      </c>
      <c r="E16" s="8">
        <f>B16*D16/1000</f>
        <v>7.5</v>
      </c>
      <c r="F16" s="8">
        <f>C16*D16/12</f>
        <v>24.606299212598426</v>
      </c>
      <c r="G16" s="7"/>
      <c r="H16" s="5"/>
    </row>
    <row r="17" spans="1:8" x14ac:dyDescent="0.25">
      <c r="A17" s="5" t="s">
        <v>16</v>
      </c>
      <c r="B17" s="7">
        <f>(B9+81)*2+135</f>
        <v>2697</v>
      </c>
      <c r="C17" s="7">
        <f>B17/25.4</f>
        <v>106.18110236220473</v>
      </c>
      <c r="D17" s="7">
        <v>3</v>
      </c>
      <c r="E17" s="8">
        <f>B17*D17/1000</f>
        <v>8.0909999999999993</v>
      </c>
      <c r="F17" s="8">
        <f>C17*D17/12</f>
        <v>26.545275590551181</v>
      </c>
      <c r="G17" s="7"/>
      <c r="H17" s="5"/>
    </row>
    <row r="18" spans="1:8" x14ac:dyDescent="0.25">
      <c r="A18" s="5"/>
      <c r="B18" s="5"/>
      <c r="C18" s="5"/>
      <c r="D18" s="5"/>
      <c r="E18" s="5"/>
      <c r="F18" s="5"/>
      <c r="G18" s="5"/>
      <c r="H18" s="5"/>
    </row>
    <row r="19" spans="1:8" x14ac:dyDescent="0.25">
      <c r="A19" s="5"/>
      <c r="B19" s="5"/>
      <c r="C19" s="5"/>
      <c r="D19" s="5"/>
      <c r="E19" s="5"/>
      <c r="F19" s="5"/>
      <c r="G19" s="5"/>
      <c r="H19" s="5"/>
    </row>
    <row r="20" spans="1:8" ht="26.25" x14ac:dyDescent="0.4">
      <c r="A20" s="16" t="s">
        <v>23</v>
      </c>
      <c r="B20" s="16"/>
      <c r="C20" s="15" t="s">
        <v>29</v>
      </c>
      <c r="D20" s="15"/>
      <c r="E20" s="15"/>
      <c r="F20" s="15"/>
      <c r="G20" s="15"/>
      <c r="H20" s="15"/>
    </row>
    <row r="21" spans="1:8" x14ac:dyDescent="0.25">
      <c r="A21" s="5"/>
      <c r="B21" s="5"/>
    </row>
    <row r="22" spans="1:8" x14ac:dyDescent="0.25">
      <c r="A22" s="5" t="s">
        <v>24</v>
      </c>
      <c r="B22" s="7">
        <f>B11</f>
        <v>510</v>
      </c>
    </row>
    <row r="23" spans="1:8" x14ac:dyDescent="0.25">
      <c r="A23" s="5" t="s">
        <v>25</v>
      </c>
      <c r="B23" s="7">
        <f>B3/2+10.48</f>
        <v>235.48</v>
      </c>
    </row>
    <row r="24" spans="1:8" x14ac:dyDescent="0.25">
      <c r="A24" s="5" t="s">
        <v>26</v>
      </c>
      <c r="B24" s="7">
        <v>36.125</v>
      </c>
    </row>
    <row r="25" spans="1:8" x14ac:dyDescent="0.25">
      <c r="A25" s="5" t="s">
        <v>27</v>
      </c>
      <c r="B25" s="7">
        <f>B23+B24+B26</f>
        <v>313.45500000000004</v>
      </c>
    </row>
    <row r="26" spans="1:8" x14ac:dyDescent="0.25">
      <c r="A26" s="5" t="s">
        <v>28</v>
      </c>
      <c r="B26" s="7">
        <v>41.85</v>
      </c>
    </row>
    <row r="27" spans="1:8" x14ac:dyDescent="0.25">
      <c r="A27" s="5"/>
      <c r="B27" s="5"/>
    </row>
  </sheetData>
  <sheetProtection algorithmName="SHA-512" hashValue="Ia9anAIPINXHkCWrmpZUrhTSsjF2ibHCKjwzeaE4oY2ShmFCde0N4xwVsaxJpvqAyUcqOUIJZQPx7/T1BHcIWg==" saltValue="CVqtYANVf3uoG4ZztJGxzw==" spinCount="100000" sheet="1" objects="1" scenarios="1"/>
  <mergeCells count="3">
    <mergeCell ref="A1:L1"/>
    <mergeCell ref="A20:B20"/>
    <mergeCell ref="C20:H20"/>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Bishop</dc:creator>
  <cp:lastModifiedBy>Bishop</cp:lastModifiedBy>
  <dcterms:created xsi:type="dcterms:W3CDTF">2020-03-06T19:43:35Z</dcterms:created>
  <dcterms:modified xsi:type="dcterms:W3CDTF">2020-03-07T03:44:20Z</dcterms:modified>
</cp:coreProperties>
</file>