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780" windowHeight="7545" tabRatio="756" activeTab="1"/>
  </bookViews>
  <sheets>
    <sheet name="Script" sheetId="1" r:id="rId1"/>
    <sheet name="Script AT Commands" sheetId="7" r:id="rId2"/>
    <sheet name="Script CSV and XML" sheetId="6" r:id="rId3"/>
    <sheet name="Script SMS Commands" sheetId="11" r:id="rId4"/>
    <sheet name="Import Config" sheetId="8" r:id="rId5"/>
    <sheet name="TRIGGERS" sheetId="2" r:id="rId6"/>
    <sheet name="CONDITIONS" sheetId="3" r:id="rId7"/>
    <sheet name="CONDITION OPERATIONS" sheetId="5" r:id="rId8"/>
    <sheet name="ACTIONS" sheetId="4" r:id="rId9"/>
  </sheets>
  <definedNames>
    <definedName name="_xlnm._FilterDatabase" localSheetId="8" hidden="1">ACTIONS!$A$1:$C$119</definedName>
    <definedName name="_xlnm._FilterDatabase" localSheetId="0" hidden="1">Script!$A$1:$L$129</definedName>
    <definedName name="Actions">ACTIONS!$A$2:$A$120</definedName>
    <definedName name="Conditions">CONDITIONS!$A$2:$A$110</definedName>
    <definedName name="CondOps">'CONDITION OPERATIONS'!$A$2:$A$4</definedName>
    <definedName name="IndexRange">'CONDITION OPERATIONS'!$C$2:$C$257</definedName>
    <definedName name="None">ACTIONS!$A$2:$A$200</definedName>
    <definedName name="Triggers">TRIGGERS!$A$2:$A$77</definedName>
  </definedNames>
  <calcPr calcId="125725"/>
</workbook>
</file>

<file path=xl/calcChain.xml><?xml version="1.0" encoding="utf-8"?>
<calcChain xmlns="http://schemas.openxmlformats.org/spreadsheetml/2006/main">
  <c r="F73" i="1"/>
  <c r="G73"/>
  <c r="I73"/>
  <c r="K73"/>
  <c r="F74"/>
  <c r="G74"/>
  <c r="I74"/>
  <c r="K74"/>
  <c r="F75"/>
  <c r="F75" i="11" s="1"/>
  <c r="G75" i="1"/>
  <c r="I75"/>
  <c r="J75" i="7" s="1"/>
  <c r="K75" i="1"/>
  <c r="F76"/>
  <c r="G76"/>
  <c r="I76"/>
  <c r="K76"/>
  <c r="H76" i="11" s="1"/>
  <c r="F77" i="1"/>
  <c r="G77"/>
  <c r="I77"/>
  <c r="K77"/>
  <c r="H77" i="11" s="1"/>
  <c r="F78" i="1"/>
  <c r="G78"/>
  <c r="I78"/>
  <c r="K78"/>
  <c r="F79"/>
  <c r="F79" i="11" s="1"/>
  <c r="G79" i="1"/>
  <c r="I79"/>
  <c r="J79" i="11" s="1"/>
  <c r="K79" i="1"/>
  <c r="F80"/>
  <c r="G80"/>
  <c r="I80"/>
  <c r="J80" i="11" s="1"/>
  <c r="K80" i="1"/>
  <c r="F81"/>
  <c r="G81"/>
  <c r="I81"/>
  <c r="K81"/>
  <c r="F82"/>
  <c r="G82"/>
  <c r="I82"/>
  <c r="K82"/>
  <c r="F83"/>
  <c r="F83" i="11" s="1"/>
  <c r="G83" i="1"/>
  <c r="I83"/>
  <c r="J83" i="7" s="1"/>
  <c r="K83" i="1"/>
  <c r="F84"/>
  <c r="G84"/>
  <c r="I84"/>
  <c r="K84"/>
  <c r="H84" i="11" s="1"/>
  <c r="F85" i="1"/>
  <c r="G85"/>
  <c r="I85"/>
  <c r="K85"/>
  <c r="H85" i="11" s="1"/>
  <c r="F86" i="1"/>
  <c r="G86"/>
  <c r="I86"/>
  <c r="K86"/>
  <c r="F87"/>
  <c r="F87" i="11" s="1"/>
  <c r="G87" i="1"/>
  <c r="I87"/>
  <c r="J87" i="11" s="1"/>
  <c r="K87" i="1"/>
  <c r="F88"/>
  <c r="G88"/>
  <c r="I88"/>
  <c r="J88" i="11" s="1"/>
  <c r="K88" i="1"/>
  <c r="F89"/>
  <c r="G89"/>
  <c r="I89"/>
  <c r="K89"/>
  <c r="F90"/>
  <c r="G90"/>
  <c r="I90"/>
  <c r="K90"/>
  <c r="F91"/>
  <c r="F91" i="11" s="1"/>
  <c r="G91" i="1"/>
  <c r="I91"/>
  <c r="J91" i="7" s="1"/>
  <c r="K91" i="1"/>
  <c r="F92"/>
  <c r="G92"/>
  <c r="I92"/>
  <c r="K92"/>
  <c r="H92" i="11" s="1"/>
  <c r="F93" i="1"/>
  <c r="G93"/>
  <c r="I93"/>
  <c r="K93"/>
  <c r="H93" i="11" s="1"/>
  <c r="F94" i="1"/>
  <c r="G94"/>
  <c r="I94"/>
  <c r="K94"/>
  <c r="F95"/>
  <c r="F95" i="11" s="1"/>
  <c r="G95" i="1"/>
  <c r="I95"/>
  <c r="J95" i="11" s="1"/>
  <c r="K95" i="1"/>
  <c r="F96"/>
  <c r="G96"/>
  <c r="I96"/>
  <c r="J96" i="11" s="1"/>
  <c r="K96" i="1"/>
  <c r="F97"/>
  <c r="G97"/>
  <c r="I97"/>
  <c r="K97"/>
  <c r="F98"/>
  <c r="G98"/>
  <c r="I98"/>
  <c r="K98"/>
  <c r="F99"/>
  <c r="F99" i="11" s="1"/>
  <c r="G99" i="1"/>
  <c r="I99"/>
  <c r="J99" i="7" s="1"/>
  <c r="K99" i="1"/>
  <c r="F100"/>
  <c r="G100"/>
  <c r="I100"/>
  <c r="K100"/>
  <c r="H100" i="11" s="1"/>
  <c r="F101" i="1"/>
  <c r="G101"/>
  <c r="I101"/>
  <c r="K101"/>
  <c r="H101" i="11" s="1"/>
  <c r="F102" i="1"/>
  <c r="G102"/>
  <c r="I102"/>
  <c r="K102"/>
  <c r="F103"/>
  <c r="F103" i="11" s="1"/>
  <c r="G103" i="1"/>
  <c r="I103"/>
  <c r="J103" i="11" s="1"/>
  <c r="K103" i="1"/>
  <c r="F104"/>
  <c r="G104"/>
  <c r="I104"/>
  <c r="J104" i="11" s="1"/>
  <c r="K104" i="1"/>
  <c r="F105"/>
  <c r="G105"/>
  <c r="I105"/>
  <c r="K105"/>
  <c r="F106"/>
  <c r="G106"/>
  <c r="I106"/>
  <c r="K106"/>
  <c r="F107"/>
  <c r="F107" i="11" s="1"/>
  <c r="G107" i="1"/>
  <c r="I107"/>
  <c r="J107" i="7" s="1"/>
  <c r="K107" i="1"/>
  <c r="F108"/>
  <c r="G108"/>
  <c r="I108"/>
  <c r="K108"/>
  <c r="H108" i="11" s="1"/>
  <c r="F109" i="1"/>
  <c r="G109"/>
  <c r="I109"/>
  <c r="K109"/>
  <c r="H109" i="11" s="1"/>
  <c r="F110" i="1"/>
  <c r="G110"/>
  <c r="I110"/>
  <c r="K110"/>
  <c r="F111"/>
  <c r="F111" i="11" s="1"/>
  <c r="G111" i="1"/>
  <c r="I111"/>
  <c r="J111" i="11" s="1"/>
  <c r="K111" i="1"/>
  <c r="F112"/>
  <c r="G112"/>
  <c r="I112"/>
  <c r="J112" i="11" s="1"/>
  <c r="K112" i="1"/>
  <c r="F113"/>
  <c r="G113"/>
  <c r="I113"/>
  <c r="K113"/>
  <c r="F114"/>
  <c r="G114"/>
  <c r="I114"/>
  <c r="K114"/>
  <c r="F115"/>
  <c r="F115" i="11" s="1"/>
  <c r="G115" i="1"/>
  <c r="I115"/>
  <c r="J115" i="7" s="1"/>
  <c r="K115" i="1"/>
  <c r="F116"/>
  <c r="G116"/>
  <c r="I116"/>
  <c r="K116"/>
  <c r="H116" i="11" s="1"/>
  <c r="F117" i="1"/>
  <c r="G117"/>
  <c r="I117"/>
  <c r="K117"/>
  <c r="H117" i="11" s="1"/>
  <c r="F118" i="1"/>
  <c r="G118"/>
  <c r="I118"/>
  <c r="K118"/>
  <c r="F119"/>
  <c r="F119" i="11" s="1"/>
  <c r="G119" i="1"/>
  <c r="I119"/>
  <c r="J119" i="11" s="1"/>
  <c r="K119" i="1"/>
  <c r="F120"/>
  <c r="G120"/>
  <c r="I120"/>
  <c r="J120" i="11" s="1"/>
  <c r="K120" i="1"/>
  <c r="F121"/>
  <c r="G121"/>
  <c r="I121"/>
  <c r="K121"/>
  <c r="F122"/>
  <c r="G122"/>
  <c r="I122"/>
  <c r="K122"/>
  <c r="F123"/>
  <c r="F123" i="11" s="1"/>
  <c r="G123" i="1"/>
  <c r="I123"/>
  <c r="J123" i="7" s="1"/>
  <c r="K123" i="1"/>
  <c r="F124"/>
  <c r="G124"/>
  <c r="I124"/>
  <c r="K124"/>
  <c r="H124" i="11" s="1"/>
  <c r="F125" i="1"/>
  <c r="G125"/>
  <c r="I125"/>
  <c r="K125"/>
  <c r="H125" i="11" s="1"/>
  <c r="F126" i="1"/>
  <c r="G126"/>
  <c r="I126"/>
  <c r="K126"/>
  <c r="F127"/>
  <c r="F127" i="11" s="1"/>
  <c r="G127" i="1"/>
  <c r="I127"/>
  <c r="J127" i="11" s="1"/>
  <c r="K127" i="1"/>
  <c r="F128"/>
  <c r="G128"/>
  <c r="I128"/>
  <c r="J128" i="11" s="1"/>
  <c r="K128" i="1"/>
  <c r="F129"/>
  <c r="G129"/>
  <c r="I129"/>
  <c r="K129"/>
  <c r="F130"/>
  <c r="G130"/>
  <c r="I130"/>
  <c r="K130"/>
  <c r="F131"/>
  <c r="F131" i="11" s="1"/>
  <c r="G131" i="1"/>
  <c r="I131"/>
  <c r="J131" i="7" s="1"/>
  <c r="K131" i="1"/>
  <c r="F133"/>
  <c r="G133"/>
  <c r="I133"/>
  <c r="K133"/>
  <c r="H133" i="11" s="1"/>
  <c r="F134" i="1"/>
  <c r="G134"/>
  <c r="I134"/>
  <c r="K134"/>
  <c r="F135"/>
  <c r="F135" i="11" s="1"/>
  <c r="G135" i="1"/>
  <c r="I135"/>
  <c r="J135" i="11" s="1"/>
  <c r="K135" i="1"/>
  <c r="F136"/>
  <c r="G136"/>
  <c r="I136"/>
  <c r="J136" i="11" s="1"/>
  <c r="K136" i="1"/>
  <c r="H136" i="7" s="1"/>
  <c r="F137" i="1"/>
  <c r="G137"/>
  <c r="I137"/>
  <c r="K137"/>
  <c r="F138"/>
  <c r="G138"/>
  <c r="I138"/>
  <c r="K138"/>
  <c r="F139"/>
  <c r="F139" i="11" s="1"/>
  <c r="G139" i="1"/>
  <c r="I139"/>
  <c r="J139" i="7" s="1"/>
  <c r="K139" i="1"/>
  <c r="F140"/>
  <c r="G140"/>
  <c r="I140"/>
  <c r="K140"/>
  <c r="H140" i="11" s="1"/>
  <c r="F141" i="1"/>
  <c r="G141"/>
  <c r="I141"/>
  <c r="K141"/>
  <c r="H141" i="11" s="1"/>
  <c r="F142" i="1"/>
  <c r="G142"/>
  <c r="I142"/>
  <c r="K142"/>
  <c r="F143"/>
  <c r="F143" i="11" s="1"/>
  <c r="G143" i="1"/>
  <c r="I143"/>
  <c r="J143" i="11" s="1"/>
  <c r="K143" i="1"/>
  <c r="F144"/>
  <c r="G144"/>
  <c r="I144"/>
  <c r="J144" i="11" s="1"/>
  <c r="K144" i="1"/>
  <c r="H144" i="7" s="1"/>
  <c r="F145" i="1"/>
  <c r="G145"/>
  <c r="I145"/>
  <c r="K145"/>
  <c r="F146"/>
  <c r="G146"/>
  <c r="I146"/>
  <c r="K146"/>
  <c r="F147"/>
  <c r="F147" i="11" s="1"/>
  <c r="G147" i="1"/>
  <c r="I147"/>
  <c r="J147" i="7" s="1"/>
  <c r="K147" i="1"/>
  <c r="F148"/>
  <c r="G148"/>
  <c r="I148"/>
  <c r="K148"/>
  <c r="H148" i="11" s="1"/>
  <c r="F149" i="1"/>
  <c r="G149"/>
  <c r="I149"/>
  <c r="K149"/>
  <c r="H149" i="11" s="1"/>
  <c r="F150" i="1"/>
  <c r="G150"/>
  <c r="I150"/>
  <c r="K150"/>
  <c r="F151"/>
  <c r="F151" i="11" s="1"/>
  <c r="G151" i="1"/>
  <c r="I151"/>
  <c r="J151" i="11" s="1"/>
  <c r="K151" i="1"/>
  <c r="F152"/>
  <c r="G152"/>
  <c r="I152"/>
  <c r="J152" i="11" s="1"/>
  <c r="K152" i="1"/>
  <c r="H152" i="7" s="1"/>
  <c r="F153" i="1"/>
  <c r="G153"/>
  <c r="I153"/>
  <c r="K153"/>
  <c r="F154"/>
  <c r="G154"/>
  <c r="I154"/>
  <c r="K154"/>
  <c r="F155"/>
  <c r="F155" i="11" s="1"/>
  <c r="G155" i="1"/>
  <c r="I155"/>
  <c r="J155" i="7" s="1"/>
  <c r="K155" i="1"/>
  <c r="F156"/>
  <c r="G156"/>
  <c r="I156"/>
  <c r="K156"/>
  <c r="H156" i="11" s="1"/>
  <c r="F157" i="1"/>
  <c r="G157"/>
  <c r="I157"/>
  <c r="K157"/>
  <c r="H157" i="11" s="1"/>
  <c r="F158" i="1"/>
  <c r="G158"/>
  <c r="I158"/>
  <c r="K158"/>
  <c r="F159"/>
  <c r="F159" i="11" s="1"/>
  <c r="G159" i="1"/>
  <c r="I159"/>
  <c r="J159" i="11" s="1"/>
  <c r="K159" i="1"/>
  <c r="F160"/>
  <c r="G160"/>
  <c r="I160"/>
  <c r="J160" i="11" s="1"/>
  <c r="K160" i="1"/>
  <c r="H160" i="7" s="1"/>
  <c r="F161" i="1"/>
  <c r="G161"/>
  <c r="I161"/>
  <c r="K161"/>
  <c r="F162"/>
  <c r="G162"/>
  <c r="I162"/>
  <c r="K162"/>
  <c r="F163"/>
  <c r="F163" i="11" s="1"/>
  <c r="G163" i="1"/>
  <c r="I163"/>
  <c r="J163" i="7" s="1"/>
  <c r="K163" i="1"/>
  <c r="F164"/>
  <c r="G164"/>
  <c r="I164"/>
  <c r="K164"/>
  <c r="H164" i="11" s="1"/>
  <c r="F165" i="1"/>
  <c r="G165"/>
  <c r="I165"/>
  <c r="K165"/>
  <c r="H165" i="11" s="1"/>
  <c r="F166" i="1"/>
  <c r="G166"/>
  <c r="I166"/>
  <c r="K166"/>
  <c r="F167"/>
  <c r="F167" i="11" s="1"/>
  <c r="G167" i="1"/>
  <c r="I167"/>
  <c r="J167" i="11" s="1"/>
  <c r="K167" i="1"/>
  <c r="F168"/>
  <c r="G168"/>
  <c r="I168"/>
  <c r="J168" i="11" s="1"/>
  <c r="K168" i="1"/>
  <c r="H168" i="7" s="1"/>
  <c r="F169" i="1"/>
  <c r="G169"/>
  <c r="I169"/>
  <c r="K169"/>
  <c r="F170"/>
  <c r="G170"/>
  <c r="I170"/>
  <c r="K170"/>
  <c r="F171"/>
  <c r="F171" i="11" s="1"/>
  <c r="G171" i="1"/>
  <c r="I171"/>
  <c r="J171" i="7" s="1"/>
  <c r="K171" i="1"/>
  <c r="F172"/>
  <c r="G172"/>
  <c r="I172"/>
  <c r="K172"/>
  <c r="H172" i="11" s="1"/>
  <c r="F173" i="1"/>
  <c r="G173"/>
  <c r="I173"/>
  <c r="K173"/>
  <c r="H173" i="11" s="1"/>
  <c r="F174" i="1"/>
  <c r="G174"/>
  <c r="I174"/>
  <c r="K174"/>
  <c r="F175"/>
  <c r="F175" i="11" s="1"/>
  <c r="G175" i="1"/>
  <c r="I175"/>
  <c r="J175" i="11" s="1"/>
  <c r="K175" i="1"/>
  <c r="F176"/>
  <c r="G176"/>
  <c r="I176"/>
  <c r="J176" i="11" s="1"/>
  <c r="K176" i="1"/>
  <c r="H176" i="7" s="1"/>
  <c r="F177" i="1"/>
  <c r="G177"/>
  <c r="I177"/>
  <c r="K177"/>
  <c r="F178"/>
  <c r="G178"/>
  <c r="I178"/>
  <c r="K178"/>
  <c r="F179"/>
  <c r="F179" i="11" s="1"/>
  <c r="G179" i="1"/>
  <c r="I179"/>
  <c r="J179" i="7" s="1"/>
  <c r="K179" i="1"/>
  <c r="F180"/>
  <c r="G180"/>
  <c r="I180"/>
  <c r="K180"/>
  <c r="H180" i="11" s="1"/>
  <c r="F181" i="1"/>
  <c r="G181"/>
  <c r="I181"/>
  <c r="K181"/>
  <c r="H181" i="11" s="1"/>
  <c r="F182" i="1"/>
  <c r="G182"/>
  <c r="I182"/>
  <c r="K182"/>
  <c r="F183"/>
  <c r="F183" i="11" s="1"/>
  <c r="G183" i="1"/>
  <c r="I183"/>
  <c r="J183" i="11" s="1"/>
  <c r="K183" i="1"/>
  <c r="F184"/>
  <c r="G184"/>
  <c r="I184"/>
  <c r="J184" i="11" s="1"/>
  <c r="K184" i="1"/>
  <c r="H184" i="7" s="1"/>
  <c r="F185" i="1"/>
  <c r="G185"/>
  <c r="I185"/>
  <c r="K185"/>
  <c r="F186"/>
  <c r="G186"/>
  <c r="I186"/>
  <c r="K186"/>
  <c r="F187"/>
  <c r="F187" i="11" s="1"/>
  <c r="G187" i="1"/>
  <c r="I187"/>
  <c r="J187" i="7" s="1"/>
  <c r="K187" i="1"/>
  <c r="F188"/>
  <c r="G188"/>
  <c r="I188"/>
  <c r="K188"/>
  <c r="H188" i="11" s="1"/>
  <c r="F189" i="1"/>
  <c r="G189"/>
  <c r="I189"/>
  <c r="K189"/>
  <c r="H189" i="11" s="1"/>
  <c r="F190" i="1"/>
  <c r="G190"/>
  <c r="I190"/>
  <c r="K190"/>
  <c r="F191"/>
  <c r="F191" i="11" s="1"/>
  <c r="G191" i="1"/>
  <c r="I191"/>
  <c r="J191" i="11" s="1"/>
  <c r="K191" i="1"/>
  <c r="F192"/>
  <c r="G192"/>
  <c r="I192"/>
  <c r="J192" i="11" s="1"/>
  <c r="K192" i="1"/>
  <c r="H192" i="7" s="1"/>
  <c r="F193" i="1"/>
  <c r="G193"/>
  <c r="I193"/>
  <c r="K193"/>
  <c r="F194"/>
  <c r="G194"/>
  <c r="I194"/>
  <c r="K194"/>
  <c r="F195"/>
  <c r="F195" i="11" s="1"/>
  <c r="G195" i="1"/>
  <c r="I195"/>
  <c r="J195" i="7" s="1"/>
  <c r="K195" i="1"/>
  <c r="F196"/>
  <c r="G196"/>
  <c r="I196"/>
  <c r="K196"/>
  <c r="H196" i="11" s="1"/>
  <c r="F197" i="1"/>
  <c r="G197"/>
  <c r="I197"/>
  <c r="K197"/>
  <c r="H197" i="11" s="1"/>
  <c r="F198" i="1"/>
  <c r="G198"/>
  <c r="I198"/>
  <c r="K198"/>
  <c r="F199"/>
  <c r="F199" i="11" s="1"/>
  <c r="G199" i="1"/>
  <c r="I199"/>
  <c r="J199" i="11" s="1"/>
  <c r="K199" i="1"/>
  <c r="F200"/>
  <c r="G200"/>
  <c r="I200"/>
  <c r="J200" i="11" s="1"/>
  <c r="K200" i="1"/>
  <c r="H200" i="7" s="1"/>
  <c r="F201" i="1"/>
  <c r="G201"/>
  <c r="I201"/>
  <c r="K201"/>
  <c r="F202"/>
  <c r="G202"/>
  <c r="I202"/>
  <c r="K202"/>
  <c r="F203"/>
  <c r="F203" i="11" s="1"/>
  <c r="G203" i="1"/>
  <c r="I203"/>
  <c r="J203" i="7" s="1"/>
  <c r="K203" i="1"/>
  <c r="F204"/>
  <c r="G204"/>
  <c r="I204"/>
  <c r="K204"/>
  <c r="H204" i="11" s="1"/>
  <c r="F205" i="1"/>
  <c r="G205"/>
  <c r="I205"/>
  <c r="K205"/>
  <c r="H205" i="11" s="1"/>
  <c r="F206" i="1"/>
  <c r="G206"/>
  <c r="I206"/>
  <c r="K206"/>
  <c r="F207"/>
  <c r="F207" i="11" s="1"/>
  <c r="G207" i="1"/>
  <c r="I207"/>
  <c r="J207" i="11" s="1"/>
  <c r="K207" i="1"/>
  <c r="F208"/>
  <c r="G208"/>
  <c r="I208"/>
  <c r="J208" i="11" s="1"/>
  <c r="K208" i="1"/>
  <c r="H208" i="7" s="1"/>
  <c r="F209" i="1"/>
  <c r="G209"/>
  <c r="I209"/>
  <c r="K209"/>
  <c r="F210"/>
  <c r="G210"/>
  <c r="I210"/>
  <c r="K210"/>
  <c r="F211"/>
  <c r="F211" i="11" s="1"/>
  <c r="G211" i="1"/>
  <c r="I211"/>
  <c r="J211" i="7" s="1"/>
  <c r="K211" i="1"/>
  <c r="F212"/>
  <c r="G212"/>
  <c r="I212"/>
  <c r="K212"/>
  <c r="H212" i="11" s="1"/>
  <c r="F213" i="1"/>
  <c r="G213"/>
  <c r="I213"/>
  <c r="K213"/>
  <c r="H213" i="11" s="1"/>
  <c r="F214" i="1"/>
  <c r="G214"/>
  <c r="I214"/>
  <c r="K214"/>
  <c r="F215"/>
  <c r="F215" i="11" s="1"/>
  <c r="G215" i="1"/>
  <c r="I215"/>
  <c r="J215" i="11" s="1"/>
  <c r="K215" i="1"/>
  <c r="F216"/>
  <c r="G216"/>
  <c r="I216"/>
  <c r="J216" i="11" s="1"/>
  <c r="K216" i="1"/>
  <c r="H216" i="7" s="1"/>
  <c r="F217" i="1"/>
  <c r="G217"/>
  <c r="I217"/>
  <c r="J217" i="11" s="1"/>
  <c r="K217" i="1"/>
  <c r="F218"/>
  <c r="G218"/>
  <c r="I218"/>
  <c r="K218"/>
  <c r="F219"/>
  <c r="F219" i="11" s="1"/>
  <c r="G219" i="1"/>
  <c r="I219"/>
  <c r="J219" i="7" s="1"/>
  <c r="K219" i="1"/>
  <c r="F220"/>
  <c r="G220"/>
  <c r="I220"/>
  <c r="K220"/>
  <c r="H220" i="11" s="1"/>
  <c r="F221" i="1"/>
  <c r="G221"/>
  <c r="I221"/>
  <c r="K221"/>
  <c r="H221" i="11" s="1"/>
  <c r="F222" i="1"/>
  <c r="G222"/>
  <c r="I222"/>
  <c r="K222"/>
  <c r="H222" i="11" s="1"/>
  <c r="F223" i="1"/>
  <c r="F223" i="11" s="1"/>
  <c r="G223" i="1"/>
  <c r="I223"/>
  <c r="J223" i="11" s="1"/>
  <c r="K223" i="1"/>
  <c r="F224"/>
  <c r="G224"/>
  <c r="I224"/>
  <c r="J224" i="11" s="1"/>
  <c r="K224" i="1"/>
  <c r="H224" i="7" s="1"/>
  <c r="F225" i="1"/>
  <c r="G225"/>
  <c r="I225"/>
  <c r="J225" i="11" s="1"/>
  <c r="K225" i="1"/>
  <c r="F226"/>
  <c r="G226"/>
  <c r="I226"/>
  <c r="K226"/>
  <c r="F227"/>
  <c r="F227" i="11" s="1"/>
  <c r="G227" i="1"/>
  <c r="I227"/>
  <c r="J227" i="7" s="1"/>
  <c r="K227" i="1"/>
  <c r="F228"/>
  <c r="G228"/>
  <c r="I228"/>
  <c r="K228"/>
  <c r="H228" i="11" s="1"/>
  <c r="F229" i="1"/>
  <c r="G229"/>
  <c r="I229"/>
  <c r="K229"/>
  <c r="H229" i="11" s="1"/>
  <c r="F230" i="1"/>
  <c r="G230"/>
  <c r="I230"/>
  <c r="K230"/>
  <c r="H230" i="11" s="1"/>
  <c r="F231" i="1"/>
  <c r="F231" i="11" s="1"/>
  <c r="G231" i="1"/>
  <c r="I231"/>
  <c r="J231" i="11" s="1"/>
  <c r="K231" i="1"/>
  <c r="F232"/>
  <c r="G232"/>
  <c r="I232"/>
  <c r="J232" i="11" s="1"/>
  <c r="K232" i="1"/>
  <c r="H232" i="7" s="1"/>
  <c r="F233" i="1"/>
  <c r="G233"/>
  <c r="I233"/>
  <c r="J233" i="11" s="1"/>
  <c r="K233" i="1"/>
  <c r="F234"/>
  <c r="G234"/>
  <c r="I234"/>
  <c r="K234"/>
  <c r="F235"/>
  <c r="F235" i="11" s="1"/>
  <c r="G235" i="1"/>
  <c r="I235"/>
  <c r="J235" i="7" s="1"/>
  <c r="K235" i="1"/>
  <c r="F236"/>
  <c r="G236"/>
  <c r="I236"/>
  <c r="K236"/>
  <c r="H236" i="11" s="1"/>
  <c r="F237" i="1"/>
  <c r="G237"/>
  <c r="I237"/>
  <c r="K237"/>
  <c r="H237" i="11" s="1"/>
  <c r="F238" i="1"/>
  <c r="G238"/>
  <c r="I238"/>
  <c r="K238"/>
  <c r="H238" i="11" s="1"/>
  <c r="F239" i="1"/>
  <c r="F239" i="11" s="1"/>
  <c r="G239" i="1"/>
  <c r="I239"/>
  <c r="J239" i="11" s="1"/>
  <c r="K239" i="1"/>
  <c r="F240"/>
  <c r="G240"/>
  <c r="I240"/>
  <c r="J240" i="11" s="1"/>
  <c r="K240" i="1"/>
  <c r="H240" i="7" s="1"/>
  <c r="F241" i="1"/>
  <c r="G241"/>
  <c r="I241"/>
  <c r="J241" i="11" s="1"/>
  <c r="K241" i="1"/>
  <c r="F242"/>
  <c r="G242"/>
  <c r="I242"/>
  <c r="K242"/>
  <c r="F243"/>
  <c r="F243" i="11" s="1"/>
  <c r="G243" i="1"/>
  <c r="I243"/>
  <c r="J243" i="7" s="1"/>
  <c r="K243" i="1"/>
  <c r="F244"/>
  <c r="G244"/>
  <c r="I244"/>
  <c r="K244"/>
  <c r="H244" i="11" s="1"/>
  <c r="F245" i="1"/>
  <c r="G245"/>
  <c r="I245"/>
  <c r="K245"/>
  <c r="H245" i="11" s="1"/>
  <c r="F246" i="1"/>
  <c r="G246"/>
  <c r="I246"/>
  <c r="K246"/>
  <c r="H246" i="11" s="1"/>
  <c r="F247" i="1"/>
  <c r="F247" i="11" s="1"/>
  <c r="G247" i="1"/>
  <c r="I247"/>
  <c r="J247" i="11" s="1"/>
  <c r="K247" i="1"/>
  <c r="F248"/>
  <c r="G248"/>
  <c r="I248"/>
  <c r="J248" i="11" s="1"/>
  <c r="K248" i="1"/>
  <c r="H248" i="7" s="1"/>
  <c r="F249" i="1"/>
  <c r="G249"/>
  <c r="I249"/>
  <c r="J249" i="11" s="1"/>
  <c r="K249" i="1"/>
  <c r="F250"/>
  <c r="G250"/>
  <c r="I250"/>
  <c r="K250"/>
  <c r="F251"/>
  <c r="F251" i="11" s="1"/>
  <c r="G251" i="1"/>
  <c r="I251"/>
  <c r="J251" i="7" s="1"/>
  <c r="K251" i="1"/>
  <c r="J251" i="11"/>
  <c r="H251"/>
  <c r="D251"/>
  <c r="B251"/>
  <c r="J250"/>
  <c r="H250"/>
  <c r="F250"/>
  <c r="D250"/>
  <c r="B250"/>
  <c r="H249"/>
  <c r="F249"/>
  <c r="D249"/>
  <c r="B249"/>
  <c r="H248"/>
  <c r="F248"/>
  <c r="D248"/>
  <c r="B248"/>
  <c r="H247"/>
  <c r="D247"/>
  <c r="B247"/>
  <c r="J246"/>
  <c r="F246"/>
  <c r="D246"/>
  <c r="B246"/>
  <c r="J245"/>
  <c r="F245"/>
  <c r="D245"/>
  <c r="B245"/>
  <c r="J244"/>
  <c r="F244"/>
  <c r="D244"/>
  <c r="B244"/>
  <c r="J243"/>
  <c r="H243"/>
  <c r="D243"/>
  <c r="B243"/>
  <c r="J242"/>
  <c r="H242"/>
  <c r="F242"/>
  <c r="D242"/>
  <c r="B242"/>
  <c r="H241"/>
  <c r="F241"/>
  <c r="D241"/>
  <c r="B241"/>
  <c r="H240"/>
  <c r="F240"/>
  <c r="D240"/>
  <c r="B240"/>
  <c r="H239"/>
  <c r="D239"/>
  <c r="B239"/>
  <c r="J238"/>
  <c r="F238"/>
  <c r="D238"/>
  <c r="B238"/>
  <c r="J237"/>
  <c r="F237"/>
  <c r="D237"/>
  <c r="B237"/>
  <c r="J236"/>
  <c r="F236"/>
  <c r="D236"/>
  <c r="B236"/>
  <c r="J235"/>
  <c r="H235"/>
  <c r="D235"/>
  <c r="B235"/>
  <c r="J234"/>
  <c r="H234"/>
  <c r="F234"/>
  <c r="D234"/>
  <c r="B234"/>
  <c r="H233"/>
  <c r="F233"/>
  <c r="D233"/>
  <c r="B233"/>
  <c r="H232"/>
  <c r="F232"/>
  <c r="D232"/>
  <c r="B232"/>
  <c r="H231"/>
  <c r="D231"/>
  <c r="B231"/>
  <c r="J230"/>
  <c r="F230"/>
  <c r="D230"/>
  <c r="B230"/>
  <c r="J229"/>
  <c r="F229"/>
  <c r="D229"/>
  <c r="B229"/>
  <c r="J228"/>
  <c r="F228"/>
  <c r="D228"/>
  <c r="B228"/>
  <c r="J227"/>
  <c r="H227"/>
  <c r="D227"/>
  <c r="B227"/>
  <c r="J226"/>
  <c r="H226"/>
  <c r="F226"/>
  <c r="D226"/>
  <c r="B226"/>
  <c r="H225"/>
  <c r="F225"/>
  <c r="D225"/>
  <c r="B225"/>
  <c r="H224"/>
  <c r="F224"/>
  <c r="D224"/>
  <c r="B224"/>
  <c r="H223"/>
  <c r="D223"/>
  <c r="B223"/>
  <c r="J222"/>
  <c r="F222"/>
  <c r="D222"/>
  <c r="B222"/>
  <c r="J221"/>
  <c r="F221"/>
  <c r="D221"/>
  <c r="B221"/>
  <c r="J220"/>
  <c r="F220"/>
  <c r="D220"/>
  <c r="B220"/>
  <c r="J219"/>
  <c r="H219"/>
  <c r="D219"/>
  <c r="B219"/>
  <c r="J218"/>
  <c r="H218"/>
  <c r="F218"/>
  <c r="D218"/>
  <c r="B218"/>
  <c r="H217"/>
  <c r="F217"/>
  <c r="D217"/>
  <c r="B217"/>
  <c r="H216"/>
  <c r="F216"/>
  <c r="D216"/>
  <c r="B216"/>
  <c r="H215"/>
  <c r="D215"/>
  <c r="B215"/>
  <c r="J214"/>
  <c r="H214"/>
  <c r="F214"/>
  <c r="D214"/>
  <c r="B214"/>
  <c r="J213"/>
  <c r="F213"/>
  <c r="D213"/>
  <c r="B213"/>
  <c r="J212"/>
  <c r="F212"/>
  <c r="D212"/>
  <c r="B212"/>
  <c r="J211"/>
  <c r="H211"/>
  <c r="D211"/>
  <c r="B211"/>
  <c r="J210"/>
  <c r="H210"/>
  <c r="F210"/>
  <c r="D210"/>
  <c r="B210"/>
  <c r="J209"/>
  <c r="H209"/>
  <c r="F209"/>
  <c r="D209"/>
  <c r="B209"/>
  <c r="H208"/>
  <c r="F208"/>
  <c r="D208"/>
  <c r="B208"/>
  <c r="H207"/>
  <c r="D207"/>
  <c r="B207"/>
  <c r="J206"/>
  <c r="H206"/>
  <c r="F206"/>
  <c r="D206"/>
  <c r="B206"/>
  <c r="J205"/>
  <c r="F205"/>
  <c r="D205"/>
  <c r="B205"/>
  <c r="J204"/>
  <c r="F204"/>
  <c r="D204"/>
  <c r="B204"/>
  <c r="J203"/>
  <c r="H203"/>
  <c r="D203"/>
  <c r="B203"/>
  <c r="J202"/>
  <c r="H202"/>
  <c r="F202"/>
  <c r="D202"/>
  <c r="B202"/>
  <c r="J201"/>
  <c r="H201"/>
  <c r="F201"/>
  <c r="D201"/>
  <c r="B201"/>
  <c r="H200"/>
  <c r="F200"/>
  <c r="D200"/>
  <c r="B200"/>
  <c r="H199"/>
  <c r="D199"/>
  <c r="B199"/>
  <c r="J198"/>
  <c r="H198"/>
  <c r="F198"/>
  <c r="D198"/>
  <c r="B198"/>
  <c r="J197"/>
  <c r="F197"/>
  <c r="D197"/>
  <c r="B197"/>
  <c r="J196"/>
  <c r="F196"/>
  <c r="D196"/>
  <c r="B196"/>
  <c r="J195"/>
  <c r="H195"/>
  <c r="D195"/>
  <c r="B195"/>
  <c r="J194"/>
  <c r="H194"/>
  <c r="F194"/>
  <c r="D194"/>
  <c r="B194"/>
  <c r="J193"/>
  <c r="H193"/>
  <c r="F193"/>
  <c r="D193"/>
  <c r="B193"/>
  <c r="H192"/>
  <c r="F192"/>
  <c r="D192"/>
  <c r="B192"/>
  <c r="H191"/>
  <c r="D191"/>
  <c r="B191"/>
  <c r="J190"/>
  <c r="H190"/>
  <c r="F190"/>
  <c r="D190"/>
  <c r="B190"/>
  <c r="J189"/>
  <c r="F189"/>
  <c r="D189"/>
  <c r="B189"/>
  <c r="J188"/>
  <c r="F188"/>
  <c r="D188"/>
  <c r="B188"/>
  <c r="J187"/>
  <c r="H187"/>
  <c r="D187"/>
  <c r="B187"/>
  <c r="J186"/>
  <c r="H186"/>
  <c r="F186"/>
  <c r="D186"/>
  <c r="B186"/>
  <c r="J185"/>
  <c r="H185"/>
  <c r="F185"/>
  <c r="D185"/>
  <c r="B185"/>
  <c r="H184"/>
  <c r="F184"/>
  <c r="D184"/>
  <c r="B184"/>
  <c r="H183"/>
  <c r="D183"/>
  <c r="B183"/>
  <c r="J182"/>
  <c r="H182"/>
  <c r="F182"/>
  <c r="D182"/>
  <c r="B182"/>
  <c r="J181"/>
  <c r="F181"/>
  <c r="D181"/>
  <c r="B181"/>
  <c r="J180"/>
  <c r="F180"/>
  <c r="D180"/>
  <c r="B180"/>
  <c r="J179"/>
  <c r="H179"/>
  <c r="D179"/>
  <c r="B179"/>
  <c r="J178"/>
  <c r="H178"/>
  <c r="F178"/>
  <c r="D178"/>
  <c r="B178"/>
  <c r="J177"/>
  <c r="H177"/>
  <c r="F177"/>
  <c r="D177"/>
  <c r="B177"/>
  <c r="H176"/>
  <c r="F176"/>
  <c r="D176"/>
  <c r="B176"/>
  <c r="H175"/>
  <c r="D175"/>
  <c r="B175"/>
  <c r="J174"/>
  <c r="H174"/>
  <c r="F174"/>
  <c r="D174"/>
  <c r="B174"/>
  <c r="J173"/>
  <c r="F173"/>
  <c r="D173"/>
  <c r="B173"/>
  <c r="J172"/>
  <c r="F172"/>
  <c r="D172"/>
  <c r="B172"/>
  <c r="J171"/>
  <c r="H171"/>
  <c r="D171"/>
  <c r="B171"/>
  <c r="J170"/>
  <c r="H170"/>
  <c r="F170"/>
  <c r="D170"/>
  <c r="B170"/>
  <c r="J169"/>
  <c r="H169"/>
  <c r="F169"/>
  <c r="D169"/>
  <c r="B169"/>
  <c r="H168"/>
  <c r="F168"/>
  <c r="D168"/>
  <c r="B168"/>
  <c r="H167"/>
  <c r="D167"/>
  <c r="B167"/>
  <c r="J166"/>
  <c r="H166"/>
  <c r="F166"/>
  <c r="D166"/>
  <c r="B166"/>
  <c r="J165"/>
  <c r="F165"/>
  <c r="D165"/>
  <c r="B165"/>
  <c r="J164"/>
  <c r="F164"/>
  <c r="D164"/>
  <c r="B164"/>
  <c r="J163"/>
  <c r="H163"/>
  <c r="D163"/>
  <c r="B163"/>
  <c r="J162"/>
  <c r="H162"/>
  <c r="F162"/>
  <c r="D162"/>
  <c r="B162"/>
  <c r="J161"/>
  <c r="H161"/>
  <c r="F161"/>
  <c r="D161"/>
  <c r="B161"/>
  <c r="H160"/>
  <c r="F160"/>
  <c r="D160"/>
  <c r="B160"/>
  <c r="H159"/>
  <c r="D159"/>
  <c r="B159"/>
  <c r="J158"/>
  <c r="H158"/>
  <c r="F158"/>
  <c r="D158"/>
  <c r="B158"/>
  <c r="J157"/>
  <c r="F157"/>
  <c r="D157"/>
  <c r="B157"/>
  <c r="J156"/>
  <c r="F156"/>
  <c r="D156"/>
  <c r="B156"/>
  <c r="J155"/>
  <c r="H155"/>
  <c r="D155"/>
  <c r="B155"/>
  <c r="J154"/>
  <c r="H154"/>
  <c r="F154"/>
  <c r="D154"/>
  <c r="B154"/>
  <c r="J153"/>
  <c r="H153"/>
  <c r="F153"/>
  <c r="D153"/>
  <c r="B153"/>
  <c r="H152"/>
  <c r="F152"/>
  <c r="D152"/>
  <c r="B152"/>
  <c r="H151"/>
  <c r="D151"/>
  <c r="B151"/>
  <c r="J150"/>
  <c r="H150"/>
  <c r="F150"/>
  <c r="D150"/>
  <c r="B150"/>
  <c r="J149"/>
  <c r="F149"/>
  <c r="D149"/>
  <c r="B149"/>
  <c r="J148"/>
  <c r="F148"/>
  <c r="D148"/>
  <c r="B148"/>
  <c r="J147"/>
  <c r="H147"/>
  <c r="D147"/>
  <c r="B147"/>
  <c r="J146"/>
  <c r="H146"/>
  <c r="F146"/>
  <c r="D146"/>
  <c r="B146"/>
  <c r="J145"/>
  <c r="H145"/>
  <c r="F145"/>
  <c r="D145"/>
  <c r="B145"/>
  <c r="H144"/>
  <c r="F144"/>
  <c r="D144"/>
  <c r="B144"/>
  <c r="H143"/>
  <c r="D143"/>
  <c r="B143"/>
  <c r="J142"/>
  <c r="H142"/>
  <c r="F142"/>
  <c r="D142"/>
  <c r="B142"/>
  <c r="J141"/>
  <c r="F141"/>
  <c r="D141"/>
  <c r="B141"/>
  <c r="J140"/>
  <c r="F140"/>
  <c r="D140"/>
  <c r="B140"/>
  <c r="J139"/>
  <c r="H139"/>
  <c r="D139"/>
  <c r="B139"/>
  <c r="J138"/>
  <c r="H138"/>
  <c r="F138"/>
  <c r="D138"/>
  <c r="B138"/>
  <c r="J137"/>
  <c r="H137"/>
  <c r="F137"/>
  <c r="D137"/>
  <c r="B137"/>
  <c r="H136"/>
  <c r="F136"/>
  <c r="D136"/>
  <c r="B136"/>
  <c r="H135"/>
  <c r="D135"/>
  <c r="B135"/>
  <c r="J134"/>
  <c r="H134"/>
  <c r="F134"/>
  <c r="D134"/>
  <c r="B134"/>
  <c r="J133"/>
  <c r="F133"/>
  <c r="D133"/>
  <c r="B133"/>
  <c r="B132"/>
  <c r="J131"/>
  <c r="H131"/>
  <c r="D131"/>
  <c r="B131"/>
  <c r="J130"/>
  <c r="H130"/>
  <c r="F130"/>
  <c r="D130"/>
  <c r="B130"/>
  <c r="J129"/>
  <c r="H129"/>
  <c r="F129"/>
  <c r="D129"/>
  <c r="B129"/>
  <c r="H128"/>
  <c r="F128"/>
  <c r="D128"/>
  <c r="B128"/>
  <c r="H127"/>
  <c r="D127"/>
  <c r="B127"/>
  <c r="J126"/>
  <c r="H126"/>
  <c r="F126"/>
  <c r="D126"/>
  <c r="B126"/>
  <c r="J125"/>
  <c r="F125"/>
  <c r="D125"/>
  <c r="B125"/>
  <c r="J124"/>
  <c r="F124"/>
  <c r="D124"/>
  <c r="B124"/>
  <c r="J123"/>
  <c r="H123"/>
  <c r="D123"/>
  <c r="B123"/>
  <c r="J122"/>
  <c r="H122"/>
  <c r="F122"/>
  <c r="D122"/>
  <c r="B122"/>
  <c r="J121"/>
  <c r="H121"/>
  <c r="F121"/>
  <c r="D121"/>
  <c r="B121"/>
  <c r="H120"/>
  <c r="F120"/>
  <c r="D120"/>
  <c r="B120"/>
  <c r="H119"/>
  <c r="D119"/>
  <c r="B119"/>
  <c r="J118"/>
  <c r="H118"/>
  <c r="F118"/>
  <c r="D118"/>
  <c r="B118"/>
  <c r="J117"/>
  <c r="F117"/>
  <c r="D117"/>
  <c r="B117"/>
  <c r="J116"/>
  <c r="F116"/>
  <c r="D116"/>
  <c r="B116"/>
  <c r="J115"/>
  <c r="H115"/>
  <c r="D115"/>
  <c r="B115"/>
  <c r="J114"/>
  <c r="H114"/>
  <c r="F114"/>
  <c r="D114"/>
  <c r="B114"/>
  <c r="J113"/>
  <c r="H113"/>
  <c r="F113"/>
  <c r="D113"/>
  <c r="B113"/>
  <c r="H112"/>
  <c r="F112"/>
  <c r="D112"/>
  <c r="B112"/>
  <c r="H111"/>
  <c r="D111"/>
  <c r="B111"/>
  <c r="J110"/>
  <c r="H110"/>
  <c r="F110"/>
  <c r="D110"/>
  <c r="B110"/>
  <c r="J109"/>
  <c r="F109"/>
  <c r="D109"/>
  <c r="B109"/>
  <c r="J108"/>
  <c r="F108"/>
  <c r="D108"/>
  <c r="B108"/>
  <c r="J107"/>
  <c r="H107"/>
  <c r="D107"/>
  <c r="B107"/>
  <c r="J106"/>
  <c r="H106"/>
  <c r="F106"/>
  <c r="D106"/>
  <c r="B106"/>
  <c r="J105"/>
  <c r="H105"/>
  <c r="F105"/>
  <c r="D105"/>
  <c r="B105"/>
  <c r="H104"/>
  <c r="F104"/>
  <c r="D104"/>
  <c r="B104"/>
  <c r="H103"/>
  <c r="D103"/>
  <c r="B103"/>
  <c r="J102"/>
  <c r="H102"/>
  <c r="F102"/>
  <c r="D102"/>
  <c r="B102"/>
  <c r="J101"/>
  <c r="F101"/>
  <c r="D101"/>
  <c r="B101"/>
  <c r="J100"/>
  <c r="F100"/>
  <c r="D100"/>
  <c r="B100"/>
  <c r="J99"/>
  <c r="H99"/>
  <c r="D99"/>
  <c r="B99"/>
  <c r="J98"/>
  <c r="H98"/>
  <c r="F98"/>
  <c r="D98"/>
  <c r="B98"/>
  <c r="J97"/>
  <c r="H97"/>
  <c r="F97"/>
  <c r="D97"/>
  <c r="B97"/>
  <c r="H96"/>
  <c r="F96"/>
  <c r="D96"/>
  <c r="B96"/>
  <c r="H95"/>
  <c r="D95"/>
  <c r="B95"/>
  <c r="J94"/>
  <c r="H94"/>
  <c r="F94"/>
  <c r="D94"/>
  <c r="B94"/>
  <c r="J93"/>
  <c r="F93"/>
  <c r="D93"/>
  <c r="B93"/>
  <c r="J92"/>
  <c r="F92"/>
  <c r="D92"/>
  <c r="B92"/>
  <c r="J91"/>
  <c r="H91"/>
  <c r="D91"/>
  <c r="B91"/>
  <c r="J90"/>
  <c r="H90"/>
  <c r="F90"/>
  <c r="D90"/>
  <c r="B90"/>
  <c r="J89"/>
  <c r="H89"/>
  <c r="F89"/>
  <c r="D89"/>
  <c r="B89"/>
  <c r="H88"/>
  <c r="F88"/>
  <c r="D88"/>
  <c r="B88"/>
  <c r="H87"/>
  <c r="D87"/>
  <c r="B87"/>
  <c r="J86"/>
  <c r="H86"/>
  <c r="F86"/>
  <c r="D86"/>
  <c r="B86"/>
  <c r="J85"/>
  <c r="F85"/>
  <c r="D85"/>
  <c r="B85"/>
  <c r="J84"/>
  <c r="F84"/>
  <c r="D84"/>
  <c r="B84"/>
  <c r="J83"/>
  <c r="H83"/>
  <c r="D83"/>
  <c r="B83"/>
  <c r="J82"/>
  <c r="H82"/>
  <c r="F82"/>
  <c r="D82"/>
  <c r="B82"/>
  <c r="J81"/>
  <c r="H81"/>
  <c r="F81"/>
  <c r="D81"/>
  <c r="B81"/>
  <c r="H80"/>
  <c r="F80"/>
  <c r="D80"/>
  <c r="B80"/>
  <c r="H79"/>
  <c r="D79"/>
  <c r="B79"/>
  <c r="J78"/>
  <c r="H78"/>
  <c r="F78"/>
  <c r="D78"/>
  <c r="B78"/>
  <c r="J77"/>
  <c r="F77"/>
  <c r="D77"/>
  <c r="B77"/>
  <c r="J76"/>
  <c r="F76"/>
  <c r="D76"/>
  <c r="B76"/>
  <c r="J75"/>
  <c r="H75"/>
  <c r="D75"/>
  <c r="B75"/>
  <c r="J74"/>
  <c r="H74"/>
  <c r="F74"/>
  <c r="D74"/>
  <c r="B74"/>
  <c r="J73"/>
  <c r="H73"/>
  <c r="F73"/>
  <c r="D73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30" i="6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131" i="7"/>
  <c r="D131"/>
  <c r="H131"/>
  <c r="B132"/>
  <c r="B133"/>
  <c r="D133"/>
  <c r="F133"/>
  <c r="J133"/>
  <c r="B134"/>
  <c r="D134"/>
  <c r="F134"/>
  <c r="H134"/>
  <c r="J134"/>
  <c r="B135"/>
  <c r="D135"/>
  <c r="H135"/>
  <c r="J135"/>
  <c r="B136"/>
  <c r="D136"/>
  <c r="F136"/>
  <c r="B137"/>
  <c r="D137"/>
  <c r="F137"/>
  <c r="H137"/>
  <c r="J137"/>
  <c r="B138"/>
  <c r="D138"/>
  <c r="F138"/>
  <c r="H138"/>
  <c r="J138"/>
  <c r="B139"/>
  <c r="D139"/>
  <c r="H139"/>
  <c r="B140"/>
  <c r="D140"/>
  <c r="F140"/>
  <c r="H140"/>
  <c r="J140"/>
  <c r="B141"/>
  <c r="D141"/>
  <c r="F141"/>
  <c r="J141"/>
  <c r="B142"/>
  <c r="D142"/>
  <c r="F142"/>
  <c r="H142"/>
  <c r="J142"/>
  <c r="B143"/>
  <c r="D143"/>
  <c r="H143"/>
  <c r="J143"/>
  <c r="B144"/>
  <c r="D144"/>
  <c r="F144"/>
  <c r="B145"/>
  <c r="D145"/>
  <c r="F145"/>
  <c r="H145"/>
  <c r="J145"/>
  <c r="B146"/>
  <c r="D146"/>
  <c r="F146"/>
  <c r="H146"/>
  <c r="J146"/>
  <c r="B147"/>
  <c r="D147"/>
  <c r="H147"/>
  <c r="B148"/>
  <c r="D148"/>
  <c r="F148"/>
  <c r="H148"/>
  <c r="J148"/>
  <c r="B149"/>
  <c r="D149"/>
  <c r="F149"/>
  <c r="J149"/>
  <c r="B150"/>
  <c r="D150"/>
  <c r="F150"/>
  <c r="H150"/>
  <c r="J150"/>
  <c r="B151"/>
  <c r="D151"/>
  <c r="H151"/>
  <c r="J151"/>
  <c r="B152"/>
  <c r="D152"/>
  <c r="F152"/>
  <c r="B153"/>
  <c r="D153"/>
  <c r="F153"/>
  <c r="H153"/>
  <c r="J153"/>
  <c r="B154"/>
  <c r="D154"/>
  <c r="F154"/>
  <c r="H154"/>
  <c r="J154"/>
  <c r="B155"/>
  <c r="D155"/>
  <c r="H155"/>
  <c r="B156"/>
  <c r="D156"/>
  <c r="F156"/>
  <c r="H156"/>
  <c r="J156"/>
  <c r="B157"/>
  <c r="D157"/>
  <c r="F157"/>
  <c r="J157"/>
  <c r="B158"/>
  <c r="D158"/>
  <c r="F158"/>
  <c r="H158"/>
  <c r="J158"/>
  <c r="B159"/>
  <c r="D159"/>
  <c r="H159"/>
  <c r="J159"/>
  <c r="B160"/>
  <c r="D160"/>
  <c r="F160"/>
  <c r="B161"/>
  <c r="D161"/>
  <c r="F161"/>
  <c r="H161"/>
  <c r="J161"/>
  <c r="B162"/>
  <c r="D162"/>
  <c r="F162"/>
  <c r="H162"/>
  <c r="J162"/>
  <c r="B163"/>
  <c r="D163"/>
  <c r="H163"/>
  <c r="B164"/>
  <c r="D164"/>
  <c r="F164"/>
  <c r="H164"/>
  <c r="J164"/>
  <c r="B165"/>
  <c r="D165"/>
  <c r="F165"/>
  <c r="J165"/>
  <c r="B166"/>
  <c r="D166"/>
  <c r="F166"/>
  <c r="H166"/>
  <c r="J166"/>
  <c r="B167"/>
  <c r="D167"/>
  <c r="H167"/>
  <c r="J167"/>
  <c r="B168"/>
  <c r="D168"/>
  <c r="F168"/>
  <c r="B169"/>
  <c r="D169"/>
  <c r="F169"/>
  <c r="H169"/>
  <c r="J169"/>
  <c r="B170"/>
  <c r="D170"/>
  <c r="F170"/>
  <c r="H170"/>
  <c r="J170"/>
  <c r="B171"/>
  <c r="D171"/>
  <c r="H171"/>
  <c r="B172"/>
  <c r="D172"/>
  <c r="F172"/>
  <c r="H172"/>
  <c r="J172"/>
  <c r="B173"/>
  <c r="D173"/>
  <c r="F173"/>
  <c r="J173"/>
  <c r="B174"/>
  <c r="D174"/>
  <c r="F174"/>
  <c r="H174"/>
  <c r="J174"/>
  <c r="B175"/>
  <c r="D175"/>
  <c r="H175"/>
  <c r="J175"/>
  <c r="B176"/>
  <c r="D176"/>
  <c r="F176"/>
  <c r="B177"/>
  <c r="D177"/>
  <c r="F177"/>
  <c r="H177"/>
  <c r="J177"/>
  <c r="B178"/>
  <c r="D178"/>
  <c r="F178"/>
  <c r="H178"/>
  <c r="J178"/>
  <c r="B179"/>
  <c r="D179"/>
  <c r="H179"/>
  <c r="B180"/>
  <c r="D180"/>
  <c r="F180"/>
  <c r="H180"/>
  <c r="J180"/>
  <c r="B181"/>
  <c r="D181"/>
  <c r="F181"/>
  <c r="J181"/>
  <c r="B182"/>
  <c r="D182"/>
  <c r="F182"/>
  <c r="H182"/>
  <c r="J182"/>
  <c r="B183"/>
  <c r="D183"/>
  <c r="H183"/>
  <c r="J183"/>
  <c r="B184"/>
  <c r="D184"/>
  <c r="F184"/>
  <c r="B185"/>
  <c r="D185"/>
  <c r="F185"/>
  <c r="H185"/>
  <c r="J185"/>
  <c r="B186"/>
  <c r="D186"/>
  <c r="F186"/>
  <c r="H186"/>
  <c r="J186"/>
  <c r="B187"/>
  <c r="D187"/>
  <c r="H187"/>
  <c r="B188"/>
  <c r="D188"/>
  <c r="F188"/>
  <c r="H188"/>
  <c r="J188"/>
  <c r="B189"/>
  <c r="D189"/>
  <c r="F189"/>
  <c r="J189"/>
  <c r="B190"/>
  <c r="D190"/>
  <c r="F190"/>
  <c r="H190"/>
  <c r="J190"/>
  <c r="B191"/>
  <c r="D191"/>
  <c r="H191"/>
  <c r="J191"/>
  <c r="B192"/>
  <c r="D192"/>
  <c r="F192"/>
  <c r="B193"/>
  <c r="D193"/>
  <c r="F193"/>
  <c r="H193"/>
  <c r="J193"/>
  <c r="B194"/>
  <c r="D194"/>
  <c r="F194"/>
  <c r="H194"/>
  <c r="J194"/>
  <c r="B195"/>
  <c r="D195"/>
  <c r="H195"/>
  <c r="B196"/>
  <c r="D196"/>
  <c r="F196"/>
  <c r="H196"/>
  <c r="J196"/>
  <c r="B197"/>
  <c r="D197"/>
  <c r="F197"/>
  <c r="J197"/>
  <c r="B198"/>
  <c r="D198"/>
  <c r="F198"/>
  <c r="H198"/>
  <c r="J198"/>
  <c r="B199"/>
  <c r="D199"/>
  <c r="H199"/>
  <c r="J199"/>
  <c r="B200"/>
  <c r="D200"/>
  <c r="F200"/>
  <c r="B201"/>
  <c r="D201"/>
  <c r="F201"/>
  <c r="H201"/>
  <c r="J201"/>
  <c r="B202"/>
  <c r="D202"/>
  <c r="F202"/>
  <c r="H202"/>
  <c r="J202"/>
  <c r="B203"/>
  <c r="D203"/>
  <c r="H203"/>
  <c r="B204"/>
  <c r="D204"/>
  <c r="F204"/>
  <c r="H204"/>
  <c r="J204"/>
  <c r="B205"/>
  <c r="D205"/>
  <c r="F205"/>
  <c r="J205"/>
  <c r="B206"/>
  <c r="D206"/>
  <c r="F206"/>
  <c r="H206"/>
  <c r="J206"/>
  <c r="B207"/>
  <c r="D207"/>
  <c r="H207"/>
  <c r="J207"/>
  <c r="B208"/>
  <c r="D208"/>
  <c r="F208"/>
  <c r="B209"/>
  <c r="D209"/>
  <c r="F209"/>
  <c r="H209"/>
  <c r="J209"/>
  <c r="B210"/>
  <c r="D210"/>
  <c r="F210"/>
  <c r="H210"/>
  <c r="J210"/>
  <c r="B211"/>
  <c r="D211"/>
  <c r="H211"/>
  <c r="B212"/>
  <c r="D212"/>
  <c r="F212"/>
  <c r="H212"/>
  <c r="J212"/>
  <c r="B213"/>
  <c r="D213"/>
  <c r="F213"/>
  <c r="J213"/>
  <c r="B214"/>
  <c r="D214"/>
  <c r="F214"/>
  <c r="H214"/>
  <c r="J214"/>
  <c r="B215"/>
  <c r="D215"/>
  <c r="H215"/>
  <c r="J215"/>
  <c r="B216"/>
  <c r="D216"/>
  <c r="F216"/>
  <c r="B217"/>
  <c r="D217"/>
  <c r="F217"/>
  <c r="H217"/>
  <c r="J217"/>
  <c r="B218"/>
  <c r="D218"/>
  <c r="F218"/>
  <c r="H218"/>
  <c r="J218"/>
  <c r="B219"/>
  <c r="D219"/>
  <c r="H219"/>
  <c r="B220"/>
  <c r="D220"/>
  <c r="F220"/>
  <c r="H220"/>
  <c r="J220"/>
  <c r="B221"/>
  <c r="D221"/>
  <c r="F221"/>
  <c r="J221"/>
  <c r="B222"/>
  <c r="D222"/>
  <c r="F222"/>
  <c r="H222"/>
  <c r="J222"/>
  <c r="B223"/>
  <c r="D223"/>
  <c r="H223"/>
  <c r="J223"/>
  <c r="B224"/>
  <c r="D224"/>
  <c r="F224"/>
  <c r="B225"/>
  <c r="D225"/>
  <c r="F225"/>
  <c r="H225"/>
  <c r="J225"/>
  <c r="B226"/>
  <c r="D226"/>
  <c r="F226"/>
  <c r="H226"/>
  <c r="J226"/>
  <c r="B227"/>
  <c r="D227"/>
  <c r="H227"/>
  <c r="B228"/>
  <c r="D228"/>
  <c r="F228"/>
  <c r="H228"/>
  <c r="J228"/>
  <c r="B229"/>
  <c r="D229"/>
  <c r="F229"/>
  <c r="J229"/>
  <c r="B230"/>
  <c r="D230"/>
  <c r="F230"/>
  <c r="H230"/>
  <c r="J230"/>
  <c r="B231"/>
  <c r="D231"/>
  <c r="H231"/>
  <c r="J231"/>
  <c r="B232"/>
  <c r="D232"/>
  <c r="F232"/>
  <c r="B233"/>
  <c r="D233"/>
  <c r="F233"/>
  <c r="H233"/>
  <c r="J233"/>
  <c r="B234"/>
  <c r="D234"/>
  <c r="F234"/>
  <c r="H234"/>
  <c r="J234"/>
  <c r="B235"/>
  <c r="D235"/>
  <c r="H235"/>
  <c r="B236"/>
  <c r="D236"/>
  <c r="F236"/>
  <c r="H236"/>
  <c r="J236"/>
  <c r="B237"/>
  <c r="D237"/>
  <c r="F237"/>
  <c r="J237"/>
  <c r="B238"/>
  <c r="D238"/>
  <c r="F238"/>
  <c r="H238"/>
  <c r="J238"/>
  <c r="B239"/>
  <c r="D239"/>
  <c r="H239"/>
  <c r="J239"/>
  <c r="B240"/>
  <c r="D240"/>
  <c r="F240"/>
  <c r="B241"/>
  <c r="D241"/>
  <c r="F241"/>
  <c r="H241"/>
  <c r="J241"/>
  <c r="B242"/>
  <c r="D242"/>
  <c r="F242"/>
  <c r="H242"/>
  <c r="J242"/>
  <c r="B243"/>
  <c r="D243"/>
  <c r="H243"/>
  <c r="B244"/>
  <c r="D244"/>
  <c r="F244"/>
  <c r="H244"/>
  <c r="J244"/>
  <c r="B245"/>
  <c r="D245"/>
  <c r="F245"/>
  <c r="J245"/>
  <c r="B246"/>
  <c r="D246"/>
  <c r="F246"/>
  <c r="H246"/>
  <c r="J246"/>
  <c r="B247"/>
  <c r="D247"/>
  <c r="H247"/>
  <c r="J247"/>
  <c r="B248"/>
  <c r="D248"/>
  <c r="F248"/>
  <c r="B249"/>
  <c r="D249"/>
  <c r="F249"/>
  <c r="H249"/>
  <c r="J249"/>
  <c r="B250"/>
  <c r="D250"/>
  <c r="F250"/>
  <c r="H250"/>
  <c r="J250"/>
  <c r="B251"/>
  <c r="D251"/>
  <c r="H251"/>
  <c r="B130"/>
  <c r="D130"/>
  <c r="F130"/>
  <c r="H130"/>
  <c r="J130"/>
  <c r="B130" i="1"/>
  <c r="D130"/>
  <c r="B131"/>
  <c r="D131"/>
  <c r="B132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J73" i="7"/>
  <c r="J74"/>
  <c r="J76"/>
  <c r="J77"/>
  <c r="J78"/>
  <c r="J79"/>
  <c r="J80"/>
  <c r="J81"/>
  <c r="J82"/>
  <c r="J84"/>
  <c r="J85"/>
  <c r="J86"/>
  <c r="J87"/>
  <c r="J88"/>
  <c r="J89"/>
  <c r="J90"/>
  <c r="J92"/>
  <c r="J93"/>
  <c r="J94"/>
  <c r="J95"/>
  <c r="J96"/>
  <c r="J97"/>
  <c r="J98"/>
  <c r="J100"/>
  <c r="J101"/>
  <c r="J102"/>
  <c r="J103"/>
  <c r="J104"/>
  <c r="J105"/>
  <c r="J106"/>
  <c r="J108"/>
  <c r="J109"/>
  <c r="J110"/>
  <c r="J111"/>
  <c r="J112"/>
  <c r="J113"/>
  <c r="J114"/>
  <c r="J116"/>
  <c r="J117"/>
  <c r="J118"/>
  <c r="J119"/>
  <c r="J120"/>
  <c r="J121"/>
  <c r="J122"/>
  <c r="J124"/>
  <c r="J125"/>
  <c r="J126"/>
  <c r="J127"/>
  <c r="J128"/>
  <c r="J129"/>
  <c r="B103" i="8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102"/>
  <c r="B3" i="1"/>
  <c r="F251" i="7" l="1"/>
  <c r="F243"/>
  <c r="F235"/>
  <c r="F227"/>
  <c r="F219"/>
  <c r="F211"/>
  <c r="F203"/>
  <c r="F195"/>
  <c r="F187"/>
  <c r="F179"/>
  <c r="F171"/>
  <c r="F163"/>
  <c r="F155"/>
  <c r="F147"/>
  <c r="F139"/>
  <c r="F131"/>
  <c r="J248"/>
  <c r="H245"/>
  <c r="J240"/>
  <c r="H237"/>
  <c r="J232"/>
  <c r="H229"/>
  <c r="J224"/>
  <c r="H221"/>
  <c r="J216"/>
  <c r="H213"/>
  <c r="J208"/>
  <c r="H205"/>
  <c r="J200"/>
  <c r="H197"/>
  <c r="J192"/>
  <c r="H189"/>
  <c r="J184"/>
  <c r="H181"/>
  <c r="J176"/>
  <c r="H173"/>
  <c r="J168"/>
  <c r="H165"/>
  <c r="J160"/>
  <c r="H157"/>
  <c r="J152"/>
  <c r="H149"/>
  <c r="J144"/>
  <c r="H141"/>
  <c r="J136"/>
  <c r="H133"/>
  <c r="F247"/>
  <c r="F239"/>
  <c r="F231"/>
  <c r="F223"/>
  <c r="F215"/>
  <c r="F207"/>
  <c r="F199"/>
  <c r="F191"/>
  <c r="F183"/>
  <c r="F175"/>
  <c r="F167"/>
  <c r="F159"/>
  <c r="F151"/>
  <c r="F143"/>
  <c r="F135"/>
  <c r="M107" i="8"/>
  <c r="B3"/>
  <c r="E3" s="1"/>
  <c r="F3" s="1"/>
  <c r="F3" i="1" s="1"/>
  <c r="F3" i="11" s="1"/>
  <c r="L153" i="8"/>
  <c r="N153" s="1"/>
  <c r="L217"/>
  <c r="N217" s="1"/>
  <c r="G28"/>
  <c r="G107"/>
  <c r="G116"/>
  <c r="G129"/>
  <c r="G134"/>
  <c r="H134" s="1"/>
  <c r="G137"/>
  <c r="G148"/>
  <c r="G156"/>
  <c r="G157"/>
  <c r="G161"/>
  <c r="G166"/>
  <c r="G174"/>
  <c r="G184"/>
  <c r="G189"/>
  <c r="G192"/>
  <c r="G193"/>
  <c r="G203"/>
  <c r="G211"/>
  <c r="G212"/>
  <c r="G221"/>
  <c r="G225"/>
  <c r="G229"/>
  <c r="G230"/>
  <c r="G244"/>
  <c r="E105"/>
  <c r="F105" s="1"/>
  <c r="F105" i="7" s="1"/>
  <c r="E109" i="8"/>
  <c r="F109" s="1"/>
  <c r="F109" i="7" s="1"/>
  <c r="E113" i="8"/>
  <c r="F113" s="1"/>
  <c r="F113" i="7" s="1"/>
  <c r="E123" i="8"/>
  <c r="F123" s="1"/>
  <c r="F123" i="7" s="1"/>
  <c r="E131" i="8"/>
  <c r="F131" s="1"/>
  <c r="E132"/>
  <c r="F132" s="1"/>
  <c r="F132" i="1" s="1"/>
  <c r="E137" i="8"/>
  <c r="F137" s="1"/>
  <c r="E141"/>
  <c r="F141" s="1"/>
  <c r="E149"/>
  <c r="F149" s="1"/>
  <c r="E160"/>
  <c r="F160" s="1"/>
  <c r="E164"/>
  <c r="F164" s="1"/>
  <c r="E168"/>
  <c r="F168" s="1"/>
  <c r="E169"/>
  <c r="F169" s="1"/>
  <c r="E177"/>
  <c r="F177" s="1"/>
  <c r="E178"/>
  <c r="F178" s="1"/>
  <c r="E193"/>
  <c r="F193" s="1"/>
  <c r="E196"/>
  <c r="F196" s="1"/>
  <c r="E201"/>
  <c r="F201" s="1"/>
  <c r="E204"/>
  <c r="F204" s="1"/>
  <c r="E205"/>
  <c r="F205" s="1"/>
  <c r="E233"/>
  <c r="F233" s="1"/>
  <c r="E237"/>
  <c r="F237" s="1"/>
  <c r="E241"/>
  <c r="F241" s="1"/>
  <c r="E251"/>
  <c r="F251" s="1"/>
  <c r="B2"/>
  <c r="C105"/>
  <c r="D105" s="1"/>
  <c r="D105" i="1" s="1"/>
  <c r="D105" i="7" s="1"/>
  <c r="C106" i="8"/>
  <c r="D106" s="1"/>
  <c r="D106" i="1" s="1"/>
  <c r="D106" i="7" s="1"/>
  <c r="C107" i="8"/>
  <c r="D107" s="1"/>
  <c r="D107" i="1" s="1"/>
  <c r="D107" i="7" s="1"/>
  <c r="C109" i="8"/>
  <c r="D109" s="1"/>
  <c r="D109" i="1" s="1"/>
  <c r="D109" i="7" s="1"/>
  <c r="C110" i="8"/>
  <c r="D110" s="1"/>
  <c r="D110" i="1" s="1"/>
  <c r="D110" i="7" s="1"/>
  <c r="C113" i="8"/>
  <c r="D113" s="1"/>
  <c r="D113" i="1" s="1"/>
  <c r="D113" i="7" s="1"/>
  <c r="C115" i="8"/>
  <c r="D115" s="1"/>
  <c r="D115" i="1" s="1"/>
  <c r="D115" i="7" s="1"/>
  <c r="C116" i="8"/>
  <c r="D116" s="1"/>
  <c r="D116" i="1" s="1"/>
  <c r="D116" i="7" s="1"/>
  <c r="C118" i="8"/>
  <c r="D118" s="1"/>
  <c r="D118" i="1" s="1"/>
  <c r="D118" i="7" s="1"/>
  <c r="C121" i="8"/>
  <c r="D121" s="1"/>
  <c r="D121" i="1" s="1"/>
  <c r="D121" i="7" s="1"/>
  <c r="C124" i="8"/>
  <c r="D124" s="1"/>
  <c r="D124" i="1" s="1"/>
  <c r="D124" i="7" s="1"/>
  <c r="C125" i="8"/>
  <c r="D125" s="1"/>
  <c r="D125" i="1" s="1"/>
  <c r="D125" i="7" s="1"/>
  <c r="C129" i="8"/>
  <c r="D129" s="1"/>
  <c r="D129" i="1" s="1"/>
  <c r="D129" i="7" s="1"/>
  <c r="C133" i="8"/>
  <c r="D133" s="1"/>
  <c r="C134"/>
  <c r="D134" s="1"/>
  <c r="C137"/>
  <c r="D137" s="1"/>
  <c r="C142"/>
  <c r="D142" s="1"/>
  <c r="C153"/>
  <c r="D153" s="1"/>
  <c r="C155"/>
  <c r="D155" s="1"/>
  <c r="C156"/>
  <c r="D156" s="1"/>
  <c r="C157"/>
  <c r="D157" s="1"/>
  <c r="C161"/>
  <c r="D161" s="1"/>
  <c r="C164"/>
  <c r="D164" s="1"/>
  <c r="C165"/>
  <c r="D165" s="1"/>
  <c r="C166"/>
  <c r="D166" s="1"/>
  <c r="C169"/>
  <c r="D169" s="1"/>
  <c r="C170"/>
  <c r="D170" s="1"/>
  <c r="C173"/>
  <c r="D173" s="1"/>
  <c r="C174"/>
  <c r="D174" s="1"/>
  <c r="C177"/>
  <c r="D177" s="1"/>
  <c r="C179"/>
  <c r="D179" s="1"/>
  <c r="C180"/>
  <c r="D180" s="1"/>
  <c r="C182"/>
  <c r="D182" s="1"/>
  <c r="C185"/>
  <c r="D185" s="1"/>
  <c r="C188"/>
  <c r="D188" s="1"/>
  <c r="C189"/>
  <c r="D189" s="1"/>
  <c r="C193"/>
  <c r="D193" s="1"/>
  <c r="C197"/>
  <c r="D197" s="1"/>
  <c r="C198"/>
  <c r="D198" s="1"/>
  <c r="C201"/>
  <c r="D201" s="1"/>
  <c r="C206"/>
  <c r="D206" s="1"/>
  <c r="C217"/>
  <c r="D217" s="1"/>
  <c r="C219"/>
  <c r="D219" s="1"/>
  <c r="C220"/>
  <c r="D220" s="1"/>
  <c r="C221"/>
  <c r="D221" s="1"/>
  <c r="C225"/>
  <c r="D225" s="1"/>
  <c r="C228"/>
  <c r="D228" s="1"/>
  <c r="C229"/>
  <c r="D229" s="1"/>
  <c r="C230"/>
  <c r="D230" s="1"/>
  <c r="C233"/>
  <c r="D233" s="1"/>
  <c r="C234"/>
  <c r="D234" s="1"/>
  <c r="C237"/>
  <c r="D237" s="1"/>
  <c r="C238"/>
  <c r="D238" s="1"/>
  <c r="C241"/>
  <c r="D241" s="1"/>
  <c r="C243"/>
  <c r="D243" s="1"/>
  <c r="C244"/>
  <c r="D244" s="1"/>
  <c r="C246"/>
  <c r="D246" s="1"/>
  <c r="C249"/>
  <c r="D249" s="1"/>
  <c r="L106"/>
  <c r="N106" s="1"/>
  <c r="L107"/>
  <c r="N107" s="1"/>
  <c r="C108"/>
  <c r="D108" s="1"/>
  <c r="D108" i="1" s="1"/>
  <c r="D108" i="7" s="1"/>
  <c r="L122" i="8"/>
  <c r="N122" s="1"/>
  <c r="G125"/>
  <c r="G126"/>
  <c r="L138"/>
  <c r="N138" s="1"/>
  <c r="C139"/>
  <c r="D139" s="1"/>
  <c r="G143"/>
  <c r="C146"/>
  <c r="D146" s="1"/>
  <c r="L147"/>
  <c r="N147" s="1"/>
  <c r="L154"/>
  <c r="N154" s="1"/>
  <c r="C158"/>
  <c r="D158" s="1"/>
  <c r="C162"/>
  <c r="D162" s="1"/>
  <c r="C163"/>
  <c r="D163" s="1"/>
  <c r="L170"/>
  <c r="N170" s="1"/>
  <c r="G171"/>
  <c r="G172"/>
  <c r="E173"/>
  <c r="F173" s="1"/>
  <c r="E175"/>
  <c r="F175" s="1"/>
  <c r="L178"/>
  <c r="N178" s="1"/>
  <c r="C181"/>
  <c r="D181" s="1"/>
  <c r="C183"/>
  <c r="D183" s="1"/>
  <c r="L186"/>
  <c r="N186" s="1"/>
  <c r="G190"/>
  <c r="C194"/>
  <c r="D194" s="1"/>
  <c r="G198"/>
  <c r="C202"/>
  <c r="D202" s="1"/>
  <c r="G207"/>
  <c r="L210"/>
  <c r="N210" s="1"/>
  <c r="L211"/>
  <c r="N211" s="1"/>
  <c r="C218"/>
  <c r="D218" s="1"/>
  <c r="C222"/>
  <c r="D222" s="1"/>
  <c r="C226"/>
  <c r="D226" s="1"/>
  <c r="G227"/>
  <c r="G235"/>
  <c r="C236"/>
  <c r="D236" s="1"/>
  <c r="G239"/>
  <c r="L242"/>
  <c r="N242" s="1"/>
  <c r="E247"/>
  <c r="F247" s="1"/>
  <c r="L250"/>
  <c r="N250" s="1"/>
  <c r="C102"/>
  <c r="D102" s="1"/>
  <c r="B101"/>
  <c r="G101" s="1"/>
  <c r="B13"/>
  <c r="B14"/>
  <c r="B15"/>
  <c r="C15" s="1"/>
  <c r="D15" s="1"/>
  <c r="B16"/>
  <c r="G16" s="1"/>
  <c r="B17"/>
  <c r="C17" s="1"/>
  <c r="D17" s="1"/>
  <c r="B18"/>
  <c r="L18" s="1"/>
  <c r="N18" s="1"/>
  <c r="B19"/>
  <c r="B20"/>
  <c r="B21"/>
  <c r="G21" s="1"/>
  <c r="B22"/>
  <c r="B23"/>
  <c r="B24"/>
  <c r="B25"/>
  <c r="C25" s="1"/>
  <c r="D25" s="1"/>
  <c r="B26"/>
  <c r="B27"/>
  <c r="G27" s="1"/>
  <c r="B28"/>
  <c r="B29"/>
  <c r="B30"/>
  <c r="B31"/>
  <c r="B32"/>
  <c r="E32" s="1"/>
  <c r="F32" s="1"/>
  <c r="F32" i="1" s="1"/>
  <c r="F32" i="11" s="1"/>
  <c r="B33" i="8"/>
  <c r="B34"/>
  <c r="B35"/>
  <c r="C35" s="1"/>
  <c r="D35" s="1"/>
  <c r="B36"/>
  <c r="E36" s="1"/>
  <c r="F36" s="1"/>
  <c r="F36" i="1" s="1"/>
  <c r="F36" i="11" s="1"/>
  <c r="B37" i="8"/>
  <c r="B38"/>
  <c r="G38" s="1"/>
  <c r="B39"/>
  <c r="B40"/>
  <c r="E40" s="1"/>
  <c r="F40" s="1"/>
  <c r="F40" i="1" s="1"/>
  <c r="F40" i="11" s="1"/>
  <c r="B41" i="8"/>
  <c r="E41" s="1"/>
  <c r="F41" s="1"/>
  <c r="F41" i="1" s="1"/>
  <c r="F41" i="11" s="1"/>
  <c r="B42" i="8"/>
  <c r="L42" s="1"/>
  <c r="N42" s="1"/>
  <c r="B43"/>
  <c r="C43" s="1"/>
  <c r="D43" s="1"/>
  <c r="B44"/>
  <c r="B45"/>
  <c r="B46"/>
  <c r="B47"/>
  <c r="B48"/>
  <c r="B49"/>
  <c r="C49" s="1"/>
  <c r="D49" s="1"/>
  <c r="B50"/>
  <c r="E50" s="1"/>
  <c r="F50" s="1"/>
  <c r="F50" i="1" s="1"/>
  <c r="F50" i="11" s="1"/>
  <c r="B51" i="8"/>
  <c r="B52"/>
  <c r="B53"/>
  <c r="B54"/>
  <c r="B55"/>
  <c r="B56"/>
  <c r="G56" s="1"/>
  <c r="B57"/>
  <c r="C57" s="1"/>
  <c r="D57" s="1"/>
  <c r="B58"/>
  <c r="L58" s="1"/>
  <c r="N58" s="1"/>
  <c r="B59"/>
  <c r="B60"/>
  <c r="B61"/>
  <c r="G61" s="1"/>
  <c r="B62"/>
  <c r="C62" s="1"/>
  <c r="D62" s="1"/>
  <c r="B63"/>
  <c r="B64"/>
  <c r="E64" s="1"/>
  <c r="F64" s="1"/>
  <c r="F64" i="1" s="1"/>
  <c r="F64" i="11" s="1"/>
  <c r="B65" i="8"/>
  <c r="G65" s="1"/>
  <c r="B66"/>
  <c r="B67"/>
  <c r="C67" s="1"/>
  <c r="D67" s="1"/>
  <c r="B68"/>
  <c r="E68" s="1"/>
  <c r="F68" s="1"/>
  <c r="F68" i="1" s="1"/>
  <c r="F68" i="11" s="1"/>
  <c r="B69" i="8"/>
  <c r="B70"/>
  <c r="G70" s="1"/>
  <c r="B71"/>
  <c r="C71" s="1"/>
  <c r="D71" s="1"/>
  <c r="B72"/>
  <c r="B73"/>
  <c r="C73" s="1"/>
  <c r="D73" s="1"/>
  <c r="B74"/>
  <c r="B75"/>
  <c r="B76"/>
  <c r="E76" s="1"/>
  <c r="F76" s="1"/>
  <c r="B77"/>
  <c r="B78"/>
  <c r="B79"/>
  <c r="B80"/>
  <c r="B81"/>
  <c r="B82"/>
  <c r="E82" s="1"/>
  <c r="F82" s="1"/>
  <c r="B83"/>
  <c r="L83" s="1"/>
  <c r="N83" s="1"/>
  <c r="B84"/>
  <c r="C84" s="1"/>
  <c r="D84" s="1"/>
  <c r="B85"/>
  <c r="C85" s="1"/>
  <c r="D85" s="1"/>
  <c r="B86"/>
  <c r="B87"/>
  <c r="E87" s="1"/>
  <c r="F87" s="1"/>
  <c r="B88"/>
  <c r="B89"/>
  <c r="B90"/>
  <c r="C90" s="1"/>
  <c r="D90" s="1"/>
  <c r="B91"/>
  <c r="E91" s="1"/>
  <c r="F91" s="1"/>
  <c r="B92"/>
  <c r="B93"/>
  <c r="G93" s="1"/>
  <c r="B94"/>
  <c r="C94" s="1"/>
  <c r="D94" s="1"/>
  <c r="B95"/>
  <c r="E95" s="1"/>
  <c r="F95" s="1"/>
  <c r="B96"/>
  <c r="B97"/>
  <c r="B98"/>
  <c r="C98" s="1"/>
  <c r="D98" s="1"/>
  <c r="B99"/>
  <c r="G99" s="1"/>
  <c r="B100"/>
  <c r="E100" s="1"/>
  <c r="F100" s="1"/>
  <c r="B12"/>
  <c r="B4"/>
  <c r="B5"/>
  <c r="B6"/>
  <c r="B7"/>
  <c r="B8"/>
  <c r="B9"/>
  <c r="G9" s="1"/>
  <c r="B10"/>
  <c r="C10" s="1"/>
  <c r="D10" s="1"/>
  <c r="B11"/>
  <c r="G11" s="1"/>
  <c r="A104" i="3"/>
  <c r="A105"/>
  <c r="A106"/>
  <c r="A107"/>
  <c r="A108"/>
  <c r="A103"/>
  <c r="A102"/>
  <c r="B4" i="1"/>
  <c r="B90" i="4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A100" i="3"/>
  <c r="A99"/>
  <c r="B3" i="2"/>
  <c r="B4" s="1"/>
  <c r="B5" s="1"/>
  <c r="B6" s="1"/>
  <c r="B7" s="1"/>
  <c r="B8" s="1"/>
  <c r="B9" s="1"/>
  <c r="B10" s="1"/>
  <c r="B11" s="1"/>
  <c r="B12" s="1"/>
  <c r="B13" s="1"/>
  <c r="B3" i="4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" i="3"/>
  <c r="B4" s="1"/>
  <c r="B5" s="1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B2" i="6"/>
  <c r="A101" i="3"/>
  <c r="B2" i="7"/>
  <c r="C4" i="5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F132" i="7" l="1"/>
  <c r="F132" i="11"/>
  <c r="F64" i="7"/>
  <c r="F3"/>
  <c r="F95"/>
  <c r="F87"/>
  <c r="C41" i="8"/>
  <c r="D41" s="1"/>
  <c r="C100"/>
  <c r="D100" s="1"/>
  <c r="C101"/>
  <c r="D101" s="1"/>
  <c r="F32" i="7"/>
  <c r="F82"/>
  <c r="F50"/>
  <c r="G64" i="8"/>
  <c r="H64" s="1"/>
  <c r="K64" i="1" s="1"/>
  <c r="H64" i="11" s="1"/>
  <c r="F40" i="7"/>
  <c r="F91"/>
  <c r="K83" i="8"/>
  <c r="F41" i="7"/>
  <c r="F100"/>
  <c r="F76"/>
  <c r="F68"/>
  <c r="F36"/>
  <c r="S134" i="8"/>
  <c r="J134" i="1" s="1"/>
  <c r="S212" i="8"/>
  <c r="J212" i="1" s="1"/>
  <c r="H212" i="8"/>
  <c r="S166"/>
  <c r="J166" i="1" s="1"/>
  <c r="H166" i="8"/>
  <c r="S116"/>
  <c r="J116" i="1" s="1"/>
  <c r="H116" i="8"/>
  <c r="H116" i="7" s="1"/>
  <c r="S235" i="8"/>
  <c r="J235" i="1" s="1"/>
  <c r="H235" i="8"/>
  <c r="S221"/>
  <c r="J221" i="1" s="1"/>
  <c r="H221" i="8"/>
  <c r="S174"/>
  <c r="J174" i="1" s="1"/>
  <c r="H174" i="8"/>
  <c r="S129"/>
  <c r="J129" i="1" s="1"/>
  <c r="H129" i="8"/>
  <c r="H129" i="7" s="1"/>
  <c r="S207" i="8"/>
  <c r="J207" i="1" s="1"/>
  <c r="H207" i="8"/>
  <c r="S125"/>
  <c r="J125" i="1" s="1"/>
  <c r="H125" i="8"/>
  <c r="H125" i="7" s="1"/>
  <c r="S225" i="8"/>
  <c r="J225" i="1" s="1"/>
  <c r="H225" i="8"/>
  <c r="S184"/>
  <c r="J184" i="1" s="1"/>
  <c r="H184" i="8"/>
  <c r="S126"/>
  <c r="J126" i="1" s="1"/>
  <c r="H126" i="8"/>
  <c r="H126" i="7" s="1"/>
  <c r="S189" i="8"/>
  <c r="J189" i="1" s="1"/>
  <c r="H189" i="8"/>
  <c r="S192"/>
  <c r="J192" i="1" s="1"/>
  <c r="H192" i="8"/>
  <c r="S244"/>
  <c r="J244" i="1" s="1"/>
  <c r="H244" i="8"/>
  <c r="S193"/>
  <c r="J193" i="1" s="1"/>
  <c r="H193" i="8"/>
  <c r="S156"/>
  <c r="J156" i="1" s="1"/>
  <c r="H156" i="8"/>
  <c r="K186"/>
  <c r="S227"/>
  <c r="J227" i="1" s="1"/>
  <c r="H227" i="8"/>
  <c r="S239"/>
  <c r="J239" i="1" s="1"/>
  <c r="H239" i="8"/>
  <c r="S137"/>
  <c r="J137" i="1" s="1"/>
  <c r="H137" i="8"/>
  <c r="S230"/>
  <c r="J230" i="1" s="1"/>
  <c r="H230" i="8"/>
  <c r="S148"/>
  <c r="J148" i="1" s="1"/>
  <c r="H148" i="8"/>
  <c r="S190"/>
  <c r="J190" i="1" s="1"/>
  <c r="H190" i="8"/>
  <c r="S171"/>
  <c r="J171" i="1" s="1"/>
  <c r="H171" i="8"/>
  <c r="S143"/>
  <c r="J143" i="1" s="1"/>
  <c r="H143" i="8"/>
  <c r="S203"/>
  <c r="J203" i="1" s="1"/>
  <c r="H203" i="8"/>
  <c r="S157"/>
  <c r="J157" i="1" s="1"/>
  <c r="H157" i="8"/>
  <c r="K107"/>
  <c r="S198"/>
  <c r="J198" i="1" s="1"/>
  <c r="H198" i="8"/>
  <c r="S229"/>
  <c r="J229" i="1" s="1"/>
  <c r="H229" i="8"/>
  <c r="S172"/>
  <c r="J172" i="1" s="1"/>
  <c r="H172" i="8"/>
  <c r="S211"/>
  <c r="J211" i="1" s="1"/>
  <c r="H211" i="8"/>
  <c r="S161"/>
  <c r="J161" i="1" s="1"/>
  <c r="H161" i="8"/>
  <c r="S107"/>
  <c r="J107" i="1" s="1"/>
  <c r="H107" i="8"/>
  <c r="H107" i="7" s="1"/>
  <c r="S27" i="8"/>
  <c r="J27" i="1" s="1"/>
  <c r="H27" i="8"/>
  <c r="K27" i="1" s="1"/>
  <c r="H27" i="11" s="1"/>
  <c r="S93" i="8"/>
  <c r="J93" i="1" s="1"/>
  <c r="H93" i="8"/>
  <c r="C9"/>
  <c r="D9" s="1"/>
  <c r="S61"/>
  <c r="J61" i="1" s="1"/>
  <c r="H61" i="8"/>
  <c r="K61" i="1" s="1"/>
  <c r="H61" i="11" s="1"/>
  <c r="S21" i="8"/>
  <c r="J21" i="1" s="1"/>
  <c r="H21" i="8"/>
  <c r="K21" i="1" s="1"/>
  <c r="H21" i="11" s="1"/>
  <c r="S101" i="8"/>
  <c r="J101" i="1" s="1"/>
  <c r="H101" i="8"/>
  <c r="S28"/>
  <c r="J28" i="1" s="1"/>
  <c r="H28" i="8"/>
  <c r="K28" i="1" s="1"/>
  <c r="H28" i="11" s="1"/>
  <c r="S9" i="8"/>
  <c r="J9" i="1" s="1"/>
  <c r="H9" i="8"/>
  <c r="K9" i="1" s="1"/>
  <c r="H9" i="11" s="1"/>
  <c r="S11" i="8"/>
  <c r="J11" i="1" s="1"/>
  <c r="H11" i="8"/>
  <c r="K11" i="1" s="1"/>
  <c r="H11" i="11" s="1"/>
  <c r="S70" i="8"/>
  <c r="J70" i="1" s="1"/>
  <c r="H70" i="8"/>
  <c r="K70" i="1" s="1"/>
  <c r="H70" i="11" s="1"/>
  <c r="S38" i="8"/>
  <c r="J38" i="1" s="1"/>
  <c r="H38" i="8"/>
  <c r="K38" i="1" s="1"/>
  <c r="H38" i="11" s="1"/>
  <c r="S56" i="8"/>
  <c r="J56" i="1" s="1"/>
  <c r="H56" i="8"/>
  <c r="K56" i="1" s="1"/>
  <c r="H56" i="11" s="1"/>
  <c r="S16" i="8"/>
  <c r="J16" i="1" s="1"/>
  <c r="H16" i="8"/>
  <c r="K16" i="1" s="1"/>
  <c r="H16" i="11" s="1"/>
  <c r="S99" i="8"/>
  <c r="J99" i="1" s="1"/>
  <c r="H99" i="8"/>
  <c r="S65"/>
  <c r="J65" i="1" s="1"/>
  <c r="H65" i="8"/>
  <c r="K65" i="1" s="1"/>
  <c r="H65" i="11" s="1"/>
  <c r="C27" i="8"/>
  <c r="D27" s="1"/>
  <c r="G2"/>
  <c r="C87"/>
  <c r="D87" s="1"/>
  <c r="E58"/>
  <c r="F58" s="1"/>
  <c r="F58" i="1" s="1"/>
  <c r="F58" i="11" s="1"/>
  <c r="C82" i="8"/>
  <c r="D82" s="1"/>
  <c r="C19"/>
  <c r="D19" s="1"/>
  <c r="E96"/>
  <c r="F96" s="1"/>
  <c r="E59"/>
  <c r="F59" s="1"/>
  <c r="F59" i="1" s="1"/>
  <c r="F59" i="11" s="1"/>
  <c r="G102" i="8"/>
  <c r="D10" i="1"/>
  <c r="D56"/>
  <c r="C83" i="8"/>
  <c r="D83" s="1"/>
  <c r="E21"/>
  <c r="F21" s="1"/>
  <c r="F21" i="1" s="1"/>
  <c r="F21" i="11" s="1"/>
  <c r="C91" i="8"/>
  <c r="D91" s="1"/>
  <c r="C58"/>
  <c r="D58" s="1"/>
  <c r="G75"/>
  <c r="C92"/>
  <c r="D92" s="1"/>
  <c r="C59"/>
  <c r="D59" s="1"/>
  <c r="E77"/>
  <c r="F77" s="1"/>
  <c r="G83"/>
  <c r="E13"/>
  <c r="F13" s="1"/>
  <c r="F13" i="1" s="1"/>
  <c r="F13" i="11" s="1"/>
  <c r="C97" i="8"/>
  <c r="D97" s="1"/>
  <c r="C66"/>
  <c r="D66" s="1"/>
  <c r="G84"/>
  <c r="B57" i="3"/>
  <c r="B3" i="7"/>
  <c r="M42" i="8"/>
  <c r="K42" s="1"/>
  <c r="M18"/>
  <c r="K18" s="1"/>
  <c r="M250"/>
  <c r="K250" s="1"/>
  <c r="M242"/>
  <c r="K242" s="1"/>
  <c r="M210"/>
  <c r="K210" s="1"/>
  <c r="M186"/>
  <c r="M178"/>
  <c r="K178" s="1"/>
  <c r="M170"/>
  <c r="K170" s="1"/>
  <c r="M154"/>
  <c r="K154" s="1"/>
  <c r="M138"/>
  <c r="K138" s="1"/>
  <c r="M122"/>
  <c r="K122" s="1"/>
  <c r="M106"/>
  <c r="K106" s="1"/>
  <c r="E86"/>
  <c r="F86" s="1"/>
  <c r="G86"/>
  <c r="L86"/>
  <c r="N86" s="1"/>
  <c r="E54"/>
  <c r="F54" s="1"/>
  <c r="F54" i="1" s="1"/>
  <c r="F54" i="11" s="1"/>
  <c r="L54" i="8"/>
  <c r="N54" s="1"/>
  <c r="G54"/>
  <c r="G22"/>
  <c r="E22"/>
  <c r="F22" s="1"/>
  <c r="F22" i="1" s="1"/>
  <c r="F22" i="11" s="1"/>
  <c r="L22" i="8"/>
  <c r="N22" s="1"/>
  <c r="L231"/>
  <c r="N231" s="1"/>
  <c r="G231"/>
  <c r="E231"/>
  <c r="F231" s="1"/>
  <c r="L199"/>
  <c r="N199" s="1"/>
  <c r="E199"/>
  <c r="F199" s="1"/>
  <c r="L167"/>
  <c r="N167" s="1"/>
  <c r="G167"/>
  <c r="E167"/>
  <c r="F167" s="1"/>
  <c r="L135"/>
  <c r="N135" s="1"/>
  <c r="E135"/>
  <c r="F135" s="1"/>
  <c r="L5"/>
  <c r="N5" s="1"/>
  <c r="C5"/>
  <c r="D5" s="1"/>
  <c r="G5"/>
  <c r="E5"/>
  <c r="F5" s="1"/>
  <c r="F5" i="1" s="1"/>
  <c r="F5" i="11" s="1"/>
  <c r="L95" i="8"/>
  <c r="N95" s="1"/>
  <c r="G95"/>
  <c r="L87"/>
  <c r="N87" s="1"/>
  <c r="G87"/>
  <c r="L79"/>
  <c r="N79" s="1"/>
  <c r="E79"/>
  <c r="F79" s="1"/>
  <c r="L71"/>
  <c r="N71" s="1"/>
  <c r="E71"/>
  <c r="F71" s="1"/>
  <c r="F71" i="1" s="1"/>
  <c r="F71" i="11" s="1"/>
  <c r="L63" i="8"/>
  <c r="N63" s="1"/>
  <c r="E63"/>
  <c r="F63" s="1"/>
  <c r="F63" i="1" s="1"/>
  <c r="F63" i="11" s="1"/>
  <c r="G63" i="8"/>
  <c r="L55"/>
  <c r="N55" s="1"/>
  <c r="L47"/>
  <c r="N47" s="1"/>
  <c r="L39"/>
  <c r="N39" s="1"/>
  <c r="G39"/>
  <c r="E39"/>
  <c r="F39" s="1"/>
  <c r="F39" i="1" s="1"/>
  <c r="F39" i="11" s="1"/>
  <c r="L31" i="8"/>
  <c r="N31" s="1"/>
  <c r="G31"/>
  <c r="G23"/>
  <c r="L23"/>
  <c r="N23" s="1"/>
  <c r="G15"/>
  <c r="L15"/>
  <c r="N15" s="1"/>
  <c r="E15"/>
  <c r="F15" s="1"/>
  <c r="F15" i="1" s="1"/>
  <c r="F15" i="11" s="1"/>
  <c r="L248" i="8"/>
  <c r="N248" s="1"/>
  <c r="C248"/>
  <c r="D248" s="1"/>
  <c r="L240"/>
  <c r="N240" s="1"/>
  <c r="G240"/>
  <c r="E240"/>
  <c r="F240" s="1"/>
  <c r="C240"/>
  <c r="D240" s="1"/>
  <c r="L232"/>
  <c r="N232" s="1"/>
  <c r="G232"/>
  <c r="C232"/>
  <c r="D232" s="1"/>
  <c r="L224"/>
  <c r="N224" s="1"/>
  <c r="G224"/>
  <c r="C224"/>
  <c r="D224" s="1"/>
  <c r="L216"/>
  <c r="N216" s="1"/>
  <c r="E216"/>
  <c r="F216" s="1"/>
  <c r="C216"/>
  <c r="D216" s="1"/>
  <c r="L208"/>
  <c r="N208" s="1"/>
  <c r="E208"/>
  <c r="F208" s="1"/>
  <c r="C208"/>
  <c r="D208" s="1"/>
  <c r="L200"/>
  <c r="N200" s="1"/>
  <c r="E200"/>
  <c r="F200" s="1"/>
  <c r="G200"/>
  <c r="C200"/>
  <c r="D200" s="1"/>
  <c r="L192"/>
  <c r="N192" s="1"/>
  <c r="C192"/>
  <c r="D192" s="1"/>
  <c r="L184"/>
  <c r="N184" s="1"/>
  <c r="C184"/>
  <c r="D184" s="1"/>
  <c r="L176"/>
  <c r="N176" s="1"/>
  <c r="G176"/>
  <c r="E176"/>
  <c r="F176" s="1"/>
  <c r="C176"/>
  <c r="D176" s="1"/>
  <c r="L168"/>
  <c r="N168" s="1"/>
  <c r="G168"/>
  <c r="C168"/>
  <c r="D168" s="1"/>
  <c r="L160"/>
  <c r="N160" s="1"/>
  <c r="G160"/>
  <c r="C160"/>
  <c r="D160" s="1"/>
  <c r="L152"/>
  <c r="N152" s="1"/>
  <c r="E152"/>
  <c r="F152" s="1"/>
  <c r="C152"/>
  <c r="D152" s="1"/>
  <c r="L144"/>
  <c r="N144" s="1"/>
  <c r="E144"/>
  <c r="F144" s="1"/>
  <c r="C144"/>
  <c r="D144" s="1"/>
  <c r="L136"/>
  <c r="N136" s="1"/>
  <c r="E136"/>
  <c r="F136" s="1"/>
  <c r="G136"/>
  <c r="C136"/>
  <c r="D136" s="1"/>
  <c r="L128"/>
  <c r="N128" s="1"/>
  <c r="C128"/>
  <c r="D128" s="1"/>
  <c r="D128" i="1" s="1"/>
  <c r="D128" i="7" s="1"/>
  <c r="L120" i="8"/>
  <c r="N120" s="1"/>
  <c r="C120"/>
  <c r="D120" s="1"/>
  <c r="D120" i="1" s="1"/>
  <c r="D120" i="7" s="1"/>
  <c r="L112" i="8"/>
  <c r="N112" s="1"/>
  <c r="G112"/>
  <c r="E112"/>
  <c r="F112" s="1"/>
  <c r="F112" i="7" s="1"/>
  <c r="C112" i="8"/>
  <c r="D112" s="1"/>
  <c r="D112" i="1" s="1"/>
  <c r="D112" i="7" s="1"/>
  <c r="L104" i="8"/>
  <c r="N104" s="1"/>
  <c r="G104"/>
  <c r="C104"/>
  <c r="D104" s="1"/>
  <c r="D104" i="1" s="1"/>
  <c r="D104" i="7" s="1"/>
  <c r="G6" i="8"/>
  <c r="E6"/>
  <c r="F6" s="1"/>
  <c r="F6" i="1" s="1"/>
  <c r="F6" i="11" s="1"/>
  <c r="L6" i="8"/>
  <c r="N6" s="1"/>
  <c r="L96"/>
  <c r="N96" s="1"/>
  <c r="G96"/>
  <c r="C96"/>
  <c r="D96" s="1"/>
  <c r="L88"/>
  <c r="N88" s="1"/>
  <c r="E88"/>
  <c r="F88" s="1"/>
  <c r="C88"/>
  <c r="D88" s="1"/>
  <c r="L80"/>
  <c r="N80" s="1"/>
  <c r="E80"/>
  <c r="F80" s="1"/>
  <c r="C80"/>
  <c r="D80" s="1"/>
  <c r="L72"/>
  <c r="N72" s="1"/>
  <c r="E72"/>
  <c r="F72" s="1"/>
  <c r="F72" i="1" s="1"/>
  <c r="F72" i="11" s="1"/>
  <c r="G72" i="8"/>
  <c r="C72"/>
  <c r="D72" s="1"/>
  <c r="D72" i="1" s="1"/>
  <c r="L64" i="8"/>
  <c r="N64" s="1"/>
  <c r="C64"/>
  <c r="D64" s="1"/>
  <c r="L56"/>
  <c r="N56" s="1"/>
  <c r="C56"/>
  <c r="D56" s="1"/>
  <c r="L48"/>
  <c r="N48" s="1"/>
  <c r="G48"/>
  <c r="E48"/>
  <c r="F48" s="1"/>
  <c r="F48" i="1" s="1"/>
  <c r="F48" i="11" s="1"/>
  <c r="C48" i="8"/>
  <c r="D48" s="1"/>
  <c r="L40"/>
  <c r="N40" s="1"/>
  <c r="G40"/>
  <c r="C40"/>
  <c r="D40" s="1"/>
  <c r="L32"/>
  <c r="N32" s="1"/>
  <c r="G32"/>
  <c r="C32"/>
  <c r="D32" s="1"/>
  <c r="L24"/>
  <c r="N24" s="1"/>
  <c r="E24"/>
  <c r="F24" s="1"/>
  <c r="F24" i="1" s="1"/>
  <c r="F24" i="11" s="1"/>
  <c r="C24" i="8"/>
  <c r="D24" s="1"/>
  <c r="L16"/>
  <c r="N16" s="1"/>
  <c r="E16"/>
  <c r="F16" s="1"/>
  <c r="F16" i="1" s="1"/>
  <c r="F16" i="11" s="1"/>
  <c r="C16" i="8"/>
  <c r="D16" s="1"/>
  <c r="G249"/>
  <c r="E249"/>
  <c r="F249" s="1"/>
  <c r="L241"/>
  <c r="N241" s="1"/>
  <c r="G241"/>
  <c r="L233"/>
  <c r="N233" s="1"/>
  <c r="G233"/>
  <c r="L225"/>
  <c r="N225" s="1"/>
  <c r="E225"/>
  <c r="F225" s="1"/>
  <c r="E217"/>
  <c r="F217" s="1"/>
  <c r="L209"/>
  <c r="N209" s="1"/>
  <c r="E209"/>
  <c r="F209" s="1"/>
  <c r="G209"/>
  <c r="L201"/>
  <c r="N201" s="1"/>
  <c r="L193"/>
  <c r="N193" s="1"/>
  <c r="G185"/>
  <c r="E185"/>
  <c r="F185" s="1"/>
  <c r="L177"/>
  <c r="N177" s="1"/>
  <c r="G177"/>
  <c r="L169"/>
  <c r="N169" s="1"/>
  <c r="G169"/>
  <c r="L161"/>
  <c r="N161" s="1"/>
  <c r="E161"/>
  <c r="F161" s="1"/>
  <c r="E153"/>
  <c r="F153" s="1"/>
  <c r="L145"/>
  <c r="N145" s="1"/>
  <c r="E145"/>
  <c r="F145" s="1"/>
  <c r="G145"/>
  <c r="L137"/>
  <c r="N137" s="1"/>
  <c r="L129"/>
  <c r="N129" s="1"/>
  <c r="G121"/>
  <c r="E121"/>
  <c r="F121" s="1"/>
  <c r="F121" i="7" s="1"/>
  <c r="L113" i="8"/>
  <c r="N113" s="1"/>
  <c r="G113"/>
  <c r="L105"/>
  <c r="N105" s="1"/>
  <c r="G105"/>
  <c r="G111"/>
  <c r="C235"/>
  <c r="D235" s="1"/>
  <c r="C207"/>
  <c r="D207" s="1"/>
  <c r="C171"/>
  <c r="D171" s="1"/>
  <c r="C143"/>
  <c r="D143" s="1"/>
  <c r="C89"/>
  <c r="D89" s="1"/>
  <c r="C79"/>
  <c r="D79" s="1"/>
  <c r="C55"/>
  <c r="D55" s="1"/>
  <c r="C42"/>
  <c r="D42" s="1"/>
  <c r="C30"/>
  <c r="D30" s="1"/>
  <c r="E219"/>
  <c r="F219" s="1"/>
  <c r="E183"/>
  <c r="F183" s="1"/>
  <c r="E146"/>
  <c r="F146" s="1"/>
  <c r="E128"/>
  <c r="F128" s="1"/>
  <c r="F128" i="7" s="1"/>
  <c r="E73" i="8"/>
  <c r="F73" s="1"/>
  <c r="E55"/>
  <c r="F55" s="1"/>
  <c r="F55" i="1" s="1"/>
  <c r="F55" i="11" s="1"/>
  <c r="E18" i="8"/>
  <c r="F18" s="1"/>
  <c r="F18" i="1" s="1"/>
  <c r="F18" i="11" s="1"/>
  <c r="G152" i="8"/>
  <c r="G97"/>
  <c r="G79"/>
  <c r="G43"/>
  <c r="L202"/>
  <c r="N202" s="1"/>
  <c r="L74"/>
  <c r="N74" s="1"/>
  <c r="L10"/>
  <c r="N10" s="1"/>
  <c r="C245"/>
  <c r="D245" s="1"/>
  <c r="C227"/>
  <c r="D227" s="1"/>
  <c r="C209"/>
  <c r="D209" s="1"/>
  <c r="C199"/>
  <c r="D199" s="1"/>
  <c r="C190"/>
  <c r="D190" s="1"/>
  <c r="C172"/>
  <c r="D172" s="1"/>
  <c r="C154"/>
  <c r="D154" s="1"/>
  <c r="C145"/>
  <c r="D145" s="1"/>
  <c r="C135"/>
  <c r="D135" s="1"/>
  <c r="C126"/>
  <c r="D126" s="1"/>
  <c r="D126" i="1" s="1"/>
  <c r="D126" i="7" s="1"/>
  <c r="C117" i="8"/>
  <c r="D117" s="1"/>
  <c r="D117" i="1" s="1"/>
  <c r="D117" i="7" s="1"/>
  <c r="C99" i="8"/>
  <c r="D99" s="1"/>
  <c r="C81"/>
  <c r="D81" s="1"/>
  <c r="C70"/>
  <c r="D70" s="1"/>
  <c r="C31"/>
  <c r="D31" s="1"/>
  <c r="C18"/>
  <c r="D18" s="1"/>
  <c r="C6"/>
  <c r="D6" s="1"/>
  <c r="E239"/>
  <c r="F239" s="1"/>
  <c r="E220"/>
  <c r="F220" s="1"/>
  <c r="E202"/>
  <c r="F202" s="1"/>
  <c r="E184"/>
  <c r="F184" s="1"/>
  <c r="E165"/>
  <c r="F165" s="1"/>
  <c r="E147"/>
  <c r="F147" s="1"/>
  <c r="E129"/>
  <c r="F129" s="1"/>
  <c r="F129" i="7" s="1"/>
  <c r="E111" i="8"/>
  <c r="F111" s="1"/>
  <c r="F111" i="7" s="1"/>
  <c r="E92" i="8"/>
  <c r="F92" s="1"/>
  <c r="E74"/>
  <c r="F74" s="1"/>
  <c r="E56"/>
  <c r="F56" s="1"/>
  <c r="F56" i="1" s="1"/>
  <c r="F56" i="11" s="1"/>
  <c r="E37" i="8"/>
  <c r="F37" s="1"/>
  <c r="F37" i="1" s="1"/>
  <c r="F37" i="11" s="1"/>
  <c r="E19" i="8"/>
  <c r="F19" s="1"/>
  <c r="F19" i="1" s="1"/>
  <c r="F19" i="11" s="1"/>
  <c r="G245" i="8"/>
  <c r="G208"/>
  <c r="G153"/>
  <c r="G135"/>
  <c r="G117"/>
  <c r="G80"/>
  <c r="G62"/>
  <c r="G44"/>
  <c r="G24"/>
  <c r="L146"/>
  <c r="N146" s="1"/>
  <c r="L82"/>
  <c r="N82" s="1"/>
  <c r="L4"/>
  <c r="N4" s="1"/>
  <c r="C4"/>
  <c r="D4" s="1"/>
  <c r="G4"/>
  <c r="L78"/>
  <c r="N78" s="1"/>
  <c r="E78"/>
  <c r="F78" s="1"/>
  <c r="G78"/>
  <c r="L46"/>
  <c r="N46" s="1"/>
  <c r="E46"/>
  <c r="F46" s="1"/>
  <c r="F46" i="1" s="1"/>
  <c r="F46" i="11" s="1"/>
  <c r="G14" i="8"/>
  <c r="L14"/>
  <c r="N14" s="1"/>
  <c r="E14"/>
  <c r="F14" s="1"/>
  <c r="F14" i="1" s="1"/>
  <c r="F14" i="11" s="1"/>
  <c r="L223" i="8"/>
  <c r="N223" s="1"/>
  <c r="G223"/>
  <c r="L191"/>
  <c r="N191" s="1"/>
  <c r="E191"/>
  <c r="F191" s="1"/>
  <c r="G191"/>
  <c r="L159"/>
  <c r="N159" s="1"/>
  <c r="G159"/>
  <c r="L119"/>
  <c r="N119" s="1"/>
  <c r="L81"/>
  <c r="N81" s="1"/>
  <c r="E81"/>
  <c r="F81" s="1"/>
  <c r="G81"/>
  <c r="G57"/>
  <c r="E57"/>
  <c r="F57" s="1"/>
  <c r="F57" i="1" s="1"/>
  <c r="F57" i="11" s="1"/>
  <c r="L33" i="8"/>
  <c r="N33" s="1"/>
  <c r="E33"/>
  <c r="F33" s="1"/>
  <c r="F33" i="1" s="1"/>
  <c r="F33" i="11" s="1"/>
  <c r="G250" i="8"/>
  <c r="G234"/>
  <c r="E234"/>
  <c r="F234" s="1"/>
  <c r="G210"/>
  <c r="G186"/>
  <c r="G162"/>
  <c r="E162"/>
  <c r="F162" s="1"/>
  <c r="L162"/>
  <c r="N162" s="1"/>
  <c r="G138"/>
  <c r="G114"/>
  <c r="G90"/>
  <c r="E90"/>
  <c r="F90" s="1"/>
  <c r="G58"/>
  <c r="G34"/>
  <c r="E34"/>
  <c r="F34" s="1"/>
  <c r="F34" i="1" s="1"/>
  <c r="F34" i="11" s="1"/>
  <c r="L34" i="8"/>
  <c r="N34" s="1"/>
  <c r="L243"/>
  <c r="N243" s="1"/>
  <c r="G243"/>
  <c r="E243"/>
  <c r="F243" s="1"/>
  <c r="L227"/>
  <c r="N227" s="1"/>
  <c r="E227"/>
  <c r="F227" s="1"/>
  <c r="L203"/>
  <c r="N203" s="1"/>
  <c r="E203"/>
  <c r="F203" s="1"/>
  <c r="M147"/>
  <c r="K147" s="1"/>
  <c r="L123"/>
  <c r="N123" s="1"/>
  <c r="G123"/>
  <c r="M83"/>
  <c r="L51"/>
  <c r="N51" s="1"/>
  <c r="G51"/>
  <c r="E51"/>
  <c r="F51" s="1"/>
  <c r="F51" i="1" s="1"/>
  <c r="F51" i="11" s="1"/>
  <c r="L27" i="8"/>
  <c r="N27" s="1"/>
  <c r="L244"/>
  <c r="N244" s="1"/>
  <c r="E244"/>
  <c r="F244" s="1"/>
  <c r="L228"/>
  <c r="N228" s="1"/>
  <c r="G228"/>
  <c r="L212"/>
  <c r="N212" s="1"/>
  <c r="E212"/>
  <c r="F212" s="1"/>
  <c r="L204"/>
  <c r="N204" s="1"/>
  <c r="G204"/>
  <c r="L188"/>
  <c r="N188" s="1"/>
  <c r="G188"/>
  <c r="E188"/>
  <c r="F188" s="1"/>
  <c r="L172"/>
  <c r="N172" s="1"/>
  <c r="E172"/>
  <c r="F172" s="1"/>
  <c r="L164"/>
  <c r="N164" s="1"/>
  <c r="G164"/>
  <c r="L156"/>
  <c r="N156" s="1"/>
  <c r="L148"/>
  <c r="N148" s="1"/>
  <c r="E148"/>
  <c r="F148" s="1"/>
  <c r="L140"/>
  <c r="N140" s="1"/>
  <c r="G140"/>
  <c r="L132"/>
  <c r="N132" s="1"/>
  <c r="G132"/>
  <c r="L124"/>
  <c r="N124" s="1"/>
  <c r="G124"/>
  <c r="E124"/>
  <c r="F124" s="1"/>
  <c r="F124" i="7" s="1"/>
  <c r="L116" i="8"/>
  <c r="N116" s="1"/>
  <c r="E116"/>
  <c r="F116" s="1"/>
  <c r="F116" i="7" s="1"/>
  <c r="L108" i="8"/>
  <c r="N108" s="1"/>
  <c r="E108"/>
  <c r="F108" s="1"/>
  <c r="F108" i="7" s="1"/>
  <c r="C215" i="8"/>
  <c r="D215" s="1"/>
  <c r="C54"/>
  <c r="D54" s="1"/>
  <c r="E215"/>
  <c r="F215" s="1"/>
  <c r="C191"/>
  <c r="D191" s="1"/>
  <c r="L89"/>
  <c r="N89" s="1"/>
  <c r="C247"/>
  <c r="D247" s="1"/>
  <c r="C147"/>
  <c r="D147" s="1"/>
  <c r="C138"/>
  <c r="D138" s="1"/>
  <c r="C47"/>
  <c r="D47" s="1"/>
  <c r="C22"/>
  <c r="D22" s="1"/>
  <c r="E114"/>
  <c r="F114" s="1"/>
  <c r="F114" i="7" s="1"/>
  <c r="E23" i="8"/>
  <c r="F23" s="1"/>
  <c r="F23" i="1" s="1"/>
  <c r="F23" i="11" s="1"/>
  <c r="E4" i="8"/>
  <c r="G248"/>
  <c r="G47"/>
  <c r="C239"/>
  <c r="D239" s="1"/>
  <c r="C212"/>
  <c r="D212" s="1"/>
  <c r="C203"/>
  <c r="D203" s="1"/>
  <c r="C175"/>
  <c r="D175" s="1"/>
  <c r="C148"/>
  <c r="D148" s="1"/>
  <c r="C130"/>
  <c r="D130" s="1"/>
  <c r="C111"/>
  <c r="D111" s="1"/>
  <c r="D111" i="1" s="1"/>
  <c r="D111" i="7" s="1"/>
  <c r="C93" i="8"/>
  <c r="D93" s="1"/>
  <c r="C74"/>
  <c r="D74" s="1"/>
  <c r="C23"/>
  <c r="D23" s="1"/>
  <c r="E228"/>
  <c r="F228" s="1"/>
  <c r="E210"/>
  <c r="F210" s="1"/>
  <c r="E192"/>
  <c r="F192" s="1"/>
  <c r="E155"/>
  <c r="F155" s="1"/>
  <c r="E119"/>
  <c r="F119" s="1"/>
  <c r="F119" i="7" s="1"/>
  <c r="E45" i="8"/>
  <c r="F45" s="1"/>
  <c r="F45" i="1" s="1"/>
  <c r="F45" i="11" s="1"/>
  <c r="E27" i="8"/>
  <c r="F27" s="1"/>
  <c r="F27" i="1" s="1"/>
  <c r="F27" i="11" s="1"/>
  <c r="E9" i="8"/>
  <c r="F9" s="1"/>
  <c r="F9" i="1" s="1"/>
  <c r="F9" i="11" s="1"/>
  <c r="G216" i="8"/>
  <c r="G180"/>
  <c r="G88"/>
  <c r="G52"/>
  <c r="G33"/>
  <c r="L234"/>
  <c r="N234" s="1"/>
  <c r="E70"/>
  <c r="F70" s="1"/>
  <c r="F70" i="1" s="1"/>
  <c r="F70" i="11" s="1"/>
  <c r="L70" i="8"/>
  <c r="N70" s="1"/>
  <c r="E38"/>
  <c r="F38" s="1"/>
  <c r="F38" i="1" s="1"/>
  <c r="F38" i="11" s="1"/>
  <c r="L38" i="8"/>
  <c r="N38" s="1"/>
  <c r="L247"/>
  <c r="N247" s="1"/>
  <c r="L215"/>
  <c r="N215" s="1"/>
  <c r="G215"/>
  <c r="L183"/>
  <c r="N183" s="1"/>
  <c r="L151"/>
  <c r="N151" s="1"/>
  <c r="G151"/>
  <c r="L127"/>
  <c r="N127" s="1"/>
  <c r="E127"/>
  <c r="F127" s="1"/>
  <c r="F127" i="7" s="1"/>
  <c r="G127" i="8"/>
  <c r="L103"/>
  <c r="N103" s="1"/>
  <c r="G103"/>
  <c r="E103"/>
  <c r="F103" s="1"/>
  <c r="F103" i="7" s="1"/>
  <c r="G7" i="8"/>
  <c r="L7"/>
  <c r="N7" s="1"/>
  <c r="E7"/>
  <c r="F7" s="1"/>
  <c r="F7" i="1" s="1"/>
  <c r="F7" i="11" s="1"/>
  <c r="E89" i="8"/>
  <c r="F89" s="1"/>
  <c r="L65"/>
  <c r="N65" s="1"/>
  <c r="L41"/>
  <c r="N41" s="1"/>
  <c r="G41"/>
  <c r="L17"/>
  <c r="N17" s="1"/>
  <c r="E17"/>
  <c r="F17" s="1"/>
  <c r="F17" i="1" s="1"/>
  <c r="F17" i="11" s="1"/>
  <c r="G17" i="8"/>
  <c r="G218"/>
  <c r="E218"/>
  <c r="F218" s="1"/>
  <c r="G194"/>
  <c r="L194"/>
  <c r="N194" s="1"/>
  <c r="E194"/>
  <c r="F194" s="1"/>
  <c r="G170"/>
  <c r="E170"/>
  <c r="F170" s="1"/>
  <c r="G146"/>
  <c r="G122"/>
  <c r="M217"/>
  <c r="K217" s="1"/>
  <c r="G98"/>
  <c r="E98"/>
  <c r="F98" s="1"/>
  <c r="L98"/>
  <c r="N98" s="1"/>
  <c r="G74"/>
  <c r="G50"/>
  <c r="G26"/>
  <c r="E26"/>
  <c r="F26" s="1"/>
  <c r="F26" i="1" s="1"/>
  <c r="F26" i="11" s="1"/>
  <c r="L251" i="8"/>
  <c r="N251" s="1"/>
  <c r="G251"/>
  <c r="L235"/>
  <c r="N235" s="1"/>
  <c r="E235"/>
  <c r="F235" s="1"/>
  <c r="L219"/>
  <c r="N219" s="1"/>
  <c r="G219"/>
  <c r="L195"/>
  <c r="N195" s="1"/>
  <c r="G195"/>
  <c r="L179"/>
  <c r="N179" s="1"/>
  <c r="G179"/>
  <c r="E179"/>
  <c r="F179" s="1"/>
  <c r="L163"/>
  <c r="N163" s="1"/>
  <c r="E163"/>
  <c r="F163" s="1"/>
  <c r="L139"/>
  <c r="N139" s="1"/>
  <c r="E139"/>
  <c r="F139" s="1"/>
  <c r="L9"/>
  <c r="N9" s="1"/>
  <c r="L91"/>
  <c r="N91" s="1"/>
  <c r="G91"/>
  <c r="L59"/>
  <c r="N59" s="1"/>
  <c r="G59"/>
  <c r="L35"/>
  <c r="N35" s="1"/>
  <c r="E35"/>
  <c r="F35" s="1"/>
  <c r="F35" i="1" s="1"/>
  <c r="F35" i="11" s="1"/>
  <c r="L19" i="8"/>
  <c r="N19" s="1"/>
  <c r="G19"/>
  <c r="L236"/>
  <c r="N236" s="1"/>
  <c r="E236"/>
  <c r="F236" s="1"/>
  <c r="L220"/>
  <c r="N220" s="1"/>
  <c r="L180"/>
  <c r="N180" s="1"/>
  <c r="E180"/>
  <c r="F180" s="1"/>
  <c r="G10"/>
  <c r="L100"/>
  <c r="N100" s="1"/>
  <c r="G100"/>
  <c r="L84"/>
  <c r="N84" s="1"/>
  <c r="E84"/>
  <c r="F84" s="1"/>
  <c r="L76"/>
  <c r="N76" s="1"/>
  <c r="C76"/>
  <c r="D76" s="1"/>
  <c r="G76"/>
  <c r="L68"/>
  <c r="N68" s="1"/>
  <c r="G68"/>
  <c r="C68"/>
  <c r="D68" s="1"/>
  <c r="L60"/>
  <c r="N60" s="1"/>
  <c r="G60"/>
  <c r="C60"/>
  <c r="D60" s="1"/>
  <c r="E60"/>
  <c r="F60" s="1"/>
  <c r="F60" i="1" s="1"/>
  <c r="F60" i="11" s="1"/>
  <c r="L52" i="8"/>
  <c r="N52" s="1"/>
  <c r="E52"/>
  <c r="F52" s="1"/>
  <c r="F52" i="1" s="1"/>
  <c r="F52" i="11" s="1"/>
  <c r="C52" i="8"/>
  <c r="D52" s="1"/>
  <c r="L44"/>
  <c r="N44" s="1"/>
  <c r="E44"/>
  <c r="F44" s="1"/>
  <c r="F44" i="1" s="1"/>
  <c r="F44" i="11" s="1"/>
  <c r="C44" i="8"/>
  <c r="D44" s="1"/>
  <c r="L36"/>
  <c r="N36" s="1"/>
  <c r="C36"/>
  <c r="D36" s="1"/>
  <c r="G36"/>
  <c r="L28"/>
  <c r="N28" s="1"/>
  <c r="C28"/>
  <c r="D28" s="1"/>
  <c r="L20"/>
  <c r="N20" s="1"/>
  <c r="G20"/>
  <c r="C20"/>
  <c r="D20" s="1"/>
  <c r="D20" i="1" s="1"/>
  <c r="E20" i="8"/>
  <c r="F20" s="1"/>
  <c r="F20" i="1" s="1"/>
  <c r="F20" i="11" s="1"/>
  <c r="L101" i="8"/>
  <c r="N101" s="1"/>
  <c r="L245"/>
  <c r="N245" s="1"/>
  <c r="E245"/>
  <c r="F245" s="1"/>
  <c r="L237"/>
  <c r="N237" s="1"/>
  <c r="G237"/>
  <c r="L229"/>
  <c r="N229" s="1"/>
  <c r="L221"/>
  <c r="N221" s="1"/>
  <c r="E221"/>
  <c r="F221" s="1"/>
  <c r="L213"/>
  <c r="N213" s="1"/>
  <c r="G213"/>
  <c r="L205"/>
  <c r="N205" s="1"/>
  <c r="G205"/>
  <c r="L197"/>
  <c r="N197" s="1"/>
  <c r="G197"/>
  <c r="E197"/>
  <c r="F197" s="1"/>
  <c r="L189"/>
  <c r="N189" s="1"/>
  <c r="E189"/>
  <c r="F189" s="1"/>
  <c r="L181"/>
  <c r="N181" s="1"/>
  <c r="E181"/>
  <c r="F181" s="1"/>
  <c r="L173"/>
  <c r="N173" s="1"/>
  <c r="G173"/>
  <c r="L165"/>
  <c r="N165" s="1"/>
  <c r="L157"/>
  <c r="N157" s="1"/>
  <c r="E157"/>
  <c r="F157" s="1"/>
  <c r="L149"/>
  <c r="N149" s="1"/>
  <c r="G149"/>
  <c r="L141"/>
  <c r="N141" s="1"/>
  <c r="G141"/>
  <c r="L133"/>
  <c r="N133" s="1"/>
  <c r="G133"/>
  <c r="E133"/>
  <c r="F133" s="1"/>
  <c r="L125"/>
  <c r="N125" s="1"/>
  <c r="E125"/>
  <c r="F125" s="1"/>
  <c r="F125" i="7" s="1"/>
  <c r="L117" i="8"/>
  <c r="N117" s="1"/>
  <c r="E117"/>
  <c r="F117" s="1"/>
  <c r="F117" i="7" s="1"/>
  <c r="L109" i="8"/>
  <c r="N109" s="1"/>
  <c r="G109"/>
  <c r="C151"/>
  <c r="D151" s="1"/>
  <c r="C127"/>
  <c r="D127" s="1"/>
  <c r="D127" i="1" s="1"/>
  <c r="D127" i="7" s="1"/>
  <c r="C46" i="8"/>
  <c r="D46" s="1"/>
  <c r="C33"/>
  <c r="D33" s="1"/>
  <c r="C7"/>
  <c r="D7" s="1"/>
  <c r="E223"/>
  <c r="F223" s="1"/>
  <c r="E186"/>
  <c r="F186" s="1"/>
  <c r="G247"/>
  <c r="G119"/>
  <c r="G46"/>
  <c r="L25"/>
  <c r="N25" s="1"/>
  <c r="C211"/>
  <c r="D211" s="1"/>
  <c r="C119"/>
  <c r="D119" s="1"/>
  <c r="D119" i="1" s="1"/>
  <c r="D119" i="7" s="1"/>
  <c r="E151" i="8"/>
  <c r="F151" s="1"/>
  <c r="G120"/>
  <c r="L218"/>
  <c r="N218" s="1"/>
  <c r="L90"/>
  <c r="N90" s="1"/>
  <c r="C250"/>
  <c r="D250" s="1"/>
  <c r="C231"/>
  <c r="D231" s="1"/>
  <c r="C213"/>
  <c r="D213" s="1"/>
  <c r="C204"/>
  <c r="D204" s="1"/>
  <c r="C195"/>
  <c r="D195" s="1"/>
  <c r="C186"/>
  <c r="D186" s="1"/>
  <c r="C167"/>
  <c r="D167" s="1"/>
  <c r="C149"/>
  <c r="D149" s="1"/>
  <c r="C140"/>
  <c r="D140" s="1"/>
  <c r="C131"/>
  <c r="D131" s="1"/>
  <c r="C122"/>
  <c r="D122" s="1"/>
  <c r="D122" i="1" s="1"/>
  <c r="D122" i="7" s="1"/>
  <c r="C103" i="8"/>
  <c r="D103" s="1"/>
  <c r="D103" i="1" s="1"/>
  <c r="D103" i="7" s="1"/>
  <c r="C75" i="8"/>
  <c r="D75" s="1"/>
  <c r="C63"/>
  <c r="D63" s="1"/>
  <c r="C50"/>
  <c r="D50" s="1"/>
  <c r="C38"/>
  <c r="D38" s="1"/>
  <c r="C11"/>
  <c r="D11" s="1"/>
  <c r="E248"/>
  <c r="F248" s="1"/>
  <c r="E229"/>
  <c r="F229" s="1"/>
  <c r="E211"/>
  <c r="F211" s="1"/>
  <c r="E156"/>
  <c r="F156" s="1"/>
  <c r="E138"/>
  <c r="F138" s="1"/>
  <c r="E120"/>
  <c r="F120" s="1"/>
  <c r="F120" i="7" s="1"/>
  <c r="E101" i="8"/>
  <c r="F101" s="1"/>
  <c r="E83"/>
  <c r="F83" s="1"/>
  <c r="E65"/>
  <c r="F65" s="1"/>
  <c r="F65" i="1" s="1"/>
  <c r="F65" i="11" s="1"/>
  <c r="E47" i="8"/>
  <c r="F47" s="1"/>
  <c r="F47" i="1" s="1"/>
  <c r="F47" i="11" s="1"/>
  <c r="E28" i="8"/>
  <c r="F28" s="1"/>
  <c r="F28" i="1" s="1"/>
  <c r="F28" i="11" s="1"/>
  <c r="E10" i="8"/>
  <c r="F10" s="1"/>
  <c r="F10" i="1" s="1"/>
  <c r="F10" i="11" s="1"/>
  <c r="G236" i="8"/>
  <c r="G217"/>
  <c r="G199"/>
  <c r="G181"/>
  <c r="G163"/>
  <c r="G144"/>
  <c r="G108"/>
  <c r="G89"/>
  <c r="G71"/>
  <c r="G53"/>
  <c r="G35"/>
  <c r="L114"/>
  <c r="N114" s="1"/>
  <c r="L50"/>
  <c r="N50" s="1"/>
  <c r="L94"/>
  <c r="N94" s="1"/>
  <c r="E94"/>
  <c r="F94" s="1"/>
  <c r="G94"/>
  <c r="L62"/>
  <c r="N62" s="1"/>
  <c r="E62"/>
  <c r="F62" s="1"/>
  <c r="F62" i="1" s="1"/>
  <c r="F62" i="11" s="1"/>
  <c r="G30" i="8"/>
  <c r="L30"/>
  <c r="N30" s="1"/>
  <c r="E30"/>
  <c r="F30" s="1"/>
  <c r="F30" i="1" s="1"/>
  <c r="F30" i="11" s="1"/>
  <c r="L239" i="8"/>
  <c r="N239" s="1"/>
  <c r="L207"/>
  <c r="N207" s="1"/>
  <c r="E207"/>
  <c r="F207" s="1"/>
  <c r="L175"/>
  <c r="N175" s="1"/>
  <c r="L143"/>
  <c r="N143" s="1"/>
  <c r="E143"/>
  <c r="F143" s="1"/>
  <c r="L111"/>
  <c r="N111" s="1"/>
  <c r="L97"/>
  <c r="N97" s="1"/>
  <c r="E97"/>
  <c r="F97" s="1"/>
  <c r="L73"/>
  <c r="N73" s="1"/>
  <c r="L49"/>
  <c r="N49" s="1"/>
  <c r="G49"/>
  <c r="E25"/>
  <c r="F25" s="1"/>
  <c r="F25" i="1" s="1"/>
  <c r="F25" i="11" s="1"/>
  <c r="G25" i="8"/>
  <c r="G242"/>
  <c r="G226"/>
  <c r="E226"/>
  <c r="F226" s="1"/>
  <c r="L226"/>
  <c r="N226" s="1"/>
  <c r="G202"/>
  <c r="G178"/>
  <c r="G154"/>
  <c r="E154"/>
  <c r="F154" s="1"/>
  <c r="G130"/>
  <c r="L130"/>
  <c r="N130" s="1"/>
  <c r="E130"/>
  <c r="F130" s="1"/>
  <c r="G106"/>
  <c r="E106"/>
  <c r="F106" s="1"/>
  <c r="F106" i="7" s="1"/>
  <c r="M153" i="8"/>
  <c r="K153" s="1"/>
  <c r="L8"/>
  <c r="N8" s="1"/>
  <c r="G8"/>
  <c r="E8"/>
  <c r="F8" s="1"/>
  <c r="F8" i="1" s="1"/>
  <c r="F8" i="11" s="1"/>
  <c r="C8" i="8"/>
  <c r="D8" s="1"/>
  <c r="G82"/>
  <c r="G66"/>
  <c r="L66"/>
  <c r="N66" s="1"/>
  <c r="E66"/>
  <c r="F66" s="1"/>
  <c r="F66" i="1" s="1"/>
  <c r="F66" i="11" s="1"/>
  <c r="G42" i="8"/>
  <c r="E42"/>
  <c r="F42" s="1"/>
  <c r="F42" i="1" s="1"/>
  <c r="F42" i="11" s="1"/>
  <c r="G18" i="8"/>
  <c r="M211"/>
  <c r="K211" s="1"/>
  <c r="L187"/>
  <c r="N187" s="1"/>
  <c r="G187"/>
  <c r="L171"/>
  <c r="N171" s="1"/>
  <c r="E171"/>
  <c r="F171" s="1"/>
  <c r="L155"/>
  <c r="N155" s="1"/>
  <c r="G155"/>
  <c r="L131"/>
  <c r="N131" s="1"/>
  <c r="G131"/>
  <c r="L115"/>
  <c r="N115" s="1"/>
  <c r="G115"/>
  <c r="E115"/>
  <c r="F115" s="1"/>
  <c r="F115" i="7" s="1"/>
  <c r="L99" i="8"/>
  <c r="N99" s="1"/>
  <c r="E99"/>
  <c r="F99" s="1"/>
  <c r="L75"/>
  <c r="N75" s="1"/>
  <c r="E75"/>
  <c r="F75" s="1"/>
  <c r="L67"/>
  <c r="N67" s="1"/>
  <c r="G67"/>
  <c r="L43"/>
  <c r="N43" s="1"/>
  <c r="E43"/>
  <c r="F43" s="1"/>
  <c r="F43" i="1" s="1"/>
  <c r="F43" i="11" s="1"/>
  <c r="E102" i="8"/>
  <c r="F102" s="1"/>
  <c r="F102" i="7" s="1"/>
  <c r="L102" i="8"/>
  <c r="N102" s="1"/>
  <c r="L196"/>
  <c r="N196" s="1"/>
  <c r="G196"/>
  <c r="L92"/>
  <c r="N92" s="1"/>
  <c r="L11"/>
  <c r="N11" s="1"/>
  <c r="E11"/>
  <c r="F11" s="1"/>
  <c r="F11" i="1" s="1"/>
  <c r="F11" i="11" s="1"/>
  <c r="L12" i="8"/>
  <c r="N12" s="1"/>
  <c r="C12"/>
  <c r="D12" s="1"/>
  <c r="G12"/>
  <c r="L93"/>
  <c r="N93" s="1"/>
  <c r="E93"/>
  <c r="F93" s="1"/>
  <c r="L85"/>
  <c r="N85" s="1"/>
  <c r="G85"/>
  <c r="L77"/>
  <c r="N77" s="1"/>
  <c r="G77"/>
  <c r="L69"/>
  <c r="N69" s="1"/>
  <c r="G69"/>
  <c r="C69"/>
  <c r="D69" s="1"/>
  <c r="E69"/>
  <c r="F69" s="1"/>
  <c r="F69" i="1" s="1"/>
  <c r="F69" i="11" s="1"/>
  <c r="L61" i="8"/>
  <c r="N61" s="1"/>
  <c r="C61"/>
  <c r="D61" s="1"/>
  <c r="E61"/>
  <c r="F61" s="1"/>
  <c r="F61" i="1" s="1"/>
  <c r="F61" i="11" s="1"/>
  <c r="L53" i="8"/>
  <c r="N53" s="1"/>
  <c r="E53"/>
  <c r="F53" s="1"/>
  <c r="F53" i="1" s="1"/>
  <c r="F53" i="11" s="1"/>
  <c r="C53" i="8"/>
  <c r="D53" s="1"/>
  <c r="L45"/>
  <c r="N45" s="1"/>
  <c r="C45"/>
  <c r="D45" s="1"/>
  <c r="G45"/>
  <c r="L37"/>
  <c r="N37" s="1"/>
  <c r="C37"/>
  <c r="D37" s="1"/>
  <c r="L29"/>
  <c r="N29" s="1"/>
  <c r="C29"/>
  <c r="D29" s="1"/>
  <c r="G29"/>
  <c r="E29"/>
  <c r="F29" s="1"/>
  <c r="F29" i="1" s="1"/>
  <c r="F29" i="11" s="1"/>
  <c r="L21" i="8"/>
  <c r="N21" s="1"/>
  <c r="C21"/>
  <c r="D21" s="1"/>
  <c r="L13"/>
  <c r="N13" s="1"/>
  <c r="C13"/>
  <c r="D13" s="1"/>
  <c r="E246"/>
  <c r="F246" s="1"/>
  <c r="L246"/>
  <c r="N246" s="1"/>
  <c r="G246"/>
  <c r="L238"/>
  <c r="N238" s="1"/>
  <c r="E238"/>
  <c r="F238" s="1"/>
  <c r="E230"/>
  <c r="F230" s="1"/>
  <c r="L230"/>
  <c r="N230" s="1"/>
  <c r="L222"/>
  <c r="N222" s="1"/>
  <c r="E222"/>
  <c r="F222" s="1"/>
  <c r="G222"/>
  <c r="E214"/>
  <c r="F214" s="1"/>
  <c r="G214"/>
  <c r="L214"/>
  <c r="N214" s="1"/>
  <c r="L206"/>
  <c r="N206" s="1"/>
  <c r="E206"/>
  <c r="F206" s="1"/>
  <c r="G206"/>
  <c r="E198"/>
  <c r="F198" s="1"/>
  <c r="L198"/>
  <c r="N198" s="1"/>
  <c r="L190"/>
  <c r="N190" s="1"/>
  <c r="E190"/>
  <c r="F190" s="1"/>
  <c r="E182"/>
  <c r="F182" s="1"/>
  <c r="L182"/>
  <c r="N182" s="1"/>
  <c r="G182"/>
  <c r="L174"/>
  <c r="N174" s="1"/>
  <c r="E174"/>
  <c r="F174" s="1"/>
  <c r="E166"/>
  <c r="F166" s="1"/>
  <c r="L166"/>
  <c r="N166" s="1"/>
  <c r="L158"/>
  <c r="N158" s="1"/>
  <c r="E158"/>
  <c r="F158" s="1"/>
  <c r="G158"/>
  <c r="E150"/>
  <c r="F150" s="1"/>
  <c r="G150"/>
  <c r="L150"/>
  <c r="N150" s="1"/>
  <c r="L142"/>
  <c r="N142" s="1"/>
  <c r="E142"/>
  <c r="F142" s="1"/>
  <c r="G142"/>
  <c r="E134"/>
  <c r="F134" s="1"/>
  <c r="L134"/>
  <c r="N134" s="1"/>
  <c r="L126"/>
  <c r="N126" s="1"/>
  <c r="E126"/>
  <c r="F126" s="1"/>
  <c r="F126" i="7" s="1"/>
  <c r="E118" i="8"/>
  <c r="F118" s="1"/>
  <c r="F118" i="7" s="1"/>
  <c r="L118" i="8"/>
  <c r="N118" s="1"/>
  <c r="G118"/>
  <c r="L110"/>
  <c r="N110" s="1"/>
  <c r="E110"/>
  <c r="F110" s="1"/>
  <c r="F110" i="7" s="1"/>
  <c r="C78" i="8"/>
  <c r="D78" s="1"/>
  <c r="C210"/>
  <c r="D210" s="1"/>
  <c r="C34"/>
  <c r="D34" s="1"/>
  <c r="E242"/>
  <c r="F242" s="1"/>
  <c r="E224"/>
  <c r="F224" s="1"/>
  <c r="E187"/>
  <c r="F187" s="1"/>
  <c r="G175"/>
  <c r="G139"/>
  <c r="L26"/>
  <c r="N26" s="1"/>
  <c r="C251"/>
  <c r="D251" s="1"/>
  <c r="C242"/>
  <c r="D242" s="1"/>
  <c r="C223"/>
  <c r="D223" s="1"/>
  <c r="C214"/>
  <c r="D214" s="1"/>
  <c r="C205"/>
  <c r="D205" s="1"/>
  <c r="C196"/>
  <c r="D196" s="1"/>
  <c r="C187"/>
  <c r="D187" s="1"/>
  <c r="C178"/>
  <c r="D178" s="1"/>
  <c r="C159"/>
  <c r="D159" s="1"/>
  <c r="C150"/>
  <c r="D150" s="1"/>
  <c r="C141"/>
  <c r="D141" s="1"/>
  <c r="C132"/>
  <c r="D132" s="1"/>
  <c r="D132" i="1" s="1"/>
  <c r="C123" i="8"/>
  <c r="D123" s="1"/>
  <c r="D123" i="1" s="1"/>
  <c r="D123" i="7" s="1"/>
  <c r="C114" i="8"/>
  <c r="D114" s="1"/>
  <c r="D114" i="1" s="1"/>
  <c r="D114" i="7" s="1"/>
  <c r="C95" i="8"/>
  <c r="D95" s="1"/>
  <c r="C86"/>
  <c r="D86" s="1"/>
  <c r="C77"/>
  <c r="D77" s="1"/>
  <c r="C65"/>
  <c r="D65" s="1"/>
  <c r="C51"/>
  <c r="D51" s="1"/>
  <c r="C39"/>
  <c r="D39" s="1"/>
  <c r="C26"/>
  <c r="D26" s="1"/>
  <c r="C14"/>
  <c r="D14" s="1"/>
  <c r="E250"/>
  <c r="F250" s="1"/>
  <c r="E232"/>
  <c r="F232" s="1"/>
  <c r="E213"/>
  <c r="F213" s="1"/>
  <c r="E195"/>
  <c r="F195" s="1"/>
  <c r="E159"/>
  <c r="F159" s="1"/>
  <c r="E140"/>
  <c r="F140" s="1"/>
  <c r="E122"/>
  <c r="F122" s="1"/>
  <c r="F122" i="7" s="1"/>
  <c r="E104" i="8"/>
  <c r="F104" s="1"/>
  <c r="F104" i="7" s="1"/>
  <c r="E85" i="8"/>
  <c r="F85" s="1"/>
  <c r="E67"/>
  <c r="F67" s="1"/>
  <c r="F67" i="1" s="1"/>
  <c r="F67" i="11" s="1"/>
  <c r="E49" i="8"/>
  <c r="F49" s="1"/>
  <c r="F49" i="1" s="1"/>
  <c r="F49" i="11" s="1"/>
  <c r="E31" i="8"/>
  <c r="F31" s="1"/>
  <c r="F31" i="1" s="1"/>
  <c r="F31" i="11" s="1"/>
  <c r="E12" i="8"/>
  <c r="F12" s="1"/>
  <c r="F12" i="1" s="1"/>
  <c r="G238" i="8"/>
  <c r="G220"/>
  <c r="G201"/>
  <c r="G183"/>
  <c r="G165"/>
  <c r="G147"/>
  <c r="G128"/>
  <c r="G110"/>
  <c r="G92"/>
  <c r="G73"/>
  <c r="G55"/>
  <c r="G37"/>
  <c r="G13"/>
  <c r="L249"/>
  <c r="N249" s="1"/>
  <c r="L185"/>
  <c r="N185" s="1"/>
  <c r="L121"/>
  <c r="N121" s="1"/>
  <c r="L57"/>
  <c r="N57" s="1"/>
  <c r="M58"/>
  <c r="K58" s="1"/>
  <c r="C2"/>
  <c r="D2" s="1"/>
  <c r="L2"/>
  <c r="E2"/>
  <c r="E107"/>
  <c r="F107" s="1"/>
  <c r="F107" i="7" s="1"/>
  <c r="C3" i="8"/>
  <c r="D3" s="1"/>
  <c r="G3"/>
  <c r="L3"/>
  <c r="B14" i="2"/>
  <c r="B15" s="1"/>
  <c r="B16" s="1"/>
  <c r="B17" s="1"/>
  <c r="B18" s="1"/>
  <c r="B19" s="1"/>
  <c r="B20" s="1"/>
  <c r="B116" i="4"/>
  <c r="B117" s="1"/>
  <c r="B118" s="1"/>
  <c r="B59" i="3"/>
  <c r="B6"/>
  <c r="B58"/>
  <c r="B82" i="4"/>
  <c r="B83" s="1"/>
  <c r="B84" s="1"/>
  <c r="B85" s="1"/>
  <c r="B86" s="1"/>
  <c r="B87" s="1"/>
  <c r="B88" s="1"/>
  <c r="B4" i="6"/>
  <c r="B4" i="7"/>
  <c r="B5" i="1"/>
  <c r="B3" i="6"/>
  <c r="D132" i="11" l="1"/>
  <c r="D132" i="7"/>
  <c r="D72"/>
  <c r="D72" i="11"/>
  <c r="D20" i="7"/>
  <c r="D20" i="11"/>
  <c r="F12"/>
  <c r="F12" i="7"/>
  <c r="D10"/>
  <c r="D10" i="11"/>
  <c r="D56" i="7"/>
  <c r="D56" i="11"/>
  <c r="G99" i="7"/>
  <c r="G99" i="11"/>
  <c r="G70" i="7"/>
  <c r="G70" i="11"/>
  <c r="G107" i="7"/>
  <c r="G107" i="11"/>
  <c r="G229"/>
  <c r="G229" i="7"/>
  <c r="G174"/>
  <c r="G174" i="11"/>
  <c r="G166" i="7"/>
  <c r="G166" i="11"/>
  <c r="G203" i="7"/>
  <c r="G203" i="11"/>
  <c r="G148"/>
  <c r="G148" i="7"/>
  <c r="G227"/>
  <c r="G227" i="11"/>
  <c r="G129" i="7"/>
  <c r="G129" i="11"/>
  <c r="G172"/>
  <c r="G172" i="7"/>
  <c r="G244" i="11"/>
  <c r="G244" i="7"/>
  <c r="G184"/>
  <c r="G184" i="11"/>
  <c r="G116" i="7"/>
  <c r="G116" i="11"/>
  <c r="G190" i="7"/>
  <c r="G190" i="11"/>
  <c r="G126" i="7"/>
  <c r="G126" i="11"/>
  <c r="G171" i="7"/>
  <c r="G171" i="11"/>
  <c r="G137"/>
  <c r="G137" i="7"/>
  <c r="G134"/>
  <c r="G134" i="11"/>
  <c r="G192" i="7"/>
  <c r="G192" i="11"/>
  <c r="G157"/>
  <c r="G157" i="7"/>
  <c r="G193" i="11"/>
  <c r="G193" i="7"/>
  <c r="G235"/>
  <c r="G235" i="11"/>
  <c r="G161"/>
  <c r="G161" i="7"/>
  <c r="G198"/>
  <c r="G198" i="11"/>
  <c r="G156"/>
  <c r="G156" i="7"/>
  <c r="G189" i="11"/>
  <c r="G189" i="7"/>
  <c r="G125"/>
  <c r="G125" i="11"/>
  <c r="G221"/>
  <c r="G221" i="7"/>
  <c r="G212" i="11"/>
  <c r="G212" i="7"/>
  <c r="G225" i="11"/>
  <c r="G225" i="7"/>
  <c r="G9"/>
  <c r="G9" i="11"/>
  <c r="G239"/>
  <c r="G239" i="7"/>
  <c r="G211"/>
  <c r="G211" i="11"/>
  <c r="G207"/>
  <c r="G207" i="7"/>
  <c r="G143" i="11"/>
  <c r="G143" i="7"/>
  <c r="G230"/>
  <c r="G230" i="11"/>
  <c r="H64" i="7"/>
  <c r="F56"/>
  <c r="F97"/>
  <c r="F47"/>
  <c r="F60"/>
  <c r="F37"/>
  <c r="D81" i="1"/>
  <c r="D81" i="7" s="1"/>
  <c r="F16"/>
  <c r="F80"/>
  <c r="F59"/>
  <c r="H56"/>
  <c r="H9"/>
  <c r="H61"/>
  <c r="F31"/>
  <c r="F61"/>
  <c r="F11"/>
  <c r="F94"/>
  <c r="F28"/>
  <c r="F45"/>
  <c r="F81"/>
  <c r="F78"/>
  <c r="F19"/>
  <c r="D80" i="1"/>
  <c r="D80" i="7" s="1"/>
  <c r="D92" i="1"/>
  <c r="D92" i="7" s="1"/>
  <c r="H27"/>
  <c r="K97" i="8"/>
  <c r="K94"/>
  <c r="K87"/>
  <c r="K77"/>
  <c r="K96"/>
  <c r="K23"/>
  <c r="F30" i="7"/>
  <c r="F14"/>
  <c r="F86"/>
  <c r="F96"/>
  <c r="F49"/>
  <c r="F17"/>
  <c r="F54"/>
  <c r="F66"/>
  <c r="F9"/>
  <c r="F79"/>
  <c r="F77"/>
  <c r="H93"/>
  <c r="D26" i="1"/>
  <c r="F99" i="7"/>
  <c r="F25"/>
  <c r="F62"/>
  <c r="F26"/>
  <c r="F7"/>
  <c r="F38"/>
  <c r="F51"/>
  <c r="F57"/>
  <c r="F46"/>
  <c r="F18"/>
  <c r="F48"/>
  <c r="F15"/>
  <c r="F58"/>
  <c r="H99"/>
  <c r="H70"/>
  <c r="H101"/>
  <c r="K67" i="8"/>
  <c r="K79"/>
  <c r="K82"/>
  <c r="S64"/>
  <c r="J64" i="1" s="1"/>
  <c r="F65" i="7"/>
  <c r="F98"/>
  <c r="F6"/>
  <c r="F43"/>
  <c r="F52"/>
  <c r="F35"/>
  <c r="F27"/>
  <c r="F90"/>
  <c r="H16"/>
  <c r="H11"/>
  <c r="H21"/>
  <c r="M3" i="8"/>
  <c r="N3"/>
  <c r="D39" i="1"/>
  <c r="F53" i="7"/>
  <c r="D2" i="1"/>
  <c r="F29" i="7"/>
  <c r="F42"/>
  <c r="F101"/>
  <c r="F44"/>
  <c r="F89"/>
  <c r="F34"/>
  <c r="F92"/>
  <c r="D30" i="1"/>
  <c r="F24" i="7"/>
  <c r="D48" i="1"/>
  <c r="F88" i="7"/>
  <c r="F39"/>
  <c r="F71"/>
  <c r="F5"/>
  <c r="F21"/>
  <c r="K85" i="8"/>
  <c r="K100"/>
  <c r="K90"/>
  <c r="K84"/>
  <c r="D7" i="1"/>
  <c r="F67" i="7"/>
  <c r="F20"/>
  <c r="F63"/>
  <c r="F10"/>
  <c r="F70"/>
  <c r="F73"/>
  <c r="D28" i="1"/>
  <c r="D47"/>
  <c r="F55" i="7"/>
  <c r="F72"/>
  <c r="D96" i="1"/>
  <c r="D96" i="7" s="1"/>
  <c r="M2" i="8"/>
  <c r="N2"/>
  <c r="F85" i="7"/>
  <c r="F69"/>
  <c r="F93"/>
  <c r="F75"/>
  <c r="F8"/>
  <c r="F83"/>
  <c r="F84"/>
  <c r="F23"/>
  <c r="F33"/>
  <c r="F74"/>
  <c r="D88" i="1"/>
  <c r="D88" i="7" s="1"/>
  <c r="F22"/>
  <c r="F13"/>
  <c r="H65"/>
  <c r="H38"/>
  <c r="H28"/>
  <c r="K72" i="8"/>
  <c r="K70"/>
  <c r="K95"/>
  <c r="I250"/>
  <c r="O250" s="1"/>
  <c r="S206"/>
  <c r="J206" i="1" s="1"/>
  <c r="H206" i="8"/>
  <c r="S187"/>
  <c r="J187" i="1" s="1"/>
  <c r="H187" i="8"/>
  <c r="S199"/>
  <c r="J199" i="1" s="1"/>
  <c r="H199" i="8"/>
  <c r="S251"/>
  <c r="J251" i="1" s="1"/>
  <c r="H251" i="8"/>
  <c r="S185"/>
  <c r="J185" i="1" s="1"/>
  <c r="H185" i="8"/>
  <c r="S183"/>
  <c r="J183" i="1" s="1"/>
  <c r="H183" i="8"/>
  <c r="S178"/>
  <c r="J178" i="1" s="1"/>
  <c r="H178" i="8"/>
  <c r="S181"/>
  <c r="J181" i="1" s="1"/>
  <c r="H181" i="8"/>
  <c r="S103"/>
  <c r="J103" i="1" s="1"/>
  <c r="H103" i="8"/>
  <c r="H103" i="7" s="1"/>
  <c r="S164" i="8"/>
  <c r="J164" i="1" s="1"/>
  <c r="H164" i="8"/>
  <c r="S159"/>
  <c r="J159" i="1" s="1"/>
  <c r="H159" i="8"/>
  <c r="S117"/>
  <c r="J117" i="1" s="1"/>
  <c r="H117" i="8"/>
  <c r="H117" i="7" s="1"/>
  <c r="S168" i="8"/>
  <c r="J168" i="1" s="1"/>
  <c r="H168" i="8"/>
  <c r="S232"/>
  <c r="J232" i="1" s="1"/>
  <c r="H232" i="8"/>
  <c r="S165"/>
  <c r="J165" i="1" s="1"/>
  <c r="H165" i="8"/>
  <c r="S222"/>
  <c r="J222" i="1" s="1"/>
  <c r="H222" i="8"/>
  <c r="S154"/>
  <c r="J154" i="1" s="1"/>
  <c r="H154" i="8"/>
  <c r="S163"/>
  <c r="J163" i="1" s="1"/>
  <c r="H163" i="8"/>
  <c r="S170"/>
  <c r="J170" i="1" s="1"/>
  <c r="H170" i="8"/>
  <c r="S151"/>
  <c r="J151" i="1" s="1"/>
  <c r="H151" i="8"/>
  <c r="S124"/>
  <c r="J124" i="1" s="1"/>
  <c r="H124" i="8"/>
  <c r="H124" i="7" s="1"/>
  <c r="S204" i="8"/>
  <c r="J204" i="1" s="1"/>
  <c r="H204" i="8"/>
  <c r="S113"/>
  <c r="J113" i="1" s="1"/>
  <c r="H113" i="8"/>
  <c r="H113" i="7" s="1"/>
  <c r="S249" i="8"/>
  <c r="J249" i="1" s="1"/>
  <c r="H249" i="8"/>
  <c r="S179"/>
  <c r="J179" i="1" s="1"/>
  <c r="H179" i="8"/>
  <c r="S132"/>
  <c r="J132" i="1" s="1"/>
  <c r="H132" i="8"/>
  <c r="K132" i="1" s="1"/>
  <c r="S147" i="8"/>
  <c r="J147" i="1" s="1"/>
  <c r="H147" i="8"/>
  <c r="S149"/>
  <c r="J149" i="1" s="1"/>
  <c r="H149" i="8"/>
  <c r="S213"/>
  <c r="J213" i="1" s="1"/>
  <c r="H213" i="8"/>
  <c r="S145"/>
  <c r="J145" i="1" s="1"/>
  <c r="H145" i="8"/>
  <c r="S142"/>
  <c r="J142" i="1" s="1"/>
  <c r="H142" i="8"/>
  <c r="S108"/>
  <c r="J108" i="1" s="1"/>
  <c r="H108" i="8"/>
  <c r="H108" i="7" s="1"/>
  <c r="S146" i="8"/>
  <c r="J146" i="1" s="1"/>
  <c r="H146" i="8"/>
  <c r="S180"/>
  <c r="J180" i="1" s="1"/>
  <c r="H180" i="8"/>
  <c r="S196"/>
  <c r="J196" i="1" s="1"/>
  <c r="H196" i="8"/>
  <c r="S226"/>
  <c r="J226" i="1" s="1"/>
  <c r="H226" i="8"/>
  <c r="S141"/>
  <c r="J141" i="1" s="1"/>
  <c r="H141" i="8"/>
  <c r="S205"/>
  <c r="J205" i="1" s="1"/>
  <c r="H205" i="8"/>
  <c r="S218"/>
  <c r="J218" i="1" s="1"/>
  <c r="H218" i="8"/>
  <c r="S123"/>
  <c r="J123" i="1" s="1"/>
  <c r="H123" i="8"/>
  <c r="H123" i="7" s="1"/>
  <c r="S243" i="8"/>
  <c r="J243" i="1" s="1"/>
  <c r="H243" i="8"/>
  <c r="S114"/>
  <c r="J114" i="1" s="1"/>
  <c r="H114" i="8"/>
  <c r="H114" i="7" s="1"/>
  <c r="S245" i="8"/>
  <c r="J245" i="1" s="1"/>
  <c r="H245" i="8"/>
  <c r="S169"/>
  <c r="J169" i="1" s="1"/>
  <c r="H169" i="8"/>
  <c r="S209"/>
  <c r="J209" i="1" s="1"/>
  <c r="H209" i="8"/>
  <c r="S241"/>
  <c r="J241" i="1" s="1"/>
  <c r="H241" i="8"/>
  <c r="S176"/>
  <c r="J176" i="1" s="1"/>
  <c r="H176" i="8"/>
  <c r="S240"/>
  <c r="J240" i="1" s="1"/>
  <c r="H240" i="8"/>
  <c r="S150"/>
  <c r="J150" i="1" s="1"/>
  <c r="H150" i="8"/>
  <c r="S106"/>
  <c r="H106"/>
  <c r="H106" i="7" s="1"/>
  <c r="S135" i="8"/>
  <c r="J135" i="1" s="1"/>
  <c r="H135" i="8"/>
  <c r="S246"/>
  <c r="J246" i="1" s="1"/>
  <c r="H246" i="8"/>
  <c r="S144"/>
  <c r="J144" i="1" s="1"/>
  <c r="H144" i="8"/>
  <c r="S104"/>
  <c r="J104" i="1" s="1"/>
  <c r="H104" i="8"/>
  <c r="H104" i="7" s="1"/>
  <c r="S167" i="8"/>
  <c r="J167" i="1" s="1"/>
  <c r="H167" i="8"/>
  <c r="S128"/>
  <c r="J128" i="1" s="1"/>
  <c r="H128" i="8"/>
  <c r="H128" i="7" s="1"/>
  <c r="S214" i="8"/>
  <c r="J214" i="1" s="1"/>
  <c r="H214" i="8"/>
  <c r="S155"/>
  <c r="J155" i="1" s="1"/>
  <c r="H155" i="8"/>
  <c r="S219"/>
  <c r="J219" i="1" s="1"/>
  <c r="H219" i="8"/>
  <c r="S188"/>
  <c r="J188" i="1" s="1"/>
  <c r="H188" i="8"/>
  <c r="S223"/>
  <c r="J223" i="1" s="1"/>
  <c r="H223" i="8"/>
  <c r="S160"/>
  <c r="J160" i="1" s="1"/>
  <c r="H160" i="8"/>
  <c r="S238"/>
  <c r="J238" i="1" s="1"/>
  <c r="H238" i="8"/>
  <c r="S158"/>
  <c r="J158" i="1" s="1"/>
  <c r="H158" i="8"/>
  <c r="S131"/>
  <c r="J131" i="1" s="1"/>
  <c r="H131" i="8"/>
  <c r="S236"/>
  <c r="J236" i="1" s="1"/>
  <c r="H236" i="8"/>
  <c r="S120"/>
  <c r="J120" i="1" s="1"/>
  <c r="H120" i="8"/>
  <c r="H120" i="7" s="1"/>
  <c r="S173" i="8"/>
  <c r="J173" i="1" s="1"/>
  <c r="H173" i="8"/>
  <c r="S237"/>
  <c r="J237" i="1" s="1"/>
  <c r="H237" i="8"/>
  <c r="S195"/>
  <c r="J195" i="1" s="1"/>
  <c r="H195" i="8"/>
  <c r="S122"/>
  <c r="J122" i="1" s="1"/>
  <c r="H122" i="8"/>
  <c r="H122" i="7" s="1"/>
  <c r="S127" i="8"/>
  <c r="J127" i="1" s="1"/>
  <c r="H127" i="8"/>
  <c r="H127" i="7" s="1"/>
  <c r="S140" i="8"/>
  <c r="J140" i="1" s="1"/>
  <c r="H140" i="8"/>
  <c r="S228"/>
  <c r="J228" i="1" s="1"/>
  <c r="H228" i="8"/>
  <c r="S210"/>
  <c r="J210" i="1" s="1"/>
  <c r="H210" i="8"/>
  <c r="S208"/>
  <c r="J208" i="1" s="1"/>
  <c r="H208" i="8"/>
  <c r="S111"/>
  <c r="J111" i="1" s="1"/>
  <c r="H111" i="8"/>
  <c r="H111" i="7" s="1"/>
  <c r="S112" i="8"/>
  <c r="J112" i="1" s="1"/>
  <c r="H112" i="8"/>
  <c r="H112" i="7" s="1"/>
  <c r="S136" i="8"/>
  <c r="J136" i="1" s="1"/>
  <c r="H136" i="8"/>
  <c r="S200"/>
  <c r="J200" i="1" s="1"/>
  <c r="H200" i="8"/>
  <c r="S231"/>
  <c r="J231" i="1" s="1"/>
  <c r="H231" i="8"/>
  <c r="S201"/>
  <c r="J201" i="1" s="1"/>
  <c r="H201" i="8"/>
  <c r="S139"/>
  <c r="J139" i="1" s="1"/>
  <c r="H139" i="8"/>
  <c r="S115"/>
  <c r="J115" i="1" s="1"/>
  <c r="H115" i="8"/>
  <c r="H115" i="7" s="1"/>
  <c r="S202" i="8"/>
  <c r="J202" i="1" s="1"/>
  <c r="H202" i="8"/>
  <c r="S119"/>
  <c r="J119" i="1" s="1"/>
  <c r="H119" i="8"/>
  <c r="H119" i="7" s="1"/>
  <c r="S162" i="8"/>
  <c r="J162" i="1" s="1"/>
  <c r="H162" i="8"/>
  <c r="S216"/>
  <c r="J216" i="1" s="1"/>
  <c r="H216" i="8"/>
  <c r="S138"/>
  <c r="J138" i="1" s="1"/>
  <c r="H138" i="8"/>
  <c r="S250"/>
  <c r="J250" i="1" s="1"/>
  <c r="H250" i="8"/>
  <c r="S177"/>
  <c r="J177" i="1" s="1"/>
  <c r="H177" i="8"/>
  <c r="S130"/>
  <c r="J130" i="1" s="1"/>
  <c r="H130" i="8"/>
  <c r="S242"/>
  <c r="J242" i="1" s="1"/>
  <c r="H242" i="8"/>
  <c r="S234"/>
  <c r="J234" i="1" s="1"/>
  <c r="H234" i="8"/>
  <c r="S105"/>
  <c r="J105" i="1" s="1"/>
  <c r="H105" i="8"/>
  <c r="H105" i="7" s="1"/>
  <c r="S224" i="8"/>
  <c r="J224" i="1" s="1"/>
  <c r="H224" i="8"/>
  <c r="S110"/>
  <c r="J110" i="1" s="1"/>
  <c r="H110" i="8"/>
  <c r="H110" i="7" s="1"/>
  <c r="S118" i="8"/>
  <c r="J118" i="1" s="1"/>
  <c r="H118" i="8"/>
  <c r="H118" i="7" s="1"/>
  <c r="S220" i="8"/>
  <c r="J220" i="1" s="1"/>
  <c r="H220" i="8"/>
  <c r="S175"/>
  <c r="J175" i="1" s="1"/>
  <c r="H175" i="8"/>
  <c r="S182"/>
  <c r="J182" i="1" s="1"/>
  <c r="H182" i="8"/>
  <c r="S217"/>
  <c r="J217" i="1" s="1"/>
  <c r="H217" i="8"/>
  <c r="S247"/>
  <c r="J247" i="1" s="1"/>
  <c r="H247" i="8"/>
  <c r="S109"/>
  <c r="J109" i="1" s="1"/>
  <c r="H109" i="8"/>
  <c r="H109" i="7" s="1"/>
  <c r="S133" i="8"/>
  <c r="J133" i="1" s="1"/>
  <c r="H133" i="8"/>
  <c r="S197"/>
  <c r="J197" i="1" s="1"/>
  <c r="H197" i="8"/>
  <c r="S194"/>
  <c r="J194" i="1" s="1"/>
  <c r="H194" i="8"/>
  <c r="S215"/>
  <c r="J215" i="1" s="1"/>
  <c r="H215" i="8"/>
  <c r="S248"/>
  <c r="J248" i="1" s="1"/>
  <c r="H248" i="8"/>
  <c r="S186"/>
  <c r="J186" i="1" s="1"/>
  <c r="H186" i="8"/>
  <c r="S191"/>
  <c r="J191" i="1" s="1"/>
  <c r="H191" i="8"/>
  <c r="S153"/>
  <c r="J153" i="1" s="1"/>
  <c r="H153" i="8"/>
  <c r="S152"/>
  <c r="J152" i="1" s="1"/>
  <c r="H152" i="8"/>
  <c r="S121"/>
  <c r="J121" i="1" s="1"/>
  <c r="H121" i="8"/>
  <c r="H121" i="7" s="1"/>
  <c r="S233" i="8"/>
  <c r="J233" i="1" s="1"/>
  <c r="H233" i="8"/>
  <c r="S73"/>
  <c r="J73" i="1" s="1"/>
  <c r="H73" i="8"/>
  <c r="S19"/>
  <c r="J19" i="1" s="1"/>
  <c r="H19" i="8"/>
  <c r="K19" i="1" s="1"/>
  <c r="H19" i="11" s="1"/>
  <c r="S52" i="8"/>
  <c r="J52" i="1" s="1"/>
  <c r="H52" i="8"/>
  <c r="K52" i="1" s="1"/>
  <c r="H52" i="11" s="1"/>
  <c r="S80" i="8"/>
  <c r="J80" i="1" s="1"/>
  <c r="H80" i="8"/>
  <c r="S55"/>
  <c r="J55" i="1" s="1"/>
  <c r="H55" i="8"/>
  <c r="K55" i="1" s="1"/>
  <c r="H55" i="11" s="1"/>
  <c r="S12" i="8"/>
  <c r="J12" i="1" s="1"/>
  <c r="H12" i="8"/>
  <c r="K12" i="1" s="1"/>
  <c r="H12" i="11" s="1"/>
  <c r="S66" i="8"/>
  <c r="J66" i="1" s="1"/>
  <c r="H66" i="8"/>
  <c r="K66" i="1" s="1"/>
  <c r="H66" i="11" s="1"/>
  <c r="S30" i="8"/>
  <c r="J30" i="1" s="1"/>
  <c r="H30" i="8"/>
  <c r="K30" i="1" s="1"/>
  <c r="H30" i="11" s="1"/>
  <c r="S91" i="8"/>
  <c r="J91" i="1" s="1"/>
  <c r="H91" i="8"/>
  <c r="S33"/>
  <c r="J33" i="1" s="1"/>
  <c r="H33" i="8"/>
  <c r="K33" i="1" s="1"/>
  <c r="H33" i="11" s="1"/>
  <c r="S34" i="8"/>
  <c r="J34" i="1" s="1"/>
  <c r="H34" i="8"/>
  <c r="K34" i="1" s="1"/>
  <c r="H34" i="11" s="1"/>
  <c r="S62" i="8"/>
  <c r="J62" i="1" s="1"/>
  <c r="H62" i="8"/>
  <c r="K62" i="1" s="1"/>
  <c r="H62" i="11" s="1"/>
  <c r="S37" i="8"/>
  <c r="J37" i="1" s="1"/>
  <c r="H37" i="8"/>
  <c r="K37" i="1" s="1"/>
  <c r="H37" i="11" s="1"/>
  <c r="S69" i="8"/>
  <c r="J69" i="1" s="1"/>
  <c r="H69" i="8"/>
  <c r="K69" i="1" s="1"/>
  <c r="H69" i="11" s="1"/>
  <c r="S25" i="8"/>
  <c r="J25" i="1" s="1"/>
  <c r="H25" i="8"/>
  <c r="K25" i="1" s="1"/>
  <c r="H25" i="11" s="1"/>
  <c r="S89" i="8"/>
  <c r="J89" i="1" s="1"/>
  <c r="H89" i="8"/>
  <c r="S74"/>
  <c r="J74" i="1" s="1"/>
  <c r="H74" i="8"/>
  <c r="S17"/>
  <c r="J17" i="1" s="1"/>
  <c r="H17" i="8"/>
  <c r="K17" i="1" s="1"/>
  <c r="H17" i="11" s="1"/>
  <c r="S47" i="8"/>
  <c r="J47" i="1" s="1"/>
  <c r="H47" i="8"/>
  <c r="K47" i="1" s="1"/>
  <c r="H47" i="11" s="1"/>
  <c r="S51" i="8"/>
  <c r="J51" i="1" s="1"/>
  <c r="H51" i="8"/>
  <c r="K51" i="1" s="1"/>
  <c r="H51" i="11" s="1"/>
  <c r="S44" i="8"/>
  <c r="J44" i="1" s="1"/>
  <c r="H44" i="8"/>
  <c r="K44" i="1" s="1"/>
  <c r="H44" i="11" s="1"/>
  <c r="S39" i="8"/>
  <c r="J39" i="1" s="1"/>
  <c r="H39" i="8"/>
  <c r="K39" i="1" s="1"/>
  <c r="H39" i="11" s="1"/>
  <c r="S87" i="8"/>
  <c r="J87" i="1" s="1"/>
  <c r="H87" i="8"/>
  <c r="S77"/>
  <c r="J77" i="1" s="1"/>
  <c r="H77" i="8"/>
  <c r="S36"/>
  <c r="J36" i="1" s="1"/>
  <c r="H36" i="8"/>
  <c r="K36" i="1" s="1"/>
  <c r="H36" i="11" s="1"/>
  <c r="S100" i="8"/>
  <c r="J100" i="1" s="1"/>
  <c r="H100" i="8"/>
  <c r="S67"/>
  <c r="J67" i="1" s="1"/>
  <c r="H67" i="8"/>
  <c r="K67" i="1" s="1"/>
  <c r="H67" i="11" s="1"/>
  <c r="S60" i="8"/>
  <c r="J60" i="1" s="1"/>
  <c r="H60" i="8"/>
  <c r="K60" i="1" s="1"/>
  <c r="H60" i="11" s="1"/>
  <c r="S24" i="8"/>
  <c r="J24" i="1" s="1"/>
  <c r="H24" i="8"/>
  <c r="K24" i="1" s="1"/>
  <c r="H24" i="11" s="1"/>
  <c r="S40" i="8"/>
  <c r="J40" i="1" s="1"/>
  <c r="H40" i="8"/>
  <c r="K40" i="1" s="1"/>
  <c r="H40" i="11" s="1"/>
  <c r="S96" i="8"/>
  <c r="J96" i="1" s="1"/>
  <c r="H96" i="8"/>
  <c r="S63"/>
  <c r="J63" i="1" s="1"/>
  <c r="H63" i="8"/>
  <c r="K63" i="1" s="1"/>
  <c r="H63" i="11" s="1"/>
  <c r="S29" i="8"/>
  <c r="J29" i="1" s="1"/>
  <c r="H29" i="8"/>
  <c r="K29" i="1" s="1"/>
  <c r="H29" i="11" s="1"/>
  <c r="S8" i="8"/>
  <c r="J8" i="1" s="1"/>
  <c r="H8" i="8"/>
  <c r="K8" i="1" s="1"/>
  <c r="H8" i="11" s="1"/>
  <c r="S53" i="8"/>
  <c r="J53" i="1" s="1"/>
  <c r="H53" i="8"/>
  <c r="K53" i="1" s="1"/>
  <c r="H53" i="11" s="1"/>
  <c r="S20" i="8"/>
  <c r="J20" i="1" s="1"/>
  <c r="H20" i="8"/>
  <c r="K20" i="1" s="1"/>
  <c r="H20" i="11" s="1"/>
  <c r="S50" i="8"/>
  <c r="J50" i="1" s="1"/>
  <c r="H50" i="8"/>
  <c r="K50" i="1" s="1"/>
  <c r="H50" i="11" s="1"/>
  <c r="S54" i="8"/>
  <c r="J54" i="1" s="1"/>
  <c r="H54" i="8"/>
  <c r="K54" i="1" s="1"/>
  <c r="H54" i="11" s="1"/>
  <c r="F2" i="8"/>
  <c r="S85"/>
  <c r="J85" i="1" s="1"/>
  <c r="H85" i="8"/>
  <c r="S42"/>
  <c r="J42" i="1" s="1"/>
  <c r="H42" i="8"/>
  <c r="K42" i="1" s="1"/>
  <c r="H42" i="11" s="1"/>
  <c r="S94" i="8"/>
  <c r="J94" i="1" s="1"/>
  <c r="H94" i="8"/>
  <c r="S35"/>
  <c r="J35" i="1" s="1"/>
  <c r="H35" i="8"/>
  <c r="K35" i="1" s="1"/>
  <c r="H35" i="11" s="1"/>
  <c r="S76" i="8"/>
  <c r="J76" i="1" s="1"/>
  <c r="H76" i="8"/>
  <c r="S26"/>
  <c r="J26" i="1" s="1"/>
  <c r="H26" i="8"/>
  <c r="K26" i="1" s="1"/>
  <c r="H26" i="11" s="1"/>
  <c r="S41" i="8"/>
  <c r="J41" i="1" s="1"/>
  <c r="H41" i="8"/>
  <c r="K41" i="1" s="1"/>
  <c r="H41" i="11" s="1"/>
  <c r="S90" i="8"/>
  <c r="J90" i="1" s="1"/>
  <c r="H90" i="8"/>
  <c r="S81"/>
  <c r="J81" i="1" s="1"/>
  <c r="H81" i="8"/>
  <c r="S97"/>
  <c r="J97" i="1" s="1"/>
  <c r="H97" i="8"/>
  <c r="S31"/>
  <c r="J31" i="1" s="1"/>
  <c r="H31" i="8"/>
  <c r="K31" i="1" s="1"/>
  <c r="H31" i="11" s="1"/>
  <c r="S5" i="8"/>
  <c r="J5" i="1" s="1"/>
  <c r="H5" i="8"/>
  <c r="K5" i="1" s="1"/>
  <c r="H5" i="11" s="1"/>
  <c r="S84" i="8"/>
  <c r="J84" i="1" s="1"/>
  <c r="H84" i="8"/>
  <c r="S83"/>
  <c r="J83" i="1" s="1"/>
  <c r="H83" i="8"/>
  <c r="S102"/>
  <c r="J102" i="1" s="1"/>
  <c r="H102" i="8"/>
  <c r="H102" i="7" s="1"/>
  <c r="S49" i="8"/>
  <c r="J49" i="1" s="1"/>
  <c r="H49" i="8"/>
  <c r="K49" i="1" s="1"/>
  <c r="H49" i="11" s="1"/>
  <c r="F4" i="8"/>
  <c r="F4" i="1" s="1"/>
  <c r="F4" i="11" s="1"/>
  <c r="S58" i="8"/>
  <c r="J58" i="1" s="1"/>
  <c r="H58" i="8"/>
  <c r="K58" i="1" s="1"/>
  <c r="H58" i="11" s="1"/>
  <c r="S15" i="8"/>
  <c r="J15" i="1" s="1"/>
  <c r="H15" i="8"/>
  <c r="K15" i="1" s="1"/>
  <c r="H15" i="11" s="1"/>
  <c r="S75" i="8"/>
  <c r="J75" i="1" s="1"/>
  <c r="H75" i="8"/>
  <c r="S71"/>
  <c r="J71" i="1" s="1"/>
  <c r="H71" i="8"/>
  <c r="K71" i="1" s="1"/>
  <c r="H71" i="11" s="1"/>
  <c r="S59" i="8"/>
  <c r="J59" i="1" s="1"/>
  <c r="H59" i="8"/>
  <c r="K59" i="1" s="1"/>
  <c r="H59" i="11" s="1"/>
  <c r="S45" i="8"/>
  <c r="J45" i="1" s="1"/>
  <c r="H45" i="8"/>
  <c r="K45" i="1" s="1"/>
  <c r="H45" i="11" s="1"/>
  <c r="S46" i="8"/>
  <c r="J46" i="1" s="1"/>
  <c r="H46" i="8"/>
  <c r="K46" i="1" s="1"/>
  <c r="H46" i="11" s="1"/>
  <c r="S10" i="8"/>
  <c r="J10" i="1" s="1"/>
  <c r="H10" i="8"/>
  <c r="K10" i="1" s="1"/>
  <c r="H10" i="11" s="1"/>
  <c r="S7" i="8"/>
  <c r="J7" i="1" s="1"/>
  <c r="H7" i="8"/>
  <c r="K7" i="1" s="1"/>
  <c r="H7" i="11" s="1"/>
  <c r="S57" i="8"/>
  <c r="J57" i="1" s="1"/>
  <c r="H57" i="8"/>
  <c r="K57" i="1" s="1"/>
  <c r="H57" i="11" s="1"/>
  <c r="S79" i="8"/>
  <c r="J79" i="1" s="1"/>
  <c r="H79" i="8"/>
  <c r="S48"/>
  <c r="J48" i="1" s="1"/>
  <c r="H48" i="8"/>
  <c r="K48" i="1" s="1"/>
  <c r="H48" i="11" s="1"/>
  <c r="S72" i="8"/>
  <c r="J72" i="1" s="1"/>
  <c r="H72" i="8"/>
  <c r="K72" i="1" s="1"/>
  <c r="H72" i="11" s="1"/>
  <c r="S23" i="8"/>
  <c r="J23" i="1" s="1"/>
  <c r="H23" i="8"/>
  <c r="K23" i="1" s="1"/>
  <c r="H23" i="11" s="1"/>
  <c r="S22" i="8"/>
  <c r="J22" i="1" s="1"/>
  <c r="H22" i="8"/>
  <c r="K22" i="1" s="1"/>
  <c r="H22" i="11" s="1"/>
  <c r="S2" i="8"/>
  <c r="H2"/>
  <c r="S68"/>
  <c r="J68" i="1" s="1"/>
  <c r="H68" i="8"/>
  <c r="K68" i="1" s="1"/>
  <c r="H68" i="11" s="1"/>
  <c r="S4" i="8"/>
  <c r="J4" i="1" s="1"/>
  <c r="G4" i="11" s="1"/>
  <c r="H4" i="8"/>
  <c r="K4" i="1" s="1"/>
  <c r="H4" i="11" s="1"/>
  <c r="S95" i="8"/>
  <c r="J95" i="1" s="1"/>
  <c r="H95" i="8"/>
  <c r="S3"/>
  <c r="J3" i="1" s="1"/>
  <c r="H3" i="8"/>
  <c r="K3" i="1" s="1"/>
  <c r="H3" i="11" s="1"/>
  <c r="S13" i="8"/>
  <c r="J13" i="1" s="1"/>
  <c r="H13" i="8"/>
  <c r="K13" i="1" s="1"/>
  <c r="H13" i="11" s="1"/>
  <c r="S78" i="8"/>
  <c r="J78" i="1" s="1"/>
  <c r="H78" i="8"/>
  <c r="S92"/>
  <c r="J92" i="1" s="1"/>
  <c r="H92" i="8"/>
  <c r="S18"/>
  <c r="J18" i="1" s="1"/>
  <c r="H18" i="8"/>
  <c r="K18" i="1" s="1"/>
  <c r="H18" i="11" s="1"/>
  <c r="S82" i="8"/>
  <c r="J82" i="1" s="1"/>
  <c r="H82" i="8"/>
  <c r="S98"/>
  <c r="J98" i="1" s="1"/>
  <c r="H98" i="8"/>
  <c r="S88"/>
  <c r="J88" i="1" s="1"/>
  <c r="H88" i="8"/>
  <c r="S14"/>
  <c r="J14" i="1" s="1"/>
  <c r="H14" i="8"/>
  <c r="K14" i="1" s="1"/>
  <c r="H14" i="11" s="1"/>
  <c r="S43" i="8"/>
  <c r="J43" i="1" s="1"/>
  <c r="H43" i="8"/>
  <c r="K43" i="1" s="1"/>
  <c r="H43" i="11" s="1"/>
  <c r="S32" i="8"/>
  <c r="J32" i="1" s="1"/>
  <c r="H32" i="8"/>
  <c r="K32" i="1" s="1"/>
  <c r="H32" i="11" s="1"/>
  <c r="S6" i="8"/>
  <c r="J6" i="1" s="1"/>
  <c r="H6" i="8"/>
  <c r="K6" i="1" s="1"/>
  <c r="H6" i="11" s="1"/>
  <c r="S86" i="8"/>
  <c r="J86" i="1" s="1"/>
  <c r="H86" i="8"/>
  <c r="D44" i="1"/>
  <c r="D17"/>
  <c r="D101"/>
  <c r="D101" i="7" s="1"/>
  <c r="D9" i="1"/>
  <c r="D41"/>
  <c r="D70"/>
  <c r="D34"/>
  <c r="D51"/>
  <c r="D78"/>
  <c r="D78" i="7" s="1"/>
  <c r="D8" i="1"/>
  <c r="D75"/>
  <c r="D75" i="7" s="1"/>
  <c r="D21" i="1"/>
  <c r="D45"/>
  <c r="D102"/>
  <c r="D102" i="7" s="1"/>
  <c r="D76" i="1"/>
  <c r="D76" i="7" s="1"/>
  <c r="D90" i="1"/>
  <c r="D90" i="7" s="1"/>
  <c r="D33" i="1"/>
  <c r="D6"/>
  <c r="D79"/>
  <c r="D79" i="7" s="1"/>
  <c r="D84" i="1"/>
  <c r="D84" i="7" s="1"/>
  <c r="D38" i="1"/>
  <c r="D13"/>
  <c r="D35"/>
  <c r="D59"/>
  <c r="D85"/>
  <c r="D85" i="7" s="1"/>
  <c r="D29" i="1"/>
  <c r="D18"/>
  <c r="D55"/>
  <c r="D83"/>
  <c r="D83" i="7" s="1"/>
  <c r="D82" i="1"/>
  <c r="D82" i="7" s="1"/>
  <c r="D57" i="1"/>
  <c r="D43"/>
  <c r="D3"/>
  <c r="D66"/>
  <c r="D77"/>
  <c r="D77" i="7" s="1"/>
  <c r="D42" i="1"/>
  <c r="D98"/>
  <c r="D98" i="7" s="1"/>
  <c r="D99" i="1"/>
  <c r="D99" i="7" s="1"/>
  <c r="D16" i="1"/>
  <c r="D52"/>
  <c r="D64"/>
  <c r="D31"/>
  <c r="D5"/>
  <c r="D100"/>
  <c r="D100" i="7" s="1"/>
  <c r="D73" i="1"/>
  <c r="D73" i="7" s="1"/>
  <c r="D65" i="1"/>
  <c r="D62"/>
  <c r="D15"/>
  <c r="D22"/>
  <c r="D50"/>
  <c r="D32"/>
  <c r="D91"/>
  <c r="D91" i="7" s="1"/>
  <c r="D61" i="1"/>
  <c r="D12"/>
  <c r="D67"/>
  <c r="D94"/>
  <c r="D94" i="7" s="1"/>
  <c r="D89" i="1"/>
  <c r="D89" i="7" s="1"/>
  <c r="D27" i="1"/>
  <c r="D58"/>
  <c r="D14"/>
  <c r="D97"/>
  <c r="D97" i="7" s="1"/>
  <c r="D23" i="1"/>
  <c r="D87"/>
  <c r="D87" i="7" s="1"/>
  <c r="D86" i="1"/>
  <c r="D86" i="7" s="1"/>
  <c r="D11" i="1"/>
  <c r="D19"/>
  <c r="D69"/>
  <c r="D93"/>
  <c r="D93" i="7" s="1"/>
  <c r="D53" i="1"/>
  <c r="D60"/>
  <c r="D25"/>
  <c r="D74"/>
  <c r="D74" i="7" s="1"/>
  <c r="D37" i="1"/>
  <c r="D49"/>
  <c r="D54"/>
  <c r="D36"/>
  <c r="D68"/>
  <c r="D71"/>
  <c r="D46"/>
  <c r="D4"/>
  <c r="D63"/>
  <c r="D24"/>
  <c r="D40"/>
  <c r="D95"/>
  <c r="D95" i="7" s="1"/>
  <c r="M57" i="8"/>
  <c r="K57" s="1"/>
  <c r="M85"/>
  <c r="M97"/>
  <c r="M84"/>
  <c r="M183"/>
  <c r="I183" s="1"/>
  <c r="M27"/>
  <c r="K27" s="1"/>
  <c r="M4"/>
  <c r="K4" s="1"/>
  <c r="M201"/>
  <c r="K201" s="1"/>
  <c r="M168"/>
  <c r="I168" s="1"/>
  <c r="M208"/>
  <c r="I208" s="1"/>
  <c r="M63"/>
  <c r="K63" s="1"/>
  <c r="M126"/>
  <c r="I126" s="1"/>
  <c r="M143"/>
  <c r="K143" s="1"/>
  <c r="M141"/>
  <c r="K141" s="1"/>
  <c r="M243"/>
  <c r="K243" s="1"/>
  <c r="M87"/>
  <c r="M174"/>
  <c r="K174" s="1"/>
  <c r="M222"/>
  <c r="K222" s="1"/>
  <c r="M11"/>
  <c r="K11" s="1"/>
  <c r="M73"/>
  <c r="K73" s="1"/>
  <c r="M181"/>
  <c r="K181" s="1"/>
  <c r="M221"/>
  <c r="I221" s="1"/>
  <c r="M91"/>
  <c r="K91" s="1"/>
  <c r="M127"/>
  <c r="K127" s="1"/>
  <c r="M81"/>
  <c r="K81" s="1"/>
  <c r="M209"/>
  <c r="K209" s="1"/>
  <c r="M24"/>
  <c r="K24" s="1"/>
  <c r="M176"/>
  <c r="I176" s="1"/>
  <c r="M248"/>
  <c r="I248" s="1"/>
  <c r="M171"/>
  <c r="I171" s="1"/>
  <c r="I107"/>
  <c r="M109"/>
  <c r="K109" s="1"/>
  <c r="M149"/>
  <c r="K149" s="1"/>
  <c r="I147"/>
  <c r="M98"/>
  <c r="K98" s="1"/>
  <c r="M38"/>
  <c r="K38" s="1"/>
  <c r="M108"/>
  <c r="K108" s="1"/>
  <c r="I106"/>
  <c r="M88"/>
  <c r="K88" s="1"/>
  <c r="M31"/>
  <c r="K31" s="1"/>
  <c r="M47"/>
  <c r="K47" s="1"/>
  <c r="M71"/>
  <c r="K71" s="1"/>
  <c r="M95"/>
  <c r="M22"/>
  <c r="K22" s="1"/>
  <c r="M54"/>
  <c r="K54" s="1"/>
  <c r="M142"/>
  <c r="K142" s="1"/>
  <c r="M29"/>
  <c r="K29" s="1"/>
  <c r="M196"/>
  <c r="I196" s="1"/>
  <c r="M67"/>
  <c r="M99"/>
  <c r="K99" s="1"/>
  <c r="M131"/>
  <c r="K131" s="1"/>
  <c r="M130"/>
  <c r="I130" s="1"/>
  <c r="M239"/>
  <c r="K239" s="1"/>
  <c r="M28"/>
  <c r="K28" s="1"/>
  <c r="M100"/>
  <c r="M235"/>
  <c r="K235" s="1"/>
  <c r="M17"/>
  <c r="K17" s="1"/>
  <c r="M212"/>
  <c r="K212" s="1"/>
  <c r="I210"/>
  <c r="M244"/>
  <c r="K244" s="1"/>
  <c r="I242"/>
  <c r="M223"/>
  <c r="K223" s="1"/>
  <c r="M202"/>
  <c r="I202" s="1"/>
  <c r="M145"/>
  <c r="K145" s="1"/>
  <c r="M169"/>
  <c r="K169" s="1"/>
  <c r="M193"/>
  <c r="K193" s="1"/>
  <c r="M72"/>
  <c r="M104"/>
  <c r="K104" s="1"/>
  <c r="M144"/>
  <c r="K144" s="1"/>
  <c r="M216"/>
  <c r="K216" s="1"/>
  <c r="M232"/>
  <c r="K232" s="1"/>
  <c r="M5"/>
  <c r="K5" s="1"/>
  <c r="M199"/>
  <c r="K199" s="1"/>
  <c r="M206"/>
  <c r="K206" s="1"/>
  <c r="M37"/>
  <c r="K37" s="1"/>
  <c r="M207"/>
  <c r="K207" s="1"/>
  <c r="M236"/>
  <c r="I236" s="1"/>
  <c r="M234"/>
  <c r="K234" s="1"/>
  <c r="M148"/>
  <c r="K148" s="1"/>
  <c r="M78"/>
  <c r="K78" s="1"/>
  <c r="M150"/>
  <c r="I150" s="1"/>
  <c r="M198"/>
  <c r="K198" s="1"/>
  <c r="M62"/>
  <c r="K62" s="1"/>
  <c r="M90"/>
  <c r="M35"/>
  <c r="K35" s="1"/>
  <c r="I217"/>
  <c r="M219"/>
  <c r="K219" s="1"/>
  <c r="M159"/>
  <c r="K159" s="1"/>
  <c r="M64"/>
  <c r="K64" s="1"/>
  <c r="M94"/>
  <c r="M76"/>
  <c r="K76" s="1"/>
  <c r="M139"/>
  <c r="K139" s="1"/>
  <c r="M140"/>
  <c r="K140" s="1"/>
  <c r="I138"/>
  <c r="M33"/>
  <c r="K33" s="1"/>
  <c r="M191"/>
  <c r="K191" s="1"/>
  <c r="M137"/>
  <c r="K137" s="1"/>
  <c r="M167"/>
  <c r="I167" s="1"/>
  <c r="M21"/>
  <c r="K21" s="1"/>
  <c r="M165"/>
  <c r="K165" s="1"/>
  <c r="M215"/>
  <c r="I215" s="1"/>
  <c r="M89"/>
  <c r="K89" s="1"/>
  <c r="M51"/>
  <c r="K51" s="1"/>
  <c r="M249"/>
  <c r="K249" s="1"/>
  <c r="M134"/>
  <c r="K134" s="1"/>
  <c r="M190"/>
  <c r="K190" s="1"/>
  <c r="M214"/>
  <c r="K214" s="1"/>
  <c r="M53"/>
  <c r="K53" s="1"/>
  <c r="M12"/>
  <c r="K12" s="1"/>
  <c r="M175"/>
  <c r="K175" s="1"/>
  <c r="M114"/>
  <c r="K114" s="1"/>
  <c r="M133"/>
  <c r="K133" s="1"/>
  <c r="M189"/>
  <c r="K189" s="1"/>
  <c r="M205"/>
  <c r="K205" s="1"/>
  <c r="M52"/>
  <c r="K52" s="1"/>
  <c r="M180"/>
  <c r="K180" s="1"/>
  <c r="I178"/>
  <c r="M9"/>
  <c r="K9" s="1"/>
  <c r="M163"/>
  <c r="K163" s="1"/>
  <c r="M195"/>
  <c r="I195" s="1"/>
  <c r="M151"/>
  <c r="K151" s="1"/>
  <c r="M227"/>
  <c r="K227" s="1"/>
  <c r="M162"/>
  <c r="K162" s="1"/>
  <c r="M74"/>
  <c r="K74" s="1"/>
  <c r="M225"/>
  <c r="I225" s="1"/>
  <c r="I223"/>
  <c r="M160"/>
  <c r="K160" s="1"/>
  <c r="M200"/>
  <c r="I200" s="1"/>
  <c r="I153"/>
  <c r="M155"/>
  <c r="I155" s="1"/>
  <c r="M226"/>
  <c r="K226" s="1"/>
  <c r="M218"/>
  <c r="I218" s="1"/>
  <c r="M68"/>
  <c r="K68" s="1"/>
  <c r="M41"/>
  <c r="K41" s="1"/>
  <c r="M177"/>
  <c r="K177" s="1"/>
  <c r="M152"/>
  <c r="I152" s="1"/>
  <c r="M135"/>
  <c r="K135" s="1"/>
  <c r="M13"/>
  <c r="K13" s="1"/>
  <c r="M43"/>
  <c r="K43" s="1"/>
  <c r="M187"/>
  <c r="I187" s="1"/>
  <c r="M197"/>
  <c r="I197" s="1"/>
  <c r="M103"/>
  <c r="K103" s="1"/>
  <c r="M136"/>
  <c r="I136" s="1"/>
  <c r="M118"/>
  <c r="K118" s="1"/>
  <c r="M246"/>
  <c r="I246" s="1"/>
  <c r="M102"/>
  <c r="K102" s="1"/>
  <c r="M44"/>
  <c r="K44" s="1"/>
  <c r="M251"/>
  <c r="I251" s="1"/>
  <c r="M164"/>
  <c r="K164" s="1"/>
  <c r="M113"/>
  <c r="K113" s="1"/>
  <c r="M48"/>
  <c r="K48" s="1"/>
  <c r="M66"/>
  <c r="K66" s="1"/>
  <c r="M237"/>
  <c r="K237" s="1"/>
  <c r="M220"/>
  <c r="K220" s="1"/>
  <c r="M185"/>
  <c r="K185" s="1"/>
  <c r="M110"/>
  <c r="K110" s="1"/>
  <c r="M158"/>
  <c r="K158" s="1"/>
  <c r="M182"/>
  <c r="K182" s="1"/>
  <c r="M230"/>
  <c r="K230" s="1"/>
  <c r="M238"/>
  <c r="K238" s="1"/>
  <c r="M77"/>
  <c r="M8"/>
  <c r="K8" s="1"/>
  <c r="M111"/>
  <c r="K111" s="1"/>
  <c r="M50"/>
  <c r="K50" s="1"/>
  <c r="M117"/>
  <c r="K117" s="1"/>
  <c r="M157"/>
  <c r="K157" s="1"/>
  <c r="M245"/>
  <c r="I245" s="1"/>
  <c r="M36"/>
  <c r="K36" s="1"/>
  <c r="M60"/>
  <c r="K60" s="1"/>
  <c r="M19"/>
  <c r="K19" s="1"/>
  <c r="M59"/>
  <c r="K59" s="1"/>
  <c r="M65"/>
  <c r="K65" s="1"/>
  <c r="M247"/>
  <c r="K247" s="1"/>
  <c r="M70"/>
  <c r="M132"/>
  <c r="I132" s="1"/>
  <c r="M156"/>
  <c r="K156" s="1"/>
  <c r="I154"/>
  <c r="M204"/>
  <c r="K204" s="1"/>
  <c r="M14"/>
  <c r="K14" s="1"/>
  <c r="M146"/>
  <c r="K146" s="1"/>
  <c r="M10"/>
  <c r="K10" s="1"/>
  <c r="M105"/>
  <c r="I105" s="1"/>
  <c r="M129"/>
  <c r="K129" s="1"/>
  <c r="M241"/>
  <c r="K241" s="1"/>
  <c r="M32"/>
  <c r="K32" s="1"/>
  <c r="M56"/>
  <c r="K56" s="1"/>
  <c r="M112"/>
  <c r="K112" s="1"/>
  <c r="M128"/>
  <c r="K128" s="1"/>
  <c r="M184"/>
  <c r="K184" s="1"/>
  <c r="M240"/>
  <c r="K240" s="1"/>
  <c r="M39"/>
  <c r="K39" s="1"/>
  <c r="M55"/>
  <c r="K55" s="1"/>
  <c r="M79"/>
  <c r="M231"/>
  <c r="I231" s="1"/>
  <c r="M86"/>
  <c r="K86" s="1"/>
  <c r="M92"/>
  <c r="K92" s="1"/>
  <c r="M115"/>
  <c r="K115" s="1"/>
  <c r="M7"/>
  <c r="K7" s="1"/>
  <c r="M228"/>
  <c r="K228" s="1"/>
  <c r="M40"/>
  <c r="I40" s="1"/>
  <c r="J40" s="1"/>
  <c r="I40" i="1" s="1"/>
  <c r="M96" i="8"/>
  <c r="M75"/>
  <c r="K75" s="1"/>
  <c r="M125"/>
  <c r="K125" s="1"/>
  <c r="M179"/>
  <c r="K179" s="1"/>
  <c r="M224"/>
  <c r="K224" s="1"/>
  <c r="M166"/>
  <c r="K166" s="1"/>
  <c r="M69"/>
  <c r="K69" s="1"/>
  <c r="M25"/>
  <c r="K25" s="1"/>
  <c r="M124"/>
  <c r="K124" s="1"/>
  <c r="I122"/>
  <c r="M188"/>
  <c r="K188" s="1"/>
  <c r="I186"/>
  <c r="M203"/>
  <c r="K203" s="1"/>
  <c r="M233"/>
  <c r="K233" s="1"/>
  <c r="M120"/>
  <c r="K120" s="1"/>
  <c r="M192"/>
  <c r="K192" s="1"/>
  <c r="M23"/>
  <c r="M45"/>
  <c r="K45" s="1"/>
  <c r="M93"/>
  <c r="K93" s="1"/>
  <c r="M101"/>
  <c r="K101" s="1"/>
  <c r="M194"/>
  <c r="I194" s="1"/>
  <c r="M121"/>
  <c r="K121" s="1"/>
  <c r="M26"/>
  <c r="K26" s="1"/>
  <c r="M61"/>
  <c r="K61" s="1"/>
  <c r="M49"/>
  <c r="K49" s="1"/>
  <c r="M30"/>
  <c r="K30" s="1"/>
  <c r="M173"/>
  <c r="K173" s="1"/>
  <c r="M213"/>
  <c r="K213" s="1"/>
  <c r="I211"/>
  <c r="M229"/>
  <c r="K229" s="1"/>
  <c r="M20"/>
  <c r="K20" s="1"/>
  <c r="M116"/>
  <c r="I116" s="1"/>
  <c r="M172"/>
  <c r="K172" s="1"/>
  <c r="I170"/>
  <c r="M123"/>
  <c r="K123" s="1"/>
  <c r="M34"/>
  <c r="K34" s="1"/>
  <c r="M119"/>
  <c r="K119" s="1"/>
  <c r="M46"/>
  <c r="K46" s="1"/>
  <c r="M82"/>
  <c r="M161"/>
  <c r="K161" s="1"/>
  <c r="M16"/>
  <c r="K16" s="1"/>
  <c r="M80"/>
  <c r="K80" s="1"/>
  <c r="M6"/>
  <c r="K6" s="1"/>
  <c r="M15"/>
  <c r="K15" s="1"/>
  <c r="B60" i="3"/>
  <c r="B7"/>
  <c r="B119" i="4"/>
  <c r="B21" i="2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" i="6"/>
  <c r="B6" i="1"/>
  <c r="B5" i="7"/>
  <c r="H132" i="11" l="1"/>
  <c r="H132" i="7"/>
  <c r="J106" i="1"/>
  <c r="G106" i="11" s="1"/>
  <c r="D68" i="7"/>
  <c r="D68" i="11"/>
  <c r="D61" i="7"/>
  <c r="D61" i="11"/>
  <c r="D60" i="7"/>
  <c r="D60" i="11"/>
  <c r="D62" i="7"/>
  <c r="D62" i="11"/>
  <c r="D59" i="7"/>
  <c r="D59" i="11"/>
  <c r="D71" i="7"/>
  <c r="D71" i="11"/>
  <c r="D65" i="7"/>
  <c r="D65" i="11"/>
  <c r="D70" i="7"/>
  <c r="D70" i="11"/>
  <c r="D67" i="7"/>
  <c r="D67" i="11"/>
  <c r="D63" i="7"/>
  <c r="D63" i="11"/>
  <c r="D64" i="7"/>
  <c r="D64" i="11"/>
  <c r="D69" i="7"/>
  <c r="D69" i="11"/>
  <c r="D66" i="7"/>
  <c r="D66" i="11"/>
  <c r="D46" i="7"/>
  <c r="D46" i="11"/>
  <c r="D35" i="7"/>
  <c r="D35" i="11"/>
  <c r="D34" i="7"/>
  <c r="D34" i="11"/>
  <c r="D4" i="7"/>
  <c r="D4" i="11"/>
  <c r="D15" i="7"/>
  <c r="D15" i="11"/>
  <c r="D52" i="7"/>
  <c r="D52" i="11"/>
  <c r="D43" i="7"/>
  <c r="D43" i="11"/>
  <c r="D51" i="7"/>
  <c r="D51" i="11"/>
  <c r="D37" i="7"/>
  <c r="D37" i="11"/>
  <c r="D11" i="7"/>
  <c r="D11" i="11"/>
  <c r="D22" i="7"/>
  <c r="D22" i="11"/>
  <c r="D3" i="7"/>
  <c r="D3" i="11"/>
  <c r="D33" i="7"/>
  <c r="D33" i="11"/>
  <c r="D44" i="7"/>
  <c r="D44" i="11"/>
  <c r="D25" i="7"/>
  <c r="D25" i="11"/>
  <c r="D49" i="7"/>
  <c r="D49" i="11"/>
  <c r="D50" i="7"/>
  <c r="D50" i="11"/>
  <c r="D39" i="7"/>
  <c r="D39" i="11"/>
  <c r="D54" i="7"/>
  <c r="D54" i="11"/>
  <c r="D5" i="7"/>
  <c r="D5" i="11"/>
  <c r="D18" i="7"/>
  <c r="D18" i="11"/>
  <c r="J40" i="7"/>
  <c r="J40" i="11"/>
  <c r="D36" i="7"/>
  <c r="D36" i="11"/>
  <c r="D14" i="7"/>
  <c r="D14" i="11"/>
  <c r="D42" i="7"/>
  <c r="D42" i="11"/>
  <c r="D55" i="7"/>
  <c r="D55" i="11"/>
  <c r="D21" i="7"/>
  <c r="D21" i="11"/>
  <c r="D9" i="7"/>
  <c r="D9" i="11"/>
  <c r="D28" i="7"/>
  <c r="D28" i="11"/>
  <c r="D30" i="7"/>
  <c r="D30" i="11"/>
  <c r="D2" i="7"/>
  <c r="D2" i="11"/>
  <c r="D26" i="7"/>
  <c r="D26" i="11"/>
  <c r="D57" i="7"/>
  <c r="D57" i="11"/>
  <c r="D19" i="7"/>
  <c r="D19" i="11"/>
  <c r="D6" i="7"/>
  <c r="D6" i="11"/>
  <c r="D58" i="7"/>
  <c r="D58" i="11"/>
  <c r="D53" i="7"/>
  <c r="D53" i="11"/>
  <c r="D38" i="7"/>
  <c r="D38" i="11"/>
  <c r="D45" i="7"/>
  <c r="D45" i="11"/>
  <c r="D41" i="7"/>
  <c r="D41" i="11"/>
  <c r="D47" i="7"/>
  <c r="D47" i="11"/>
  <c r="D7" i="7"/>
  <c r="D7" i="11"/>
  <c r="D16" i="7"/>
  <c r="D16" i="11"/>
  <c r="D24" i="7"/>
  <c r="D24" i="11"/>
  <c r="D27" i="7"/>
  <c r="D27" i="11"/>
  <c r="D31" i="7"/>
  <c r="D31" i="11"/>
  <c r="D29" i="7"/>
  <c r="D29" i="11"/>
  <c r="D8" i="7"/>
  <c r="D8" i="11"/>
  <c r="D17" i="7"/>
  <c r="D17" i="11"/>
  <c r="D40" i="7"/>
  <c r="D40" i="11"/>
  <c r="D32" i="7"/>
  <c r="D32" i="11"/>
  <c r="D23" i="7"/>
  <c r="D23" i="11"/>
  <c r="D12" i="7"/>
  <c r="D12" i="11"/>
  <c r="D13" i="7"/>
  <c r="D13" i="11"/>
  <c r="D48" i="7"/>
  <c r="D48" i="11"/>
  <c r="G48" i="7"/>
  <c r="G48" i="11"/>
  <c r="G53" i="7"/>
  <c r="G53" i="11"/>
  <c r="G67" i="7"/>
  <c r="G67" i="11"/>
  <c r="G25" i="7"/>
  <c r="G25" i="11"/>
  <c r="G88" i="7"/>
  <c r="G88" i="11"/>
  <c r="G22"/>
  <c r="G22" i="7"/>
  <c r="G46"/>
  <c r="G46" i="11"/>
  <c r="G54" i="7"/>
  <c r="G54" i="11"/>
  <c r="G100" i="7"/>
  <c r="G100" i="11"/>
  <c r="G18" i="7"/>
  <c r="G18" i="11"/>
  <c r="G71" i="7"/>
  <c r="G71" i="11"/>
  <c r="G96" i="7"/>
  <c r="G96" i="11"/>
  <c r="G66" i="7"/>
  <c r="G66" i="11"/>
  <c r="G89" i="7"/>
  <c r="G89" i="11"/>
  <c r="G47" i="7"/>
  <c r="G47" i="11"/>
  <c r="G10" i="7"/>
  <c r="G10" i="11"/>
  <c r="G52" i="7"/>
  <c r="G52" i="11"/>
  <c r="G98" i="7"/>
  <c r="G98" i="11"/>
  <c r="G95" i="7"/>
  <c r="G95" i="11"/>
  <c r="G80" i="7"/>
  <c r="G80" i="11"/>
  <c r="G117" i="7"/>
  <c r="G117" i="11"/>
  <c r="G77" i="7"/>
  <c r="G77" i="11"/>
  <c r="G92" i="7"/>
  <c r="G92" i="11"/>
  <c r="G152" i="7"/>
  <c r="G152" i="11"/>
  <c r="G248" i="7"/>
  <c r="G248" i="11"/>
  <c r="G133"/>
  <c r="G133" i="7"/>
  <c r="G182"/>
  <c r="G182" i="11"/>
  <c r="G110" i="7"/>
  <c r="G110" i="11"/>
  <c r="G242" i="7"/>
  <c r="G242" i="11"/>
  <c r="G138" i="7"/>
  <c r="G138" i="11"/>
  <c r="G202" i="7"/>
  <c r="G202" i="11"/>
  <c r="G231"/>
  <c r="G231" i="7"/>
  <c r="G111"/>
  <c r="G111" i="11"/>
  <c r="G140"/>
  <c r="G140" i="7"/>
  <c r="G237" i="11"/>
  <c r="G237" i="7"/>
  <c r="G131"/>
  <c r="G131" i="11"/>
  <c r="G223"/>
  <c r="G223" i="7"/>
  <c r="G214"/>
  <c r="G214" i="11"/>
  <c r="G144" i="7"/>
  <c r="G144" i="11"/>
  <c r="G150" i="7"/>
  <c r="G150" i="11"/>
  <c r="G209"/>
  <c r="G209" i="7"/>
  <c r="G243"/>
  <c r="G243" i="11"/>
  <c r="G141"/>
  <c r="G141" i="7"/>
  <c r="G146"/>
  <c r="G146" i="11"/>
  <c r="G213"/>
  <c r="G213" i="7"/>
  <c r="G179"/>
  <c r="G179" i="11"/>
  <c r="G124" i="7"/>
  <c r="G124" i="11"/>
  <c r="G154" i="7"/>
  <c r="G154" i="11"/>
  <c r="G168" i="7"/>
  <c r="G168" i="11"/>
  <c r="G103" i="7"/>
  <c r="G103" i="11"/>
  <c r="G185"/>
  <c r="G185" i="7"/>
  <c r="G206"/>
  <c r="G206" i="11"/>
  <c r="G61" i="7"/>
  <c r="G61" i="11"/>
  <c r="G93" i="7"/>
  <c r="G93" i="11"/>
  <c r="G41" i="7"/>
  <c r="G41" i="11"/>
  <c r="G86" i="7"/>
  <c r="G86" i="11"/>
  <c r="G14" i="7"/>
  <c r="G14" i="11"/>
  <c r="G121" i="7"/>
  <c r="G121" i="11"/>
  <c r="G217"/>
  <c r="G217" i="7"/>
  <c r="G250"/>
  <c r="G250" i="11"/>
  <c r="G112" i="7"/>
  <c r="G112" i="11"/>
  <c r="G236"/>
  <c r="G236" i="7"/>
  <c r="G104"/>
  <c r="G104" i="11"/>
  <c r="G241"/>
  <c r="G241" i="7"/>
  <c r="G205" i="11"/>
  <c r="G205" i="7"/>
  <c r="G132" i="11"/>
  <c r="G132" i="7"/>
  <c r="G163"/>
  <c r="G163" i="11"/>
  <c r="G164"/>
  <c r="G164" i="7"/>
  <c r="G187"/>
  <c r="G187" i="11"/>
  <c r="G65" i="7"/>
  <c r="G65" i="11"/>
  <c r="G38" i="7"/>
  <c r="G38" i="11"/>
  <c r="G11" i="7"/>
  <c r="G11" i="11"/>
  <c r="G191"/>
  <c r="G191" i="7"/>
  <c r="G247" i="11"/>
  <c r="G247" i="7"/>
  <c r="G105"/>
  <c r="G105" i="11"/>
  <c r="G162" i="7"/>
  <c r="G162" i="11"/>
  <c r="G136" i="7"/>
  <c r="G136" i="11"/>
  <c r="G122" i="7"/>
  <c r="G122" i="11"/>
  <c r="G238" i="7"/>
  <c r="G238" i="11"/>
  <c r="G167"/>
  <c r="G167" i="7"/>
  <c r="G176"/>
  <c r="G176" i="11"/>
  <c r="G245"/>
  <c r="G245" i="7"/>
  <c r="G218"/>
  <c r="G218" i="11"/>
  <c r="G142" i="7"/>
  <c r="G142" i="11"/>
  <c r="G147" i="7"/>
  <c r="G147" i="11"/>
  <c r="G113" i="7"/>
  <c r="G113" i="11"/>
  <c r="G170" i="7"/>
  <c r="G170" i="11"/>
  <c r="G165"/>
  <c r="G165" i="7"/>
  <c r="G159" i="11"/>
  <c r="G159" i="7"/>
  <c r="G178"/>
  <c r="G178" i="11"/>
  <c r="G199"/>
  <c r="G199" i="7"/>
  <c r="G28"/>
  <c r="G28" i="11"/>
  <c r="G21" i="7"/>
  <c r="G21" i="11"/>
  <c r="G78" i="7"/>
  <c r="G78" i="11"/>
  <c r="G102" i="7"/>
  <c r="G102" i="11"/>
  <c r="G79" i="7"/>
  <c r="G79" i="11"/>
  <c r="G186" i="7"/>
  <c r="G186" i="11"/>
  <c r="G118" i="7"/>
  <c r="G118" i="11"/>
  <c r="G119" i="7"/>
  <c r="G119" i="11"/>
  <c r="G228"/>
  <c r="G228" i="7"/>
  <c r="G160"/>
  <c r="G160" i="11"/>
  <c r="G114" i="7"/>
  <c r="G114" i="11"/>
  <c r="G180"/>
  <c r="G180" i="7"/>
  <c r="G204" i="11"/>
  <c r="G204" i="7"/>
  <c r="G232"/>
  <c r="G232" i="11"/>
  <c r="G183"/>
  <c r="G183" i="7"/>
  <c r="G16"/>
  <c r="G16" i="11"/>
  <c r="G101" i="7"/>
  <c r="G101" i="11"/>
  <c r="G233"/>
  <c r="G233" i="7"/>
  <c r="G194"/>
  <c r="G194" i="11"/>
  <c r="G220"/>
  <c r="G220" i="7"/>
  <c r="G177" i="11"/>
  <c r="G177" i="7"/>
  <c r="G139"/>
  <c r="G139" i="11"/>
  <c r="G210" i="7"/>
  <c r="G210" i="11"/>
  <c r="G120" i="7"/>
  <c r="G120" i="11"/>
  <c r="G219" i="7"/>
  <c r="G219" i="11"/>
  <c r="G135"/>
  <c r="G135" i="7"/>
  <c r="G196" i="11"/>
  <c r="G196" i="7"/>
  <c r="G35"/>
  <c r="G35" i="11"/>
  <c r="G49" i="7"/>
  <c r="G49" i="11"/>
  <c r="G87" i="7"/>
  <c r="G87" i="11"/>
  <c r="G34" i="7"/>
  <c r="G34" i="11"/>
  <c r="G197"/>
  <c r="G197" i="7"/>
  <c r="G234"/>
  <c r="G234" i="11"/>
  <c r="G201"/>
  <c r="G201" i="7"/>
  <c r="G195"/>
  <c r="G195" i="11"/>
  <c r="G155" i="7"/>
  <c r="G155" i="11"/>
  <c r="G145"/>
  <c r="G145" i="7"/>
  <c r="G90"/>
  <c r="G90" i="11"/>
  <c r="G153"/>
  <c r="G153" i="7"/>
  <c r="G215" i="11"/>
  <c r="G215" i="7"/>
  <c r="G109"/>
  <c r="G109" i="11"/>
  <c r="G175"/>
  <c r="G175" i="7"/>
  <c r="G224"/>
  <c r="G224" i="11"/>
  <c r="G130"/>
  <c r="G130" i="7"/>
  <c r="G216"/>
  <c r="G216" i="11"/>
  <c r="G115" i="7"/>
  <c r="G115" i="11"/>
  <c r="G200" i="7"/>
  <c r="G200" i="11"/>
  <c r="G208" i="7"/>
  <c r="G208" i="11"/>
  <c r="G127" i="7"/>
  <c r="G127" i="11"/>
  <c r="G173"/>
  <c r="G173" i="7"/>
  <c r="G158"/>
  <c r="G158" i="11"/>
  <c r="G188"/>
  <c r="G188" i="7"/>
  <c r="G128"/>
  <c r="G128" i="11"/>
  <c r="G246" i="7"/>
  <c r="G246" i="11"/>
  <c r="G240" i="7"/>
  <c r="G240" i="11"/>
  <c r="G169"/>
  <c r="G169" i="7"/>
  <c r="G123"/>
  <c r="G123" i="11"/>
  <c r="G226" i="7"/>
  <c r="G226" i="11"/>
  <c r="G108" i="7"/>
  <c r="G108" i="11"/>
  <c r="G149"/>
  <c r="G149" i="7"/>
  <c r="G249" i="11"/>
  <c r="G249" i="7"/>
  <c r="G151" i="11"/>
  <c r="G151" i="7"/>
  <c r="G222"/>
  <c r="G222" i="11"/>
  <c r="G181"/>
  <c r="G181" i="7"/>
  <c r="G251"/>
  <c r="G251" i="11"/>
  <c r="G56" i="7"/>
  <c r="G56" i="11"/>
  <c r="G27" i="7"/>
  <c r="G27" i="11"/>
  <c r="H14" i="7"/>
  <c r="H48"/>
  <c r="F4"/>
  <c r="H96"/>
  <c r="H25"/>
  <c r="H52"/>
  <c r="H84"/>
  <c r="H82"/>
  <c r="H72"/>
  <c r="H58"/>
  <c r="H51"/>
  <c r="H83"/>
  <c r="H32"/>
  <c r="H98"/>
  <c r="H78"/>
  <c r="H4"/>
  <c r="H23"/>
  <c r="H57"/>
  <c r="H45"/>
  <c r="H15"/>
  <c r="H50"/>
  <c r="H29"/>
  <c r="H24"/>
  <c r="H36"/>
  <c r="H44"/>
  <c r="H74"/>
  <c r="H37"/>
  <c r="H91"/>
  <c r="H55"/>
  <c r="H73"/>
  <c r="K2" i="8"/>
  <c r="H18" i="7"/>
  <c r="H10"/>
  <c r="H67"/>
  <c r="H34"/>
  <c r="H81"/>
  <c r="H85"/>
  <c r="H13"/>
  <c r="H59"/>
  <c r="H20"/>
  <c r="H77"/>
  <c r="H30"/>
  <c r="G4"/>
  <c r="H97"/>
  <c r="H26"/>
  <c r="H42"/>
  <c r="G6" i="11"/>
  <c r="H31" i="7"/>
  <c r="H41"/>
  <c r="H94"/>
  <c r="K3" i="8"/>
  <c r="H3" i="7"/>
  <c r="H71"/>
  <c r="H53"/>
  <c r="H47"/>
  <c r="H66"/>
  <c r="H68"/>
  <c r="H63"/>
  <c r="H62"/>
  <c r="H6"/>
  <c r="H88"/>
  <c r="H92"/>
  <c r="H95"/>
  <c r="H22"/>
  <c r="H79"/>
  <c r="H46"/>
  <c r="H75"/>
  <c r="H54"/>
  <c r="H8"/>
  <c r="H40"/>
  <c r="H100"/>
  <c r="H39"/>
  <c r="H17"/>
  <c r="H69"/>
  <c r="H33"/>
  <c r="H12"/>
  <c r="H19"/>
  <c r="H86"/>
  <c r="K2" i="1"/>
  <c r="H87" i="7"/>
  <c r="H76"/>
  <c r="H43"/>
  <c r="H7"/>
  <c r="H60"/>
  <c r="H89"/>
  <c r="H80"/>
  <c r="J2" i="1"/>
  <c r="H49" i="7"/>
  <c r="H5"/>
  <c r="H90"/>
  <c r="H35"/>
  <c r="F2" i="1"/>
  <c r="K40" i="8"/>
  <c r="I238"/>
  <c r="J238" s="1"/>
  <c r="I180"/>
  <c r="O180" s="1"/>
  <c r="I109"/>
  <c r="J109" s="1"/>
  <c r="K187"/>
  <c r="I175"/>
  <c r="O175" s="1"/>
  <c r="I198"/>
  <c r="J198" s="1"/>
  <c r="I207"/>
  <c r="O207" s="1"/>
  <c r="I177"/>
  <c r="J177" s="1"/>
  <c r="I191"/>
  <c r="J191" s="1"/>
  <c r="I222"/>
  <c r="O222" s="1"/>
  <c r="I209"/>
  <c r="J209" s="1"/>
  <c r="I185"/>
  <c r="J185" s="1"/>
  <c r="I193"/>
  <c r="O193" s="1"/>
  <c r="K194"/>
  <c r="K150"/>
  <c r="I249"/>
  <c r="J249" s="1"/>
  <c r="K218"/>
  <c r="K251"/>
  <c r="K132"/>
  <c r="J250"/>
  <c r="K197"/>
  <c r="I212"/>
  <c r="J212" s="1"/>
  <c r="K126"/>
  <c r="I184"/>
  <c r="O184" s="1"/>
  <c r="I117"/>
  <c r="O117" s="1"/>
  <c r="I104"/>
  <c r="J104" s="1"/>
  <c r="I111"/>
  <c r="J111" s="1"/>
  <c r="I216"/>
  <c r="O216" s="1"/>
  <c r="I165"/>
  <c r="O165" s="1"/>
  <c r="K202"/>
  <c r="K248"/>
  <c r="I240"/>
  <c r="J240" s="1"/>
  <c r="I239"/>
  <c r="J239" s="1"/>
  <c r="I158"/>
  <c r="J158" s="1"/>
  <c r="I142"/>
  <c r="O142" s="1"/>
  <c r="I143"/>
  <c r="O143" s="1"/>
  <c r="I141"/>
  <c r="O141" s="1"/>
  <c r="K221"/>
  <c r="K136"/>
  <c r="K167"/>
  <c r="K171"/>
  <c r="K130"/>
  <c r="I151"/>
  <c r="O151" s="1"/>
  <c r="K155"/>
  <c r="I119"/>
  <c r="O119" s="1"/>
  <c r="I243"/>
  <c r="O243" s="1"/>
  <c r="K200"/>
  <c r="I229"/>
  <c r="O229" s="1"/>
  <c r="I108"/>
  <c r="O108" s="1"/>
  <c r="I135"/>
  <c r="J135" s="1"/>
  <c r="I118"/>
  <c r="J118" s="1"/>
  <c r="I145"/>
  <c r="J145" s="1"/>
  <c r="I219"/>
  <c r="J219" s="1"/>
  <c r="K215"/>
  <c r="K208"/>
  <c r="I110"/>
  <c r="O110" s="1"/>
  <c r="I166"/>
  <c r="O166" s="1"/>
  <c r="K196"/>
  <c r="K168"/>
  <c r="I120"/>
  <c r="J120" s="1"/>
  <c r="K225"/>
  <c r="K195"/>
  <c r="K246"/>
  <c r="I114"/>
  <c r="O114" s="1"/>
  <c r="I164"/>
  <c r="J164" s="1"/>
  <c r="I140"/>
  <c r="O140" s="1"/>
  <c r="I125"/>
  <c r="O125" s="1"/>
  <c r="I124"/>
  <c r="J124" s="1"/>
  <c r="I181"/>
  <c r="J181" s="1"/>
  <c r="K176"/>
  <c r="K245"/>
  <c r="K231"/>
  <c r="K183"/>
  <c r="I133"/>
  <c r="J133" s="1"/>
  <c r="I214"/>
  <c r="O214" s="1"/>
  <c r="K236"/>
  <c r="K116"/>
  <c r="I213"/>
  <c r="O213" s="1"/>
  <c r="K105"/>
  <c r="K152"/>
  <c r="J194"/>
  <c r="O194"/>
  <c r="J217"/>
  <c r="O217"/>
  <c r="J176"/>
  <c r="O176"/>
  <c r="J171"/>
  <c r="O171"/>
  <c r="J155"/>
  <c r="O155"/>
  <c r="J236"/>
  <c r="O236"/>
  <c r="O198"/>
  <c r="O167"/>
  <c r="J167"/>
  <c r="J242"/>
  <c r="O242"/>
  <c r="J107"/>
  <c r="O107"/>
  <c r="J170"/>
  <c r="O170"/>
  <c r="O231"/>
  <c r="J231"/>
  <c r="O168"/>
  <c r="J168"/>
  <c r="J202"/>
  <c r="O202"/>
  <c r="O183"/>
  <c r="J183"/>
  <c r="J116"/>
  <c r="O116"/>
  <c r="O136"/>
  <c r="J136"/>
  <c r="J178"/>
  <c r="O178"/>
  <c r="J245"/>
  <c r="O245"/>
  <c r="J132"/>
  <c r="I132" i="1" s="1"/>
  <c r="O132" i="8"/>
  <c r="G132" i="1" s="1"/>
  <c r="J221" i="8"/>
  <c r="O221"/>
  <c r="J211"/>
  <c r="O211"/>
  <c r="O200"/>
  <c r="J200"/>
  <c r="J153"/>
  <c r="O153"/>
  <c r="J187"/>
  <c r="O187"/>
  <c r="J105"/>
  <c r="O105"/>
  <c r="O109"/>
  <c r="J152"/>
  <c r="O152"/>
  <c r="O215"/>
  <c r="J215"/>
  <c r="J208"/>
  <c r="O208"/>
  <c r="J186"/>
  <c r="O186"/>
  <c r="J248"/>
  <c r="O248"/>
  <c r="J147"/>
  <c r="O147"/>
  <c r="J122"/>
  <c r="O122"/>
  <c r="J223"/>
  <c r="O223"/>
  <c r="J138"/>
  <c r="O138"/>
  <c r="J197"/>
  <c r="O197"/>
  <c r="J130"/>
  <c r="O130"/>
  <c r="J180"/>
  <c r="O126"/>
  <c r="J126"/>
  <c r="J195"/>
  <c r="O195"/>
  <c r="O150"/>
  <c r="J150"/>
  <c r="J210"/>
  <c r="O210"/>
  <c r="J246"/>
  <c r="O246"/>
  <c r="J154"/>
  <c r="O154"/>
  <c r="J218"/>
  <c r="O218"/>
  <c r="J251"/>
  <c r="O251"/>
  <c r="J225"/>
  <c r="O225"/>
  <c r="J196"/>
  <c r="O196"/>
  <c r="J106"/>
  <c r="O106"/>
  <c r="O81"/>
  <c r="I81"/>
  <c r="O40"/>
  <c r="G40" i="1" s="1"/>
  <c r="I101" i="8"/>
  <c r="J101" s="1"/>
  <c r="I24"/>
  <c r="I94"/>
  <c r="J94" s="1"/>
  <c r="I6"/>
  <c r="O6" s="1"/>
  <c r="G6" i="1" s="1"/>
  <c r="I60" i="8"/>
  <c r="J60" s="1"/>
  <c r="I60" i="1" s="1"/>
  <c r="I3" i="8"/>
  <c r="J3" s="1"/>
  <c r="I3" i="1" s="1"/>
  <c r="I97" i="8"/>
  <c r="J97" s="1"/>
  <c r="I44"/>
  <c r="J44" s="1"/>
  <c r="I44" i="1" s="1"/>
  <c r="I57" i="8"/>
  <c r="J57" s="1"/>
  <c r="I57" i="1" s="1"/>
  <c r="I7" i="8"/>
  <c r="I10"/>
  <c r="I35"/>
  <c r="J35" s="1"/>
  <c r="I35" i="1" s="1"/>
  <c r="I2" i="8"/>
  <c r="I16"/>
  <c r="I12"/>
  <c r="J12" s="1"/>
  <c r="I12" i="1" s="1"/>
  <c r="I11" i="8"/>
  <c r="I83"/>
  <c r="O83" s="1"/>
  <c r="I46"/>
  <c r="J46" s="1"/>
  <c r="I46" i="1" s="1"/>
  <c r="I27" i="8"/>
  <c r="I4"/>
  <c r="I71"/>
  <c r="J71" s="1"/>
  <c r="I71" i="1" s="1"/>
  <c r="I63" i="8"/>
  <c r="J63" s="1"/>
  <c r="I63" i="1" s="1"/>
  <c r="I72" i="8"/>
  <c r="I49"/>
  <c r="J49" s="1"/>
  <c r="I49" i="1" s="1"/>
  <c r="I91" i="8"/>
  <c r="I68"/>
  <c r="J68" s="1"/>
  <c r="I68" i="1" s="1"/>
  <c r="I100" i="8"/>
  <c r="I51"/>
  <c r="J51" s="1"/>
  <c r="I51" i="1" s="1"/>
  <c r="I99" i="8"/>
  <c r="I5"/>
  <c r="I48"/>
  <c r="J48" s="1"/>
  <c r="I48" i="1" s="1"/>
  <c r="I64" i="8"/>
  <c r="J64" s="1"/>
  <c r="I64" i="1" s="1"/>
  <c r="I82" i="8"/>
  <c r="I67"/>
  <c r="J67" s="1"/>
  <c r="I67" i="1" s="1"/>
  <c r="I32" i="8"/>
  <c r="I28"/>
  <c r="I43"/>
  <c r="J43" s="1"/>
  <c r="I43" i="1" s="1"/>
  <c r="I56" i="8"/>
  <c r="J56" s="1"/>
  <c r="I56" i="1" s="1"/>
  <c r="I31" i="8"/>
  <c r="O31" s="1"/>
  <c r="G31" i="1" s="1"/>
  <c r="I29" i="8"/>
  <c r="J29" s="1"/>
  <c r="I29" i="1" s="1"/>
  <c r="I79" i="8"/>
  <c r="I55"/>
  <c r="J55" s="1"/>
  <c r="I55" i="1" s="1"/>
  <c r="O93" i="8"/>
  <c r="O50"/>
  <c r="G50" i="1" s="1"/>
  <c r="I84" i="8"/>
  <c r="I17"/>
  <c r="J17" s="1"/>
  <c r="I17" i="1" s="1"/>
  <c r="I53" i="8"/>
  <c r="J53" s="1"/>
  <c r="I53" i="1" s="1"/>
  <c r="I42" i="8"/>
  <c r="J42" s="1"/>
  <c r="I42" i="1" s="1"/>
  <c r="I85" i="8"/>
  <c r="J85" s="1"/>
  <c r="I13"/>
  <c r="I18"/>
  <c r="I23"/>
  <c r="I38"/>
  <c r="I90"/>
  <c r="I54"/>
  <c r="J54" s="1"/>
  <c r="I54" i="1" s="1"/>
  <c r="I58" i="8"/>
  <c r="J58" s="1"/>
  <c r="I58" i="1" s="1"/>
  <c r="I66" i="8"/>
  <c r="J66" s="1"/>
  <c r="I66" i="1" s="1"/>
  <c r="I39" i="8"/>
  <c r="J39" s="1"/>
  <c r="I39" i="1" s="1"/>
  <c r="I157" i="8"/>
  <c r="I146"/>
  <c r="I98"/>
  <c r="O98" s="1"/>
  <c r="I93"/>
  <c r="I86"/>
  <c r="I174"/>
  <c r="I199"/>
  <c r="I113"/>
  <c r="I144"/>
  <c r="I228"/>
  <c r="I41"/>
  <c r="J41" s="1"/>
  <c r="I41" i="1" s="1"/>
  <c r="I224" i="8"/>
  <c r="I160"/>
  <c r="I161"/>
  <c r="I203"/>
  <c r="I188"/>
  <c r="I88"/>
  <c r="I76"/>
  <c r="I233"/>
  <c r="I128"/>
  <c r="I20"/>
  <c r="I96"/>
  <c r="I172"/>
  <c r="I127"/>
  <c r="I134"/>
  <c r="I173"/>
  <c r="I87"/>
  <c r="I179"/>
  <c r="I8"/>
  <c r="I33"/>
  <c r="J33" s="1"/>
  <c r="I33" i="1" s="1"/>
  <c r="I139" i="8"/>
  <c r="I25"/>
  <c r="I190"/>
  <c r="I77"/>
  <c r="I182"/>
  <c r="I30"/>
  <c r="I34"/>
  <c r="I50"/>
  <c r="J50" s="1"/>
  <c r="I50" i="1" s="1"/>
  <c r="I19" i="8"/>
  <c r="I234"/>
  <c r="I230"/>
  <c r="I70"/>
  <c r="J70" s="1"/>
  <c r="I70" i="1" s="1"/>
  <c r="I15" i="8"/>
  <c r="O15" s="1"/>
  <c r="G15" i="1" s="1"/>
  <c r="I237" i="8"/>
  <c r="I45"/>
  <c r="J45" s="1"/>
  <c r="I45" i="1" s="1"/>
  <c r="I206" i="8"/>
  <c r="I14"/>
  <c r="I92"/>
  <c r="I148"/>
  <c r="I52"/>
  <c r="J52" s="1"/>
  <c r="I52" i="1" s="1"/>
  <c r="I169" i="8"/>
  <c r="I220"/>
  <c r="I78"/>
  <c r="O78" s="1"/>
  <c r="I80"/>
  <c r="J80" s="1"/>
  <c r="I121"/>
  <c r="I192"/>
  <c r="I201"/>
  <c r="I123"/>
  <c r="I75"/>
  <c r="O75" s="1"/>
  <c r="I156"/>
  <c r="I235"/>
  <c r="I244"/>
  <c r="I232"/>
  <c r="I204"/>
  <c r="I89"/>
  <c r="J89" s="1"/>
  <c r="I9"/>
  <c r="J9" s="1"/>
  <c r="I9" i="1" s="1"/>
  <c r="I241" i="8"/>
  <c r="I137"/>
  <c r="I129"/>
  <c r="I159"/>
  <c r="I37"/>
  <c r="I62"/>
  <c r="J62" s="1"/>
  <c r="I62" i="1" s="1"/>
  <c r="I205" i="8"/>
  <c r="I59"/>
  <c r="J59" s="1"/>
  <c r="I59" i="1" s="1"/>
  <c r="I73" i="8"/>
  <c r="O73" s="1"/>
  <c r="I112"/>
  <c r="I65"/>
  <c r="J65" s="1"/>
  <c r="I65" i="1" s="1"/>
  <c r="I36" i="8"/>
  <c r="I227"/>
  <c r="I47"/>
  <c r="J47" s="1"/>
  <c r="I47" i="1" s="1"/>
  <c r="I21" i="8"/>
  <c r="I226"/>
  <c r="I103"/>
  <c r="I115"/>
  <c r="I162"/>
  <c r="I149"/>
  <c r="I131"/>
  <c r="I247"/>
  <c r="I163"/>
  <c r="I189"/>
  <c r="I74"/>
  <c r="I102"/>
  <c r="J102" s="1"/>
  <c r="I26"/>
  <c r="I69"/>
  <c r="J69" s="1"/>
  <c r="I69" i="1" s="1"/>
  <c r="I22" i="8"/>
  <c r="J22" s="1"/>
  <c r="I22" i="1" s="1"/>
  <c r="I61" i="8"/>
  <c r="J61" s="1"/>
  <c r="I61" i="1" s="1"/>
  <c r="I95" i="8"/>
  <c r="B120" i="4"/>
  <c r="B51" i="2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8" i="3"/>
  <c r="B61"/>
  <c r="B7" i="1"/>
  <c r="B6" i="7"/>
  <c r="B6" i="6"/>
  <c r="J132" i="11" l="1"/>
  <c r="J132" i="7"/>
  <c r="G106"/>
  <c r="J71" i="11"/>
  <c r="J71" i="7"/>
  <c r="J60"/>
  <c r="J60" i="11"/>
  <c r="J63"/>
  <c r="J63" i="7"/>
  <c r="J70" i="11"/>
  <c r="J70" i="7"/>
  <c r="J65" i="11"/>
  <c r="J65" i="7"/>
  <c r="J66" i="11"/>
  <c r="J66" i="7"/>
  <c r="J69"/>
  <c r="J69" i="11"/>
  <c r="J64"/>
  <c r="J64" i="7"/>
  <c r="J68" i="11"/>
  <c r="J68" i="7"/>
  <c r="J59"/>
  <c r="J59" i="11"/>
  <c r="J61" i="7"/>
  <c r="J61" i="11"/>
  <c r="J62" i="7"/>
  <c r="J62" i="11"/>
  <c r="J67" i="7"/>
  <c r="J67" i="11"/>
  <c r="J45" i="7"/>
  <c r="J45" i="11"/>
  <c r="J54" i="7"/>
  <c r="J54" i="11"/>
  <c r="J53"/>
  <c r="J53" i="7"/>
  <c r="J48" i="11"/>
  <c r="J48" i="7"/>
  <c r="J12" i="11"/>
  <c r="J12" i="7"/>
  <c r="J50" i="11"/>
  <c r="J50" i="7"/>
  <c r="J33" i="11"/>
  <c r="J33" i="7"/>
  <c r="J58"/>
  <c r="J58" i="11"/>
  <c r="J42" i="7"/>
  <c r="J42" i="11"/>
  <c r="J29"/>
  <c r="J29" i="7"/>
  <c r="J49"/>
  <c r="J49" i="11"/>
  <c r="J44"/>
  <c r="J44" i="7"/>
  <c r="J56" i="11"/>
  <c r="J56" i="7"/>
  <c r="J22"/>
  <c r="J22" i="11"/>
  <c r="J55"/>
  <c r="J55" i="7"/>
  <c r="F2" i="11"/>
  <c r="F2" i="7"/>
  <c r="J17"/>
  <c r="J17" i="11"/>
  <c r="J47"/>
  <c r="J47" i="7"/>
  <c r="J52"/>
  <c r="J52" i="11"/>
  <c r="J51" i="7"/>
  <c r="J51" i="11"/>
  <c r="J35" i="7"/>
  <c r="J35" i="11"/>
  <c r="J3" i="7"/>
  <c r="J3" i="11"/>
  <c r="H2" i="7"/>
  <c r="H2" i="11"/>
  <c r="J57"/>
  <c r="J57" i="7"/>
  <c r="J39" i="11"/>
  <c r="J39" i="7"/>
  <c r="J46"/>
  <c r="J46" i="11"/>
  <c r="J9"/>
  <c r="J9" i="7"/>
  <c r="J41"/>
  <c r="J41" i="11"/>
  <c r="J43" i="7"/>
  <c r="J43" i="11"/>
  <c r="G85" i="7"/>
  <c r="G85" i="11"/>
  <c r="G45" i="7"/>
  <c r="G45" i="11"/>
  <c r="G81" i="7"/>
  <c r="G81" i="11"/>
  <c r="G3" i="7"/>
  <c r="G3" i="11"/>
  <c r="G97" i="7"/>
  <c r="G97" i="11"/>
  <c r="G76" i="7"/>
  <c r="G76" i="11"/>
  <c r="G12" i="7"/>
  <c r="G12" i="11"/>
  <c r="G94" i="7"/>
  <c r="G94" i="11"/>
  <c r="G60" i="7"/>
  <c r="G60" i="11"/>
  <c r="G2" i="7"/>
  <c r="G2" i="11"/>
  <c r="G57" i="7"/>
  <c r="G57" i="11"/>
  <c r="G19" i="7"/>
  <c r="G19" i="11"/>
  <c r="G82" i="7"/>
  <c r="G82" i="11"/>
  <c r="G62" i="7"/>
  <c r="G62" i="11"/>
  <c r="G15" i="7"/>
  <c r="G15" i="11"/>
  <c r="G63" i="7"/>
  <c r="G63" i="11"/>
  <c r="G8" i="7"/>
  <c r="G8" i="11"/>
  <c r="G23" i="7"/>
  <c r="G23" i="11"/>
  <c r="G91" i="7"/>
  <c r="G91" i="11"/>
  <c r="G51" i="7"/>
  <c r="G51" i="11"/>
  <c r="G32" i="7"/>
  <c r="G32" i="11"/>
  <c r="G58" i="7"/>
  <c r="G58" i="11"/>
  <c r="G5" i="7"/>
  <c r="G5" i="11"/>
  <c r="G7" i="7"/>
  <c r="G7" i="11"/>
  <c r="G39" i="7"/>
  <c r="G39" i="11"/>
  <c r="G37" i="7"/>
  <c r="G37" i="11"/>
  <c r="G13" i="7"/>
  <c r="G13" i="11"/>
  <c r="G68" i="7"/>
  <c r="G68" i="11"/>
  <c r="G29" i="7"/>
  <c r="G29" i="11"/>
  <c r="G6" i="7"/>
  <c r="G84"/>
  <c r="G84" i="11"/>
  <c r="G42" i="7"/>
  <c r="G42" i="11"/>
  <c r="G24" i="7"/>
  <c r="G24" i="11"/>
  <c r="G26" i="7"/>
  <c r="G26" i="11"/>
  <c r="G72" i="7"/>
  <c r="G72" i="11"/>
  <c r="G36" i="7"/>
  <c r="G36" i="11"/>
  <c r="G17" i="7"/>
  <c r="G17" i="11"/>
  <c r="G74" i="7"/>
  <c r="G74" i="11"/>
  <c r="G55" i="7"/>
  <c r="G55" i="11"/>
  <c r="G33" i="7"/>
  <c r="G33" i="11"/>
  <c r="G31" i="7"/>
  <c r="G31" i="11"/>
  <c r="G64" i="7"/>
  <c r="G64" i="11"/>
  <c r="G43" i="7"/>
  <c r="G43" i="11"/>
  <c r="G40" i="7"/>
  <c r="G40" i="11"/>
  <c r="G50" i="7"/>
  <c r="G50" i="11"/>
  <c r="G59" i="7"/>
  <c r="G59" i="11"/>
  <c r="G30" i="7"/>
  <c r="G30" i="11"/>
  <c r="G44" i="7"/>
  <c r="G44" i="11"/>
  <c r="G83" i="7"/>
  <c r="G83" i="11"/>
  <c r="G69" i="7"/>
  <c r="G69" i="11"/>
  <c r="G75" i="7"/>
  <c r="G75" i="11"/>
  <c r="G20" i="7"/>
  <c r="G20" i="11"/>
  <c r="G73" i="7"/>
  <c r="G73" i="11"/>
  <c r="O191" i="8"/>
  <c r="O185"/>
  <c r="O238"/>
  <c r="J108"/>
  <c r="J175"/>
  <c r="J222"/>
  <c r="O212"/>
  <c r="J243"/>
  <c r="J207"/>
  <c r="O145"/>
  <c r="J193"/>
  <c r="J166"/>
  <c r="J117"/>
  <c r="O177"/>
  <c r="O209"/>
  <c r="J151"/>
  <c r="J143"/>
  <c r="J216"/>
  <c r="O124"/>
  <c r="O120"/>
  <c r="O181"/>
  <c r="J114"/>
  <c r="O219"/>
  <c r="J229"/>
  <c r="J184"/>
  <c r="O164"/>
  <c r="O111"/>
  <c r="O249"/>
  <c r="O240"/>
  <c r="O239"/>
  <c r="J119"/>
  <c r="J110"/>
  <c r="J141"/>
  <c r="J165"/>
  <c r="O135"/>
  <c r="J125"/>
  <c r="O158"/>
  <c r="O104"/>
  <c r="J140"/>
  <c r="O118"/>
  <c r="O133"/>
  <c r="J142"/>
  <c r="J213"/>
  <c r="J214"/>
  <c r="J123"/>
  <c r="O123"/>
  <c r="J173"/>
  <c r="O173"/>
  <c r="J228"/>
  <c r="O228"/>
  <c r="O103"/>
  <c r="J103"/>
  <c r="J241"/>
  <c r="O241"/>
  <c r="J169"/>
  <c r="O169"/>
  <c r="O182"/>
  <c r="J182"/>
  <c r="J233"/>
  <c r="O233"/>
  <c r="J115"/>
  <c r="O115"/>
  <c r="J112"/>
  <c r="O112"/>
  <c r="J137"/>
  <c r="O137"/>
  <c r="J156"/>
  <c r="O156"/>
  <c r="J220"/>
  <c r="O220"/>
  <c r="J237"/>
  <c r="O237"/>
  <c r="J179"/>
  <c r="O179"/>
  <c r="J128"/>
  <c r="O128"/>
  <c r="O224"/>
  <c r="J224"/>
  <c r="O57"/>
  <c r="G57" i="1" s="1"/>
  <c r="O33" i="8"/>
  <c r="G33" i="1" s="1"/>
  <c r="J226" i="8"/>
  <c r="O226"/>
  <c r="J162"/>
  <c r="O162"/>
  <c r="O160"/>
  <c r="J160"/>
  <c r="J149"/>
  <c r="O149"/>
  <c r="J131"/>
  <c r="O131"/>
  <c r="J227"/>
  <c r="O227"/>
  <c r="O232"/>
  <c r="J232"/>
  <c r="J121"/>
  <c r="O121"/>
  <c r="J139"/>
  <c r="O139"/>
  <c r="J172"/>
  <c r="O172"/>
  <c r="J203"/>
  <c r="O203"/>
  <c r="O199"/>
  <c r="J199"/>
  <c r="J146"/>
  <c r="O146"/>
  <c r="J235"/>
  <c r="O235"/>
  <c r="J244"/>
  <c r="O244"/>
  <c r="J161"/>
  <c r="O161"/>
  <c r="J174"/>
  <c r="O174"/>
  <c r="O247"/>
  <c r="J247"/>
  <c r="J204"/>
  <c r="O204"/>
  <c r="O192"/>
  <c r="J192"/>
  <c r="J234"/>
  <c r="O234"/>
  <c r="J127"/>
  <c r="O127"/>
  <c r="J188"/>
  <c r="O188"/>
  <c r="J113"/>
  <c r="O113"/>
  <c r="O80"/>
  <c r="J189"/>
  <c r="O189"/>
  <c r="J129"/>
  <c r="O129"/>
  <c r="J159"/>
  <c r="O159"/>
  <c r="O206"/>
  <c r="J206"/>
  <c r="J163"/>
  <c r="O163"/>
  <c r="J205"/>
  <c r="O205"/>
  <c r="J201"/>
  <c r="O201"/>
  <c r="J148"/>
  <c r="O148"/>
  <c r="O230"/>
  <c r="J230"/>
  <c r="O190"/>
  <c r="J190"/>
  <c r="O134"/>
  <c r="J134"/>
  <c r="J144"/>
  <c r="O144"/>
  <c r="J157"/>
  <c r="O157"/>
  <c r="J88"/>
  <c r="J91"/>
  <c r="J7"/>
  <c r="I7" i="1" s="1"/>
  <c r="J81" i="8"/>
  <c r="J77"/>
  <c r="J31"/>
  <c r="I31" i="1" s="1"/>
  <c r="J10" i="8"/>
  <c r="I10" i="1" s="1"/>
  <c r="O54" i="8"/>
  <c r="G54" i="1" s="1"/>
  <c r="O48" i="8"/>
  <c r="G48" i="1" s="1"/>
  <c r="O71" i="8"/>
  <c r="G71" i="1" s="1"/>
  <c r="O60" i="8"/>
  <c r="G60" i="1" s="1"/>
  <c r="J25" i="8"/>
  <c r="I25" i="1" s="1"/>
  <c r="J26" i="8"/>
  <c r="I26" i="1" s="1"/>
  <c r="J8" i="8"/>
  <c r="I8" i="1" s="1"/>
  <c r="J86" i="8"/>
  <c r="J2"/>
  <c r="J24"/>
  <c r="I24" i="1" s="1"/>
  <c r="J92" i="8"/>
  <c r="J95"/>
  <c r="J75"/>
  <c r="J87"/>
  <c r="J98"/>
  <c r="J30"/>
  <c r="I30" i="1" s="1"/>
  <c r="J83" i="8"/>
  <c r="J96"/>
  <c r="J99"/>
  <c r="O18"/>
  <c r="G18" i="1" s="1"/>
  <c r="O100" i="8"/>
  <c r="O35"/>
  <c r="G35" i="1" s="1"/>
  <c r="O16" i="8"/>
  <c r="G16" i="1" s="1"/>
  <c r="O86" i="8"/>
  <c r="O32"/>
  <c r="G32" i="1" s="1"/>
  <c r="O2" i="8"/>
  <c r="O44"/>
  <c r="G44" i="1" s="1"/>
  <c r="J4" i="8"/>
  <c r="I4" i="1" s="1"/>
  <c r="J73" i="8"/>
  <c r="J11"/>
  <c r="I11" i="1" s="1"/>
  <c r="J93" i="8"/>
  <c r="J84"/>
  <c r="J72"/>
  <c r="I72" i="1" s="1"/>
  <c r="J78" i="8"/>
  <c r="J90"/>
  <c r="J28"/>
  <c r="I28" i="1" s="1"/>
  <c r="J5" i="8"/>
  <c r="I5" i="1" s="1"/>
  <c r="J27" i="8"/>
  <c r="I27" i="1" s="1"/>
  <c r="J6" i="8"/>
  <c r="I6" i="1" s="1"/>
  <c r="O25" i="8"/>
  <c r="G25" i="1" s="1"/>
  <c r="O53" i="8"/>
  <c r="G53" i="1" s="1"/>
  <c r="O88" i="8"/>
  <c r="O47"/>
  <c r="G47" i="1" s="1"/>
  <c r="O101" i="8"/>
  <c r="O22"/>
  <c r="G22" i="1" s="1"/>
  <c r="O9" i="8"/>
  <c r="G9" i="1" s="1"/>
  <c r="O76" i="8"/>
  <c r="O90"/>
  <c r="O13"/>
  <c r="G13" i="1" s="1"/>
  <c r="O17" i="8"/>
  <c r="G17" i="1" s="1"/>
  <c r="O20" i="8"/>
  <c r="G20" i="1" s="1"/>
  <c r="O8" i="8"/>
  <c r="G8" i="1" s="1"/>
  <c r="O61" i="8"/>
  <c r="G61" i="1" s="1"/>
  <c r="O59" i="8"/>
  <c r="G59" i="1" s="1"/>
  <c r="O70" i="8"/>
  <c r="G70" i="1" s="1"/>
  <c r="O62" i="8"/>
  <c r="G62" i="1" s="1"/>
  <c r="O21" i="8"/>
  <c r="G21" i="1" s="1"/>
  <c r="O29" i="8"/>
  <c r="G29" i="1" s="1"/>
  <c r="O28" i="8"/>
  <c r="G28" i="1" s="1"/>
  <c r="O64" i="8"/>
  <c r="G64" i="1" s="1"/>
  <c r="O51" i="8"/>
  <c r="G51" i="1" s="1"/>
  <c r="O96" i="8"/>
  <c r="O87"/>
  <c r="O63"/>
  <c r="G63" i="1" s="1"/>
  <c r="O46" i="8"/>
  <c r="G46" i="1" s="1"/>
  <c r="O95" i="8"/>
  <c r="O45"/>
  <c r="G45" i="1" s="1"/>
  <c r="O7" i="8"/>
  <c r="G7" i="1" s="1"/>
  <c r="O3" i="8"/>
  <c r="G3" i="1" s="1"/>
  <c r="O24" i="8"/>
  <c r="G24" i="1" s="1"/>
  <c r="O79" i="8"/>
  <c r="O82"/>
  <c r="O99"/>
  <c r="O91"/>
  <c r="O77"/>
  <c r="O72"/>
  <c r="G72" i="1" s="1"/>
  <c r="O27" i="8"/>
  <c r="G27" i="1" s="1"/>
  <c r="O37" i="8"/>
  <c r="G37" i="1" s="1"/>
  <c r="O94" i="8"/>
  <c r="O65"/>
  <c r="G65" i="1" s="1"/>
  <c r="O58" i="8"/>
  <c r="G58" i="1" s="1"/>
  <c r="O23" i="8"/>
  <c r="G23" i="1" s="1"/>
  <c r="O42" i="8"/>
  <c r="G42" i="1" s="1"/>
  <c r="O19" i="8"/>
  <c r="G19" i="1" s="1"/>
  <c r="O30" i="8"/>
  <c r="G30" i="1" s="1"/>
  <c r="O41" i="8"/>
  <c r="G41" i="1" s="1"/>
  <c r="O102" i="8"/>
  <c r="O43"/>
  <c r="G43" i="1" s="1"/>
  <c r="O12" i="8"/>
  <c r="G12" i="1" s="1"/>
  <c r="O52" i="8"/>
  <c r="G52" i="1" s="1"/>
  <c r="O55" i="8"/>
  <c r="G55" i="1" s="1"/>
  <c r="O56" i="8"/>
  <c r="G56" i="1" s="1"/>
  <c r="O67" i="8"/>
  <c r="G67" i="1" s="1"/>
  <c r="O5" i="8"/>
  <c r="G5" i="1" s="1"/>
  <c r="O68" i="8"/>
  <c r="G68" i="1" s="1"/>
  <c r="O34" i="8"/>
  <c r="G34" i="1" s="1"/>
  <c r="O49" i="8"/>
  <c r="G49" i="1" s="1"/>
  <c r="O4" i="8"/>
  <c r="G4" i="1" s="1"/>
  <c r="O11" i="8"/>
  <c r="G11" i="1" s="1"/>
  <c r="O26" i="8"/>
  <c r="G26" i="1" s="1"/>
  <c r="O39" i="8"/>
  <c r="G39" i="1" s="1"/>
  <c r="O14" i="8"/>
  <c r="G14" i="1" s="1"/>
  <c r="O10" i="8"/>
  <c r="G10" i="1" s="1"/>
  <c r="O97" i="8"/>
  <c r="O36"/>
  <c r="G36" i="1" s="1"/>
  <c r="O66" i="8"/>
  <c r="G66" i="1" s="1"/>
  <c r="O38" i="8"/>
  <c r="G38" i="1" s="1"/>
  <c r="O85" i="8"/>
  <c r="O84"/>
  <c r="O92"/>
  <c r="O74"/>
  <c r="O69"/>
  <c r="G69" i="1" s="1"/>
  <c r="O89" i="8"/>
  <c r="B65" i="2"/>
  <c r="B66" s="1"/>
  <c r="B67" s="1"/>
  <c r="B68" s="1"/>
  <c r="B69" s="1"/>
  <c r="B70" s="1"/>
  <c r="B71" s="1"/>
  <c r="B72" s="1"/>
  <c r="B73" s="1"/>
  <c r="B74" s="1"/>
  <c r="B75" s="1"/>
  <c r="B76" s="1"/>
  <c r="Q221" i="8"/>
  <c r="C221" i="1" s="1"/>
  <c r="Q177" i="8"/>
  <c r="C177" i="1" s="1"/>
  <c r="Q156" i="8"/>
  <c r="C156" i="1" s="1"/>
  <c r="Q157" i="8"/>
  <c r="C157" i="1" s="1"/>
  <c r="Q105" i="8"/>
  <c r="C105" i="1" s="1"/>
  <c r="Q92" i="8"/>
  <c r="C92" i="1" s="1"/>
  <c r="Q233" i="8"/>
  <c r="C233" i="1" s="1"/>
  <c r="Q35" i="8"/>
  <c r="C35" i="1" s="1"/>
  <c r="Q165" i="8"/>
  <c r="C165" i="1" s="1"/>
  <c r="Q181" i="8"/>
  <c r="C181" i="1" s="1"/>
  <c r="Q82" i="8"/>
  <c r="C82" i="1" s="1"/>
  <c r="Q27" i="8"/>
  <c r="C27" i="1" s="1"/>
  <c r="Q173" i="8"/>
  <c r="C173" i="1" s="1"/>
  <c r="Q153" i="8"/>
  <c r="C153" i="1" s="1"/>
  <c r="Q125" i="8"/>
  <c r="C125" i="1" s="1"/>
  <c r="Q243" i="8"/>
  <c r="C243" i="1" s="1"/>
  <c r="Q73" i="8"/>
  <c r="C73" i="1" s="1"/>
  <c r="Q194" i="8"/>
  <c r="C194" i="1" s="1"/>
  <c r="Q113" i="8"/>
  <c r="C113" i="1" s="1"/>
  <c r="Q15" i="8"/>
  <c r="C15" i="1" s="1"/>
  <c r="Q226" i="8"/>
  <c r="C226" i="1" s="1"/>
  <c r="Q100" i="8"/>
  <c r="C100" i="1" s="1"/>
  <c r="Q198" i="8"/>
  <c r="C198" i="1" s="1"/>
  <c r="Q170" i="8"/>
  <c r="C170" i="1" s="1"/>
  <c r="Q17" i="8"/>
  <c r="C17" i="1" s="1"/>
  <c r="Q43" i="8"/>
  <c r="C43" i="1" s="1"/>
  <c r="Q180" i="8"/>
  <c r="C180" i="1" s="1"/>
  <c r="Q84" i="8"/>
  <c r="C84" i="1" s="1"/>
  <c r="Q118" i="8"/>
  <c r="C118" i="1" s="1"/>
  <c r="Q121" i="8"/>
  <c r="C121" i="1" s="1"/>
  <c r="Q189" i="8"/>
  <c r="C189" i="1" s="1"/>
  <c r="Q217" i="8"/>
  <c r="C217" i="1" s="1"/>
  <c r="Q220" i="8"/>
  <c r="C220" i="1" s="1"/>
  <c r="Q90" i="8"/>
  <c r="C90" i="1" s="1"/>
  <c r="Q155" i="8"/>
  <c r="C155" i="1" s="1"/>
  <c r="Q202" i="8"/>
  <c r="C202" i="1" s="1"/>
  <c r="Q133" i="8"/>
  <c r="C133" i="1" s="1"/>
  <c r="Q229" i="8"/>
  <c r="C229" i="1" s="1"/>
  <c r="Q158" i="8"/>
  <c r="C158" i="1" s="1"/>
  <c r="Q179" i="8"/>
  <c r="C179" i="1" s="1"/>
  <c r="Q110" i="8"/>
  <c r="C110" i="1" s="1"/>
  <c r="Q197" i="8"/>
  <c r="C197" i="1" s="1"/>
  <c r="Q244" i="8"/>
  <c r="C244" i="1" s="1"/>
  <c r="Q182" i="8"/>
  <c r="C182" i="1" s="1"/>
  <c r="Q163" i="8"/>
  <c r="C163" i="1" s="1"/>
  <c r="Q169" i="8"/>
  <c r="C169" i="1" s="1"/>
  <c r="Q9" i="8"/>
  <c r="C9" i="1" s="1"/>
  <c r="Q201" i="8"/>
  <c r="C201" i="1" s="1"/>
  <c r="Q10" i="8"/>
  <c r="C10" i="1" s="1"/>
  <c r="Q142" i="8"/>
  <c r="C142" i="1" s="1"/>
  <c r="Q185" i="8"/>
  <c r="C185" i="1" s="1"/>
  <c r="Q237" i="8"/>
  <c r="C237" i="1" s="1"/>
  <c r="Q85" i="8"/>
  <c r="C85" i="1" s="1"/>
  <c r="Q87" i="8"/>
  <c r="C87" i="1" s="1"/>
  <c r="Q59" i="8"/>
  <c r="C59" i="1" s="1"/>
  <c r="Q183" i="8"/>
  <c r="C183" i="1" s="1"/>
  <c r="Q218" i="8"/>
  <c r="C218" i="1" s="1"/>
  <c r="Q161" i="8"/>
  <c r="C161" i="1" s="1"/>
  <c r="Q67" i="8"/>
  <c r="C67" i="1" s="1"/>
  <c r="Q166" i="8"/>
  <c r="C166" i="1" s="1"/>
  <c r="Q41" i="8"/>
  <c r="C41" i="1" s="1"/>
  <c r="Q124" i="8"/>
  <c r="C124" i="1" s="1"/>
  <c r="Q83" i="8"/>
  <c r="C83" i="1" s="1"/>
  <c r="Q71" i="8"/>
  <c r="C71" i="1" s="1"/>
  <c r="Q107" i="8"/>
  <c r="C107" i="1" s="1"/>
  <c r="Q129" i="8"/>
  <c r="C129" i="1" s="1"/>
  <c r="Q225" i="8"/>
  <c r="C225" i="1" s="1"/>
  <c r="Q115" i="8"/>
  <c r="C115" i="1" s="1"/>
  <c r="Q108" i="8"/>
  <c r="C108" i="1" s="1"/>
  <c r="Q101" i="8"/>
  <c r="C101" i="1" s="1"/>
  <c r="Q206" i="8"/>
  <c r="C206" i="1" s="1"/>
  <c r="Q139" i="8"/>
  <c r="C139" i="1" s="1"/>
  <c r="Q188" i="8"/>
  <c r="C188" i="1" s="1"/>
  <c r="Q58" i="8"/>
  <c r="C58" i="1" s="1"/>
  <c r="Q219" i="8"/>
  <c r="C219" i="1" s="1"/>
  <c r="Q174" i="8"/>
  <c r="C174" i="1" s="1"/>
  <c r="Q249" i="8"/>
  <c r="C249" i="1" s="1"/>
  <c r="Q25" i="8"/>
  <c r="C25" i="1" s="1"/>
  <c r="Q241" i="8"/>
  <c r="C241" i="1" s="1"/>
  <c r="Q164" i="8"/>
  <c r="C164" i="1" s="1"/>
  <c r="Q236" i="8"/>
  <c r="C236" i="1" s="1"/>
  <c r="Q116" i="8"/>
  <c r="C116" i="1" s="1"/>
  <c r="Q230" i="8"/>
  <c r="C230" i="1" s="1"/>
  <c r="Q98" i="8"/>
  <c r="C98" i="1" s="1"/>
  <c r="Q234" i="8"/>
  <c r="C234" i="1" s="1"/>
  <c r="Q91" i="8"/>
  <c r="C91" i="1" s="1"/>
  <c r="Q62" i="8"/>
  <c r="C62" i="1" s="1"/>
  <c r="Q193" i="8"/>
  <c r="C193" i="1" s="1"/>
  <c r="Q222" i="8"/>
  <c r="C222" i="1" s="1"/>
  <c r="Q49" i="8"/>
  <c r="C49" i="1" s="1"/>
  <c r="Q146" i="8"/>
  <c r="C146" i="1" s="1"/>
  <c r="Q66" i="8"/>
  <c r="C66" i="1" s="1"/>
  <c r="Q228" i="8"/>
  <c r="C228" i="1" s="1"/>
  <c r="Q102" i="8"/>
  <c r="C102" i="1" s="1"/>
  <c r="Q137" i="8"/>
  <c r="C137" i="1" s="1"/>
  <c r="Q246" i="8"/>
  <c r="C246" i="1" s="1"/>
  <c r="Q19" i="8"/>
  <c r="C19" i="1" s="1"/>
  <c r="Q94" i="8"/>
  <c r="C94" i="1" s="1"/>
  <c r="Q109" i="8"/>
  <c r="C109" i="1" s="1"/>
  <c r="Q106" i="8"/>
  <c r="C106" i="1" s="1"/>
  <c r="Q238" i="8"/>
  <c r="C238" i="1" s="1"/>
  <c r="Q134" i="8"/>
  <c r="C134" i="1" s="1"/>
  <c r="Q57" i="8"/>
  <c r="C57" i="1" s="1"/>
  <c r="Q162" i="8"/>
  <c r="C162" i="1" s="1"/>
  <c r="Q97" i="8"/>
  <c r="C97" i="1" s="1"/>
  <c r="Q190" i="8"/>
  <c r="C190" i="1" s="1"/>
  <c r="Q69" i="8"/>
  <c r="C69" i="1" s="1"/>
  <c r="Q42" i="8"/>
  <c r="C42" i="1" s="1"/>
  <c r="Q187" i="8"/>
  <c r="C187" i="1" s="1"/>
  <c r="Q154" i="8"/>
  <c r="C154" i="1" s="1"/>
  <c r="Q29" i="8"/>
  <c r="C29" i="1" s="1"/>
  <c r="Q53" i="8"/>
  <c r="C53" i="1" s="1"/>
  <c r="Q242" i="8"/>
  <c r="C242" i="1" s="1"/>
  <c r="Q203" i="8"/>
  <c r="C203" i="1" s="1"/>
  <c r="Q216" i="8"/>
  <c r="C216" i="1" s="1"/>
  <c r="Q159" i="8"/>
  <c r="C159" i="1" s="1"/>
  <c r="Q223" i="8"/>
  <c r="C223" i="1" s="1"/>
  <c r="Q191" i="8"/>
  <c r="C191" i="1" s="1"/>
  <c r="Q123" i="8"/>
  <c r="C123" i="1" s="1"/>
  <c r="Q192" i="8"/>
  <c r="C192" i="1" s="1"/>
  <c r="Q39" i="8"/>
  <c r="C39" i="1" s="1"/>
  <c r="Q7" i="8"/>
  <c r="C7" i="1" s="1"/>
  <c r="Q184" i="8"/>
  <c r="C184" i="1" s="1"/>
  <c r="Q196" i="8"/>
  <c r="C196" i="1" s="1"/>
  <c r="Q93" i="8"/>
  <c r="C93" i="1" s="1"/>
  <c r="Q5" i="8"/>
  <c r="C5" i="1" s="1"/>
  <c r="Q207" i="8"/>
  <c r="C207" i="1" s="1"/>
  <c r="Q104" i="8"/>
  <c r="C104" i="1" s="1"/>
  <c r="Q131" i="8"/>
  <c r="C131" i="1" s="1"/>
  <c r="Q111" i="8"/>
  <c r="C111" i="1" s="1"/>
  <c r="Q208" i="8"/>
  <c r="C208" i="1" s="1"/>
  <c r="Q46" i="8"/>
  <c r="Q24"/>
  <c r="C24" i="1" s="1"/>
  <c r="Q74" i="8"/>
  <c r="C74" i="1" s="1"/>
  <c r="Q79" i="8"/>
  <c r="C79" i="1" s="1"/>
  <c r="Q50" i="8"/>
  <c r="C50" i="1" s="1"/>
  <c r="Q81" i="8"/>
  <c r="C81" i="1" s="1"/>
  <c r="Q21" i="8"/>
  <c r="C21" i="1" s="1"/>
  <c r="Q172" i="8"/>
  <c r="C172" i="1" s="1"/>
  <c r="Q95" i="8"/>
  <c r="C95" i="1" s="1"/>
  <c r="Q31" i="8"/>
  <c r="C31" i="1" s="1"/>
  <c r="Q86" i="8"/>
  <c r="C86" i="1" s="1"/>
  <c r="Q77" i="8"/>
  <c r="C77" i="1" s="1"/>
  <c r="Q150" i="8"/>
  <c r="C150" i="1" s="1"/>
  <c r="Q60" i="8"/>
  <c r="C60" i="1" s="1"/>
  <c r="Q176" i="8"/>
  <c r="C176" i="1" s="1"/>
  <c r="Q248" i="8"/>
  <c r="C248" i="1" s="1"/>
  <c r="Q141" i="8"/>
  <c r="C141" i="1" s="1"/>
  <c r="Q175" i="8"/>
  <c r="C175" i="1" s="1"/>
  <c r="Q232" i="8"/>
  <c r="C232" i="1" s="1"/>
  <c r="Q64" i="8"/>
  <c r="C64" i="1" s="1"/>
  <c r="Q2" i="8"/>
  <c r="Q211"/>
  <c r="C211" i="1" s="1"/>
  <c r="Q128" i="8"/>
  <c r="C128" i="1" s="1"/>
  <c r="Q130" i="8"/>
  <c r="C130" i="1" s="1"/>
  <c r="Q224" i="8"/>
  <c r="C224" i="1" s="1"/>
  <c r="Q40" i="8"/>
  <c r="C40" i="1" s="1"/>
  <c r="Q48" i="8"/>
  <c r="C48" i="1" s="1"/>
  <c r="Q250" i="8"/>
  <c r="C250" i="1" s="1"/>
  <c r="Q171" i="8"/>
  <c r="C171" i="1" s="1"/>
  <c r="Q114" i="8"/>
  <c r="C114" i="1" s="1"/>
  <c r="Q28" i="8"/>
  <c r="C28" i="1" s="1"/>
  <c r="Q245" i="8"/>
  <c r="C245" i="1" s="1"/>
  <c r="Q138" i="8"/>
  <c r="C138" i="1" s="1"/>
  <c r="Q72" i="8"/>
  <c r="C72" i="1" s="1"/>
  <c r="Q37" i="8"/>
  <c r="C37" i="1" s="1"/>
  <c r="Q78" i="8"/>
  <c r="C78" i="1" s="1"/>
  <c r="Q200" i="8"/>
  <c r="C200" i="1" s="1"/>
  <c r="Q4" i="8"/>
  <c r="C4" i="1" s="1"/>
  <c r="C4" i="11" s="1"/>
  <c r="Q34" i="8"/>
  <c r="C34" i="1" s="1"/>
  <c r="Q70" i="8"/>
  <c r="C70" i="1" s="1"/>
  <c r="Q240" i="8"/>
  <c r="C240" i="1" s="1"/>
  <c r="Q147" i="8"/>
  <c r="C147" i="1" s="1"/>
  <c r="Q122" i="8"/>
  <c r="C122" i="1" s="1"/>
  <c r="Q136" i="8"/>
  <c r="C136" i="1" s="1"/>
  <c r="Q65" i="8"/>
  <c r="C65" i="1" s="1"/>
  <c r="Q36" i="8"/>
  <c r="C36" i="1" s="1"/>
  <c r="Q160" i="8"/>
  <c r="C160" i="1" s="1"/>
  <c r="Q120" i="8"/>
  <c r="C120" i="1" s="1"/>
  <c r="Q51" i="8"/>
  <c r="C51" i="1" s="1"/>
  <c r="Q33" i="8"/>
  <c r="C33" i="1" s="1"/>
  <c r="Q144" i="8"/>
  <c r="C144" i="1" s="1"/>
  <c r="Q18" i="8"/>
  <c r="C18" i="1" s="1"/>
  <c r="Q88" i="8"/>
  <c r="C88" i="1" s="1"/>
  <c r="Q231" i="8"/>
  <c r="C231" i="1" s="1"/>
  <c r="Q56" i="8"/>
  <c r="C56" i="1" s="1"/>
  <c r="Q247" i="8"/>
  <c r="C247" i="1" s="1"/>
  <c r="Q26" i="8"/>
  <c r="C26" i="1" s="1"/>
  <c r="Q20" i="8"/>
  <c r="C20" i="1" s="1"/>
  <c r="Q3" i="8"/>
  <c r="C3" i="1" s="1"/>
  <c r="Q215" i="8"/>
  <c r="C215" i="1" s="1"/>
  <c r="Q32" i="8"/>
  <c r="C32" i="1" s="1"/>
  <c r="Q76" i="8"/>
  <c r="C76" i="1" s="1"/>
  <c r="Q152" i="8"/>
  <c r="C152" i="1" s="1"/>
  <c r="Q145" i="8"/>
  <c r="C145" i="1" s="1"/>
  <c r="Q143" i="8"/>
  <c r="C143" i="1" s="1"/>
  <c r="Q140" i="8"/>
  <c r="C140" i="1" s="1"/>
  <c r="Q6" i="8"/>
  <c r="C6" i="1" s="1"/>
  <c r="Q119" i="8"/>
  <c r="C119" i="1" s="1"/>
  <c r="Q68" i="8"/>
  <c r="C68" i="1" s="1"/>
  <c r="Q14" i="8"/>
  <c r="C14" i="1" s="1"/>
  <c r="Q44" i="8"/>
  <c r="Q112"/>
  <c r="C112" i="1" s="1"/>
  <c r="Q195" i="8"/>
  <c r="C195" i="1" s="1"/>
  <c r="Q168" i="8"/>
  <c r="C168" i="1" s="1"/>
  <c r="Q239" i="8"/>
  <c r="C239" i="1" s="1"/>
  <c r="Q54" i="8"/>
  <c r="C54" i="1" s="1"/>
  <c r="Q149" i="8"/>
  <c r="C149" i="1" s="1"/>
  <c r="Q227" i="8"/>
  <c r="C227" i="1" s="1"/>
  <c r="Q151" i="8"/>
  <c r="C151" i="1" s="1"/>
  <c r="Q135" i="8"/>
  <c r="C135" i="1" s="1"/>
  <c r="Q11" i="8"/>
  <c r="C11" i="1" s="1"/>
  <c r="Q89" i="8"/>
  <c r="C89" i="1" s="1"/>
  <c r="Q186" i="8"/>
  <c r="C186" i="1" s="1"/>
  <c r="Q212" i="8"/>
  <c r="C212" i="1" s="1"/>
  <c r="Q13" i="8"/>
  <c r="C13" i="1" s="1"/>
  <c r="Q199" i="8"/>
  <c r="C199" i="1" s="1"/>
  <c r="Q213" i="8"/>
  <c r="C213" i="1" s="1"/>
  <c r="Q96" i="8"/>
  <c r="C96" i="1" s="1"/>
  <c r="Q204" i="8"/>
  <c r="C204" i="1" s="1"/>
  <c r="Q80" i="8"/>
  <c r="C80" i="1" s="1"/>
  <c r="Q75" i="8"/>
  <c r="C75" i="1" s="1"/>
  <c r="Q235" i="8"/>
  <c r="C235" i="1" s="1"/>
  <c r="Q52" i="8"/>
  <c r="C52" i="1" s="1"/>
  <c r="Q23" i="8"/>
  <c r="C23" i="1" s="1"/>
  <c r="Q38" i="8"/>
  <c r="C38" i="1" s="1"/>
  <c r="Q126" i="8"/>
  <c r="C126" i="1" s="1"/>
  <c r="Q12" i="8"/>
  <c r="C12" i="1" s="1"/>
  <c r="Q47" i="8"/>
  <c r="C47" i="1" s="1"/>
  <c r="Q8" i="8"/>
  <c r="C8" i="1" s="1"/>
  <c r="Q209" i="8"/>
  <c r="C209" i="1" s="1"/>
  <c r="Q178" i="8"/>
  <c r="C178" i="1" s="1"/>
  <c r="Q167" i="8"/>
  <c r="C167" i="1" s="1"/>
  <c r="Q214" i="8"/>
  <c r="C214" i="1" s="1"/>
  <c r="Q99" i="8"/>
  <c r="C99" i="1" s="1"/>
  <c r="Q205" i="8"/>
  <c r="C205" i="1" s="1"/>
  <c r="Q55" i="8"/>
  <c r="C55" i="1" s="1"/>
  <c r="Q103" i="8"/>
  <c r="C103" i="1" s="1"/>
  <c r="Q16" i="8"/>
  <c r="C16" i="1" s="1"/>
  <c r="Q45" i="8"/>
  <c r="C45" i="1" s="1"/>
  <c r="Q30" i="8"/>
  <c r="C30" i="1" s="1"/>
  <c r="Q63" i="8"/>
  <c r="C63" i="1" s="1"/>
  <c r="Q127" i="8"/>
  <c r="C127" i="1" s="1"/>
  <c r="Q61" i="8"/>
  <c r="C61" i="1" s="1"/>
  <c r="Q22" i="8"/>
  <c r="C22" i="1" s="1"/>
  <c r="Q210" i="8"/>
  <c r="C210" i="1" s="1"/>
  <c r="Q117" i="8"/>
  <c r="C117" i="1" s="1"/>
  <c r="Q251" i="8"/>
  <c r="C251" i="1" s="1"/>
  <c r="Q132" i="8"/>
  <c r="C132" i="1" s="1"/>
  <c r="Q148" i="8"/>
  <c r="C148" i="1" s="1"/>
  <c r="B9" i="3"/>
  <c r="B62"/>
  <c r="B7" i="6"/>
  <c r="B8" i="1"/>
  <c r="B9" s="1"/>
  <c r="B7" i="7"/>
  <c r="J72" i="11" l="1"/>
  <c r="J72" i="7"/>
  <c r="J5"/>
  <c r="J5" i="11"/>
  <c r="J25"/>
  <c r="J25" i="7"/>
  <c r="C46" i="1"/>
  <c r="C46" i="11" s="1"/>
  <c r="J27" i="7"/>
  <c r="J27" i="11"/>
  <c r="J11" i="7"/>
  <c r="J11" i="11"/>
  <c r="J26"/>
  <c r="J26" i="7"/>
  <c r="J4"/>
  <c r="J4" i="11"/>
  <c r="J7"/>
  <c r="J7" i="7"/>
  <c r="J6"/>
  <c r="J6" i="11"/>
  <c r="J8"/>
  <c r="J8" i="7"/>
  <c r="J31" i="11"/>
  <c r="J31" i="7"/>
  <c r="J10"/>
  <c r="J10" i="11"/>
  <c r="J24" i="7"/>
  <c r="J24" i="11"/>
  <c r="C44" i="1"/>
  <c r="C44" i="11" s="1"/>
  <c r="J28"/>
  <c r="J28" i="7"/>
  <c r="J30" i="11"/>
  <c r="J30" i="7"/>
  <c r="C132"/>
  <c r="C132" i="11"/>
  <c r="C199" i="7"/>
  <c r="C199" i="11"/>
  <c r="C188" i="7"/>
  <c r="C188" i="11"/>
  <c r="C152" i="7"/>
  <c r="C152" i="11"/>
  <c r="C160" i="7"/>
  <c r="C160" i="11"/>
  <c r="C128" i="7"/>
  <c r="C128" i="11"/>
  <c r="C176" i="7"/>
  <c r="C176" i="11"/>
  <c r="C111" i="7"/>
  <c r="C111" i="11"/>
  <c r="C203"/>
  <c r="C203" i="7"/>
  <c r="C190" i="11"/>
  <c r="C190" i="7"/>
  <c r="C116"/>
  <c r="C116" i="11"/>
  <c r="C129" i="7"/>
  <c r="C129" i="11"/>
  <c r="C161"/>
  <c r="C161" i="7"/>
  <c r="C142" i="11"/>
  <c r="C142" i="7"/>
  <c r="C197"/>
  <c r="C197" i="11"/>
  <c r="C194"/>
  <c r="C194" i="7"/>
  <c r="C181"/>
  <c r="C181" i="11"/>
  <c r="C177"/>
  <c r="C177" i="7"/>
  <c r="C127"/>
  <c r="C127" i="11"/>
  <c r="C126" i="7"/>
  <c r="C126" i="11"/>
  <c r="C135" i="7"/>
  <c r="C135" i="11"/>
  <c r="C112" i="7"/>
  <c r="C112" i="11"/>
  <c r="C145"/>
  <c r="C145" i="7"/>
  <c r="C247" i="11"/>
  <c r="C247" i="7"/>
  <c r="C120"/>
  <c r="C120" i="11"/>
  <c r="C245" i="7"/>
  <c r="C245" i="11"/>
  <c r="C130"/>
  <c r="C130" i="7"/>
  <c r="C248"/>
  <c r="C248" i="11"/>
  <c r="C172" i="7"/>
  <c r="C172" i="11"/>
  <c r="C208" i="7"/>
  <c r="C208" i="11"/>
  <c r="C184" i="7"/>
  <c r="C184" i="11"/>
  <c r="C216" i="7"/>
  <c r="C216" i="11"/>
  <c r="C109" i="7"/>
  <c r="C109" i="11"/>
  <c r="C146"/>
  <c r="C146" i="7"/>
  <c r="C230" i="11"/>
  <c r="C230" i="7"/>
  <c r="C219" i="11"/>
  <c r="C219" i="7"/>
  <c r="C225" i="11"/>
  <c r="C225" i="7"/>
  <c r="C185" i="11"/>
  <c r="C185" i="7"/>
  <c r="C244"/>
  <c r="C244" i="11"/>
  <c r="C155"/>
  <c r="C155" i="7"/>
  <c r="C180"/>
  <c r="C180" i="11"/>
  <c r="C113" i="7"/>
  <c r="C113" i="11"/>
  <c r="C156" i="7"/>
  <c r="C156" i="11"/>
  <c r="C227"/>
  <c r="C227" i="7"/>
  <c r="C107"/>
  <c r="C107" i="11"/>
  <c r="C220" i="7"/>
  <c r="C220" i="11"/>
  <c r="C221" i="7"/>
  <c r="C221" i="11"/>
  <c r="C213" i="7"/>
  <c r="C213" i="11"/>
  <c r="C205" i="7"/>
  <c r="C205" i="11"/>
  <c r="C106" i="7"/>
  <c r="C106" i="11"/>
  <c r="C174" i="7"/>
  <c r="C174" i="11"/>
  <c r="C237" i="7"/>
  <c r="C237" i="11"/>
  <c r="C168" i="7"/>
  <c r="C168" i="11"/>
  <c r="C147" i="7"/>
  <c r="C147" i="11"/>
  <c r="C175"/>
  <c r="C175" i="7"/>
  <c r="C238" i="11"/>
  <c r="C238" i="7"/>
  <c r="C249" i="11"/>
  <c r="C249" i="7"/>
  <c r="C118"/>
  <c r="C118" i="11"/>
  <c r="C105" i="7"/>
  <c r="C105" i="11"/>
  <c r="C210"/>
  <c r="C210" i="7"/>
  <c r="C103"/>
  <c r="C103" i="11"/>
  <c r="C186"/>
  <c r="C186" i="7"/>
  <c r="C239" i="11"/>
  <c r="C239" i="7"/>
  <c r="C144"/>
  <c r="C144" i="11"/>
  <c r="C122" i="7"/>
  <c r="C122" i="11"/>
  <c r="C232" i="7"/>
  <c r="C232" i="11"/>
  <c r="C191" i="7"/>
  <c r="C191" i="11"/>
  <c r="C154" i="7"/>
  <c r="C154" i="11"/>
  <c r="C134"/>
  <c r="C134" i="7"/>
  <c r="C102"/>
  <c r="C102" i="11"/>
  <c r="C124" i="7"/>
  <c r="C124" i="11"/>
  <c r="C169"/>
  <c r="C169" i="7"/>
  <c r="C229"/>
  <c r="C229" i="11"/>
  <c r="C121" i="7"/>
  <c r="C121" i="11"/>
  <c r="C153"/>
  <c r="C153" i="7"/>
  <c r="C167"/>
  <c r="C167" i="11"/>
  <c r="C231"/>
  <c r="C231" i="7"/>
  <c r="C211" i="11"/>
  <c r="C211" i="7"/>
  <c r="C242" i="11"/>
  <c r="C242" i="7"/>
  <c r="C236"/>
  <c r="C236" i="11"/>
  <c r="C110" i="7"/>
  <c r="C110" i="11"/>
  <c r="C214"/>
  <c r="C214" i="7"/>
  <c r="C151"/>
  <c r="C151" i="11"/>
  <c r="C195"/>
  <c r="C195" i="7"/>
  <c r="C138" i="11"/>
  <c r="C138" i="7"/>
  <c r="C141"/>
  <c r="C141" i="11"/>
  <c r="C196" i="7"/>
  <c r="C196" i="11"/>
  <c r="C166" i="7"/>
  <c r="C166" i="11"/>
  <c r="C202"/>
  <c r="C202" i="7"/>
  <c r="C157" i="11"/>
  <c r="C157" i="7"/>
  <c r="C223"/>
  <c r="C223" i="11"/>
  <c r="C228" i="7"/>
  <c r="C228" i="11"/>
  <c r="C108" i="7"/>
  <c r="C108" i="11"/>
  <c r="C163"/>
  <c r="C163" i="7"/>
  <c r="C226" i="11"/>
  <c r="C226" i="7"/>
  <c r="C173"/>
  <c r="C173" i="11"/>
  <c r="C117" i="7"/>
  <c r="C117" i="11"/>
  <c r="C209"/>
  <c r="C209" i="7"/>
  <c r="C235" i="11"/>
  <c r="C235" i="7"/>
  <c r="C212"/>
  <c r="C212" i="11"/>
  <c r="C119" i="7"/>
  <c r="C119" i="11"/>
  <c r="C215"/>
  <c r="C215" i="7"/>
  <c r="C136"/>
  <c r="C136" i="11"/>
  <c r="C250"/>
  <c r="C250" i="7"/>
  <c r="C207"/>
  <c r="C207" i="11"/>
  <c r="C123" i="7"/>
  <c r="C123" i="11"/>
  <c r="C137"/>
  <c r="C137" i="7"/>
  <c r="C241" i="11"/>
  <c r="C241" i="7"/>
  <c r="C206" i="11"/>
  <c r="C206" i="7"/>
  <c r="C158" i="11"/>
  <c r="C158" i="7"/>
  <c r="C189"/>
  <c r="C189" i="11"/>
  <c r="C198"/>
  <c r="C198" i="7"/>
  <c r="C125"/>
  <c r="C125" i="11"/>
  <c r="C233"/>
  <c r="C233" i="7"/>
  <c r="C114"/>
  <c r="C114" i="11"/>
  <c r="C131"/>
  <c r="C131" i="7"/>
  <c r="C222" i="11"/>
  <c r="C222" i="7"/>
  <c r="C218" i="11"/>
  <c r="C218" i="7"/>
  <c r="C165"/>
  <c r="C165" i="11"/>
  <c r="C148" i="7"/>
  <c r="C148" i="11"/>
  <c r="C204" i="7"/>
  <c r="C204" i="11"/>
  <c r="C143" i="7"/>
  <c r="C143" i="11"/>
  <c r="C240" i="7"/>
  <c r="C240" i="11"/>
  <c r="C224" i="7"/>
  <c r="C224" i="11"/>
  <c r="C159"/>
  <c r="C159" i="7"/>
  <c r="C115"/>
  <c r="C115" i="11"/>
  <c r="C182" i="7"/>
  <c r="C182" i="11"/>
  <c r="C140" i="7"/>
  <c r="C140" i="11"/>
  <c r="C187"/>
  <c r="C187" i="7"/>
  <c r="C234" i="11"/>
  <c r="C234" i="7"/>
  <c r="C133"/>
  <c r="C133" i="11"/>
  <c r="C251"/>
  <c r="C251" i="7"/>
  <c r="C178" i="11"/>
  <c r="C178" i="7"/>
  <c r="C149" i="11"/>
  <c r="C149" i="7"/>
  <c r="C200"/>
  <c r="C200" i="11"/>
  <c r="C171"/>
  <c r="C171" i="7"/>
  <c r="C150" i="11"/>
  <c r="C150" i="7"/>
  <c r="C104"/>
  <c r="C104" i="11"/>
  <c r="C192" i="7"/>
  <c r="C192" i="11"/>
  <c r="C162"/>
  <c r="C162" i="7"/>
  <c r="C246" i="11"/>
  <c r="C246" i="7"/>
  <c r="C193" i="11"/>
  <c r="C193" i="7"/>
  <c r="C164"/>
  <c r="C164" i="11"/>
  <c r="C139"/>
  <c r="C139" i="7"/>
  <c r="C183" i="11"/>
  <c r="C183" i="7"/>
  <c r="C201" i="11"/>
  <c r="C201" i="7"/>
  <c r="C179" i="11"/>
  <c r="C179" i="7"/>
  <c r="C217" i="11"/>
  <c r="C217" i="7"/>
  <c r="C170" i="11"/>
  <c r="C170" i="7"/>
  <c r="C243" i="11"/>
  <c r="C243" i="7"/>
  <c r="I2" i="1"/>
  <c r="C2"/>
  <c r="C4" i="7"/>
  <c r="G2" i="1"/>
  <c r="J15" i="8"/>
  <c r="I15" i="1" s="1"/>
  <c r="B10" i="3"/>
  <c r="B63"/>
  <c r="B8" i="6"/>
  <c r="B8" i="7"/>
  <c r="C46" l="1"/>
  <c r="J15" i="11"/>
  <c r="J15" i="7"/>
  <c r="C44"/>
  <c r="J2"/>
  <c r="J2" i="11"/>
  <c r="C83" i="7"/>
  <c r="C83" i="11"/>
  <c r="C99" i="7"/>
  <c r="C99" i="11"/>
  <c r="C88" i="7"/>
  <c r="C88" i="11"/>
  <c r="C101" i="7"/>
  <c r="C101" i="11"/>
  <c r="C55" i="7"/>
  <c r="C55" i="11"/>
  <c r="C15" i="7"/>
  <c r="C15" i="11"/>
  <c r="C11" i="7"/>
  <c r="C11" i="11"/>
  <c r="C58" i="7"/>
  <c r="C58" i="11"/>
  <c r="C38" i="7"/>
  <c r="C38" i="11"/>
  <c r="C77" i="7"/>
  <c r="C77" i="11"/>
  <c r="C67" i="7"/>
  <c r="C67" i="11"/>
  <c r="C10" i="7"/>
  <c r="C10" i="11"/>
  <c r="C23" i="7"/>
  <c r="C23" i="11"/>
  <c r="C65" i="7"/>
  <c r="C65" i="11"/>
  <c r="C92" i="7"/>
  <c r="C92" i="11"/>
  <c r="C24" i="7"/>
  <c r="C24" i="11"/>
  <c r="C47" i="7"/>
  <c r="C47" i="11"/>
  <c r="C27" i="7"/>
  <c r="C27" i="11"/>
  <c r="C26" i="7"/>
  <c r="C26" i="11"/>
  <c r="C94" i="7"/>
  <c r="C94" i="11"/>
  <c r="C97" i="7"/>
  <c r="C97" i="11"/>
  <c r="C62" i="7"/>
  <c r="C62" i="11"/>
  <c r="C49" i="7"/>
  <c r="C49" i="11"/>
  <c r="C19" i="7"/>
  <c r="C19" i="11"/>
  <c r="C90" i="7"/>
  <c r="C90" i="11"/>
  <c r="C17" i="7"/>
  <c r="C17" i="11"/>
  <c r="C69" i="7"/>
  <c r="C69" i="11"/>
  <c r="C80" i="7"/>
  <c r="C80" i="11"/>
  <c r="C34" i="7"/>
  <c r="C34" i="11"/>
  <c r="C8" i="7"/>
  <c r="C8" i="11"/>
  <c r="C75" i="7"/>
  <c r="C75" i="11"/>
  <c r="C45" i="7"/>
  <c r="C45" i="11"/>
  <c r="C41" i="7"/>
  <c r="C41" i="11"/>
  <c r="C95" i="7"/>
  <c r="C95" i="11"/>
  <c r="C28" i="7"/>
  <c r="C28" i="11"/>
  <c r="C52" i="7"/>
  <c r="C52" i="11"/>
  <c r="C36" i="7"/>
  <c r="C36" i="11"/>
  <c r="C32" i="7"/>
  <c r="C32" i="11"/>
  <c r="C22" i="7"/>
  <c r="C22" i="11"/>
  <c r="C54" i="7"/>
  <c r="C54" i="11"/>
  <c r="C31" i="7"/>
  <c r="C31" i="11"/>
  <c r="C56" i="7"/>
  <c r="C56" i="11"/>
  <c r="C43" i="7"/>
  <c r="C43" i="11"/>
  <c r="C59" i="7"/>
  <c r="C59" i="11"/>
  <c r="C73" i="7"/>
  <c r="C73" i="11"/>
  <c r="C50" i="7"/>
  <c r="C50" i="11"/>
  <c r="C96" i="7"/>
  <c r="C96" i="11"/>
  <c r="C89" i="7"/>
  <c r="C89" i="11"/>
  <c r="C70" i="7"/>
  <c r="C70" i="11"/>
  <c r="C60" i="7"/>
  <c r="C60" i="11"/>
  <c r="C37" i="7"/>
  <c r="C37" i="11"/>
  <c r="C16" i="7"/>
  <c r="C16" i="11"/>
  <c r="C85" i="7"/>
  <c r="C85" i="11"/>
  <c r="C42" i="7"/>
  <c r="C42" i="11"/>
  <c r="C82" i="7"/>
  <c r="C82" i="11"/>
  <c r="C21" i="7"/>
  <c r="C21" i="11"/>
  <c r="C30" i="7"/>
  <c r="C30" i="11"/>
  <c r="C86" i="7"/>
  <c r="C86" i="11"/>
  <c r="C81" i="7"/>
  <c r="C81" i="11"/>
  <c r="C64" i="7"/>
  <c r="C64" i="11"/>
  <c r="C74" i="7"/>
  <c r="C74" i="11"/>
  <c r="C71" i="7"/>
  <c r="C71" i="11"/>
  <c r="C13" i="7"/>
  <c r="C13" i="11"/>
  <c r="C78" i="7"/>
  <c r="C78" i="11"/>
  <c r="C6" i="7"/>
  <c r="C6" i="11"/>
  <c r="C33" i="7"/>
  <c r="C33" i="11"/>
  <c r="C66" i="7"/>
  <c r="C66" i="11"/>
  <c r="C87" i="7"/>
  <c r="C87" i="11"/>
  <c r="C100" i="7"/>
  <c r="C100" i="11"/>
  <c r="C5" i="7"/>
  <c r="C5" i="11"/>
  <c r="C40" i="7"/>
  <c r="C40" i="11"/>
  <c r="C84" i="7"/>
  <c r="C84" i="11"/>
  <c r="C12" i="7"/>
  <c r="C12" i="11"/>
  <c r="C63" i="7"/>
  <c r="C63" i="11"/>
  <c r="C9" i="7"/>
  <c r="C9" i="11"/>
  <c r="C57" i="7"/>
  <c r="C57" i="11"/>
  <c r="C76" i="7"/>
  <c r="C76" i="11"/>
  <c r="C2" i="7"/>
  <c r="C2" i="11"/>
  <c r="C93" i="7"/>
  <c r="C93" i="11"/>
  <c r="C51" i="7"/>
  <c r="C51" i="11"/>
  <c r="C3" i="7"/>
  <c r="C3" i="11"/>
  <c r="C18" i="7"/>
  <c r="C18" i="11"/>
  <c r="C53" i="7"/>
  <c r="C53" i="11"/>
  <c r="C20" i="7"/>
  <c r="C20" i="11"/>
  <c r="C7" i="7"/>
  <c r="C7" i="11"/>
  <c r="C14" i="7"/>
  <c r="C14" i="11"/>
  <c r="C91" i="7"/>
  <c r="C91" i="11"/>
  <c r="C39" i="7"/>
  <c r="C39" i="11"/>
  <c r="C29" i="7"/>
  <c r="C29" i="11"/>
  <c r="C25" i="7"/>
  <c r="C25" i="11"/>
  <c r="C35" i="7"/>
  <c r="C35" i="11"/>
  <c r="C68" i="7"/>
  <c r="C68" i="11"/>
  <c r="C79" i="7"/>
  <c r="C79" i="11"/>
  <c r="C48" i="7"/>
  <c r="C48" i="11"/>
  <c r="C72" i="7"/>
  <c r="C72" i="11"/>
  <c r="C98" i="7"/>
  <c r="C98" i="11"/>
  <c r="C61" i="7"/>
  <c r="C61" i="11"/>
  <c r="J38" i="8"/>
  <c r="I38" i="1" s="1"/>
  <c r="J79" i="8"/>
  <c r="J74"/>
  <c r="J13"/>
  <c r="I13" i="1" s="1"/>
  <c r="J82" i="8"/>
  <c r="J16"/>
  <c r="I16" i="1" s="1"/>
  <c r="J100" i="8"/>
  <c r="J18"/>
  <c r="I18" i="1" s="1"/>
  <c r="J32" i="8"/>
  <c r="I32" i="1" s="1"/>
  <c r="J76" i="8"/>
  <c r="J37"/>
  <c r="I37" i="1" s="1"/>
  <c r="J20" i="8"/>
  <c r="I20" i="1" s="1"/>
  <c r="J23" i="8"/>
  <c r="I23" i="1" s="1"/>
  <c r="J36" i="8"/>
  <c r="I36" i="1" s="1"/>
  <c r="J21" i="8"/>
  <c r="I21" i="1" s="1"/>
  <c r="J34" i="8"/>
  <c r="I34" i="1" s="1"/>
  <c r="J14" i="8"/>
  <c r="I14" i="1" s="1"/>
  <c r="J19" i="8"/>
  <c r="I19" i="1" s="1"/>
  <c r="B64" i="3"/>
  <c r="B11"/>
  <c r="B9" i="6"/>
  <c r="B10" i="1"/>
  <c r="B9" i="7"/>
  <c r="J19" l="1"/>
  <c r="J19" i="11"/>
  <c r="J37"/>
  <c r="J37" i="7"/>
  <c r="J20"/>
  <c r="J20" i="11"/>
  <c r="J13" i="7"/>
  <c r="J13" i="11"/>
  <c r="J36"/>
  <c r="J36" i="7"/>
  <c r="J21"/>
  <c r="J21" i="11"/>
  <c r="J23"/>
  <c r="J23" i="7"/>
  <c r="J34" i="11"/>
  <c r="J34" i="7"/>
  <c r="J18" i="11"/>
  <c r="J18" i="7"/>
  <c r="J16" i="11"/>
  <c r="J16" i="7"/>
  <c r="J14" i="11"/>
  <c r="J14" i="7"/>
  <c r="J32" i="11"/>
  <c r="J32" i="7"/>
  <c r="J38"/>
  <c r="J38" i="11"/>
  <c r="B65" i="3"/>
  <c r="B12"/>
  <c r="B11" i="1"/>
  <c r="B12" s="1"/>
  <c r="B10" i="7"/>
  <c r="B10" i="6"/>
  <c r="B13" i="3" l="1"/>
  <c r="B66"/>
  <c r="B11" i="6"/>
  <c r="B11" i="7"/>
  <c r="B67" i="3" l="1"/>
  <c r="B14"/>
  <c r="B12" i="6"/>
  <c r="B12" i="7"/>
  <c r="B13" i="1"/>
  <c r="B68" i="3" l="1"/>
  <c r="B15"/>
  <c r="B13" i="6"/>
  <c r="B14" i="1"/>
  <c r="B13" i="7"/>
  <c r="B69" i="3" l="1"/>
  <c r="B16"/>
  <c r="B15" i="1"/>
  <c r="B14" i="7"/>
  <c r="B14" i="6"/>
  <c r="B70" i="3" l="1"/>
  <c r="B17"/>
  <c r="B15" i="6"/>
  <c r="B16" i="1"/>
  <c r="B17" s="1"/>
  <c r="B15" i="7"/>
  <c r="B18" i="3" l="1"/>
  <c r="B71"/>
  <c r="B16" i="7"/>
  <c r="B16" i="6"/>
  <c r="B72" i="3" l="1"/>
  <c r="B19"/>
  <c r="B17" i="6"/>
  <c r="B18" i="1"/>
  <c r="B17" i="7"/>
  <c r="B73" i="3" l="1"/>
  <c r="B20"/>
  <c r="B18" i="7"/>
  <c r="B18" i="6"/>
  <c r="B19" i="1"/>
  <c r="B74" i="3" l="1"/>
  <c r="B21"/>
  <c r="B20" i="1"/>
  <c r="B19" i="7"/>
  <c r="B19" i="6"/>
  <c r="B22" i="3" l="1"/>
  <c r="B75"/>
  <c r="B20" i="7"/>
  <c r="B21" i="1"/>
  <c r="B22" s="1"/>
  <c r="B20" i="6"/>
  <c r="B76" i="3" l="1"/>
  <c r="B23"/>
  <c r="B21" i="7"/>
  <c r="B21" i="6"/>
  <c r="B77" i="3" l="1"/>
  <c r="B24"/>
  <c r="B22" i="7"/>
  <c r="B22" i="6"/>
  <c r="B23" i="1"/>
  <c r="B78" i="3" l="1"/>
  <c r="B25"/>
  <c r="B23" i="6"/>
  <c r="B24" i="1"/>
  <c r="B23" i="7"/>
  <c r="B26" i="3" l="1"/>
  <c r="B79"/>
  <c r="B24" i="7"/>
  <c r="B25" i="1"/>
  <c r="B24" i="6"/>
  <c r="B27" i="3" l="1"/>
  <c r="B80"/>
  <c r="B25" i="6"/>
  <c r="B26" i="1"/>
  <c r="B25" i="7"/>
  <c r="B81" i="3" l="1"/>
  <c r="B28"/>
  <c r="B27" i="1"/>
  <c r="B26" i="7"/>
  <c r="B26" i="6"/>
  <c r="B82" i="3" l="1"/>
  <c r="B29"/>
  <c r="B28" i="1"/>
  <c r="B29" s="1"/>
  <c r="B27" i="6"/>
  <c r="B27" i="7"/>
  <c r="B30" i="3" l="1"/>
  <c r="B83"/>
  <c r="B28" i="7"/>
  <c r="B28" i="6"/>
  <c r="B84" i="3" l="1"/>
  <c r="B31"/>
  <c r="B29" i="6"/>
  <c r="B30" i="1"/>
  <c r="B29" i="7"/>
  <c r="B85" i="3" l="1"/>
  <c r="B32"/>
  <c r="B31" i="1"/>
  <c r="B30" i="7"/>
  <c r="B30" i="6"/>
  <c r="R177" i="8" l="1"/>
  <c r="E177" i="1" s="1"/>
  <c r="R82" i="8"/>
  <c r="E82" i="1" s="1"/>
  <c r="R41" i="8"/>
  <c r="E41" i="1" s="1"/>
  <c r="R205" i="8"/>
  <c r="E205" i="1" s="1"/>
  <c r="R221" i="8"/>
  <c r="E221" i="1" s="1"/>
  <c r="R215" i="8"/>
  <c r="E215" i="1" s="1"/>
  <c r="R62" i="8"/>
  <c r="E62" i="1" s="1"/>
  <c r="R152" i="8"/>
  <c r="E152" i="1" s="1"/>
  <c r="R55" i="8"/>
  <c r="E55" i="1" s="1"/>
  <c r="R235" i="8"/>
  <c r="E235" i="1" s="1"/>
  <c r="R54" i="8"/>
  <c r="E54" i="1" s="1"/>
  <c r="R150" i="8"/>
  <c r="E150" i="1" s="1"/>
  <c r="R102" i="8"/>
  <c r="R186"/>
  <c r="E186" i="1" s="1"/>
  <c r="R242" i="8"/>
  <c r="E242" i="1" s="1"/>
  <c r="R86" i="8"/>
  <c r="E86" i="1" s="1"/>
  <c r="R166" i="8"/>
  <c r="E166" i="1" s="1"/>
  <c r="R115" i="8"/>
  <c r="E115" i="1" s="1"/>
  <c r="R112" i="8"/>
  <c r="E112" i="1" s="1"/>
  <c r="R139" i="8"/>
  <c r="E139" i="1" s="1"/>
  <c r="R118" i="8"/>
  <c r="E118" i="1" s="1"/>
  <c r="R170" i="8"/>
  <c r="E170" i="1" s="1"/>
  <c r="R194" i="8"/>
  <c r="E194" i="1" s="1"/>
  <c r="R108" i="8"/>
  <c r="E108" i="1" s="1"/>
  <c r="R42" i="8"/>
  <c r="E42" i="1" s="1"/>
  <c r="R107" i="8"/>
  <c r="E107" i="1" s="1"/>
  <c r="R119" i="8"/>
  <c r="E119" i="1" s="1"/>
  <c r="R63" i="8"/>
  <c r="E63" i="1" s="1"/>
  <c r="T194" i="8"/>
  <c r="H194" i="1" s="1"/>
  <c r="T4" i="8"/>
  <c r="H4" i="1" s="1"/>
  <c r="I4" i="11" s="1"/>
  <c r="T110" i="8"/>
  <c r="H110" i="1" s="1"/>
  <c r="T214" i="8"/>
  <c r="H214" i="1" s="1"/>
  <c r="T138" i="8"/>
  <c r="H138" i="1" s="1"/>
  <c r="T170" i="8"/>
  <c r="H170" i="1" s="1"/>
  <c r="T171" i="8"/>
  <c r="H171" i="1" s="1"/>
  <c r="T222" i="8"/>
  <c r="H222" i="1" s="1"/>
  <c r="T71" i="8"/>
  <c r="H71" i="1" s="1"/>
  <c r="T136" i="8"/>
  <c r="H136" i="1" s="1"/>
  <c r="T176" i="8"/>
  <c r="H176" i="1" s="1"/>
  <c r="T164" i="8"/>
  <c r="H164" i="1" s="1"/>
  <c r="T58" i="8"/>
  <c r="H58" i="1" s="1"/>
  <c r="T223" i="8"/>
  <c r="H223" i="1" s="1"/>
  <c r="T151" i="8"/>
  <c r="H151" i="1" s="1"/>
  <c r="T209" i="8"/>
  <c r="H209" i="1" s="1"/>
  <c r="T48" i="8"/>
  <c r="H48" i="1" s="1"/>
  <c r="T132" i="8"/>
  <c r="H132" i="1" s="1"/>
  <c r="T143" i="8"/>
  <c r="H143" i="1" s="1"/>
  <c r="T230" i="8"/>
  <c r="H230" i="1" s="1"/>
  <c r="T8" i="8"/>
  <c r="H8" i="1" s="1"/>
  <c r="T160" i="8"/>
  <c r="H160" i="1" s="1"/>
  <c r="T88" i="8"/>
  <c r="H88" i="1" s="1"/>
  <c r="T70" i="8"/>
  <c r="H70" i="1" s="1"/>
  <c r="T172" i="8"/>
  <c r="H172" i="1" s="1"/>
  <c r="T47" i="8"/>
  <c r="H47" i="1" s="1"/>
  <c r="T189" i="8"/>
  <c r="H189" i="1" s="1"/>
  <c r="T149" i="8"/>
  <c r="H149" i="1" s="1"/>
  <c r="T9" i="8"/>
  <c r="H9" i="1" s="1"/>
  <c r="T192" i="8"/>
  <c r="H192" i="1" s="1"/>
  <c r="T128" i="8"/>
  <c r="H128" i="1" s="1"/>
  <c r="R17" i="8"/>
  <c r="E17" i="1" s="1"/>
  <c r="R67" i="8"/>
  <c r="E67" i="1" s="1"/>
  <c r="R248" i="8"/>
  <c r="E248" i="1" s="1"/>
  <c r="R244" i="8"/>
  <c r="E244" i="1" s="1"/>
  <c r="R49" i="8"/>
  <c r="E49" i="1" s="1"/>
  <c r="T240" i="8"/>
  <c r="H240" i="1" s="1"/>
  <c r="T243" i="8"/>
  <c r="H243" i="1" s="1"/>
  <c r="T221" i="8"/>
  <c r="H221" i="1" s="1"/>
  <c r="T114" i="8"/>
  <c r="H114" i="1" s="1"/>
  <c r="T215" i="8"/>
  <c r="H215" i="1" s="1"/>
  <c r="T229" i="8"/>
  <c r="H229" i="1" s="1"/>
  <c r="T159" i="8"/>
  <c r="H159" i="1" s="1"/>
  <c r="T182" i="8"/>
  <c r="H182" i="1" s="1"/>
  <c r="T226" i="8"/>
  <c r="H226" i="1" s="1"/>
  <c r="R141" i="8"/>
  <c r="E141" i="1" s="1"/>
  <c r="R241" i="8"/>
  <c r="E241" i="1" s="1"/>
  <c r="R130" i="8"/>
  <c r="E130" i="1" s="1"/>
  <c r="R116" i="8"/>
  <c r="E116" i="1" s="1"/>
  <c r="R7" i="8"/>
  <c r="E7" i="1" s="1"/>
  <c r="R18" i="8"/>
  <c r="E18" i="1" s="1"/>
  <c r="R159" i="8"/>
  <c r="E159" i="1" s="1"/>
  <c r="R180" i="8"/>
  <c r="E180" i="1" s="1"/>
  <c r="R240" i="8"/>
  <c r="E240" i="1" s="1"/>
  <c r="R208" i="8"/>
  <c r="E208" i="1" s="1"/>
  <c r="T7" i="8"/>
  <c r="H7" i="1" s="1"/>
  <c r="T40" i="8"/>
  <c r="H40" i="1" s="1"/>
  <c r="T82" i="8"/>
  <c r="H82" i="1" s="1"/>
  <c r="T100" i="8"/>
  <c r="H100" i="1" s="1"/>
  <c r="T64" i="8"/>
  <c r="H64" i="1" s="1"/>
  <c r="T148" i="8"/>
  <c r="H148" i="1" s="1"/>
  <c r="T228" i="8"/>
  <c r="H228" i="1" s="1"/>
  <c r="T52" i="8"/>
  <c r="H52" i="1" s="1"/>
  <c r="T39" i="8"/>
  <c r="H39" i="1" s="1"/>
  <c r="R185" i="8"/>
  <c r="E185" i="1" s="1"/>
  <c r="R239" i="8"/>
  <c r="E239" i="1" s="1"/>
  <c r="R61" i="8"/>
  <c r="E61" i="1" s="1"/>
  <c r="R182" i="8"/>
  <c r="E182" i="1" s="1"/>
  <c r="T168" i="8"/>
  <c r="H168" i="1" s="1"/>
  <c r="T28" i="8"/>
  <c r="H28" i="1" s="1"/>
  <c r="T208" i="8"/>
  <c r="H208" i="1" s="1"/>
  <c r="T178" i="8"/>
  <c r="H178" i="1" s="1"/>
  <c r="T154" i="8"/>
  <c r="H154" i="1" s="1"/>
  <c r="T115" i="8"/>
  <c r="H115" i="1" s="1"/>
  <c r="T123" i="8"/>
  <c r="H123" i="1" s="1"/>
  <c r="T241" i="8"/>
  <c r="H241" i="1" s="1"/>
  <c r="R91" i="8"/>
  <c r="E91" i="1" s="1"/>
  <c r="R178" i="8"/>
  <c r="E178" i="1" s="1"/>
  <c r="R77" i="8"/>
  <c r="E77" i="1" s="1"/>
  <c r="R168" i="8"/>
  <c r="E168" i="1" s="1"/>
  <c r="R76" i="8"/>
  <c r="E76" i="1" s="1"/>
  <c r="R48" i="8"/>
  <c r="E48" i="1" s="1"/>
  <c r="R85" i="8"/>
  <c r="E85" i="1" s="1"/>
  <c r="R4" i="8"/>
  <c r="E4" i="1" s="1"/>
  <c r="E4" i="11" s="1"/>
  <c r="R133" i="8"/>
  <c r="E133" i="1" s="1"/>
  <c r="R153" i="8"/>
  <c r="E153" i="1" s="1"/>
  <c r="R158" i="8"/>
  <c r="E158" i="1" s="1"/>
  <c r="R27" i="8"/>
  <c r="E27" i="1" s="1"/>
  <c r="R151" i="8"/>
  <c r="E151" i="1" s="1"/>
  <c r="R146" i="8"/>
  <c r="E146" i="1" s="1"/>
  <c r="R26" i="8"/>
  <c r="E26" i="1" s="1"/>
  <c r="R172" i="8"/>
  <c r="E172" i="1" s="1"/>
  <c r="R70" i="8"/>
  <c r="E70" i="1" s="1"/>
  <c r="R103" i="8"/>
  <c r="R89"/>
  <c r="E89" i="1" s="1"/>
  <c r="R167" i="8"/>
  <c r="E167" i="1" s="1"/>
  <c r="R229" i="8"/>
  <c r="E229" i="1" s="1"/>
  <c r="R222" i="8"/>
  <c r="E222" i="1" s="1"/>
  <c r="R65" i="8"/>
  <c r="E65" i="1" s="1"/>
  <c r="R217" i="8"/>
  <c r="E217" i="1" s="1"/>
  <c r="R81" i="8"/>
  <c r="E81" i="1" s="1"/>
  <c r="R212" i="8"/>
  <c r="E212" i="1" s="1"/>
  <c r="R207" i="8"/>
  <c r="E207" i="1" s="1"/>
  <c r="R23" i="8"/>
  <c r="E23" i="1" s="1"/>
  <c r="T56" i="8"/>
  <c r="H56" i="1" s="1"/>
  <c r="T94" i="8"/>
  <c r="H94" i="1" s="1"/>
  <c r="T191" i="8"/>
  <c r="H191" i="1" s="1"/>
  <c r="T43" i="8"/>
  <c r="H43" i="1" s="1"/>
  <c r="T130" i="8"/>
  <c r="H130" i="1" s="1"/>
  <c r="T51" i="8"/>
  <c r="H51" i="1" s="1"/>
  <c r="T24" i="8"/>
  <c r="H24" i="1" s="1"/>
  <c r="T181" i="8"/>
  <c r="H181" i="1" s="1"/>
  <c r="T124" i="8"/>
  <c r="H124" i="1" s="1"/>
  <c r="T211" i="8"/>
  <c r="H211" i="1" s="1"/>
  <c r="T145" i="8"/>
  <c r="H145" i="1" s="1"/>
  <c r="T198" i="8"/>
  <c r="H198" i="1" s="1"/>
  <c r="T195" i="8"/>
  <c r="H195" i="1" s="1"/>
  <c r="T120" i="8"/>
  <c r="H120" i="1" s="1"/>
  <c r="T68" i="8"/>
  <c r="H68" i="1" s="1"/>
  <c r="T42" i="8"/>
  <c r="H42" i="1" s="1"/>
  <c r="T17" i="8"/>
  <c r="H17" i="1" s="1"/>
  <c r="T101" i="8"/>
  <c r="H101" i="1" s="1"/>
  <c r="T62" i="8"/>
  <c r="H62" i="1" s="1"/>
  <c r="T205" i="8"/>
  <c r="H205" i="1" s="1"/>
  <c r="T65" i="8"/>
  <c r="H65" i="1" s="1"/>
  <c r="T25" i="8"/>
  <c r="H25" i="1" s="1"/>
  <c r="T199" i="8"/>
  <c r="H199" i="1" s="1"/>
  <c r="T244" i="8"/>
  <c r="H244" i="1" s="1"/>
  <c r="T59" i="8"/>
  <c r="H59" i="1" s="1"/>
  <c r="T127" i="8"/>
  <c r="H127" i="1" s="1"/>
  <c r="T78" i="8"/>
  <c r="H78" i="1" s="1"/>
  <c r="T95" i="8"/>
  <c r="H95" i="1" s="1"/>
  <c r="T131" i="8"/>
  <c r="H131" i="1" s="1"/>
  <c r="T41" i="8"/>
  <c r="H41" i="1" s="1"/>
  <c r="R59" i="8"/>
  <c r="E59" i="1" s="1"/>
  <c r="R64" i="8"/>
  <c r="E64" i="1" s="1"/>
  <c r="R175" i="8"/>
  <c r="E175" i="1" s="1"/>
  <c r="R72" i="8"/>
  <c r="E72" i="1" s="1"/>
  <c r="R134" i="8"/>
  <c r="E134" i="1" s="1"/>
  <c r="R43" i="8"/>
  <c r="E43" i="1" s="1"/>
  <c r="R165" i="8"/>
  <c r="E165" i="1" s="1"/>
  <c r="R213" i="8"/>
  <c r="E213" i="1" s="1"/>
  <c r="R249" i="8"/>
  <c r="E249" i="1" s="1"/>
  <c r="R44" i="8"/>
  <c r="E44" i="1" s="1"/>
  <c r="R39" i="8"/>
  <c r="E39" i="1" s="1"/>
  <c r="R144" i="8"/>
  <c r="E144" i="1" s="1"/>
  <c r="T185" i="8"/>
  <c r="H185" i="1" s="1"/>
  <c r="T200" i="8"/>
  <c r="H200" i="1" s="1"/>
  <c r="T210" i="8"/>
  <c r="H210" i="1" s="1"/>
  <c r="T125" i="8"/>
  <c r="H125" i="1" s="1"/>
  <c r="T106" i="8"/>
  <c r="H106" i="1" s="1"/>
  <c r="T50" i="8"/>
  <c r="H50" i="1" s="1"/>
  <c r="T80" i="8"/>
  <c r="H80" i="1" s="1"/>
  <c r="T161" i="8"/>
  <c r="H161" i="1" s="1"/>
  <c r="T69" i="8"/>
  <c r="H69" i="1" s="1"/>
  <c r="R204" i="8"/>
  <c r="E204" i="1" s="1"/>
  <c r="R123" i="8"/>
  <c r="E123" i="1" s="1"/>
  <c r="R210" i="8"/>
  <c r="E210" i="1" s="1"/>
  <c r="R136" i="8"/>
  <c r="E136" i="1" s="1"/>
  <c r="R209" i="8"/>
  <c r="E209" i="1" s="1"/>
  <c r="R75" i="8"/>
  <c r="E75" i="1" s="1"/>
  <c r="R230" i="8"/>
  <c r="E230" i="1" s="1"/>
  <c r="R51" i="8"/>
  <c r="E51" i="1" s="1"/>
  <c r="R22" i="8"/>
  <c r="E22" i="1" s="1"/>
  <c r="R125" i="8"/>
  <c r="E125" i="1" s="1"/>
  <c r="R211" i="8"/>
  <c r="E211" i="1" s="1"/>
  <c r="T35" i="8"/>
  <c r="H35" i="1" s="1"/>
  <c r="T97" i="8"/>
  <c r="H97" i="1" s="1"/>
  <c r="T85" i="8"/>
  <c r="H85" i="1" s="1"/>
  <c r="T83" i="8"/>
  <c r="H83" i="1" s="1"/>
  <c r="T175" i="8"/>
  <c r="H175" i="1" s="1"/>
  <c r="T29" i="8"/>
  <c r="H29" i="1" s="1"/>
  <c r="T157" i="8"/>
  <c r="H157" i="1" s="1"/>
  <c r="T235" i="8"/>
  <c r="H235" i="1" s="1"/>
  <c r="R192" i="8"/>
  <c r="E192" i="1" s="1"/>
  <c r="R60" i="8"/>
  <c r="E60" i="1" s="1"/>
  <c r="R200" i="8"/>
  <c r="E200" i="1" s="1"/>
  <c r="R47" i="8"/>
  <c r="E47" i="1" s="1"/>
  <c r="R33" i="8"/>
  <c r="E33" i="1" s="1"/>
  <c r="T147" i="8"/>
  <c r="H147" i="1" s="1"/>
  <c r="T213" i="8"/>
  <c r="H213" i="1" s="1"/>
  <c r="T239" i="8"/>
  <c r="H239" i="1" s="1"/>
  <c r="T152" i="8"/>
  <c r="H152" i="1" s="1"/>
  <c r="T146" i="8"/>
  <c r="H146" i="1" s="1"/>
  <c r="T227" i="8"/>
  <c r="H227" i="1" s="1"/>
  <c r="T96" i="8"/>
  <c r="H96" i="1" s="1"/>
  <c r="R201" i="8"/>
  <c r="E201" i="1" s="1"/>
  <c r="R137" i="8"/>
  <c r="E137" i="1" s="1"/>
  <c r="R251" i="8"/>
  <c r="E251" i="1" s="1"/>
  <c r="R196" i="8"/>
  <c r="E196" i="1" s="1"/>
  <c r="R96" i="8"/>
  <c r="E96" i="1" s="1"/>
  <c r="R105" i="8"/>
  <c r="E105" i="1" s="1"/>
  <c r="R69" i="8"/>
  <c r="E69" i="1" s="1"/>
  <c r="R30" i="8"/>
  <c r="E30" i="1" s="1"/>
  <c r="R223" i="8"/>
  <c r="E223" i="1" s="1"/>
  <c r="R190" i="8"/>
  <c r="E190" i="1" s="1"/>
  <c r="R84" i="8"/>
  <c r="E84" i="1" s="1"/>
  <c r="R2" i="8"/>
  <c r="R245"/>
  <c r="E245" i="1" s="1"/>
  <c r="R171" i="8"/>
  <c r="E171" i="1" s="1"/>
  <c r="R232" i="8"/>
  <c r="E232" i="1" s="1"/>
  <c r="R66" i="8"/>
  <c r="E66" i="1" s="1"/>
  <c r="R28" i="8"/>
  <c r="E28" i="1" s="1"/>
  <c r="R195" i="8"/>
  <c r="E195" i="1" s="1"/>
  <c r="R187" i="8"/>
  <c r="E187" i="1" s="1"/>
  <c r="R94" i="8"/>
  <c r="E94" i="1" s="1"/>
  <c r="R202" i="8"/>
  <c r="E202" i="1" s="1"/>
  <c r="R74" i="8"/>
  <c r="E74" i="1" s="1"/>
  <c r="R128" i="8"/>
  <c r="E128" i="1" s="1"/>
  <c r="R97" i="8"/>
  <c r="E97" i="1" s="1"/>
  <c r="R12" i="8"/>
  <c r="E12" i="1" s="1"/>
  <c r="R114" i="8"/>
  <c r="E114" i="1" s="1"/>
  <c r="R231" i="8"/>
  <c r="E231" i="1" s="1"/>
  <c r="R52" i="8"/>
  <c r="E52" i="1" s="1"/>
  <c r="R14" i="8"/>
  <c r="E14" i="1" s="1"/>
  <c r="R138" i="8"/>
  <c r="E138" i="1" s="1"/>
  <c r="T212" i="8"/>
  <c r="H212" i="1" s="1"/>
  <c r="T219" i="8"/>
  <c r="H219" i="1" s="1"/>
  <c r="T183" i="8"/>
  <c r="H183" i="1" s="1"/>
  <c r="T242" i="8"/>
  <c r="H242" i="1" s="1"/>
  <c r="T57" i="8"/>
  <c r="H57" i="1" s="1"/>
  <c r="T142" i="8"/>
  <c r="H142" i="1" s="1"/>
  <c r="T55" i="8"/>
  <c r="H55" i="1" s="1"/>
  <c r="T177" i="8"/>
  <c r="H177" i="1" s="1"/>
  <c r="T99" i="8"/>
  <c r="H99" i="1" s="1"/>
  <c r="T184" i="8"/>
  <c r="H184" i="1" s="1"/>
  <c r="T158" i="8"/>
  <c r="H158" i="1" s="1"/>
  <c r="T79" i="8"/>
  <c r="H79" i="1" s="1"/>
  <c r="T165" i="8"/>
  <c r="H165" i="1" s="1"/>
  <c r="T63" i="8"/>
  <c r="H63" i="1" s="1"/>
  <c r="T119" i="8"/>
  <c r="H119" i="1" s="1"/>
  <c r="T53" i="8"/>
  <c r="H53" i="1" s="1"/>
  <c r="T90" i="8"/>
  <c r="H90" i="1" s="1"/>
  <c r="T155" i="8"/>
  <c r="H155" i="1" s="1"/>
  <c r="T224" i="8"/>
  <c r="H224" i="1" s="1"/>
  <c r="T233" i="8"/>
  <c r="H233" i="1" s="1"/>
  <c r="T89" i="8"/>
  <c r="H89" i="1" s="1"/>
  <c r="T232" i="8"/>
  <c r="H232" i="1" s="1"/>
  <c r="T156" i="8"/>
  <c r="H156" i="1" s="1"/>
  <c r="T26" i="8"/>
  <c r="H26" i="1" s="1"/>
  <c r="T121" i="8"/>
  <c r="H121" i="1" s="1"/>
  <c r="T137" i="8"/>
  <c r="H137" i="1" s="1"/>
  <c r="T203" i="8"/>
  <c r="H203" i="1" s="1"/>
  <c r="T33" i="8"/>
  <c r="H33" i="1" s="1"/>
  <c r="T73" i="8"/>
  <c r="H73" i="1" s="1"/>
  <c r="R40" i="8"/>
  <c r="E40" i="1" s="1"/>
  <c r="R113" i="8"/>
  <c r="E113" i="1" s="1"/>
  <c r="R198" i="8"/>
  <c r="E198" i="1" s="1"/>
  <c r="R121" i="8"/>
  <c r="E121" i="1" s="1"/>
  <c r="R145" i="8"/>
  <c r="E145" i="1" s="1"/>
  <c r="R183" i="8"/>
  <c r="E183" i="1" s="1"/>
  <c r="R110" i="8"/>
  <c r="E110" i="1" s="1"/>
  <c r="R197" i="8"/>
  <c r="E197" i="1" s="1"/>
  <c r="R111" i="8"/>
  <c r="E111" i="1" s="1"/>
  <c r="R78" i="8"/>
  <c r="E78" i="1" s="1"/>
  <c r="R250" i="8"/>
  <c r="E250" i="1" s="1"/>
  <c r="T5" i="8"/>
  <c r="H5" i="1" s="1"/>
  <c r="T153" i="8"/>
  <c r="H153" i="1" s="1"/>
  <c r="T72" i="8"/>
  <c r="H72" i="1" s="1"/>
  <c r="T238" i="8"/>
  <c r="H238" i="1" s="1"/>
  <c r="T249" i="8"/>
  <c r="H249" i="1" s="1"/>
  <c r="T236" i="8"/>
  <c r="H236" i="1" s="1"/>
  <c r="T103" i="8"/>
  <c r="H103" i="1" s="1"/>
  <c r="T173" i="8"/>
  <c r="H173" i="1" s="1"/>
  <c r="T220" i="8"/>
  <c r="H220" i="1" s="1"/>
  <c r="R109" i="8"/>
  <c r="E109" i="1" s="1"/>
  <c r="R193" i="8"/>
  <c r="E193" i="1" s="1"/>
  <c r="R225" i="8"/>
  <c r="E225" i="1" s="1"/>
  <c r="R142" i="8"/>
  <c r="E142" i="1" s="1"/>
  <c r="R203" i="8"/>
  <c r="E203" i="1" s="1"/>
  <c r="R189" i="8"/>
  <c r="E189" i="1" s="1"/>
  <c r="R56" i="8"/>
  <c r="E56" i="1" s="1"/>
  <c r="R148" i="8"/>
  <c r="E148" i="1" s="1"/>
  <c r="R37" i="8"/>
  <c r="E37" i="1" s="1"/>
  <c r="R140" i="8"/>
  <c r="E140" i="1" s="1"/>
  <c r="T187" i="8"/>
  <c r="H187" i="1" s="1"/>
  <c r="T10" i="8"/>
  <c r="H10" i="1" s="1"/>
  <c r="T122" i="8"/>
  <c r="H122" i="1" s="1"/>
  <c r="T207" i="8"/>
  <c r="H207" i="1" s="1"/>
  <c r="T180" i="8"/>
  <c r="H180" i="1" s="1"/>
  <c r="T225" i="8"/>
  <c r="H225" i="1" s="1"/>
  <c r="T86" i="8"/>
  <c r="H86" i="1" s="1"/>
  <c r="T201" i="8"/>
  <c r="H201" i="1" s="1"/>
  <c r="T144" i="8"/>
  <c r="H144" i="1" s="1"/>
  <c r="T77" i="8"/>
  <c r="H77" i="1" s="1"/>
  <c r="R218" i="8"/>
  <c r="E218" i="1" s="1"/>
  <c r="R117" i="8"/>
  <c r="E117" i="1" s="1"/>
  <c r="R129" i="8"/>
  <c r="E129" i="1" s="1"/>
  <c r="T250" i="8"/>
  <c r="H250" i="1" s="1"/>
  <c r="T27" i="8"/>
  <c r="H27" i="1" s="1"/>
  <c r="T166" i="8"/>
  <c r="H166" i="1" s="1"/>
  <c r="T44" i="8"/>
  <c r="H44" i="1" s="1"/>
  <c r="T167" i="8"/>
  <c r="H167" i="1" s="1"/>
  <c r="T206" i="8"/>
  <c r="H206" i="1" s="1"/>
  <c r="T169" i="8"/>
  <c r="H169" i="1" s="1"/>
  <c r="T134" i="8"/>
  <c r="H134" i="1" s="1"/>
  <c r="R21" i="8"/>
  <c r="E21" i="1" s="1"/>
  <c r="R13" i="8"/>
  <c r="E13" i="1" s="1"/>
  <c r="R95" i="8"/>
  <c r="E95" i="1" s="1"/>
  <c r="R169" i="8"/>
  <c r="E169" i="1" s="1"/>
  <c r="R87" i="8"/>
  <c r="E87" i="1" s="1"/>
  <c r="R247" i="8"/>
  <c r="E247" i="1" s="1"/>
  <c r="R226" i="8"/>
  <c r="E226" i="1" s="1"/>
  <c r="R219" i="8"/>
  <c r="E219" i="1" s="1"/>
  <c r="R162" i="8"/>
  <c r="E162" i="1" s="1"/>
  <c r="R120" i="8"/>
  <c r="E120" i="1" s="1"/>
  <c r="R57" i="8"/>
  <c r="E57" i="1" s="1"/>
  <c r="R124" i="8"/>
  <c r="E124" i="1" s="1"/>
  <c r="R29" i="8"/>
  <c r="E29" i="1" s="1"/>
  <c r="R127" i="8"/>
  <c r="E127" i="1" s="1"/>
  <c r="R154" i="8"/>
  <c r="E154" i="1" s="1"/>
  <c r="R79" i="8"/>
  <c r="E79" i="1" s="1"/>
  <c r="R53" i="8"/>
  <c r="E53" i="1" s="1"/>
  <c r="R19" i="8"/>
  <c r="E19" i="1" s="1"/>
  <c r="R99" i="8"/>
  <c r="E99" i="1" s="1"/>
  <c r="R46" i="8"/>
  <c r="E46" i="1" s="1"/>
  <c r="R157" i="8"/>
  <c r="E157" i="1" s="1"/>
  <c r="R234" i="8"/>
  <c r="E234" i="1" s="1"/>
  <c r="R156" i="8"/>
  <c r="E156" i="1" s="1"/>
  <c r="R147" i="8"/>
  <c r="E147" i="1" s="1"/>
  <c r="R25" i="8"/>
  <c r="E25" i="1" s="1"/>
  <c r="R176" i="8"/>
  <c r="E176" i="1" s="1"/>
  <c r="R126" i="8"/>
  <c r="E126" i="1" s="1"/>
  <c r="R191" i="8"/>
  <c r="E191" i="1" s="1"/>
  <c r="R88" i="8"/>
  <c r="E88" i="1" s="1"/>
  <c r="R90" i="8"/>
  <c r="E90" i="1" s="1"/>
  <c r="T84" i="8"/>
  <c r="H84" i="1" s="1"/>
  <c r="T6" i="8"/>
  <c r="H6" i="1" s="1"/>
  <c r="T81" i="8"/>
  <c r="H81" i="1" s="1"/>
  <c r="T202" i="8"/>
  <c r="H202" i="1" s="1"/>
  <c r="T66" i="8"/>
  <c r="H66" i="1" s="1"/>
  <c r="T193" i="8"/>
  <c r="H193" i="1" s="1"/>
  <c r="T196" i="8"/>
  <c r="H196" i="1" s="1"/>
  <c r="T109" i="8"/>
  <c r="H109" i="1" s="1"/>
  <c r="T117" i="8"/>
  <c r="H117" i="1" s="1"/>
  <c r="T140" i="8"/>
  <c r="H140" i="1" s="1"/>
  <c r="T197" i="8"/>
  <c r="H197" i="1" s="1"/>
  <c r="T251" i="8"/>
  <c r="H251" i="1" s="1"/>
  <c r="T126" i="8"/>
  <c r="H126" i="1" s="1"/>
  <c r="T54" i="8"/>
  <c r="H54" i="1" s="1"/>
  <c r="T11" i="8"/>
  <c r="H11" i="1" s="1"/>
  <c r="T105" i="8"/>
  <c r="H105" i="1" s="1"/>
  <c r="T111" i="8"/>
  <c r="H111" i="1" s="1"/>
  <c r="T129" i="8"/>
  <c r="H129" i="1" s="1"/>
  <c r="T188" i="8"/>
  <c r="H188" i="1" s="1"/>
  <c r="T22" i="8"/>
  <c r="H22" i="1" s="1"/>
  <c r="T247" i="8"/>
  <c r="H247" i="1" s="1"/>
  <c r="T162" i="8"/>
  <c r="H162" i="1" s="1"/>
  <c r="T190" i="8"/>
  <c r="H190" i="1" s="1"/>
  <c r="T76" i="8"/>
  <c r="H76" i="1" s="1"/>
  <c r="T45" i="8"/>
  <c r="H45" i="1" s="1"/>
  <c r="T234" i="8"/>
  <c r="H234" i="1" s="1"/>
  <c r="T102" i="8"/>
  <c r="H102" i="1" s="1"/>
  <c r="T139" i="8"/>
  <c r="H139" i="1" s="1"/>
  <c r="T93" i="8"/>
  <c r="H93" i="1" s="1"/>
  <c r="R233" i="8"/>
  <c r="E233" i="1" s="1"/>
  <c r="R68" i="8"/>
  <c r="E68" i="1" s="1"/>
  <c r="R237" i="8"/>
  <c r="E237" i="1" s="1"/>
  <c r="R149" i="8"/>
  <c r="E149" i="1" s="1"/>
  <c r="R3" i="8"/>
  <c r="E3" i="1" s="1"/>
  <c r="R50" i="8"/>
  <c r="E50" i="1" s="1"/>
  <c r="R71" i="8"/>
  <c r="E71" i="1" s="1"/>
  <c r="R38" i="8"/>
  <c r="E38" i="1" s="1"/>
  <c r="R15" i="8"/>
  <c r="E15" i="1" s="1"/>
  <c r="R80" i="8"/>
  <c r="E80" i="1" s="1"/>
  <c r="R206" i="8"/>
  <c r="E206" i="1" s="1"/>
  <c r="R199" i="8"/>
  <c r="E199" i="1" s="1"/>
  <c r="R83" i="8"/>
  <c r="E83" i="1" s="1"/>
  <c r="R155" i="8"/>
  <c r="E155" i="1" s="1"/>
  <c r="R143" i="8"/>
  <c r="E143" i="1" s="1"/>
  <c r="R20" i="8"/>
  <c r="E20" i="1" s="1"/>
  <c r="R104" i="8"/>
  <c r="E104" i="1" s="1"/>
  <c r="R73" i="8"/>
  <c r="E73" i="1" s="1"/>
  <c r="R35" i="8"/>
  <c r="E35" i="1" s="1"/>
  <c r="R16" i="8"/>
  <c r="E16" i="1" s="1"/>
  <c r="R122" i="8"/>
  <c r="E122" i="1" s="1"/>
  <c r="R238" i="8"/>
  <c r="E238" i="1" s="1"/>
  <c r="R163" i="8"/>
  <c r="E163" i="1" s="1"/>
  <c r="R184" i="8"/>
  <c r="E184" i="1" s="1"/>
  <c r="R181" i="8"/>
  <c r="E181" i="1" s="1"/>
  <c r="R135" i="8"/>
  <c r="E135" i="1" s="1"/>
  <c r="R224" i="8"/>
  <c r="E224" i="1" s="1"/>
  <c r="R236" i="8"/>
  <c r="E236" i="1" s="1"/>
  <c r="R179" i="8"/>
  <c r="E179" i="1" s="1"/>
  <c r="R227" i="8"/>
  <c r="E227" i="1" s="1"/>
  <c r="R9" i="8"/>
  <c r="E9" i="1" s="1"/>
  <c r="R174" i="8"/>
  <c r="E174" i="1" s="1"/>
  <c r="T231" i="8"/>
  <c r="H231" i="1" s="1"/>
  <c r="T12" i="8"/>
  <c r="H12" i="1" s="1"/>
  <c r="T135" i="8"/>
  <c r="H135" i="1" s="1"/>
  <c r="T118" i="8"/>
  <c r="H118" i="1" s="1"/>
  <c r="T141" i="8"/>
  <c r="H141" i="1" s="1"/>
  <c r="T67" i="8"/>
  <c r="H67" i="1" s="1"/>
  <c r="T108" i="8"/>
  <c r="H108" i="1" s="1"/>
  <c r="T186" i="8"/>
  <c r="H186" i="1" s="1"/>
  <c r="T107" i="8"/>
  <c r="H107" i="1" s="1"/>
  <c r="T217" i="8"/>
  <c r="H217" i="1" s="1"/>
  <c r="T248" i="8"/>
  <c r="H248" i="1" s="1"/>
  <c r="T216" i="8"/>
  <c r="H216" i="1" s="1"/>
  <c r="T60" i="8"/>
  <c r="H60" i="1" s="1"/>
  <c r="T2" i="8"/>
  <c r="T116"/>
  <c r="H116" i="1" s="1"/>
  <c r="T245" i="8"/>
  <c r="H245" i="1" s="1"/>
  <c r="T49" i="8"/>
  <c r="H49" i="1" s="1"/>
  <c r="T91" i="8"/>
  <c r="H91" i="1" s="1"/>
  <c r="T46" i="8"/>
  <c r="H46" i="1" s="1"/>
  <c r="T163" i="8"/>
  <c r="H163" i="1" s="1"/>
  <c r="T30" i="8"/>
  <c r="H30" i="1" s="1"/>
  <c r="T87" i="8"/>
  <c r="H87" i="1" s="1"/>
  <c r="T92" i="8"/>
  <c r="H92" i="1" s="1"/>
  <c r="T204" i="8"/>
  <c r="H204" i="1" s="1"/>
  <c r="T237" i="8"/>
  <c r="H237" i="1" s="1"/>
  <c r="T61" i="8"/>
  <c r="H61" i="1" s="1"/>
  <c r="T112" i="8"/>
  <c r="H112" i="1" s="1"/>
  <c r="T113" i="8"/>
  <c r="H113" i="1" s="1"/>
  <c r="R132" i="8"/>
  <c r="E132" i="1" s="1"/>
  <c r="R58" i="8"/>
  <c r="E58" i="1" s="1"/>
  <c r="R173" i="8"/>
  <c r="E173" i="1" s="1"/>
  <c r="R160" i="8"/>
  <c r="E160" i="1" s="1"/>
  <c r="R164" i="8"/>
  <c r="E164" i="1" s="1"/>
  <c r="R131" i="8"/>
  <c r="E131" i="1" s="1"/>
  <c r="R188" i="8"/>
  <c r="E188" i="1" s="1"/>
  <c r="R106" i="8"/>
  <c r="E106" i="1" s="1"/>
  <c r="R45" i="8"/>
  <c r="E45" i="1" s="1"/>
  <c r="R243" i="8"/>
  <c r="E243" i="1" s="1"/>
  <c r="R220" i="8"/>
  <c r="E220" i="1" s="1"/>
  <c r="R216" i="8"/>
  <c r="E216" i="1" s="1"/>
  <c r="R246" i="8"/>
  <c r="E246" i="1" s="1"/>
  <c r="R228" i="8"/>
  <c r="E228" i="1" s="1"/>
  <c r="R214" i="8"/>
  <c r="E214" i="1" s="1"/>
  <c r="R101" i="8"/>
  <c r="E101" i="1" s="1"/>
  <c r="R161" i="8"/>
  <c r="E161" i="1" s="1"/>
  <c r="T133" i="8"/>
  <c r="H133" i="1" s="1"/>
  <c r="T218" i="8"/>
  <c r="H218" i="1" s="1"/>
  <c r="T150" i="8"/>
  <c r="H150" i="1" s="1"/>
  <c r="T246" i="8"/>
  <c r="H246" i="1" s="1"/>
  <c r="T104" i="8"/>
  <c r="H104" i="1" s="1"/>
  <c r="T179" i="8"/>
  <c r="H179" i="1" s="1"/>
  <c r="T174" i="8"/>
  <c r="H174" i="1" s="1"/>
  <c r="B33" i="3"/>
  <c r="B86"/>
  <c r="B31" i="6"/>
  <c r="B31" i="7"/>
  <c r="B32" i="1"/>
  <c r="B33" s="1"/>
  <c r="E103" l="1"/>
  <c r="E103" i="11" s="1"/>
  <c r="E102"/>
  <c r="E102" i="1"/>
  <c r="K4" i="11"/>
  <c r="E131" i="7"/>
  <c r="E131" i="11"/>
  <c r="I217"/>
  <c r="I217" i="7"/>
  <c r="I190" i="11"/>
  <c r="I190" i="7"/>
  <c r="E157"/>
  <c r="E157" i="11"/>
  <c r="I167"/>
  <c r="I167" i="7"/>
  <c r="E142"/>
  <c r="E142" i="11"/>
  <c r="E251" i="7"/>
  <c r="E251" i="11"/>
  <c r="E125" i="7"/>
  <c r="E125" i="11"/>
  <c r="E165" i="7"/>
  <c r="E165" i="11"/>
  <c r="I130"/>
  <c r="I130" i="7"/>
  <c r="I168" i="11"/>
  <c r="I168" i="7"/>
  <c r="I226" i="11"/>
  <c r="I226" i="7"/>
  <c r="I138" i="11"/>
  <c r="I138" i="7"/>
  <c r="E177"/>
  <c r="E177" i="11"/>
  <c r="E188" i="7"/>
  <c r="E188" i="11"/>
  <c r="I248"/>
  <c r="I248" i="7"/>
  <c r="I105"/>
  <c r="I105" i="11"/>
  <c r="I232"/>
  <c r="I232" i="7"/>
  <c r="I142" i="11"/>
  <c r="I142" i="7"/>
  <c r="E196"/>
  <c r="E196" i="11"/>
  <c r="I239"/>
  <c r="I239" i="7"/>
  <c r="I235" i="11"/>
  <c r="I235" i="7"/>
  <c r="E211"/>
  <c r="E211" i="11"/>
  <c r="E210" i="7"/>
  <c r="E210" i="11"/>
  <c r="I125" i="7"/>
  <c r="I125" i="11"/>
  <c r="E213" i="7"/>
  <c r="E213" i="11"/>
  <c r="I120" i="7"/>
  <c r="I120" i="11"/>
  <c r="E212" i="7"/>
  <c r="E212" i="11"/>
  <c r="E153" i="7"/>
  <c r="E153" i="11"/>
  <c r="E178" i="7"/>
  <c r="E178" i="11"/>
  <c r="I228"/>
  <c r="I228" i="7"/>
  <c r="E240"/>
  <c r="E240" i="11"/>
  <c r="E141" i="7"/>
  <c r="E141" i="11"/>
  <c r="I243"/>
  <c r="I243" i="7"/>
  <c r="I192" i="11"/>
  <c r="I192" i="7"/>
  <c r="I160" i="11"/>
  <c r="I160" i="7"/>
  <c r="I223" i="11"/>
  <c r="I223" i="7"/>
  <c r="I170" i="11"/>
  <c r="I170" i="7"/>
  <c r="E107"/>
  <c r="E107" i="11"/>
  <c r="E115" i="7"/>
  <c r="E115" i="11"/>
  <c r="E235" i="7"/>
  <c r="E235" i="11"/>
  <c r="K235" s="1"/>
  <c r="I174"/>
  <c r="I174" i="7"/>
  <c r="E106"/>
  <c r="E106" i="11"/>
  <c r="I113" i="7"/>
  <c r="I113" i="11"/>
  <c r="I163"/>
  <c r="I163" i="7"/>
  <c r="I216" i="11"/>
  <c r="I216" i="7"/>
  <c r="I118"/>
  <c r="I118" i="11"/>
  <c r="E236" i="7"/>
  <c r="E236" i="11"/>
  <c r="E199" i="7"/>
  <c r="E199" i="11"/>
  <c r="E149" i="7"/>
  <c r="E149" i="11"/>
  <c r="I111" i="7"/>
  <c r="I111" i="11"/>
  <c r="I117" i="7"/>
  <c r="I117" i="11"/>
  <c r="E156" i="7"/>
  <c r="E156" i="11"/>
  <c r="E154" i="7"/>
  <c r="E154" i="11"/>
  <c r="E226" i="7"/>
  <c r="E226" i="11"/>
  <c r="K226" s="1"/>
  <c r="I169"/>
  <c r="I169" i="7"/>
  <c r="E117"/>
  <c r="E117" i="11"/>
  <c r="I207"/>
  <c r="I207" i="7"/>
  <c r="E189"/>
  <c r="E189" i="11"/>
  <c r="I103" i="7"/>
  <c r="I103" i="11"/>
  <c r="E113" i="7"/>
  <c r="E113" i="11"/>
  <c r="I156"/>
  <c r="I156" i="7"/>
  <c r="I119"/>
  <c r="I119" i="11"/>
  <c r="E202" i="7"/>
  <c r="E202" i="11"/>
  <c r="E245" i="7"/>
  <c r="E245" i="11"/>
  <c r="I152"/>
  <c r="I152" i="7"/>
  <c r="E192"/>
  <c r="E192" i="11"/>
  <c r="E136" i="7"/>
  <c r="E136" i="11"/>
  <c r="I106" i="7"/>
  <c r="I106" i="11"/>
  <c r="E249" i="7"/>
  <c r="E249" i="11"/>
  <c r="I199"/>
  <c r="I199" i="7"/>
  <c r="E207"/>
  <c r="E207" i="11"/>
  <c r="E158" i="7"/>
  <c r="E158" i="11"/>
  <c r="I208"/>
  <c r="I208" i="7"/>
  <c r="E208"/>
  <c r="E208" i="11"/>
  <c r="E241" i="7"/>
  <c r="E241" i="11"/>
  <c r="I221"/>
  <c r="I221" i="7"/>
  <c r="I128"/>
  <c r="I128" i="11"/>
  <c r="I151"/>
  <c r="I151" i="7"/>
  <c r="I171" i="11"/>
  <c r="I171" i="7"/>
  <c r="E119"/>
  <c r="E119" i="11"/>
  <c r="E112" i="7"/>
  <c r="E112" i="11"/>
  <c r="E228" i="7"/>
  <c r="E228" i="11"/>
  <c r="E135" i="7"/>
  <c r="E135" i="11"/>
  <c r="I196"/>
  <c r="I196" i="7"/>
  <c r="I249" i="11"/>
  <c r="I249" i="7"/>
  <c r="E231"/>
  <c r="E231" i="11"/>
  <c r="I157"/>
  <c r="I157" i="7"/>
  <c r="I210" i="11"/>
  <c r="I210" i="7"/>
  <c r="I195" i="11"/>
  <c r="I195" i="7"/>
  <c r="E133"/>
  <c r="E133" i="11"/>
  <c r="I148"/>
  <c r="I148" i="7"/>
  <c r="I240" i="11"/>
  <c r="I240" i="7"/>
  <c r="E214"/>
  <c r="E214" i="11"/>
  <c r="E224" i="7"/>
  <c r="E224" i="11"/>
  <c r="E206" i="7"/>
  <c r="E206" i="11"/>
  <c r="E247" i="7"/>
  <c r="E247" i="11"/>
  <c r="I122" i="7"/>
  <c r="I122" i="11"/>
  <c r="E111" i="7"/>
  <c r="E111" i="11"/>
  <c r="E132" i="7"/>
  <c r="E132" i="11"/>
  <c r="I141"/>
  <c r="I141" i="7"/>
  <c r="I129"/>
  <c r="I129" i="11"/>
  <c r="E147" i="7"/>
  <c r="E147" i="11"/>
  <c r="I134"/>
  <c r="I134" i="7"/>
  <c r="E250"/>
  <c r="E250" i="11"/>
  <c r="I146"/>
  <c r="I146" i="7"/>
  <c r="E209"/>
  <c r="E209" i="11"/>
  <c r="I114" i="7"/>
  <c r="I114" i="11"/>
  <c r="E139" i="7"/>
  <c r="E139" i="11"/>
  <c r="I133"/>
  <c r="I133" i="7"/>
  <c r="E227"/>
  <c r="E227" i="11"/>
  <c r="I188"/>
  <c r="I188" i="7"/>
  <c r="E148"/>
  <c r="E148" i="11"/>
  <c r="E121" i="7"/>
  <c r="E121" i="11"/>
  <c r="E232" i="7"/>
  <c r="E232" i="11"/>
  <c r="E200" i="7"/>
  <c r="E200" i="11"/>
  <c r="I154"/>
  <c r="I154" i="7"/>
  <c r="I215" i="11"/>
  <c r="I215" i="7"/>
  <c r="I172" i="11"/>
  <c r="I172" i="7"/>
  <c r="I194" i="11"/>
  <c r="I194" i="7"/>
  <c r="E221"/>
  <c r="E221" i="11"/>
  <c r="I218"/>
  <c r="I218" i="7"/>
  <c r="E220"/>
  <c r="E220" i="11"/>
  <c r="E173" i="7"/>
  <c r="E173" i="11"/>
  <c r="I116" i="7"/>
  <c r="I116" i="11"/>
  <c r="I108" i="7"/>
  <c r="I108" i="11"/>
  <c r="E163" i="7"/>
  <c r="E163" i="11"/>
  <c r="E143" i="7"/>
  <c r="E143" i="11"/>
  <c r="I139"/>
  <c r="I139" i="7"/>
  <c r="I251" i="11"/>
  <c r="I251" i="7"/>
  <c r="I202" i="11"/>
  <c r="I202" i="7"/>
  <c r="E176"/>
  <c r="E176" i="11"/>
  <c r="E120" i="7"/>
  <c r="E120" i="11"/>
  <c r="E109" i="7"/>
  <c r="E109" i="11"/>
  <c r="I153"/>
  <c r="I153" i="7"/>
  <c r="E145"/>
  <c r="E145" i="11"/>
  <c r="I137"/>
  <c r="I137" i="7"/>
  <c r="I155" i="11"/>
  <c r="I155" i="7"/>
  <c r="I184" i="11"/>
  <c r="I184" i="7"/>
  <c r="I219" i="11"/>
  <c r="I219" i="7"/>
  <c r="E230"/>
  <c r="E230" i="11"/>
  <c r="I161"/>
  <c r="I161" i="7"/>
  <c r="E144"/>
  <c r="E144" i="11"/>
  <c r="I127" i="7"/>
  <c r="I127" i="11"/>
  <c r="I211"/>
  <c r="I211" i="7"/>
  <c r="E222"/>
  <c r="E222" i="11"/>
  <c r="E146" i="7"/>
  <c r="E146" i="11"/>
  <c r="I115" i="7"/>
  <c r="I115" i="11"/>
  <c r="E239" i="7"/>
  <c r="E239" i="11"/>
  <c r="I229"/>
  <c r="I229" i="7"/>
  <c r="E248"/>
  <c r="E248" i="11"/>
  <c r="K248" s="1"/>
  <c r="I132"/>
  <c r="I132" i="7"/>
  <c r="I136" i="11"/>
  <c r="I136" i="7"/>
  <c r="E170"/>
  <c r="E170" i="11"/>
  <c r="E186" i="7"/>
  <c r="E186" i="11"/>
  <c r="E215" i="7"/>
  <c r="E215" i="11"/>
  <c r="E234" i="7"/>
  <c r="E234" i="11"/>
  <c r="I206"/>
  <c r="I206" i="7"/>
  <c r="E203"/>
  <c r="E203" i="11"/>
  <c r="E122" i="7"/>
  <c r="E122" i="11"/>
  <c r="I234"/>
  <c r="I234" i="7"/>
  <c r="E129"/>
  <c r="E129" i="11"/>
  <c r="K129" s="1"/>
  <c r="I173"/>
  <c r="I173" i="7"/>
  <c r="E138"/>
  <c r="E138" i="11"/>
  <c r="E105" i="7"/>
  <c r="E105" i="11"/>
  <c r="I181"/>
  <c r="I181" i="7"/>
  <c r="E168"/>
  <c r="E168" i="11"/>
  <c r="I222"/>
  <c r="I222" i="7"/>
  <c r="E150"/>
  <c r="E150" i="11"/>
  <c r="E243" i="7"/>
  <c r="E243" i="11"/>
  <c r="E238" i="7"/>
  <c r="E238" i="11"/>
  <c r="I102" i="7"/>
  <c r="I102" i="11"/>
  <c r="E162" i="7"/>
  <c r="E162" i="11"/>
  <c r="I225"/>
  <c r="I225" i="7"/>
  <c r="E128"/>
  <c r="E128" i="11"/>
  <c r="E175" i="7"/>
  <c r="E175" i="11"/>
  <c r="I124" i="7"/>
  <c r="I124" i="11"/>
  <c r="E151" i="7"/>
  <c r="E151" i="11"/>
  <c r="E185" i="7"/>
  <c r="E185" i="11"/>
  <c r="E116" i="7"/>
  <c r="E116" i="11"/>
  <c r="E118" i="7"/>
  <c r="E118" i="11"/>
  <c r="I150"/>
  <c r="I150" i="7"/>
  <c r="E216"/>
  <c r="E216" i="11"/>
  <c r="E160" i="7"/>
  <c r="E160" i="11"/>
  <c r="I204"/>
  <c r="I204" i="7"/>
  <c r="I245" i="11"/>
  <c r="I245" i="7"/>
  <c r="I186" i="11"/>
  <c r="I186" i="7"/>
  <c r="E174"/>
  <c r="E174" i="11"/>
  <c r="E184" i="7"/>
  <c r="E184" i="11"/>
  <c r="I247"/>
  <c r="I247" i="7"/>
  <c r="I126"/>
  <c r="I126" i="11"/>
  <c r="E126" i="7"/>
  <c r="E126" i="11"/>
  <c r="I166"/>
  <c r="I166" i="7"/>
  <c r="I201" i="11"/>
  <c r="I201" i="7"/>
  <c r="E140"/>
  <c r="E140" i="11"/>
  <c r="E193" i="7"/>
  <c r="E193" i="11"/>
  <c r="E183" i="7"/>
  <c r="E183" i="11"/>
  <c r="I203"/>
  <c r="I203" i="7"/>
  <c r="I224" i="11"/>
  <c r="I224" i="7"/>
  <c r="I158" i="11"/>
  <c r="I158" i="7"/>
  <c r="I183" i="11"/>
  <c r="I183" i="7"/>
  <c r="E223"/>
  <c r="E223" i="11"/>
  <c r="E201" i="7"/>
  <c r="E201" i="11"/>
  <c r="I175"/>
  <c r="I175" i="7"/>
  <c r="I185" i="11"/>
  <c r="I185" i="7"/>
  <c r="E134"/>
  <c r="E134" i="11"/>
  <c r="I145"/>
  <c r="I145" i="7"/>
  <c r="I191" i="11"/>
  <c r="I191" i="7"/>
  <c r="I123"/>
  <c r="I123" i="11"/>
  <c r="I159"/>
  <c r="I159" i="7"/>
  <c r="E244"/>
  <c r="E244" i="11"/>
  <c r="I189"/>
  <c r="I189" i="7"/>
  <c r="I143" i="11"/>
  <c r="I143" i="7"/>
  <c r="I176" i="11"/>
  <c r="I176" i="7"/>
  <c r="I110"/>
  <c r="I110" i="11"/>
  <c r="E194" i="7"/>
  <c r="E194" i="11"/>
  <c r="E242" i="7"/>
  <c r="E242" i="11"/>
  <c r="I104" i="7"/>
  <c r="I104" i="11"/>
  <c r="E197" i="7"/>
  <c r="E197" i="11"/>
  <c r="I165"/>
  <c r="I165" i="7"/>
  <c r="E187"/>
  <c r="E187" i="11"/>
  <c r="I213"/>
  <c r="I213" i="7"/>
  <c r="E123"/>
  <c r="E123" i="11"/>
  <c r="I131"/>
  <c r="I131" i="7"/>
  <c r="E180"/>
  <c r="E180" i="11"/>
  <c r="E166" i="7"/>
  <c r="E166" i="11"/>
  <c r="I179"/>
  <c r="I179" i="7"/>
  <c r="I112"/>
  <c r="I112" i="11"/>
  <c r="I135"/>
  <c r="I135" i="7"/>
  <c r="E237"/>
  <c r="E237" i="11"/>
  <c r="I109" i="7"/>
  <c r="I109" i="11"/>
  <c r="E127" i="7"/>
  <c r="E127" i="11"/>
  <c r="K127" s="1"/>
  <c r="E218" i="7"/>
  <c r="E218" i="11"/>
  <c r="I236"/>
  <c r="I236" i="7"/>
  <c r="E161"/>
  <c r="E161" i="11"/>
  <c r="E179" i="7"/>
  <c r="E179" i="11"/>
  <c r="I140"/>
  <c r="I140" i="7"/>
  <c r="E219"/>
  <c r="E219" i="11"/>
  <c r="I180"/>
  <c r="I180" i="7"/>
  <c r="E198"/>
  <c r="E198" i="11"/>
  <c r="I177"/>
  <c r="I177" i="7"/>
  <c r="E171"/>
  <c r="E171" i="11"/>
  <c r="I244"/>
  <c r="I244" i="7"/>
  <c r="E167"/>
  <c r="E167" i="11"/>
  <c r="I178"/>
  <c r="I178" i="7"/>
  <c r="E130"/>
  <c r="E130" i="11"/>
  <c r="I209"/>
  <c r="I209" i="7"/>
  <c r="E205"/>
  <c r="E205" i="11"/>
  <c r="E155" i="7"/>
  <c r="E155" i="11"/>
  <c r="I197"/>
  <c r="I197" i="7"/>
  <c r="I250" i="11"/>
  <c r="I250" i="7"/>
  <c r="I220" i="11"/>
  <c r="I220" i="7"/>
  <c r="I121"/>
  <c r="C121" i="6" s="1"/>
  <c r="I121" i="11"/>
  <c r="I212"/>
  <c r="I212" i="7"/>
  <c r="I227" i="11"/>
  <c r="I227" i="7"/>
  <c r="E229"/>
  <c r="E229" i="11"/>
  <c r="I246"/>
  <c r="I246" i="7"/>
  <c r="E246"/>
  <c r="E246" i="11"/>
  <c r="E164" i="7"/>
  <c r="E164" i="11"/>
  <c r="I237"/>
  <c r="I237" i="7"/>
  <c r="I107"/>
  <c r="I107" i="11"/>
  <c r="I231"/>
  <c r="I231" i="7"/>
  <c r="E181"/>
  <c r="E181" i="11"/>
  <c r="E104" i="7"/>
  <c r="E104" i="11"/>
  <c r="E233" i="7"/>
  <c r="E233" i="11"/>
  <c r="I162"/>
  <c r="I162" i="7"/>
  <c r="I193" i="11"/>
  <c r="I193" i="7"/>
  <c r="E191"/>
  <c r="E191" i="11"/>
  <c r="E124" i="7"/>
  <c r="E124" i="11"/>
  <c r="K124" s="1"/>
  <c r="E169" i="7"/>
  <c r="E169" i="11"/>
  <c r="I144"/>
  <c r="I144" i="7"/>
  <c r="I187" i="11"/>
  <c r="I187" i="7"/>
  <c r="E225"/>
  <c r="E225" i="11"/>
  <c r="I238"/>
  <c r="I238" i="7"/>
  <c r="E110"/>
  <c r="C110" i="6" s="1"/>
  <c r="E110" i="11"/>
  <c r="K110" s="1"/>
  <c r="I233"/>
  <c r="I233" i="7"/>
  <c r="I242" i="11"/>
  <c r="I242" i="7"/>
  <c r="E114"/>
  <c r="E114" i="11"/>
  <c r="E195" i="7"/>
  <c r="E195" i="11"/>
  <c r="E190" i="7"/>
  <c r="E190" i="11"/>
  <c r="E137" i="7"/>
  <c r="E137" i="11"/>
  <c r="I147"/>
  <c r="I147" i="7"/>
  <c r="E204"/>
  <c r="E204" i="11"/>
  <c r="I200"/>
  <c r="I200" i="7"/>
  <c r="I205" i="11"/>
  <c r="I205" i="7"/>
  <c r="I198" i="11"/>
  <c r="I198" i="7"/>
  <c r="E217"/>
  <c r="E217" i="11"/>
  <c r="E172" i="7"/>
  <c r="E172" i="11"/>
  <c r="I241"/>
  <c r="I241" i="7"/>
  <c r="E182"/>
  <c r="E182" i="11"/>
  <c r="E159" i="7"/>
  <c r="E159" i="11"/>
  <c r="I182"/>
  <c r="I182" i="7"/>
  <c r="I149" i="11"/>
  <c r="I149" i="7"/>
  <c r="I230" i="11"/>
  <c r="I230" i="7"/>
  <c r="I164" i="11"/>
  <c r="I164" i="7"/>
  <c r="I214" i="11"/>
  <c r="I214" i="7"/>
  <c r="E108"/>
  <c r="E108" i="11"/>
  <c r="K108" s="1"/>
  <c r="E152" i="7"/>
  <c r="E152" i="11"/>
  <c r="E2" i="1"/>
  <c r="E14" i="11"/>
  <c r="I4" i="7"/>
  <c r="E12" i="11"/>
  <c r="H2" i="1"/>
  <c r="E9" i="11"/>
  <c r="E22"/>
  <c r="E4" i="7"/>
  <c r="C111" i="6"/>
  <c r="C127"/>
  <c r="B34" i="3"/>
  <c r="B87"/>
  <c r="B32" i="7"/>
  <c r="B32" i="6"/>
  <c r="C126" l="1"/>
  <c r="K191" i="11"/>
  <c r="K160"/>
  <c r="C116" i="6"/>
  <c r="C125"/>
  <c r="K102" i="11"/>
  <c r="C107" i="6"/>
  <c r="K156" i="11"/>
  <c r="K194"/>
  <c r="K103"/>
  <c r="K113"/>
  <c r="K117"/>
  <c r="K151"/>
  <c r="K142"/>
  <c r="C4" i="6"/>
  <c r="E4" s="1"/>
  <c r="K152" i="11"/>
  <c r="C109" i="6"/>
  <c r="C128"/>
  <c r="K130" i="11"/>
  <c r="K243"/>
  <c r="K170"/>
  <c r="K159"/>
  <c r="K217"/>
  <c r="K195"/>
  <c r="K181"/>
  <c r="K161"/>
  <c r="K201"/>
  <c r="K216"/>
  <c r="K146"/>
  <c r="K232"/>
  <c r="C112" i="6"/>
  <c r="K229" i="11"/>
  <c r="K174"/>
  <c r="K215"/>
  <c r="K207"/>
  <c r="K199"/>
  <c r="K208"/>
  <c r="C106" i="6"/>
  <c r="C104"/>
  <c r="C122"/>
  <c r="K204" i="11"/>
  <c r="K123"/>
  <c r="K197"/>
  <c r="K140"/>
  <c r="K185"/>
  <c r="K128"/>
  <c r="K238"/>
  <c r="K168"/>
  <c r="K203"/>
  <c r="K220"/>
  <c r="K133"/>
  <c r="K228"/>
  <c r="K192"/>
  <c r="K189"/>
  <c r="K106"/>
  <c r="K107"/>
  <c r="K211"/>
  <c r="K188"/>
  <c r="K251"/>
  <c r="C123" i="6"/>
  <c r="C115"/>
  <c r="C105"/>
  <c r="K190" i="11"/>
  <c r="K104"/>
  <c r="K205"/>
  <c r="K167"/>
  <c r="K198"/>
  <c r="K126"/>
  <c r="K116"/>
  <c r="K175"/>
  <c r="K138"/>
  <c r="K122"/>
  <c r="K176"/>
  <c r="K143"/>
  <c r="K200"/>
  <c r="K132"/>
  <c r="K206"/>
  <c r="K135"/>
  <c r="E62" i="7"/>
  <c r="E62" i="11"/>
  <c r="I59" i="7"/>
  <c r="I59" i="11"/>
  <c r="E48" i="7"/>
  <c r="E48" i="11"/>
  <c r="E71" i="7"/>
  <c r="E71" i="11"/>
  <c r="I88" i="7"/>
  <c r="I88" i="11"/>
  <c r="E96" i="7"/>
  <c r="E96" i="11"/>
  <c r="I63" i="7"/>
  <c r="I63" i="11"/>
  <c r="I58" i="7"/>
  <c r="I58" i="11"/>
  <c r="K159" i="7"/>
  <c r="C159" i="6"/>
  <c r="C197"/>
  <c r="K197" i="7"/>
  <c r="K244"/>
  <c r="C244" i="6"/>
  <c r="K168" i="7"/>
  <c r="C168" i="6"/>
  <c r="K186" i="7"/>
  <c r="C186" i="6"/>
  <c r="K144" i="7"/>
  <c r="C144" i="6"/>
  <c r="K163" i="7"/>
  <c r="C163" i="6"/>
  <c r="C232"/>
  <c r="K232" i="7"/>
  <c r="K147"/>
  <c r="C147" i="6"/>
  <c r="K133" i="7"/>
  <c r="C133" i="6"/>
  <c r="E39" i="7"/>
  <c r="E39" i="11"/>
  <c r="I87" i="7"/>
  <c r="I87" i="11"/>
  <c r="I47" i="7"/>
  <c r="I47" i="11"/>
  <c r="E13" i="7"/>
  <c r="E13" i="11"/>
  <c r="E74" i="7"/>
  <c r="E74" i="11"/>
  <c r="I68" i="7"/>
  <c r="I68" i="11"/>
  <c r="E2" i="7"/>
  <c r="E2" i="11"/>
  <c r="I46" i="7"/>
  <c r="I46" i="11"/>
  <c r="I10" i="7"/>
  <c r="I10" i="11"/>
  <c r="K156" i="7"/>
  <c r="C156" i="6"/>
  <c r="C235"/>
  <c r="K235" i="7"/>
  <c r="K141"/>
  <c r="C141" i="6"/>
  <c r="K153" i="7"/>
  <c r="C153" i="6"/>
  <c r="K165" i="7"/>
  <c r="C165" i="6"/>
  <c r="K131" i="7"/>
  <c r="C131" i="6"/>
  <c r="I44" i="7"/>
  <c r="I44" i="11"/>
  <c r="I56" i="7"/>
  <c r="I56" i="11"/>
  <c r="I39" i="7"/>
  <c r="I39" i="11"/>
  <c r="I73" i="7"/>
  <c r="I73" i="11"/>
  <c r="E85" i="7"/>
  <c r="E85" i="11"/>
  <c r="E28" i="7"/>
  <c r="E28" i="11"/>
  <c r="E38" i="7"/>
  <c r="E38" i="11"/>
  <c r="E25" i="7"/>
  <c r="E25" i="11"/>
  <c r="E79" i="7"/>
  <c r="E79" i="11"/>
  <c r="I83" i="7"/>
  <c r="I83" i="11"/>
  <c r="I27" i="7"/>
  <c r="I27" i="11"/>
  <c r="I80" i="7"/>
  <c r="I80" i="11"/>
  <c r="I50" i="7"/>
  <c r="I50" i="11"/>
  <c r="E80" i="7"/>
  <c r="E80" i="11"/>
  <c r="I24" i="7"/>
  <c r="I24" i="11"/>
  <c r="I84" i="7"/>
  <c r="I84" i="11"/>
  <c r="I41" i="7"/>
  <c r="I41" i="11"/>
  <c r="E35" i="7"/>
  <c r="E35" i="11"/>
  <c r="E84" i="7"/>
  <c r="E84" i="11"/>
  <c r="K137" i="7"/>
  <c r="C137" i="6"/>
  <c r="C225"/>
  <c r="K225" i="7"/>
  <c r="C233" i="6"/>
  <c r="K233" i="7"/>
  <c r="C155" i="6"/>
  <c r="K155" i="7"/>
  <c r="K218"/>
  <c r="C218" i="6"/>
  <c r="C180"/>
  <c r="K180" i="7"/>
  <c r="K187"/>
  <c r="C187" i="6"/>
  <c r="K242" i="7"/>
  <c r="C242" i="6"/>
  <c r="K183" i="7"/>
  <c r="C183" i="6"/>
  <c r="K184" i="7"/>
  <c r="C184" i="6"/>
  <c r="C162"/>
  <c r="K162" i="7"/>
  <c r="C150" i="6"/>
  <c r="K150" i="7"/>
  <c r="K234"/>
  <c r="C234" i="6"/>
  <c r="C239"/>
  <c r="K239" i="7"/>
  <c r="K230"/>
  <c r="C230" i="6"/>
  <c r="C221"/>
  <c r="K221" i="7"/>
  <c r="C148" i="6"/>
  <c r="K148" i="7"/>
  <c r="K139"/>
  <c r="C139" i="6"/>
  <c r="C250"/>
  <c r="K250" i="7"/>
  <c r="K247"/>
  <c r="C247" i="6"/>
  <c r="I64" i="7"/>
  <c r="I64" i="11"/>
  <c r="I33" i="7"/>
  <c r="I33" i="11"/>
  <c r="I48" i="7"/>
  <c r="I48" i="11"/>
  <c r="I70" i="7"/>
  <c r="I70" i="11"/>
  <c r="I9" i="7"/>
  <c r="I9" i="11"/>
  <c r="K9" s="1"/>
  <c r="E61" i="7"/>
  <c r="E61" i="11"/>
  <c r="E33" i="7"/>
  <c r="E33" i="11"/>
  <c r="I93" i="7"/>
  <c r="I93" i="11"/>
  <c r="I5" i="7"/>
  <c r="I5" i="11"/>
  <c r="I53" i="7"/>
  <c r="I53" i="11"/>
  <c r="I12" i="7"/>
  <c r="I12" i="11"/>
  <c r="K12" s="1"/>
  <c r="E72" i="7"/>
  <c r="E72" i="11"/>
  <c r="I86" i="7"/>
  <c r="I86" i="11"/>
  <c r="I17" i="7"/>
  <c r="I17" i="11"/>
  <c r="I42" i="7"/>
  <c r="I42" i="11"/>
  <c r="E87" i="7"/>
  <c r="C87" i="6" s="1"/>
  <c r="E87" i="11"/>
  <c r="K87" s="1"/>
  <c r="E89" i="7"/>
  <c r="E89" i="11"/>
  <c r="E78" i="7"/>
  <c r="E78" i="11"/>
  <c r="I25" i="7"/>
  <c r="I25" i="11"/>
  <c r="I76" i="7"/>
  <c r="I76" i="11"/>
  <c r="E70" i="7"/>
  <c r="E70" i="11"/>
  <c r="C249" i="6"/>
  <c r="K249" i="7"/>
  <c r="K154"/>
  <c r="C154" i="6"/>
  <c r="K149" i="7"/>
  <c r="C149" i="6"/>
  <c r="K178" i="7"/>
  <c r="C178" i="6"/>
  <c r="C213"/>
  <c r="K213" i="7"/>
  <c r="K177"/>
  <c r="C177" i="6"/>
  <c r="K142" i="7"/>
  <c r="C142" i="6"/>
  <c r="K179" i="11"/>
  <c r="K173"/>
  <c r="C124" i="6"/>
  <c r="K119" i="11"/>
  <c r="K158"/>
  <c r="K245"/>
  <c r="K141"/>
  <c r="K153"/>
  <c r="K165"/>
  <c r="K131"/>
  <c r="K137"/>
  <c r="K225"/>
  <c r="K233"/>
  <c r="K155"/>
  <c r="K218"/>
  <c r="K180"/>
  <c r="K187"/>
  <c r="K242"/>
  <c r="K183"/>
  <c r="K184"/>
  <c r="K118"/>
  <c r="K162"/>
  <c r="K150"/>
  <c r="K105"/>
  <c r="K234"/>
  <c r="K239"/>
  <c r="K230"/>
  <c r="K120"/>
  <c r="K221"/>
  <c r="K148"/>
  <c r="K139"/>
  <c r="K250"/>
  <c r="K247"/>
  <c r="E21" i="7"/>
  <c r="E21" i="11"/>
  <c r="I78" i="7"/>
  <c r="I78" i="11"/>
  <c r="E27" i="7"/>
  <c r="E27" i="11"/>
  <c r="E66" i="7"/>
  <c r="E66" i="11"/>
  <c r="E45" i="7"/>
  <c r="E45" i="11"/>
  <c r="E82" i="7"/>
  <c r="E82" i="11"/>
  <c r="K204" i="7"/>
  <c r="C204" i="6"/>
  <c r="C181"/>
  <c r="K181" i="7"/>
  <c r="K164"/>
  <c r="C164" i="6"/>
  <c r="C161"/>
  <c r="K161" i="7"/>
  <c r="K201"/>
  <c r="C201" i="6"/>
  <c r="C140"/>
  <c r="K140" i="7"/>
  <c r="K216"/>
  <c r="C216" i="6"/>
  <c r="C248"/>
  <c r="K248" i="7"/>
  <c r="C209" i="6"/>
  <c r="K209" i="7"/>
  <c r="K224"/>
  <c r="C224" i="6"/>
  <c r="K228" i="7"/>
  <c r="C228" i="6"/>
  <c r="I43" i="7"/>
  <c r="I43" i="11"/>
  <c r="E46" i="7"/>
  <c r="E46" i="11"/>
  <c r="E23" i="7"/>
  <c r="E23" i="11"/>
  <c r="E29" i="7"/>
  <c r="E29" i="11"/>
  <c r="E26" i="7"/>
  <c r="E26" i="11"/>
  <c r="I92" i="7"/>
  <c r="I92" i="11"/>
  <c r="E3" i="7"/>
  <c r="E3" i="11"/>
  <c r="E47" i="7"/>
  <c r="E47" i="11"/>
  <c r="I90" i="7"/>
  <c r="I90" i="11"/>
  <c r="I91" i="7"/>
  <c r="I91" i="11"/>
  <c r="I45" i="7"/>
  <c r="I45" i="11"/>
  <c r="C158" i="6"/>
  <c r="K158" i="7"/>
  <c r="C245" i="6"/>
  <c r="K245" i="7"/>
  <c r="K199"/>
  <c r="C199" i="6"/>
  <c r="E49" i="7"/>
  <c r="E49" i="11"/>
  <c r="I79" i="7"/>
  <c r="C79" i="6" s="1"/>
  <c r="I79" i="11"/>
  <c r="I2" i="7"/>
  <c r="I2" i="11"/>
  <c r="I30" i="7"/>
  <c r="I30" i="11"/>
  <c r="I100" i="7"/>
  <c r="I100" i="11"/>
  <c r="E51" i="7"/>
  <c r="E51" i="11"/>
  <c r="I66" i="7"/>
  <c r="I66" i="11"/>
  <c r="E69" i="7"/>
  <c r="E69" i="11"/>
  <c r="I97" i="7"/>
  <c r="I97" i="11"/>
  <c r="E88" i="7"/>
  <c r="E88" i="11"/>
  <c r="I101" i="7"/>
  <c r="I101" i="11"/>
  <c r="E37" i="7"/>
  <c r="E37" i="11"/>
  <c r="I40" i="7"/>
  <c r="I40" i="11"/>
  <c r="I7" i="7"/>
  <c r="I7" i="11"/>
  <c r="I57" i="7"/>
  <c r="I57" i="11"/>
  <c r="E77" i="7"/>
  <c r="E77" i="11"/>
  <c r="I55" i="7"/>
  <c r="I55" i="11"/>
  <c r="I51" i="7"/>
  <c r="I51" i="11"/>
  <c r="E90" i="7"/>
  <c r="C90" i="6" s="1"/>
  <c r="E90" i="11"/>
  <c r="K90" s="1"/>
  <c r="E91" i="7"/>
  <c r="E91" i="11"/>
  <c r="K91" s="1"/>
  <c r="K152" i="7"/>
  <c r="C152" i="6"/>
  <c r="K182" i="7"/>
  <c r="C182" i="6"/>
  <c r="C169"/>
  <c r="K169" i="7"/>
  <c r="K246"/>
  <c r="C246" i="6"/>
  <c r="K130" i="7"/>
  <c r="C130" i="6"/>
  <c r="K171" i="7"/>
  <c r="C171" i="6"/>
  <c r="K219" i="7"/>
  <c r="C219" i="6"/>
  <c r="C237"/>
  <c r="K237" i="7"/>
  <c r="C166" i="6"/>
  <c r="K166" i="7"/>
  <c r="K134"/>
  <c r="C134" i="6"/>
  <c r="K223" i="7"/>
  <c r="C223" i="6"/>
  <c r="K151" i="7"/>
  <c r="C151" i="6"/>
  <c r="C243"/>
  <c r="K243" i="7"/>
  <c r="K170"/>
  <c r="C170" i="6"/>
  <c r="C222"/>
  <c r="K222" i="7"/>
  <c r="C214" i="6"/>
  <c r="K214" i="7"/>
  <c r="E86"/>
  <c r="E86" i="11"/>
  <c r="I29" i="7"/>
  <c r="I29" i="11"/>
  <c r="E20" i="7"/>
  <c r="E20" i="11"/>
  <c r="I81" i="7"/>
  <c r="I81" i="11"/>
  <c r="E83" i="7"/>
  <c r="E83" i="11"/>
  <c r="E18" i="7"/>
  <c r="E18" i="11"/>
  <c r="I69" i="7"/>
  <c r="I69" i="11"/>
  <c r="E99" i="7"/>
  <c r="E99" i="11"/>
  <c r="E75" i="7"/>
  <c r="E75" i="11"/>
  <c r="E64" i="7"/>
  <c r="E64" i="11"/>
  <c r="I77" i="7"/>
  <c r="I77" i="11"/>
  <c r="I94" i="7"/>
  <c r="I94" i="11"/>
  <c r="E97" i="7"/>
  <c r="C97" i="6" s="1"/>
  <c r="E97" i="11"/>
  <c r="K97" s="1"/>
  <c r="I71" i="7"/>
  <c r="I71" i="11"/>
  <c r="E63" i="7"/>
  <c r="E63" i="11"/>
  <c r="I65" i="7"/>
  <c r="I65" i="11"/>
  <c r="I52" i="7"/>
  <c r="I52" i="11"/>
  <c r="I28" i="7"/>
  <c r="I28" i="11"/>
  <c r="E40" i="7"/>
  <c r="E40" i="11"/>
  <c r="I8" i="7"/>
  <c r="I8" i="11"/>
  <c r="K208" i="7"/>
  <c r="C208" i="6"/>
  <c r="C192"/>
  <c r="K192" i="7"/>
  <c r="C189" i="6"/>
  <c r="K189" i="7"/>
  <c r="K226"/>
  <c r="C226" i="6"/>
  <c r="K211" i="7"/>
  <c r="C211" i="6"/>
  <c r="K188" i="7"/>
  <c r="C188" i="6"/>
  <c r="K251" i="7"/>
  <c r="C251" i="6"/>
  <c r="K172" i="11"/>
  <c r="K193"/>
  <c r="K145"/>
  <c r="C108" i="6"/>
  <c r="C129"/>
  <c r="K112" i="11"/>
  <c r="K249"/>
  <c r="K154"/>
  <c r="K149"/>
  <c r="K178"/>
  <c r="K213"/>
  <c r="K177"/>
  <c r="K182"/>
  <c r="K114"/>
  <c r="K169"/>
  <c r="K246"/>
  <c r="K171"/>
  <c r="K219"/>
  <c r="K237"/>
  <c r="K166"/>
  <c r="K134"/>
  <c r="K223"/>
  <c r="K222"/>
  <c r="K109"/>
  <c r="K121"/>
  <c r="K214"/>
  <c r="C119" i="6"/>
  <c r="C118"/>
  <c r="C120"/>
  <c r="I49" i="7"/>
  <c r="I49" i="11"/>
  <c r="I26" i="7"/>
  <c r="I26" i="11"/>
  <c r="E57" i="7"/>
  <c r="E57" i="11"/>
  <c r="I89" i="7"/>
  <c r="I89" i="11"/>
  <c r="I67" i="7"/>
  <c r="I67" i="11"/>
  <c r="C217" i="6"/>
  <c r="K217" i="7"/>
  <c r="K195"/>
  <c r="C195" i="6"/>
  <c r="K185" i="7"/>
  <c r="C185" i="6"/>
  <c r="K238" i="7"/>
  <c r="C238" i="6"/>
  <c r="K203" i="7"/>
  <c r="C203" i="6"/>
  <c r="K146" i="7"/>
  <c r="C146" i="6"/>
  <c r="C220"/>
  <c r="K220" i="7"/>
  <c r="K227"/>
  <c r="C227" i="6"/>
  <c r="K231" i="7"/>
  <c r="C231" i="6"/>
  <c r="E43" i="7"/>
  <c r="E43" i="11"/>
  <c r="E15" i="7"/>
  <c r="E15" i="11"/>
  <c r="I99" i="7"/>
  <c r="I99" i="11"/>
  <c r="E60" i="7"/>
  <c r="E60" i="11"/>
  <c r="I61" i="7"/>
  <c r="I61" i="11"/>
  <c r="I62" i="7"/>
  <c r="I62" i="11"/>
  <c r="E95" i="7"/>
  <c r="E95" i="11"/>
  <c r="E76" i="7"/>
  <c r="C76" i="6" s="1"/>
  <c r="E76" i="11"/>
  <c r="E17" i="7"/>
  <c r="E17" i="11"/>
  <c r="E81" i="7"/>
  <c r="E81" i="11"/>
  <c r="I82" i="7"/>
  <c r="I82" i="11"/>
  <c r="E30" i="7"/>
  <c r="C30" i="6" s="1"/>
  <c r="D30" s="1"/>
  <c r="E30" i="11"/>
  <c r="I22" i="7"/>
  <c r="I22" i="11"/>
  <c r="K22" s="1"/>
  <c r="E50" i="7"/>
  <c r="E50" i="11"/>
  <c r="I6" i="7"/>
  <c r="I6" i="11"/>
  <c r="E54" i="7"/>
  <c r="E54" i="11"/>
  <c r="I35" i="7"/>
  <c r="I35" i="11"/>
  <c r="E101" i="7"/>
  <c r="E101" i="11"/>
  <c r="E52" i="7"/>
  <c r="E52" i="11"/>
  <c r="E42" i="7"/>
  <c r="E42" i="11"/>
  <c r="E73" i="7"/>
  <c r="E73" i="11"/>
  <c r="C241" i="6"/>
  <c r="K241" i="7"/>
  <c r="C207" i="6"/>
  <c r="K207" i="7"/>
  <c r="C136" i="6"/>
  <c r="K136" i="7"/>
  <c r="K202"/>
  <c r="C202" i="6"/>
  <c r="K236" i="7"/>
  <c r="C236" i="6"/>
  <c r="K240" i="7"/>
  <c r="C240" i="6"/>
  <c r="K212" i="7"/>
  <c r="C212" i="6"/>
  <c r="K210" i="7"/>
  <c r="C210" i="6"/>
  <c r="K196" i="7"/>
  <c r="C196" i="6"/>
  <c r="K157" i="7"/>
  <c r="C157" i="6"/>
  <c r="I95" i="7"/>
  <c r="I95" i="11"/>
  <c r="I54" i="7"/>
  <c r="I54" i="11"/>
  <c r="I85" i="7"/>
  <c r="I85" i="11"/>
  <c r="E44" i="7"/>
  <c r="C44" i="6" s="1"/>
  <c r="E44" i="11"/>
  <c r="E68" i="7"/>
  <c r="C68" i="6" s="1"/>
  <c r="E68" i="11"/>
  <c r="E65" i="7"/>
  <c r="E65" i="11"/>
  <c r="I72" i="7"/>
  <c r="I72" i="11"/>
  <c r="E67" i="7"/>
  <c r="C67" i="6" s="1"/>
  <c r="E67" i="11"/>
  <c r="K67" s="1"/>
  <c r="E58" i="7"/>
  <c r="C58" i="6" s="1"/>
  <c r="E58" i="11"/>
  <c r="I60" i="7"/>
  <c r="I60" i="11"/>
  <c r="E7" i="7"/>
  <c r="E7" i="11"/>
  <c r="I96" i="7"/>
  <c r="C96" i="6" s="1"/>
  <c r="I96" i="11"/>
  <c r="E19" i="7"/>
  <c r="E19" i="11"/>
  <c r="E53" i="7"/>
  <c r="E53" i="11"/>
  <c r="E56" i="7"/>
  <c r="E56" i="11"/>
  <c r="E41" i="7"/>
  <c r="C41" i="6" s="1"/>
  <c r="E41" i="11"/>
  <c r="E59" i="7"/>
  <c r="E59" i="11"/>
  <c r="E16" i="7"/>
  <c r="E16" i="11"/>
  <c r="E94" i="7"/>
  <c r="E94" i="11"/>
  <c r="E55" i="7"/>
  <c r="E55" i="11"/>
  <c r="I11" i="7"/>
  <c r="I11" i="11"/>
  <c r="K172" i="7"/>
  <c r="C172" i="6"/>
  <c r="K190" i="7"/>
  <c r="C190" i="6"/>
  <c r="C191"/>
  <c r="K191" i="7"/>
  <c r="C229" i="6"/>
  <c r="K229" i="7"/>
  <c r="C205" i="6"/>
  <c r="K205" i="7"/>
  <c r="K167"/>
  <c r="C167" i="6"/>
  <c r="K198" i="7"/>
  <c r="C198" i="6"/>
  <c r="K179" i="7"/>
  <c r="C179" i="6"/>
  <c r="K194" i="7"/>
  <c r="C194" i="6"/>
  <c r="C193"/>
  <c r="K193" i="7"/>
  <c r="C174" i="6"/>
  <c r="K174" i="7"/>
  <c r="K160"/>
  <c r="C160" i="6"/>
  <c r="K175" i="7"/>
  <c r="C175" i="6"/>
  <c r="K138" i="7"/>
  <c r="C138" i="6"/>
  <c r="K215" i="7"/>
  <c r="C215" i="6"/>
  <c r="K145" i="7"/>
  <c r="C145" i="6"/>
  <c r="C176"/>
  <c r="K176" i="7"/>
  <c r="K143"/>
  <c r="C143" i="6"/>
  <c r="K173" i="7"/>
  <c r="C173" i="6"/>
  <c r="K200" i="7"/>
  <c r="C200" i="6"/>
  <c r="K132" i="7"/>
  <c r="C132" i="6"/>
  <c r="K206" i="7"/>
  <c r="C206" i="6"/>
  <c r="C135"/>
  <c r="K135" i="7"/>
  <c r="K164" i="11"/>
  <c r="K244"/>
  <c r="K186"/>
  <c r="K144"/>
  <c r="K163"/>
  <c r="K227"/>
  <c r="K209"/>
  <c r="K147"/>
  <c r="K111"/>
  <c r="K224"/>
  <c r="K231"/>
  <c r="C117" i="6"/>
  <c r="C113"/>
  <c r="C114"/>
  <c r="K241" i="11"/>
  <c r="K136"/>
  <c r="K202"/>
  <c r="K236"/>
  <c r="K115"/>
  <c r="K240"/>
  <c r="K212"/>
  <c r="K210"/>
  <c r="K196"/>
  <c r="K125"/>
  <c r="K157"/>
  <c r="K4" i="7"/>
  <c r="D4" i="6"/>
  <c r="B88" i="3"/>
  <c r="B35"/>
  <c r="B34" i="1"/>
  <c r="B35" s="1"/>
  <c r="B33" i="7"/>
  <c r="B33" i="6"/>
  <c r="C72" l="1"/>
  <c r="C61"/>
  <c r="K2" i="11"/>
  <c r="K70"/>
  <c r="K40"/>
  <c r="C56" i="6"/>
  <c r="K58" i="11"/>
  <c r="K68"/>
  <c r="K76"/>
  <c r="K27"/>
  <c r="C94" i="6"/>
  <c r="C70"/>
  <c r="C46"/>
  <c r="C59"/>
  <c r="C33"/>
  <c r="D33" s="1"/>
  <c r="K33" i="7"/>
  <c r="C17" i="6"/>
  <c r="D17" s="1"/>
  <c r="K46" i="11"/>
  <c r="K53"/>
  <c r="K73"/>
  <c r="K17"/>
  <c r="C83" i="6"/>
  <c r="C55"/>
  <c r="C49"/>
  <c r="C50"/>
  <c r="C89"/>
  <c r="K25" i="7"/>
  <c r="C62" i="6"/>
  <c r="C27"/>
  <c r="D27" s="1"/>
  <c r="C65"/>
  <c r="K77" i="11"/>
  <c r="K69"/>
  <c r="C81" i="6"/>
  <c r="C99"/>
  <c r="C86"/>
  <c r="K55" i="11"/>
  <c r="K52"/>
  <c r="C69" i="6"/>
  <c r="K63" i="11"/>
  <c r="K42"/>
  <c r="C43" i="6"/>
  <c r="C40"/>
  <c r="C101"/>
  <c r="K83" i="11"/>
  <c r="C57" i="6"/>
  <c r="K99" i="11"/>
  <c r="K43"/>
  <c r="C66" i="6"/>
  <c r="K25" i="11"/>
  <c r="K56"/>
  <c r="K101"/>
  <c r="C71" i="6"/>
  <c r="K7" i="7"/>
  <c r="C45" i="6"/>
  <c r="K78" i="11"/>
  <c r="K79"/>
  <c r="K96"/>
  <c r="K2" i="7"/>
  <c r="K57" i="11"/>
  <c r="C82" i="6"/>
  <c r="K88" i="11"/>
  <c r="K47"/>
  <c r="K45"/>
  <c r="C39" i="6"/>
  <c r="K89" i="11"/>
  <c r="K62"/>
  <c r="K66"/>
  <c r="K17" i="7"/>
  <c r="C48" i="6"/>
  <c r="C42"/>
  <c r="C54"/>
  <c r="C60"/>
  <c r="C64"/>
  <c r="K85" i="11"/>
  <c r="C35" i="6"/>
  <c r="K59" i="11"/>
  <c r="K54"/>
  <c r="K60"/>
  <c r="D217" i="6"/>
  <c r="E217"/>
  <c r="E151"/>
  <c r="D151"/>
  <c r="E201"/>
  <c r="D201"/>
  <c r="E148"/>
  <c r="D148"/>
  <c r="D235"/>
  <c r="E235"/>
  <c r="E145"/>
  <c r="D145"/>
  <c r="E231"/>
  <c r="D231"/>
  <c r="E203"/>
  <c r="D203"/>
  <c r="D243"/>
  <c r="E243"/>
  <c r="E166"/>
  <c r="D166"/>
  <c r="E140"/>
  <c r="D140"/>
  <c r="E181"/>
  <c r="D181"/>
  <c r="E178"/>
  <c r="D178"/>
  <c r="D234"/>
  <c r="E234"/>
  <c r="E183"/>
  <c r="D183"/>
  <c r="E218"/>
  <c r="D218"/>
  <c r="D137"/>
  <c r="E137"/>
  <c r="D131"/>
  <c r="E131"/>
  <c r="D147"/>
  <c r="E147"/>
  <c r="D186"/>
  <c r="E186"/>
  <c r="E159"/>
  <c r="D159"/>
  <c r="D176"/>
  <c r="E176"/>
  <c r="E205"/>
  <c r="D205"/>
  <c r="E211"/>
  <c r="D211"/>
  <c r="E208"/>
  <c r="D208"/>
  <c r="E130"/>
  <c r="D130"/>
  <c r="E152"/>
  <c r="D152"/>
  <c r="D224"/>
  <c r="E224"/>
  <c r="D213"/>
  <c r="E213"/>
  <c r="E249"/>
  <c r="D249"/>
  <c r="E239"/>
  <c r="D239"/>
  <c r="E180"/>
  <c r="D180"/>
  <c r="D225"/>
  <c r="E225"/>
  <c r="D197"/>
  <c r="E197"/>
  <c r="K30" i="11"/>
  <c r="C73" i="6"/>
  <c r="K86" i="11"/>
  <c r="K49"/>
  <c r="C78" i="6"/>
  <c r="C53"/>
  <c r="C85"/>
  <c r="D226"/>
  <c r="E226"/>
  <c r="E160"/>
  <c r="D160"/>
  <c r="D175"/>
  <c r="E175"/>
  <c r="D146"/>
  <c r="E146"/>
  <c r="D158"/>
  <c r="E158"/>
  <c r="E139"/>
  <c r="D139"/>
  <c r="E144"/>
  <c r="D144"/>
  <c r="D193"/>
  <c r="E193"/>
  <c r="E134"/>
  <c r="D134"/>
  <c r="E228"/>
  <c r="D228"/>
  <c r="E233"/>
  <c r="D233"/>
  <c r="D206"/>
  <c r="E206"/>
  <c r="D143"/>
  <c r="E143"/>
  <c r="E138"/>
  <c r="D138"/>
  <c r="D167"/>
  <c r="E167"/>
  <c r="D190"/>
  <c r="E190"/>
  <c r="E196"/>
  <c r="D196"/>
  <c r="E236"/>
  <c r="D236"/>
  <c r="E185"/>
  <c r="D185"/>
  <c r="E189"/>
  <c r="D189"/>
  <c r="D222"/>
  <c r="E222"/>
  <c r="E169"/>
  <c r="D169"/>
  <c r="D245"/>
  <c r="E245"/>
  <c r="K26" i="7"/>
  <c r="C26" i="6"/>
  <c r="D248"/>
  <c r="E248"/>
  <c r="D161"/>
  <c r="E161"/>
  <c r="D177"/>
  <c r="E177"/>
  <c r="D154"/>
  <c r="E154"/>
  <c r="E230"/>
  <c r="D230"/>
  <c r="D187"/>
  <c r="E187"/>
  <c r="D153"/>
  <c r="E153"/>
  <c r="D163"/>
  <c r="E163"/>
  <c r="E244"/>
  <c r="D244"/>
  <c r="K30" i="7"/>
  <c r="K65" i="11"/>
  <c r="C25" i="6"/>
  <c r="K94" i="11"/>
  <c r="K7"/>
  <c r="K50"/>
  <c r="K81"/>
  <c r="C63" i="6"/>
  <c r="C2"/>
  <c r="K33" i="11"/>
  <c r="K35"/>
  <c r="K80"/>
  <c r="K28"/>
  <c r="K39"/>
  <c r="K48"/>
  <c r="D229" i="6"/>
  <c r="E229"/>
  <c r="D136"/>
  <c r="E136"/>
  <c r="E199"/>
  <c r="D199"/>
  <c r="E179"/>
  <c r="D179"/>
  <c r="E212"/>
  <c r="D212"/>
  <c r="D132"/>
  <c r="E132"/>
  <c r="D172"/>
  <c r="E172"/>
  <c r="E210"/>
  <c r="D210"/>
  <c r="D195"/>
  <c r="E195"/>
  <c r="K29" i="7"/>
  <c r="C29" i="6"/>
  <c r="D133"/>
  <c r="E133"/>
  <c r="E220"/>
  <c r="D220"/>
  <c r="E188"/>
  <c r="D188"/>
  <c r="D182"/>
  <c r="E182"/>
  <c r="D216"/>
  <c r="E216"/>
  <c r="D250"/>
  <c r="E250"/>
  <c r="E135"/>
  <c r="D135"/>
  <c r="D174"/>
  <c r="E174"/>
  <c r="E191"/>
  <c r="D191"/>
  <c r="E207"/>
  <c r="D207"/>
  <c r="D251"/>
  <c r="E251"/>
  <c r="D223"/>
  <c r="E223"/>
  <c r="E219"/>
  <c r="D219"/>
  <c r="E221"/>
  <c r="D221"/>
  <c r="D150"/>
  <c r="E150"/>
  <c r="E155"/>
  <c r="D155"/>
  <c r="D232"/>
  <c r="E232"/>
  <c r="C51"/>
  <c r="C47"/>
  <c r="K61" i="11"/>
  <c r="C7" i="6"/>
  <c r="K64" i="11"/>
  <c r="C80" i="6"/>
  <c r="K28" i="7"/>
  <c r="C28" i="6"/>
  <c r="D28" s="1"/>
  <c r="C52"/>
  <c r="C95"/>
  <c r="K26" i="11"/>
  <c r="K82"/>
  <c r="C84" i="6"/>
  <c r="K27" i="7"/>
  <c r="D246" i="6"/>
  <c r="E246"/>
  <c r="E204"/>
  <c r="D204"/>
  <c r="D200"/>
  <c r="E200"/>
  <c r="E194"/>
  <c r="D194"/>
  <c r="E202"/>
  <c r="D202"/>
  <c r="D192"/>
  <c r="E192"/>
  <c r="E184"/>
  <c r="D184"/>
  <c r="D141"/>
  <c r="E141"/>
  <c r="E241"/>
  <c r="D241"/>
  <c r="E170"/>
  <c r="D170"/>
  <c r="D171"/>
  <c r="E171"/>
  <c r="D164"/>
  <c r="E164"/>
  <c r="E162"/>
  <c r="D162"/>
  <c r="D173"/>
  <c r="E173"/>
  <c r="D215"/>
  <c r="E215"/>
  <c r="E198"/>
  <c r="D198"/>
  <c r="E157"/>
  <c r="D157"/>
  <c r="D240"/>
  <c r="E240"/>
  <c r="E227"/>
  <c r="D227"/>
  <c r="E238"/>
  <c r="D238"/>
  <c r="D214"/>
  <c r="E214"/>
  <c r="D237"/>
  <c r="E237"/>
  <c r="E209"/>
  <c r="D209"/>
  <c r="E142"/>
  <c r="D142"/>
  <c r="D149"/>
  <c r="E149"/>
  <c r="E247"/>
  <c r="D247"/>
  <c r="D242"/>
  <c r="E242"/>
  <c r="D165"/>
  <c r="E165"/>
  <c r="D156"/>
  <c r="E156"/>
  <c r="D168"/>
  <c r="E168"/>
  <c r="C88"/>
  <c r="K51" i="11"/>
  <c r="K29"/>
  <c r="E30" i="6"/>
  <c r="K41" i="11"/>
  <c r="K44"/>
  <c r="K95"/>
  <c r="C77" i="6"/>
  <c r="C91"/>
  <c r="K72" i="11"/>
  <c r="K84"/>
  <c r="K71"/>
  <c r="B36" i="3"/>
  <c r="B89"/>
  <c r="B34" i="7"/>
  <c r="B34" i="6"/>
  <c r="E17" l="1"/>
  <c r="E33"/>
  <c r="E27"/>
  <c r="E29"/>
  <c r="D29"/>
  <c r="D2"/>
  <c r="E2"/>
  <c r="D25"/>
  <c r="E25"/>
  <c r="E26"/>
  <c r="D26"/>
  <c r="E7"/>
  <c r="D7"/>
  <c r="E28"/>
  <c r="B37" i="3"/>
  <c r="B90"/>
  <c r="B36" i="1"/>
  <c r="B35" i="7"/>
  <c r="K35" s="1"/>
  <c r="B35" i="6"/>
  <c r="D35" s="1"/>
  <c r="B38" i="3" l="1"/>
  <c r="B91"/>
  <c r="B36" i="6"/>
  <c r="B36" i="7"/>
  <c r="B37" i="1"/>
  <c r="E35" i="6"/>
  <c r="B92" i="3" l="1"/>
  <c r="B39"/>
  <c r="B37" i="7"/>
  <c r="B38" i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37" i="6"/>
  <c r="B93" i="3" l="1"/>
  <c r="B40"/>
  <c r="B38" i="7"/>
  <c r="B38" i="6"/>
  <c r="B41" i="3" l="1"/>
  <c r="B94"/>
  <c r="B39" i="6"/>
  <c r="D39" s="1"/>
  <c r="B39" i="7"/>
  <c r="K39" s="1"/>
  <c r="B42" i="3" l="1"/>
  <c r="B95"/>
  <c r="E39" i="6"/>
  <c r="B40"/>
  <c r="D40" s="1"/>
  <c r="B40" i="7"/>
  <c r="K40" s="1"/>
  <c r="B96" i="3" l="1"/>
  <c r="B43"/>
  <c r="E40" i="6"/>
  <c r="B41" i="7"/>
  <c r="K41" s="1"/>
  <c r="B41" i="6"/>
  <c r="D41" s="1"/>
  <c r="B44" i="3" l="1"/>
  <c r="B97"/>
  <c r="E12" i="7"/>
  <c r="E41" i="6"/>
  <c r="B42" i="7"/>
  <c r="K42" s="1"/>
  <c r="B42" i="6"/>
  <c r="D42" s="1"/>
  <c r="B45" i="3" l="1"/>
  <c r="B98"/>
  <c r="C12" i="6"/>
  <c r="D12" s="1"/>
  <c r="K12" i="7"/>
  <c r="E42" i="6"/>
  <c r="B43" i="7"/>
  <c r="K43" s="1"/>
  <c r="B43" i="6"/>
  <c r="D43" s="1"/>
  <c r="R32" i="8" l="1"/>
  <c r="E32" i="1" s="1"/>
  <c r="T36" i="8"/>
  <c r="H36" i="1" s="1"/>
  <c r="R31" i="8"/>
  <c r="E31" i="1" s="1"/>
  <c r="E12" i="6"/>
  <c r="B46" i="3"/>
  <c r="B99"/>
  <c r="E103" i="7" s="1"/>
  <c r="E43" i="6"/>
  <c r="B44"/>
  <c r="D44" s="1"/>
  <c r="B44" i="7"/>
  <c r="K44" s="1"/>
  <c r="C103" i="6" l="1"/>
  <c r="B47" i="3"/>
  <c r="B100"/>
  <c r="E102" i="7"/>
  <c r="B45"/>
  <c r="K45" s="1"/>
  <c r="B45" i="6"/>
  <c r="D45" s="1"/>
  <c r="E44"/>
  <c r="E31" i="7" l="1"/>
  <c r="E31" i="11"/>
  <c r="E32" i="7"/>
  <c r="E32" i="11"/>
  <c r="I36" i="7"/>
  <c r="I36" i="11"/>
  <c r="C102" i="6"/>
  <c r="E22" i="7"/>
  <c r="E9"/>
  <c r="B101" i="3"/>
  <c r="B48"/>
  <c r="B46" i="6"/>
  <c r="D46" s="1"/>
  <c r="B46" i="7"/>
  <c r="K46" s="1"/>
  <c r="E45" i="6"/>
  <c r="R10" i="8" l="1"/>
  <c r="E10" i="1" s="1"/>
  <c r="T3" i="8"/>
  <c r="H3" i="1" s="1"/>
  <c r="R6" i="8"/>
  <c r="E6" i="1" s="1"/>
  <c r="T38" i="8"/>
  <c r="H38" i="1" s="1"/>
  <c r="T98" i="8"/>
  <c r="H98" i="1" s="1"/>
  <c r="T18" i="8"/>
  <c r="H18" i="1" s="1"/>
  <c r="R36" i="8"/>
  <c r="E36" i="1" s="1"/>
  <c r="T31" i="8"/>
  <c r="H31" i="1" s="1"/>
  <c r="R8" i="8"/>
  <c r="E8" i="1" s="1"/>
  <c r="T74" i="8"/>
  <c r="H74" i="1" s="1"/>
  <c r="T32" i="8"/>
  <c r="H32" i="1" s="1"/>
  <c r="T13" i="8"/>
  <c r="H13" i="1" s="1"/>
  <c r="T16" i="8"/>
  <c r="H16" i="1" s="1"/>
  <c r="T20" i="8"/>
  <c r="H20" i="1" s="1"/>
  <c r="R93" i="8"/>
  <c r="E93" i="1" s="1"/>
  <c r="T34" i="8"/>
  <c r="H34" i="1" s="1"/>
  <c r="R92" i="8"/>
  <c r="E92" i="1" s="1"/>
  <c r="T75" i="8"/>
  <c r="H75" i="1" s="1"/>
  <c r="R100" i="8"/>
  <c r="E100" i="1" s="1"/>
  <c r="T23" i="8"/>
  <c r="H23" i="1" s="1"/>
  <c r="R24" i="8"/>
  <c r="E24" i="1" s="1"/>
  <c r="T19" i="8"/>
  <c r="H19" i="1" s="1"/>
  <c r="R5" i="8"/>
  <c r="E5" i="1" s="1"/>
  <c r="T21" i="8"/>
  <c r="H21" i="1" s="1"/>
  <c r="T14" i="8"/>
  <c r="H14" i="1" s="1"/>
  <c r="T37" i="8"/>
  <c r="H37" i="1" s="1"/>
  <c r="R98" i="8"/>
  <c r="E98" i="1" s="1"/>
  <c r="R11" i="8"/>
  <c r="E11" i="1" s="1"/>
  <c r="T15" i="8"/>
  <c r="H15" i="1" s="1"/>
  <c r="R34" i="8"/>
  <c r="E34" i="1" s="1"/>
  <c r="C9" i="6"/>
  <c r="D9" s="1"/>
  <c r="K9" i="7"/>
  <c r="C22" i="6"/>
  <c r="D22" s="1"/>
  <c r="K22" i="7"/>
  <c r="B102" i="3"/>
  <c r="B49"/>
  <c r="B47" i="7"/>
  <c r="K47" s="1"/>
  <c r="B47" i="6"/>
  <c r="D47" s="1"/>
  <c r="E46"/>
  <c r="E9" l="1"/>
  <c r="B103" i="3"/>
  <c r="B50"/>
  <c r="E22" i="6"/>
  <c r="B48"/>
  <c r="D48" s="1"/>
  <c r="B48" i="7"/>
  <c r="K48" s="1"/>
  <c r="E47" i="6"/>
  <c r="I23" i="7" l="1"/>
  <c r="K23" s="1"/>
  <c r="I23" i="11"/>
  <c r="K23" s="1"/>
  <c r="I20" i="7"/>
  <c r="I20" i="11"/>
  <c r="K20" s="1"/>
  <c r="E8" i="7"/>
  <c r="K8" s="1"/>
  <c r="E8" i="11"/>
  <c r="I75" i="7"/>
  <c r="C75" i="6" s="1"/>
  <c r="I75" i="11"/>
  <c r="K75" s="1"/>
  <c r="E24" i="7"/>
  <c r="E24" i="11"/>
  <c r="K24" s="1"/>
  <c r="I18" i="7"/>
  <c r="I18" i="11"/>
  <c r="K18" s="1"/>
  <c r="E11" i="7"/>
  <c r="E11" i="11"/>
  <c r="K11" s="1"/>
  <c r="I74" i="7"/>
  <c r="C74" i="6" s="1"/>
  <c r="I74" i="11"/>
  <c r="K74" s="1"/>
  <c r="I21" i="7"/>
  <c r="I21" i="11"/>
  <c r="K21" s="1"/>
  <c r="I38" i="7"/>
  <c r="I38" i="11"/>
  <c r="K38" s="1"/>
  <c r="I3" i="7"/>
  <c r="I3" i="11"/>
  <c r="K3" s="1"/>
  <c r="I34" i="7"/>
  <c r="I34" i="11"/>
  <c r="I13" i="7"/>
  <c r="C13" i="6" s="1"/>
  <c r="D13" s="1"/>
  <c r="I13" i="11"/>
  <c r="K13" s="1"/>
  <c r="I15" i="7"/>
  <c r="C15" i="6" s="1"/>
  <c r="D15" s="1"/>
  <c r="I15" i="11"/>
  <c r="K15" s="1"/>
  <c r="E98" i="7"/>
  <c r="E98" i="11"/>
  <c r="I31" i="7"/>
  <c r="C31" i="6" s="1"/>
  <c r="D31" s="1"/>
  <c r="I31" i="11"/>
  <c r="K31" s="1"/>
  <c r="E5" i="7"/>
  <c r="K5" s="1"/>
  <c r="E5" i="11"/>
  <c r="K5" s="1"/>
  <c r="I16" i="7"/>
  <c r="K16" s="1"/>
  <c r="I16" i="11"/>
  <c r="K16" s="1"/>
  <c r="E100" i="7"/>
  <c r="C100" i="6" s="1"/>
  <c r="E100" i="11"/>
  <c r="K100" s="1"/>
  <c r="E92" i="7"/>
  <c r="C92" i="6" s="1"/>
  <c r="E92" i="11"/>
  <c r="K92" s="1"/>
  <c r="I19" i="7"/>
  <c r="K19" s="1"/>
  <c r="I19" i="11"/>
  <c r="K19" s="1"/>
  <c r="I14" i="7"/>
  <c r="I14" i="11"/>
  <c r="K14" s="1"/>
  <c r="I37" i="7"/>
  <c r="K37" s="1"/>
  <c r="I37" i="11"/>
  <c r="K37" s="1"/>
  <c r="E10" i="7"/>
  <c r="E10" i="11"/>
  <c r="K10" s="1"/>
  <c r="E93" i="7"/>
  <c r="C93" i="6" s="1"/>
  <c r="E93" i="11"/>
  <c r="K93" s="1"/>
  <c r="I98" i="7"/>
  <c r="I98" i="11"/>
  <c r="I32" i="7"/>
  <c r="C32" i="6" s="1"/>
  <c r="D32" s="1"/>
  <c r="I32" i="11"/>
  <c r="K32" s="1"/>
  <c r="E36" i="7"/>
  <c r="E36" i="11"/>
  <c r="K36" s="1"/>
  <c r="E34" i="7"/>
  <c r="K34" s="1"/>
  <c r="E34" i="11"/>
  <c r="K34" s="1"/>
  <c r="E6" i="7"/>
  <c r="E6" i="11"/>
  <c r="K31" i="7"/>
  <c r="B104" i="3"/>
  <c r="B51"/>
  <c r="B49" i="6"/>
  <c r="D49" s="1"/>
  <c r="B49" i="7"/>
  <c r="K49" s="1"/>
  <c r="E48" i="6"/>
  <c r="K8" i="11" l="1"/>
  <c r="K6"/>
  <c r="E15" i="6"/>
  <c r="K15" i="7"/>
  <c r="C16" i="6"/>
  <c r="E16" s="1"/>
  <c r="E31"/>
  <c r="C98"/>
  <c r="K32" i="7"/>
  <c r="E32" i="6"/>
  <c r="C23"/>
  <c r="E23" s="1"/>
  <c r="C21"/>
  <c r="K21" i="7"/>
  <c r="C6" i="6"/>
  <c r="K6" i="7"/>
  <c r="C38" i="6"/>
  <c r="K38" i="7"/>
  <c r="C18" i="6"/>
  <c r="K18" i="7"/>
  <c r="K20"/>
  <c r="C20" i="6"/>
  <c r="E13"/>
  <c r="C11"/>
  <c r="K11" i="7"/>
  <c r="K13"/>
  <c r="C19" i="6"/>
  <c r="D19" s="1"/>
  <c r="C8"/>
  <c r="D8" s="1"/>
  <c r="C37"/>
  <c r="D37" s="1"/>
  <c r="K98" i="11"/>
  <c r="C10" i="6"/>
  <c r="K10" i="7"/>
  <c r="C34" i="6"/>
  <c r="K24" i="7"/>
  <c r="C24" i="6"/>
  <c r="K3" i="7"/>
  <c r="C3" i="6"/>
  <c r="C36"/>
  <c r="K36" i="7"/>
  <c r="C5" i="6"/>
  <c r="D5" s="1"/>
  <c r="B105" i="3"/>
  <c r="B52"/>
  <c r="E49" i="6"/>
  <c r="B50"/>
  <c r="D50" s="1"/>
  <c r="B50" i="7"/>
  <c r="K50" s="1"/>
  <c r="D16" i="6" l="1"/>
  <c r="D23"/>
  <c r="E5"/>
  <c r="E19"/>
  <c r="E20"/>
  <c r="D20"/>
  <c r="D36"/>
  <c r="E36"/>
  <c r="D6"/>
  <c r="E6"/>
  <c r="D10"/>
  <c r="E10"/>
  <c r="E38"/>
  <c r="D38"/>
  <c r="D34"/>
  <c r="E34"/>
  <c r="D3"/>
  <c r="E3"/>
  <c r="D11"/>
  <c r="E11"/>
  <c r="E18"/>
  <c r="D18"/>
  <c r="D21"/>
  <c r="E21"/>
  <c r="D24"/>
  <c r="E24"/>
  <c r="E37"/>
  <c r="E8"/>
  <c r="B106" i="3"/>
  <c r="B53"/>
  <c r="B51" i="7"/>
  <c r="K51" s="1"/>
  <c r="B51" i="6"/>
  <c r="D51" s="1"/>
  <c r="E50"/>
  <c r="B54" i="3" l="1"/>
  <c r="B107"/>
  <c r="B52" i="6"/>
  <c r="D52" s="1"/>
  <c r="B52" i="7"/>
  <c r="K52" s="1"/>
  <c r="E51" i="6"/>
  <c r="E14" i="7" l="1"/>
  <c r="B108" i="3"/>
  <c r="B53" i="6"/>
  <c r="D53" s="1"/>
  <c r="B53" i="7"/>
  <c r="K53" s="1"/>
  <c r="E52" i="6"/>
  <c r="C14" l="1"/>
  <c r="D14" s="1"/>
  <c r="K14" i="7"/>
  <c r="E53" i="6"/>
  <c r="B54" i="7"/>
  <c r="K54" s="1"/>
  <c r="B54" i="6"/>
  <c r="D54" s="1"/>
  <c r="E14" l="1"/>
  <c r="E54"/>
  <c r="B55" i="7"/>
  <c r="K55" s="1"/>
  <c r="B55" i="6"/>
  <c r="D55" s="1"/>
  <c r="E55" l="1"/>
  <c r="B56"/>
  <c r="D56" s="1"/>
  <c r="B56" i="7"/>
  <c r="K56" s="1"/>
  <c r="B57" i="6" l="1"/>
  <c r="D57" s="1"/>
  <c r="B57" i="7"/>
  <c r="K57" s="1"/>
  <c r="E56" i="6"/>
  <c r="B58" l="1"/>
  <c r="D58" s="1"/>
  <c r="B58" i="7"/>
  <c r="K58" s="1"/>
  <c r="E57" i="6"/>
  <c r="E58" l="1"/>
  <c r="B59" i="7"/>
  <c r="K59" s="1"/>
  <c r="B59" i="6"/>
  <c r="D59" s="1"/>
  <c r="E59" l="1"/>
  <c r="B60" i="7"/>
  <c r="K60" s="1"/>
  <c r="B60" i="6"/>
  <c r="D60" s="1"/>
  <c r="B61" l="1"/>
  <c r="D61" s="1"/>
  <c r="B61" i="7"/>
  <c r="K61" s="1"/>
  <c r="E60" i="6"/>
  <c r="E61" l="1"/>
  <c r="B62" i="7"/>
  <c r="K62" s="1"/>
  <c r="B62" i="6"/>
  <c r="D62" s="1"/>
  <c r="E62" l="1"/>
  <c r="B63"/>
  <c r="D63" s="1"/>
  <c r="B63" i="7"/>
  <c r="K63" s="1"/>
  <c r="B64" i="6" l="1"/>
  <c r="D64" s="1"/>
  <c r="B64" i="7"/>
  <c r="K64" s="1"/>
  <c r="E63" i="6"/>
  <c r="B65" l="1"/>
  <c r="D65" s="1"/>
  <c r="B65" i="7"/>
  <c r="K65" s="1"/>
  <c r="E64" i="6"/>
  <c r="E65" l="1"/>
  <c r="B66" i="7"/>
  <c r="K66" s="1"/>
  <c r="B66" i="6"/>
  <c r="D66" s="1"/>
  <c r="E66" l="1"/>
  <c r="B67"/>
  <c r="D67" s="1"/>
  <c r="B67" i="7"/>
  <c r="K67" s="1"/>
  <c r="B68" i="6" l="1"/>
  <c r="D68" s="1"/>
  <c r="B68" i="7"/>
  <c r="K68" s="1"/>
  <c r="E67" i="6"/>
  <c r="E68" l="1"/>
  <c r="B69"/>
  <c r="D69" s="1"/>
  <c r="B69" i="7"/>
  <c r="K69" s="1"/>
  <c r="B70" l="1"/>
  <c r="K70" s="1"/>
  <c r="B70" i="6"/>
  <c r="D70" s="1"/>
  <c r="E69"/>
  <c r="E70" l="1"/>
  <c r="B71"/>
  <c r="D71" s="1"/>
  <c r="B71" i="7"/>
  <c r="K71" s="1"/>
  <c r="B72" i="1"/>
  <c r="B72" i="6" l="1"/>
  <c r="D72" s="1"/>
  <c r="B72" i="7"/>
  <c r="K72" s="1"/>
  <c r="B73" i="1"/>
  <c r="E71" i="6"/>
  <c r="E72" l="1"/>
  <c r="B74" i="1"/>
  <c r="B73" i="6"/>
  <c r="D73" s="1"/>
  <c r="B73" i="7"/>
  <c r="K73" s="1"/>
  <c r="B75" i="1" l="1"/>
  <c r="B74" i="6"/>
  <c r="D74" s="1"/>
  <c r="B74" i="7"/>
  <c r="K74" s="1"/>
  <c r="E73" i="6"/>
  <c r="B75" i="7" l="1"/>
  <c r="K75" s="1"/>
  <c r="B76" i="1"/>
  <c r="B75" i="6"/>
  <c r="D75" s="1"/>
  <c r="E74"/>
  <c r="B76" i="7" l="1"/>
  <c r="K76" s="1"/>
  <c r="B77" i="1"/>
  <c r="B76" i="6"/>
  <c r="D76" s="1"/>
  <c r="E75"/>
  <c r="B77" l="1"/>
  <c r="D77" s="1"/>
  <c r="B78" i="1"/>
  <c r="B77" i="7"/>
  <c r="K77" s="1"/>
  <c r="E76" i="6"/>
  <c r="E77" l="1"/>
  <c r="B78" i="7"/>
  <c r="K78" s="1"/>
  <c r="B79" i="1"/>
  <c r="B80" s="1"/>
  <c r="B78" i="6"/>
  <c r="D78" s="1"/>
  <c r="E78" l="1"/>
  <c r="B79" i="7"/>
  <c r="K79" s="1"/>
  <c r="B79" i="6"/>
  <c r="D79" s="1"/>
  <c r="E79" l="1"/>
  <c r="B80" i="7"/>
  <c r="K80" s="1"/>
  <c r="B80" i="6"/>
  <c r="D80" s="1"/>
  <c r="B81" i="1"/>
  <c r="B82" l="1"/>
  <c r="B81" i="6"/>
  <c r="D81" s="1"/>
  <c r="B81" i="7"/>
  <c r="K81" s="1"/>
  <c r="E80" i="6"/>
  <c r="B82" l="1"/>
  <c r="D82" s="1"/>
  <c r="B82" i="7"/>
  <c r="K82" s="1"/>
  <c r="B83" i="1"/>
  <c r="E81" i="6"/>
  <c r="B83" i="7" l="1"/>
  <c r="K83" s="1"/>
  <c r="B84" i="1"/>
  <c r="B85" s="1"/>
  <c r="B83" i="6"/>
  <c r="D83" s="1"/>
  <c r="E82"/>
  <c r="B84" l="1"/>
  <c r="D84" s="1"/>
  <c r="B84" i="7"/>
  <c r="K84" s="1"/>
  <c r="E83" i="6"/>
  <c r="E84" l="1"/>
  <c r="B86" i="1"/>
  <c r="B85" i="6"/>
  <c r="D85" s="1"/>
  <c r="B85" i="7"/>
  <c r="K85" s="1"/>
  <c r="B87" i="1" l="1"/>
  <c r="B86" i="7"/>
  <c r="K86" s="1"/>
  <c r="B86" i="6"/>
  <c r="D86" s="1"/>
  <c r="E85"/>
  <c r="E86" l="1"/>
  <c r="B88" i="1"/>
  <c r="B89" s="1"/>
  <c r="B87" i="7"/>
  <c r="K87" s="1"/>
  <c r="B87" i="6"/>
  <c r="D87" s="1"/>
  <c r="B88" l="1"/>
  <c r="D88" s="1"/>
  <c r="B88" i="7"/>
  <c r="K88" s="1"/>
  <c r="E87" i="6"/>
  <c r="B90" i="1" l="1"/>
  <c r="B89" i="7"/>
  <c r="K89" s="1"/>
  <c r="B89" i="6"/>
  <c r="D89" s="1"/>
  <c r="E88"/>
  <c r="E89" l="1"/>
  <c r="B91" i="1"/>
  <c r="B90" i="7"/>
  <c r="K90" s="1"/>
  <c r="B90" i="6"/>
  <c r="D90" s="1"/>
  <c r="B92" i="1" l="1"/>
  <c r="B91" i="7"/>
  <c r="K91" s="1"/>
  <c r="B91" i="6"/>
  <c r="D91" s="1"/>
  <c r="E90"/>
  <c r="B93" i="1" l="1"/>
  <c r="B94" s="1"/>
  <c r="B92" i="7"/>
  <c r="K92" s="1"/>
  <c r="B92" i="6"/>
  <c r="D92" s="1"/>
  <c r="E91"/>
  <c r="E92" l="1"/>
  <c r="B93"/>
  <c r="D93" s="1"/>
  <c r="B93" i="7"/>
  <c r="K93" s="1"/>
  <c r="B95" i="1" l="1"/>
  <c r="B94" i="6"/>
  <c r="D94" s="1"/>
  <c r="B94" i="7"/>
  <c r="K94" s="1"/>
  <c r="E93" i="6"/>
  <c r="B96" i="1" l="1"/>
  <c r="B97" s="1"/>
  <c r="B95" i="6"/>
  <c r="D95" s="1"/>
  <c r="B95" i="7"/>
  <c r="K95" s="1"/>
  <c r="E94" i="6"/>
  <c r="B96" l="1"/>
  <c r="D96" s="1"/>
  <c r="B96" i="7"/>
  <c r="K96" s="1"/>
  <c r="E95" i="6"/>
  <c r="E96" l="1"/>
  <c r="B98" i="1"/>
  <c r="B97" i="7"/>
  <c r="K97" s="1"/>
  <c r="B97" i="6"/>
  <c r="D97" s="1"/>
  <c r="E97" l="1"/>
  <c r="B99" i="1"/>
  <c r="B98" i="7"/>
  <c r="K98" s="1"/>
  <c r="B98" i="6"/>
  <c r="D98" s="1"/>
  <c r="E98" l="1"/>
  <c r="B100" i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99" i="7"/>
  <c r="K99" s="1"/>
  <c r="B99" i="6"/>
  <c r="D99" s="1"/>
  <c r="B100" l="1"/>
  <c r="D100" s="1"/>
  <c r="B100" i="7"/>
  <c r="K100" s="1"/>
  <c r="E99" i="6"/>
  <c r="B101" i="7" l="1"/>
  <c r="K101" s="1"/>
  <c r="B101" i="6"/>
  <c r="D101" s="1"/>
  <c r="E100"/>
  <c r="B103" i="7" l="1"/>
  <c r="K103" s="1"/>
  <c r="B104" i="6"/>
  <c r="D104" s="1"/>
  <c r="B103"/>
  <c r="D103" s="1"/>
  <c r="B102" i="7"/>
  <c r="K102" s="1"/>
  <c r="B102" i="6"/>
  <c r="D102" s="1"/>
  <c r="E101"/>
  <c r="E104" l="1"/>
  <c r="B105"/>
  <c r="D105" s="1"/>
  <c r="B104" i="7"/>
  <c r="K104" s="1"/>
  <c r="E103" i="6"/>
  <c r="E102"/>
  <c r="E105" l="1"/>
  <c r="B106"/>
  <c r="D106" s="1"/>
  <c r="B105" i="7"/>
  <c r="K105" s="1"/>
  <c r="E106" i="6" l="1"/>
  <c r="B107"/>
  <c r="D107" s="1"/>
  <c r="B106" i="7"/>
  <c r="K106" s="1"/>
  <c r="E107" i="6" l="1"/>
  <c r="B108"/>
  <c r="D108" s="1"/>
  <c r="B107" i="7"/>
  <c r="K107" s="1"/>
  <c r="E108" i="6" l="1"/>
  <c r="B109"/>
  <c r="D109" s="1"/>
  <c r="B108" i="7"/>
  <c r="K108" s="1"/>
  <c r="E109" i="6" l="1"/>
  <c r="B110"/>
  <c r="D110" s="1"/>
  <c r="B109" i="7"/>
  <c r="K109" s="1"/>
  <c r="E110" i="6" l="1"/>
  <c r="B111"/>
  <c r="D111" s="1"/>
  <c r="B110" i="7"/>
  <c r="K110" s="1"/>
  <c r="E111" i="6" l="1"/>
  <c r="B112"/>
  <c r="D112" s="1"/>
  <c r="B111" i="7"/>
  <c r="K111" s="1"/>
  <c r="E112" i="6" l="1"/>
  <c r="B113"/>
  <c r="D113" s="1"/>
  <c r="B112" i="7"/>
  <c r="K112" s="1"/>
  <c r="E113" i="6" l="1"/>
  <c r="B114"/>
  <c r="D114" s="1"/>
  <c r="B113" i="7"/>
  <c r="K113" s="1"/>
  <c r="E114" i="6" l="1"/>
  <c r="B115"/>
  <c r="D115" s="1"/>
  <c r="B114" i="7"/>
  <c r="K114" s="1"/>
  <c r="E115" i="6" l="1"/>
  <c r="B116"/>
  <c r="D116" s="1"/>
  <c r="B115" i="7"/>
  <c r="K115" s="1"/>
  <c r="E116" i="6" l="1"/>
  <c r="B117"/>
  <c r="D117" s="1"/>
  <c r="B116" i="7"/>
  <c r="K116" s="1"/>
  <c r="E117" i="6" l="1"/>
  <c r="B118"/>
  <c r="D118" s="1"/>
  <c r="B117" i="7"/>
  <c r="K117" s="1"/>
  <c r="E118" i="6" l="1"/>
  <c r="B119"/>
  <c r="D119" s="1"/>
  <c r="B118" i="7"/>
  <c r="K118" s="1"/>
  <c r="E119" i="6" l="1"/>
  <c r="B120"/>
  <c r="D120" s="1"/>
  <c r="B119" i="7"/>
  <c r="K119" s="1"/>
  <c r="E120" i="6" l="1"/>
  <c r="B121"/>
  <c r="D121" s="1"/>
  <c r="B120" i="7"/>
  <c r="K120" s="1"/>
  <c r="E121" i="6" l="1"/>
  <c r="B122"/>
  <c r="D122" s="1"/>
  <c r="B121" i="7"/>
  <c r="K121" s="1"/>
  <c r="E122" i="6" l="1"/>
  <c r="B123"/>
  <c r="D123" s="1"/>
  <c r="B122" i="7"/>
  <c r="K122" s="1"/>
  <c r="E123" i="6" l="1"/>
  <c r="B124"/>
  <c r="D124" s="1"/>
  <c r="B123" i="7"/>
  <c r="K123" s="1"/>
  <c r="E124" i="6" l="1"/>
  <c r="B125"/>
  <c r="D125" s="1"/>
  <c r="B124" i="7"/>
  <c r="K124" s="1"/>
  <c r="E125" i="6" l="1"/>
  <c r="B126"/>
  <c r="D126" s="1"/>
  <c r="B125" i="7"/>
  <c r="K125" s="1"/>
  <c r="E126" i="6" l="1"/>
  <c r="B127"/>
  <c r="D127" s="1"/>
  <c r="B126" i="7"/>
  <c r="K126" s="1"/>
  <c r="E127" i="6" l="1"/>
  <c r="B128"/>
  <c r="D128" s="1"/>
  <c r="B127" i="7"/>
  <c r="K127" s="1"/>
  <c r="E128" i="6" l="1"/>
  <c r="B129"/>
  <c r="D129" s="1"/>
  <c r="B128" i="7"/>
  <c r="K128" s="1"/>
  <c r="E129" i="6" l="1"/>
  <c r="B129" i="7"/>
  <c r="K129" s="1"/>
</calcChain>
</file>

<file path=xl/sharedStrings.xml><?xml version="1.0" encoding="utf-8"?>
<sst xmlns="http://schemas.openxmlformats.org/spreadsheetml/2006/main" count="829" uniqueCount="783">
  <si>
    <t>TRIGGERS</t>
  </si>
  <si>
    <t>Code</t>
  </si>
  <si>
    <t>Definition</t>
  </si>
  <si>
    <t>Event not active</t>
  </si>
  <si>
    <t xml:space="preserve">LMU powered-up, </t>
  </si>
  <si>
    <t>LMU Wakeup</t>
  </si>
  <si>
    <t>LMU powered-up OR LMU Wakeup</t>
  </si>
  <si>
    <t>Input 'n' transitioned high</t>
  </si>
  <si>
    <t xml:space="preserve">Input 'n' transitioned low </t>
  </si>
  <si>
    <t>Inputs 1-3 match input value stored in 'n'</t>
  </si>
  <si>
    <t>Speed is now above value speed stored in Speed Threshold 'n'</t>
  </si>
  <si>
    <t>Speed is now below value speed stored in Speed Threshold 'n'</t>
  </si>
  <si>
    <t>Entry into Zone 'n'</t>
  </si>
  <si>
    <t>Exit from Zone 'n'</t>
  </si>
  <si>
    <t>GPS fix just acquired</t>
  </si>
  <si>
    <t>GPS fix was lost</t>
  </si>
  <si>
    <t>Comm signal just acquired or lost</t>
  </si>
  <si>
    <t>Ignition transitioned on</t>
  </si>
  <si>
    <t>Ignition transitioned off</t>
  </si>
  <si>
    <t>Time-Distance detector just fired</t>
  </si>
  <si>
    <t>Timer 'n' just timed-out</t>
  </si>
  <si>
    <t>Accumulator 'n' just exceeded its programmed max count</t>
  </si>
  <si>
    <t>Time-of-day stored in 'n' just reached</t>
  </si>
  <si>
    <t>Logging buffer is filling-up</t>
  </si>
  <si>
    <t>Data received from host</t>
  </si>
  <si>
    <t>The log report retry sequence failed</t>
  </si>
  <si>
    <t>LMU Wakeup on I/O activity</t>
  </si>
  <si>
    <t>LMU Wakeup on Timer</t>
  </si>
  <si>
    <t>Inbound Messaging Message sent</t>
  </si>
  <si>
    <t>Received Ack for an Inbound Messaging message</t>
  </si>
  <si>
    <t>Inbound Messaging message Send Failure</t>
  </si>
  <si>
    <t>Log Reporting has successfully completed</t>
  </si>
  <si>
    <t>Comm has shutdown</t>
  </si>
  <si>
    <t>Input 'n' transitioned high-to-low ON low-to-high</t>
  </si>
  <si>
    <t>Entry into any active zone generates this trigger</t>
  </si>
  <si>
    <t>Exit from any active zone generates this trigger</t>
  </si>
  <si>
    <t>Same as Time-Distance but only Time</t>
  </si>
  <si>
    <t>Same as Time-Distance but only Distance</t>
  </si>
  <si>
    <t>Log buffer has been activated</t>
  </si>
  <si>
    <t>Inbound Messaging Msg rcv'd with Msg Code that matched Trig Param</t>
  </si>
  <si>
    <t>Any Inbound Messaging Msg rcv'd</t>
  </si>
  <si>
    <t>PEG Environment State Change trigger.</t>
  </si>
  <si>
    <t>Same as Time-Distance but only Heading change</t>
  </si>
  <si>
    <t>Special case trigger.  Case is defined by Trigger Index.</t>
  </si>
  <si>
    <t>Speed is now above Moving/NotMoving threshold</t>
  </si>
  <si>
    <t>Speed is now equal to or below Moving/NotMoving threshold</t>
  </si>
  <si>
    <t>ADC 0 reading is above threshold 'n'.</t>
  </si>
  <si>
    <t>ADC 0 reading is below threshold 'n'.</t>
  </si>
  <si>
    <t>A modem connection has been established, can indicate new address.</t>
  </si>
  <si>
    <t>Accumulator 'n' value is below threshold (TRIG_COUNT_EXCEEDED used for above threshold)</t>
  </si>
  <si>
    <t>This special trigger is active when any other Trigger fires. Used for script jumps.</t>
  </si>
  <si>
    <t>Comm state change.</t>
  </si>
  <si>
    <t>Incoming call. Conditioned on Caller ID matching config param or no config param defined.</t>
  </si>
  <si>
    <t xml:space="preserve">Call State changed to 'n' where 'n' is defined as: 0=Idle,1=Incoming,2=Calling,3=Active </t>
  </si>
  <si>
    <t>SMS Request 'n' received (ie '!Rn').</t>
  </si>
  <si>
    <t>Entry into GeoZone 'n'</t>
  </si>
  <si>
    <t>Exit from GeoZone 'n'</t>
  </si>
  <si>
    <t>Entry into any active GeoZone generates this trigger</t>
  </si>
  <si>
    <t>Exit from any active GeoZone generates this trigger</t>
  </si>
  <si>
    <t>A zero-length SMS message was received.</t>
  </si>
  <si>
    <t>Comm Network ID change.</t>
  </si>
  <si>
    <t>A 1-bit bus ID was just read (iButton)</t>
  </si>
  <si>
    <t>CONDITIONS</t>
  </si>
  <si>
    <t>no conditions on event trigger</t>
  </si>
  <si>
    <t>Ignition must be on for event to trigger</t>
  </si>
  <si>
    <t>Ignition must be off for event to trigger</t>
  </si>
  <si>
    <t>GPS tracking &amp; has speed &gt; 3 miles per hour for event to trigger</t>
  </si>
  <si>
    <t>GPS not tracking or has speed &lt; 4 miles per hour for event to trigger</t>
  </si>
  <si>
    <t>Comm must be registered &amp; acquired for event to trigger</t>
  </si>
  <si>
    <t>Comm must not be registered &amp; acquired for event to trigger</t>
  </si>
  <si>
    <t>GPS must be acquired for event to trigger</t>
  </si>
  <si>
    <t>GPS must not be acquired for event to trigger</t>
  </si>
  <si>
    <t>Input 'n' must be high (voltage) for event to trigger</t>
  </si>
  <si>
    <t>Input 'n' must be low (voltage) for event to trigger</t>
  </si>
  <si>
    <t>Timer 'n' must be running for event to trigger</t>
  </si>
  <si>
    <t>Timer 'n' must be stopped for event to trigger</t>
  </si>
  <si>
    <t>Time-Dist Profile 'n' must be in use for event to trigger</t>
  </si>
  <si>
    <t>Time-Dist Profile 'n' must not be in use for event to trigger</t>
  </si>
  <si>
    <t xml:space="preserve">Day-of-Week must be in day-of-week profile 'n' for event to trigger  </t>
  </si>
  <si>
    <t xml:space="preserve">PEG flag 'n' must be set (1) for event to trigger  </t>
  </si>
  <si>
    <t xml:space="preserve">PEG flag 'n' must be clear (0) for event to trigger  </t>
  </si>
  <si>
    <t>Log buffers must contain msgs for event to trigger</t>
  </si>
  <si>
    <t>COMM and GPS must be acquired for event to trigger</t>
  </si>
  <si>
    <t>PEG Environ State ANDed with EMask 'n' must be non-zero for event to trigger</t>
  </si>
  <si>
    <t>PEG Environ State ANDed with EMask 'n' must match EMask 'n+i' for event to trigger</t>
  </si>
  <si>
    <t>Current Time is within PEG TOD Window.  Window defined by Condition Index (See Note 1)</t>
  </si>
  <si>
    <t>Current Time is outside PEG TOD Window.  Window defined by Condition Index (See Note 1)</t>
  </si>
  <si>
    <t>Accumulator 'n' is above its threshold.</t>
  </si>
  <si>
    <t>Accumulator 'n' is below its threshold.</t>
  </si>
  <si>
    <t>Comm State bit-mapped compare.  Upper 4-bits are mask bits, lower 4 are state bits. b0=Network Service, b1=Data Service, b2=Connected (PPP/SLIP)</t>
  </si>
  <si>
    <t>Log buffers must be empty for event to trigger</t>
  </si>
  <si>
    <t>Inputs 1-3 match value 'n'.</t>
  </si>
  <si>
    <t>Lower 8 PEG Flags match value 'n'.</t>
  </si>
  <si>
    <t>Unit time is valid if 'n' is 1 or invalid if 'n' is 0.</t>
  </si>
  <si>
    <t xml:space="preserve">Comm Select setting comparison. Upper nibble is CommIndex and lower nibble is Inbound Addr index </t>
  </si>
  <si>
    <t xml:space="preserve">True if Log is Full (&gt;%80) </t>
  </si>
  <si>
    <t xml:space="preserve">User Flag config byte bit-mapped compare.  Upper 4-bits are mask bits, lower 4 are state bits. </t>
  </si>
  <si>
    <t>Call state and type bit-mapped compare. Upper 4-bits are mask bits, lower 4-bits are status bits.  Bits definitions: b0-1=CallState(0=Idle,1=Incoming,2=Calling,3=Active),b2-b3=Type (0=voice,1=data,2=posloc,3=other)</t>
  </si>
  <si>
    <t>True if current speed is equal to or greater than the speed trigger threshold specified by the Condition Index</t>
  </si>
  <si>
    <t xml:space="preserve">Supergroup compare.  Trigger must reference Supergroup 'n' for condition to be True. </t>
  </si>
  <si>
    <t xml:space="preserve">True if the Comm radio is roaming onto another network. </t>
  </si>
  <si>
    <t xml:space="preserve">True if the bit value 'n' in the PEG Enables parameter is True. 0&gt;='n'&lt;=31. </t>
  </si>
  <si>
    <t>Boot Reason Compare. True if 'n' matches boot reason (0=Cold, 1=Factory, 2=OTADownload, 3=RadioPwrUp)</t>
  </si>
  <si>
    <t>True if current location is inside (bit7 of 'n' is 0) or outside (bit7 of 'n' is 1) the Zone identified by bits 0-6 of 'n' and the Zone is enabled.</t>
  </si>
  <si>
    <t>True is 'n' matches PEG State variable</t>
  </si>
  <si>
    <t>True if Accumulator 'n' equals its threshold.</t>
  </si>
  <si>
    <t>True if Zone 'n' is enabled.</t>
  </si>
  <si>
    <t>ACTIONS</t>
  </si>
  <si>
    <t>No action</t>
  </si>
  <si>
    <t>Send Event Report with Action Parameter as event code</t>
  </si>
  <si>
    <t xml:space="preserve">Log Event Report with Action Parameter as event code   </t>
  </si>
  <si>
    <t xml:space="preserve">Report with Store and Forward.  Acts like Report_Send if Comm Acquired otherwise acts like Report_Log. If event is logged with this action, the logging buffer.  Will be automatically sent when unit goes back in Comm coverage. </t>
  </si>
  <si>
    <t>Send contents of log to LMExchange and clear buffer</t>
  </si>
  <si>
    <t>Clear logging buffer</t>
  </si>
  <si>
    <t>Deactivate currently-running Time-Distance detector</t>
  </si>
  <si>
    <t xml:space="preserve">Activate Time-Distance detector 'n' </t>
  </si>
  <si>
    <t>Set Output 'n' active</t>
  </si>
  <si>
    <t>Set Output 'n' inactive</t>
  </si>
  <si>
    <t>Set Output 'n' active for 1 sec</t>
  </si>
  <si>
    <t>Blink Output 'n' at 1 Hz rate</t>
  </si>
  <si>
    <t>Blink Output 'n' at 4 Hz rate</t>
  </si>
  <si>
    <t>Start/Restart timer 'n'</t>
  </si>
  <si>
    <t>Stop (pause) timer 'n'</t>
  </si>
  <si>
    <t>Start/Resume timer 'n'</t>
  </si>
  <si>
    <t>Clear timer 'n'</t>
  </si>
  <si>
    <t>Start/Restart OneShot timer 'n'</t>
  </si>
  <si>
    <t>Increment accumulator 'n'</t>
  </si>
  <si>
    <t>Clear accumulator 'n'</t>
  </si>
  <si>
    <t>Power-up GPS receiver</t>
  </si>
  <si>
    <t>Power-down GPS receiver</t>
  </si>
  <si>
    <t>Go to Sleep for timer 'n' seconds (limited to 65535 seconds)</t>
  </si>
  <si>
    <t>Enables Sleep if Act Param is non-zero, else disables Sleep</t>
  </si>
  <si>
    <t>Go to Sleep until TOD 'n' occurs (does a MOD 12hrs on TOD so sleep duration will be 12hrs max)</t>
  </si>
  <si>
    <t>Set all output lines using the Action Param as the set value</t>
  </si>
  <si>
    <t>Start time accumulation in accumulator 'n' (1 sec LSB)</t>
  </si>
  <si>
    <t>Start distance accumulation in accumulator 'n' (1 meter LSB)</t>
  </si>
  <si>
    <t>Stop accumulation of time or distance in accumulator 'n'</t>
  </si>
  <si>
    <t>Stop accumulation of time or distance in accumulator 'n' and clear accumulator</t>
  </si>
  <si>
    <t>Stop and clear timer 'n'</t>
  </si>
  <si>
    <t>Set PEG Flag 'n'</t>
  </si>
  <si>
    <t>Clear PEG Flag 'n'</t>
  </si>
  <si>
    <t>Send an Accumulator/Timer Report containing the 1st 'n' accumulators</t>
  </si>
  <si>
    <t>Report an Accumulator/Timer Report containing the 1st 'n' accumulators using Store &amp; Forward.</t>
  </si>
  <si>
    <t>Send Postion Report string to serial port for display, include action param 'n'</t>
  </si>
  <si>
    <t>Command to Comm to connect</t>
  </si>
  <si>
    <t>Command to Comm to disconnect</t>
  </si>
  <si>
    <t>Save Sleep Environment in NV Memory</t>
  </si>
  <si>
    <t>Alert Event Report with Store and Forward.  Works like ACT_REPORT_SNF except that report will always be sent even if log is active</t>
  </si>
  <si>
    <t>Send Special 'n' causes an application unique message to be sent.</t>
  </si>
  <si>
    <t>Move A/D Converter output value into Accumulator 'n'.</t>
  </si>
  <si>
    <t>Send an inbound Log Status Report message.</t>
  </si>
  <si>
    <t>Send an unacknowledged Event Report with Action Parameter as event code</t>
  </si>
  <si>
    <t>Send an Event Report via TAIP interface (if enabled) with Action Parameter as event code</t>
  </si>
  <si>
    <t xml:space="preserve">Start peak detection of speed in accumulator 'n' </t>
  </si>
  <si>
    <t xml:space="preserve">Start A/D output accumulation in accumulator 'n', upper nibble indicates A/D converter </t>
  </si>
  <si>
    <t>Decrement accumulator 'n'</t>
  </si>
  <si>
    <t>Send ID Report via port 'n', where n=: 0)Primary Port, 1)Maintenance Port.</t>
  </si>
  <si>
    <t>Special Action that jumps ahead in the Event List to index 'n'</t>
  </si>
  <si>
    <t>Special Action that stores the current index then jumps ahead in the Event List to index 'n'</t>
  </si>
  <si>
    <t>Special Action that retrieves the index saved by a CALL then jumps to it</t>
  </si>
  <si>
    <t>Special Action that jumps to end of Event List</t>
  </si>
  <si>
    <t xml:space="preserve">Start Zone State accumulation in accumulator 'n' </t>
  </si>
  <si>
    <t>Power-up Comm Module</t>
  </si>
  <si>
    <t>Power-down Comm Module</t>
  </si>
  <si>
    <t>Send an Event Report via SMS interface with Action Parameter as event code</t>
  </si>
  <si>
    <t xml:space="preserve">Start accumulating speed in accumulator 'n' </t>
  </si>
  <si>
    <t xml:space="preserve">Start max (peak) A/D output accumulation in accumulator 'n', upper nibble indicates A/D converter </t>
  </si>
  <si>
    <t xml:space="preserve">Comm Select 'n', upper nibble CommIndex (Dial,PPP,URL) and lower nibble indicate Inbound Addr index </t>
  </si>
  <si>
    <t>Send Text to serial/SMS. 4-LSBs of Action Param select  long text string, bit 4 and 5 select dest port (0=host,1=modem,2=aux,3=SMS) and bits 6 and 7 are set to append &lt;LF&gt; and &lt;CR&gt; respectively.</t>
  </si>
  <si>
    <t>Send Text to serial/SMS. 4-LSBs of Action Param select short text string, bit 4 and 5 select dest port (0=host,1=modem,2=aux,3=SMS) and bits 6 and 7 are set to append &lt;LF&gt; and &lt;CR&gt; respectively.</t>
  </si>
  <si>
    <t xml:space="preserve">Start accumulation of GPS horizontal (Lat-Lon) position estimate (in meters) in accumulator 'n' </t>
  </si>
  <si>
    <t>Load PEG Flags into Accumulator 'n'</t>
  </si>
  <si>
    <t>Set application variable to the value of the action parameter.  Used for setting LAD App ID</t>
  </si>
  <si>
    <t>Sends Status Text to serial/SMS. 4-LSBs of Action Param select status type, bit 4 and 5 select dest port (0=host,1=modem,2=aux,3=SMS) and bits 6 and 7 are set to append &lt;LF&gt; and &lt;CR&gt; respectively on each line of text.</t>
  </si>
  <si>
    <t xml:space="preserve">Start accumulating GeoZone transition info in accumulator 'n' </t>
  </si>
  <si>
    <t xml:space="preserve">Sets 'Send Text' attributes for following Send Text action. Bit mapped. (b0=add MobileID, b1=add Time, b2=add Date, b3=GMT(1)Local(0), b4-7=spare) </t>
  </si>
  <si>
    <t xml:space="preserve">Start accumulating Input and Output states in accumulator 'n' </t>
  </si>
  <si>
    <t xml:space="preserve">Reboot the unit </t>
  </si>
  <si>
    <t>Move 1-bit bus ID (iButton) value into Accumulators specified by 'n'.  The upper nibble of 'n' define the Accc for the upper  16-bits of the ID and the lower nibble define the Acc for the lower 32-bits of the ID.  The upper and lower nibbles can specify the same accumulator leaving the lower 32-bits of the ID in the accumulator.</t>
  </si>
  <si>
    <t>Send Serial Message using port and protocol selected by SReg-172.</t>
  </si>
  <si>
    <t>Moves current Lat/Lon into Zone 'n'</t>
  </si>
  <si>
    <t>Enables Zone 'n' (if disabled) making it active</t>
  </si>
  <si>
    <t>Disables Zone 'n' making it in-active</t>
  </si>
  <si>
    <t>Dial a number stored in Short Text string 'n'</t>
  </si>
  <si>
    <t>Answer an incoming call</t>
  </si>
  <si>
    <t>Hang-up an active call</t>
  </si>
  <si>
    <t>Set PEG State variable to 'n'</t>
  </si>
  <si>
    <t xml:space="preserve">Sends one or more 0.5 sec activations to an Output.  The lower 4-bits of 'n' specifies the number of activations (0 to 15).  The upper 4-bit specifies which output.  Multiple activations are separated by a 0.5 sec inactivation. </t>
  </si>
  <si>
    <t>Send Mini Event Report with Action Parameter as event code</t>
  </si>
  <si>
    <t>Log Mini Event Report with Action Parameter as event code</t>
  </si>
  <si>
    <t>Send an unacknowledged Mini Event Report with Action Parameter as event code</t>
  </si>
  <si>
    <t>Start peak detection of acceleration (cm/s/s) in accumulator 'n'</t>
  </si>
  <si>
    <t>Start peak detection of deceleration (cm/s/s) in accumulator 'n'</t>
  </si>
  <si>
    <t>INDEX</t>
  </si>
  <si>
    <t>TRIGGER</t>
  </si>
  <si>
    <t>CONDITION 1</t>
  </si>
  <si>
    <t>COND OP</t>
  </si>
  <si>
    <t>CONDITION 2</t>
  </si>
  <si>
    <t>ACTION</t>
  </si>
  <si>
    <t>OPERATION</t>
  </si>
  <si>
    <t>AND</t>
  </si>
  <si>
    <t>OR</t>
  </si>
  <si>
    <t>Index Range</t>
  </si>
  <si>
    <t>Power Up</t>
  </si>
  <si>
    <t>Wake Up</t>
  </si>
  <si>
    <t>Power Up or Wake Up</t>
  </si>
  <si>
    <t>Input High</t>
  </si>
  <si>
    <t>Input Low</t>
  </si>
  <si>
    <t>Input Word</t>
  </si>
  <si>
    <t>Speed Above</t>
  </si>
  <si>
    <t>Speed Below</t>
  </si>
  <si>
    <t>Zone Entry</t>
  </si>
  <si>
    <t>Zone Exit</t>
  </si>
  <si>
    <t>GPS Acquired</t>
  </si>
  <si>
    <t>GPS Lost</t>
  </si>
  <si>
    <t>Comm Acquired</t>
  </si>
  <si>
    <t>Comm Lost</t>
  </si>
  <si>
    <t>Ignition On</t>
  </si>
  <si>
    <t>Ignition Off</t>
  </si>
  <si>
    <t>Time Distance Update</t>
  </si>
  <si>
    <t>Timer Timeout</t>
  </si>
  <si>
    <t>Accumulator Above</t>
  </si>
  <si>
    <t>Time of Day</t>
  </si>
  <si>
    <t>Log Full</t>
  </si>
  <si>
    <t>Host Data</t>
  </si>
  <si>
    <t>Log Send Fail</t>
  </si>
  <si>
    <t>Wake Up on I/O</t>
  </si>
  <si>
    <t>Wake Up on Timer</t>
  </si>
  <si>
    <t>Message Sent</t>
  </si>
  <si>
    <t>Message Ack</t>
  </si>
  <si>
    <t>Message Send Fail</t>
  </si>
  <si>
    <t>Log Send Success</t>
  </si>
  <si>
    <t>Comm Shutdown</t>
  </si>
  <si>
    <t>Input Transition</t>
  </si>
  <si>
    <t>Any Zone Entry</t>
  </si>
  <si>
    <t>Any Zone Exit</t>
  </si>
  <si>
    <t>Time Elapsed</t>
  </si>
  <si>
    <t>Distance Travelled</t>
  </si>
  <si>
    <t>Log Active</t>
  </si>
  <si>
    <t>Message Received</t>
  </si>
  <si>
    <t>Any Message Received</t>
  </si>
  <si>
    <t>Environment Change</t>
  </si>
  <si>
    <t>Heading Change</t>
  </si>
  <si>
    <t>Special</t>
  </si>
  <si>
    <t>Moving</t>
  </si>
  <si>
    <t>Not Moving</t>
  </si>
  <si>
    <t>ADC Above</t>
  </si>
  <si>
    <t>ADC Below</t>
  </si>
  <si>
    <t>Comm Connect</t>
  </si>
  <si>
    <t>Accumulator Below</t>
  </si>
  <si>
    <t>Any Trigger</t>
  </si>
  <si>
    <t>Comm State Change</t>
  </si>
  <si>
    <t>Incoming Call</t>
  </si>
  <si>
    <t>Call State Change</t>
  </si>
  <si>
    <t>SMS Request Received</t>
  </si>
  <si>
    <t>Geozone Entry</t>
  </si>
  <si>
    <t>Geozone Exit</t>
  </si>
  <si>
    <t>Any Geozone Entry</t>
  </si>
  <si>
    <t>Any Geozone Exit</t>
  </si>
  <si>
    <t>SMS Null Message Received</t>
  </si>
  <si>
    <t>Network ID Change</t>
  </si>
  <si>
    <t>One Bit Bus Read</t>
  </si>
  <si>
    <t>Comm Available</t>
  </si>
  <si>
    <t>Comm Not Available</t>
  </si>
  <si>
    <t>GPS Not Acquired</t>
  </si>
  <si>
    <t>Timer Active</t>
  </si>
  <si>
    <t>Timer Inactive</t>
  </si>
  <si>
    <t>Time-Distance Active</t>
  </si>
  <si>
    <t>Time-Distance Inactive</t>
  </si>
  <si>
    <t>Day of Week</t>
  </si>
  <si>
    <t>Flag Set</t>
  </si>
  <si>
    <t>Flag Clear</t>
  </si>
  <si>
    <t>Comm and GPS Available</t>
  </si>
  <si>
    <t>Environment</t>
  </si>
  <si>
    <t>Environment Equate</t>
  </si>
  <si>
    <t>Inside Time of Day Window</t>
  </si>
  <si>
    <t>Outside Time of Day Window</t>
  </si>
  <si>
    <t>Comm State</t>
  </si>
  <si>
    <t>Log Inactive</t>
  </si>
  <si>
    <t>Input Compare</t>
  </si>
  <si>
    <t>PEG Flag Compare</t>
  </si>
  <si>
    <t>Time Valid</t>
  </si>
  <si>
    <t>Comm Select</t>
  </si>
  <si>
    <t>User Flag</t>
  </si>
  <si>
    <t>Call Status</t>
  </si>
  <si>
    <t>Super Group</t>
  </si>
  <si>
    <t>Roaming</t>
  </si>
  <si>
    <t>PEG Enables</t>
  </si>
  <si>
    <t>Boot Reason</t>
  </si>
  <si>
    <t>Zone State</t>
  </si>
  <si>
    <t>Accumulator Equal</t>
  </si>
  <si>
    <t>Comm On</t>
  </si>
  <si>
    <t>GPS On</t>
  </si>
  <si>
    <t>Zone Enabled</t>
  </si>
  <si>
    <t>Send Event Report</t>
  </si>
  <si>
    <t>Log Event Report</t>
  </si>
  <si>
    <t>Send / Log Event Report</t>
  </si>
  <si>
    <t>Send Log</t>
  </si>
  <si>
    <t>Clear Log</t>
  </si>
  <si>
    <t>Stop Time-Distance Profile</t>
  </si>
  <si>
    <t>Start Time-Distance Profile</t>
  </si>
  <si>
    <t>Set Output</t>
  </si>
  <si>
    <t>Clear Output</t>
  </si>
  <si>
    <t>Oneshot Output</t>
  </si>
  <si>
    <t>Blink Output (1Hz)</t>
  </si>
  <si>
    <t>Blink Output (4Hz)</t>
  </si>
  <si>
    <t>Stop Timer</t>
  </si>
  <si>
    <t>Restart Timer</t>
  </si>
  <si>
    <t>Resume Timer</t>
  </si>
  <si>
    <t>Clear Timer</t>
  </si>
  <si>
    <t>Oneshot Timer</t>
  </si>
  <si>
    <t>Increment Accumulator</t>
  </si>
  <si>
    <t>Clear Accumulator</t>
  </si>
  <si>
    <t>GPS Off</t>
  </si>
  <si>
    <t>Sleep Timer</t>
  </si>
  <si>
    <t>Sleep Enable</t>
  </si>
  <si>
    <t>Sleep until Time of Day</t>
  </si>
  <si>
    <t>Output Word</t>
  </si>
  <si>
    <t>Start Time Accumulator</t>
  </si>
  <si>
    <t>Start Distance Accumulator</t>
  </si>
  <si>
    <t>Stop Accumulator</t>
  </si>
  <si>
    <t>Stop and Clear Accumulator</t>
  </si>
  <si>
    <t>Stop and Clear Timer</t>
  </si>
  <si>
    <t>Set Flag</t>
  </si>
  <si>
    <t>Clear Flag</t>
  </si>
  <si>
    <t>Send Accumulator Report</t>
  </si>
  <si>
    <t>Log Accumulator Report</t>
  </si>
  <si>
    <t>Send / Log Accumulator Report</t>
  </si>
  <si>
    <t>Display Position</t>
  </si>
  <si>
    <t>Connect Comm</t>
  </si>
  <si>
    <t>Disconnect Comm</t>
  </si>
  <si>
    <t>Save Environment</t>
  </si>
  <si>
    <t>Report Alert</t>
  </si>
  <si>
    <t>Send Special</t>
  </si>
  <si>
    <t>Move ADC to Accumulator</t>
  </si>
  <si>
    <t>Send Log Status Report</t>
  </si>
  <si>
    <t>Send Unacknowledged Event Report</t>
  </si>
  <si>
    <t>Send TAIP Report</t>
  </si>
  <si>
    <t>Start ADC Accumulator</t>
  </si>
  <si>
    <t>Start Max Speed Accumulator</t>
  </si>
  <si>
    <t>Decrement Accumulator</t>
  </si>
  <si>
    <t>Send ID Report</t>
  </si>
  <si>
    <t>Jump</t>
  </si>
  <si>
    <t>Call</t>
  </si>
  <si>
    <t>Return</t>
  </si>
  <si>
    <t>End</t>
  </si>
  <si>
    <t>Start Zone Accumulator</t>
  </si>
  <si>
    <t>Comm Off</t>
  </si>
  <si>
    <t>Send SMS Event Report</t>
  </si>
  <si>
    <t>Start Speed Accumulator</t>
  </si>
  <si>
    <t>Start Max ADC Accumulator</t>
  </si>
  <si>
    <t>Send Long Text Message</t>
  </si>
  <si>
    <t>Send Short Text Message</t>
  </si>
  <si>
    <t>Start GPS Accuracy Accumulator</t>
  </si>
  <si>
    <t>Move Flags to Accumulator</t>
  </si>
  <si>
    <t>Set App ID</t>
  </si>
  <si>
    <t>Send Text Status Message</t>
  </si>
  <si>
    <t>Start Geozone Accumulator</t>
  </si>
  <si>
    <t>Set Text Attributes</t>
  </si>
  <si>
    <t>Start I/O Accumulator</t>
  </si>
  <si>
    <t>Restart Application</t>
  </si>
  <si>
    <t>Move 1-bit bus to Accumulator</t>
  </si>
  <si>
    <t>Send Serial Message</t>
  </si>
  <si>
    <t>Set Zone</t>
  </si>
  <si>
    <t>Enable Zone</t>
  </si>
  <si>
    <t>Disable Zone</t>
  </si>
  <si>
    <t>Dial Phone Number</t>
  </si>
  <si>
    <t>Answer Call</t>
  </si>
  <si>
    <t>Hangup Call</t>
  </si>
  <si>
    <t>Set PEG State</t>
  </si>
  <si>
    <t>Multipulse Output</t>
  </si>
  <si>
    <t>Send Mini Event Report</t>
  </si>
  <si>
    <t>Log Mini Event Report</t>
  </si>
  <si>
    <t>Send Unacknowledged Mini Event Report</t>
  </si>
  <si>
    <t>Start max acceleration accumulator</t>
  </si>
  <si>
    <t>Start max decleration accumulator</t>
  </si>
  <si>
    <t>Param ID</t>
  </si>
  <si>
    <t>Param Index</t>
  </si>
  <si>
    <t>Data</t>
  </si>
  <si>
    <t>Trig</t>
  </si>
  <si>
    <t>TI</t>
  </si>
  <si>
    <t>Cond</t>
  </si>
  <si>
    <t>CI</t>
  </si>
  <si>
    <t>Act</t>
  </si>
  <si>
    <t>AP</t>
  </si>
  <si>
    <t>Cond 2</t>
  </si>
  <si>
    <t>CI2</t>
  </si>
  <si>
    <t>CSV Output</t>
  </si>
  <si>
    <t>XML Output</t>
  </si>
  <si>
    <t>Comment</t>
  </si>
  <si>
    <t>Section</t>
  </si>
  <si>
    <t>PEG State</t>
  </si>
  <si>
    <t>True if GPS is off.</t>
  </si>
  <si>
    <t>True if Comm is off</t>
  </si>
  <si>
    <t>Start RSSI Accumulator</t>
  </si>
  <si>
    <t>will begin the accumulation of the radio's reported RSSI (in dBm, offset by +200 dBm) in the designated accumulator.  As an example, an accumulator value of 110 reflects an RSSI of -90dBm.</t>
  </si>
  <si>
    <t>GPS Quality Fix</t>
  </si>
  <si>
    <t>An update has begun.  'n'=0 corresponds to a Configuration Update.  'n'=1 corresponds to a S/W Update</t>
  </si>
  <si>
    <t>An update has completed.  'n'=0 corresponds to a Configuration Update.  'n'=1 corresponds to a S/W Update</t>
  </si>
  <si>
    <t>Acceleration Detected on Acceleration Profile 'n'</t>
  </si>
  <si>
    <t>A User Msg was generated by a serial port.  Upper 4-bits of 'n' indicate the serial port (0=Host, 2=Aux).  Lower 4-bits indicate filter status (0=passed, 1=blocked)</t>
  </si>
  <si>
    <t>GPS fix meets Quality setting requirements (S-Reg 174 setting) 'n' should be 0.</t>
  </si>
  <si>
    <t>GPS fix no longer meets Quality setting requirements (S-Reg 174 setting) 'n' should be 0.</t>
  </si>
  <si>
    <t>Update Begin</t>
  </si>
  <si>
    <t>Update End</t>
  </si>
  <si>
    <t>Acceleration Detection</t>
  </si>
  <si>
    <t>Msg Generated</t>
  </si>
  <si>
    <t>GPS Quality Lost</t>
  </si>
  <si>
    <t>True if a device is detected on 1-bit bus (iButton)</t>
  </si>
  <si>
    <t>True if a GPS fix meets or exceeds quality level determined by 'n'. 'n': 0=off, 1-7=levels 1-7 (see S-Reg174), 8=level set by S-174</t>
  </si>
  <si>
    <t>1BitBus Detect</t>
  </si>
  <si>
    <t>GPS Fix Quality</t>
  </si>
  <si>
    <t>Start accumulating Cell ID info in accumulator 'n'.  GSM - Base Station ID in upper 16-bits, Cell ID in lower 16-bits.  CDMA and iDEN - not supported.</t>
  </si>
  <si>
    <t>Divide Acc[n] by Acc[n+1] and put results in Acc[j] where 'n' is specified by lower 4-bits of Action Parameter and 'j' is specified by upper 4-bits. A divide by 0 will have a 0 result.  Results are truncated.</t>
  </si>
  <si>
    <t xml:space="preserve"> Send binary data represented by hexadecimal chars in text string. 4-LSBs of Action Param select string, bit 4 and 5 select dest port (0=host,1=modem,2=aux,3=n/a) and bit-6 specifies Short (0) or Long (1) string buffer.</t>
  </si>
  <si>
    <t>Go to Sleep until an Input change, masked by 'n' (bit-mapped), is detected.  Bits are set in 'n' to allow the input to wakeup the unit.  Bit-0 of 'n is Input-0, bit-1 is Input-1, etc.</t>
  </si>
  <si>
    <t>Start 1-bit bus Temperature accumulation in accumulator 'n', upper nibble indicates Temp channel. (0.0625 degC LSB)</t>
  </si>
  <si>
    <t xml:space="preserve">Request Time Sync from Server 'n'. 'n'=0: Maintenance, 'n'=1: Inbound </t>
  </si>
  <si>
    <t xml:space="preserve">Move number of detected temperature sensors into accumulator 'n'. </t>
  </si>
  <si>
    <t>Filter Users Msgs received on selected serial port.  The lower 4-bits o 'n' selects the filter (0=no filter, 1=block all).  The upper 4-bits select the serial port (0=Host Port, 2= Aux Port)</t>
  </si>
  <si>
    <t xml:space="preserve">Start Speed History accumulation in accumulator 'n', upper nibble of 'n' indicates the number of seconds back in history </t>
  </si>
  <si>
    <t xml:space="preserve">Flushes the given User Message buffer forcing a User Msg send.  'n' defines the serial port (0=Host Port, 2= Aux Port)  </t>
  </si>
  <si>
    <t>Adds a Time/Lat/Lon/Acc record to capture buffer. 'n' defines the starting accumulator (upper 4-bits, 0-15) and number of accumulators (lower 4-bits, 0-15) in the record..</t>
  </si>
  <si>
    <t xml:space="preserve">Flushes the capture buffer, generating a 'Capture Report' App message. 'n' should be set to 0. </t>
  </si>
  <si>
    <t>Accumulator Divide</t>
  </si>
  <si>
    <t>Send Binary</t>
  </si>
  <si>
    <t>Hibernate</t>
  </si>
  <si>
    <t>Start Temperature Accumulator</t>
  </si>
  <si>
    <t>Request Time</t>
  </si>
  <si>
    <t>Move Number Temperature Sensors to Accumulator</t>
  </si>
  <si>
    <t>Message Filter</t>
  </si>
  <si>
    <t>Start Speed History Accumulator</t>
  </si>
  <si>
    <t>Flush Message</t>
  </si>
  <si>
    <t>Add Capture Record</t>
  </si>
  <si>
    <t>Flush Capture</t>
  </si>
  <si>
    <t>Vehicle Bus State (b0=Detected)</t>
  </si>
  <si>
    <t>Vehicle Bus DTC Status bit-mapped Compare.Upper 4-bits are mask bits, lower 4 are state bits.  b0=DTC filter0 match,b1=DTC filter1 match,b2=DTC filter2 match,b3=DTC filter3 match</t>
  </si>
  <si>
    <t>True if comm radio jamming detected</t>
  </si>
  <si>
    <t>True if Accelerometer Alignment State equals condition modifier 'n'</t>
  </si>
  <si>
    <t>Schedule repetition counter defined by Accumulator 'n' has reached its limit.</t>
  </si>
  <si>
    <t>Accelerometer Event 'n' detected. (1=Impact; 0,2-255 reserved)</t>
  </si>
  <si>
    <t xml:space="preserve">Vehicle Bus State change to 'n' (0=Vehicle Not Detected(LMU3000 only)),1=Vehicle Detected(LMU3000 only),
- 2=Engine Off(Jpod only),3=Engine On(Jpod Only)
</t>
  </si>
  <si>
    <t xml:space="preserve">Long Motion Log wrap-around notification.  Indicates buffer is starting a new overwrite cycle. </t>
  </si>
  <si>
    <t>Vehicle Bus DTC(Diagnostic Truoble Code) Status Change</t>
  </si>
  <si>
    <t>Radio Jamming Detection (0=Jamming no longer detected, 1=Jamming Detected)</t>
  </si>
  <si>
    <t>Acceleration Event has occurred defined by Acceleration Detection profile 'n'.</t>
  </si>
  <si>
    <t>Accelerometer Alignment State change</t>
  </si>
  <si>
    <t>A special notification from JPod  that a Vehicle Bus Event 'n' occured.'n' is extracted from the special message.</t>
  </si>
  <si>
    <t>Schedule defined by Accumulator 'n' has occurred</t>
  </si>
  <si>
    <t>Vehicle Bus Interface Action 'n' (1=ResetCmd(JPOD), 2=ResetHoldCmd(JPOD), 3=PwrOn(OBD), 4=PwrOff(OBD), 5=RedetectVehicle(OBD), 6=SendVehIdRpt(OBD), 7=ResetTrip(OBD), 8=SendAllDTCs(OBD), 9=SendUnsentDTCs(OBD), 10=DisableParamSampling(OBD))</t>
  </si>
  <si>
    <t>Vehicle Bus Start Command Line 'n'</t>
  </si>
  <si>
    <t>Sends an Unacked Null Message to Inbound Addr/URL.</t>
  </si>
  <si>
    <t>Controls interface port power enables.  Modifier 4-LSBs are the enable bits (0=off,1=on) and 4MSB's are the mask bits (1=active,0=disabled).  Bit0=Aux-1 Pwr, Bit1=Aux-2 Pwr, Bit2=Expansion Pwr, Bit3=Daughterboard Pwr.</t>
  </si>
  <si>
    <t xml:space="preserve"> Copies the value in accumulator 'Src' into accumulator 'Dest'.  The upper 4-bits of the modifier select accumulator 'Src' and the lower 4-bits select accumulator 'Dest'.</t>
  </si>
  <si>
    <t xml:space="preserve">Start A/D output averaging in accumulator 'n', upper nibble indicates A/D converter </t>
  </si>
  <si>
    <t xml:space="preserve">Start accumulating Cellular Network ID and Channel Number info in accumulator 'n'.  GSM - MCC in upper 16-bits, Channel Number in lower 16-bits.  CDMA and iDEN - not supported. </t>
  </si>
  <si>
    <t>Selects current communication routes used for reporting (n=0 (default) or n=1)</t>
  </si>
  <si>
    <t>Start accumulating Vehicle Bus Parameter in Accumulator 'n'</t>
  </si>
  <si>
    <t>Accelerometer Action 'n' (1=recalc tilt detect vector)</t>
  </si>
  <si>
    <t>Sleep for the time remaining in accumulator 'n'.  The time remaining is the Acc 'n' Threshold minus the current Acc 'n' value.</t>
  </si>
  <si>
    <t>Selects the active Reporting Profile (255=disabled)</t>
  </si>
  <si>
    <t>Start accumulating Vehicle Bus Indicator in Accumulator</t>
  </si>
  <si>
    <t>Sends a Motion Log Report. If 'n'=0, send Short Log. Otherwise send 'n' records of Long Log</t>
  </si>
  <si>
    <t>Start accumulating battery usage in  accumulator n (bits 0-3). b4=type (0-remaining,1-used). b5=units (0-%, 1-mAH)</t>
  </si>
  <si>
    <t>Initiates a GPS Assist download request. 'n' selects mode. The upper 4-bits of 'n' enable reset if non-zero. The lower 4-bits select the assist request type (0=full,1=aid,2=eph,3=ephfull,4=alm)</t>
  </si>
  <si>
    <t>Start accumulating Local Area Code in accumulator 'n'. LAC in lower 16-bits.</t>
  </si>
  <si>
    <t>Define the characterists for next sleep. Bit-mapped. (b0=RadioActive sleep, b1=disable motion wakeup, b2=disable GPS BackupPwr, b3=RadioOffWakeup, b4=GpsOffWakeup)</t>
  </si>
  <si>
    <t>Start a schedule defined by Accumulator 'n'</t>
  </si>
  <si>
    <t>Start Schedule Acc</t>
  </si>
  <si>
    <t>Start Cell ID Accumulator</t>
  </si>
  <si>
    <t>VBus Interface Action</t>
  </si>
  <si>
    <t>VBus Start Command Line</t>
  </si>
  <si>
    <t>Send Unack Null Message</t>
  </si>
  <si>
    <t>Port Power Control</t>
  </si>
  <si>
    <t>Accumulator Copy</t>
  </si>
  <si>
    <t>Start A/D Average in Acc</t>
  </si>
  <si>
    <t>Start Acc Network Channel</t>
  </si>
  <si>
    <t>Select Comm Route</t>
  </si>
  <si>
    <t>Start Vbus Parm in Acc</t>
  </si>
  <si>
    <t>Accelerometer</t>
  </si>
  <si>
    <t>Sleep for Accumulator</t>
  </si>
  <si>
    <t>Reporting Profile</t>
  </si>
  <si>
    <t>Start Vbus Indicator in Acc</t>
  </si>
  <si>
    <t>Send Motion Log Report</t>
  </si>
  <si>
    <t>Start Batt Usage in Acc</t>
  </si>
  <si>
    <t>GPS Assist</t>
  </si>
  <si>
    <t>Start Area Code in Acc</t>
  </si>
  <si>
    <t>Sleep Controls</t>
  </si>
  <si>
    <t>Vbus State</t>
  </si>
  <si>
    <t>VBus DTC Status</t>
  </si>
  <si>
    <t>Radio Jamming</t>
  </si>
  <si>
    <t>Accel Alignment Status</t>
  </si>
  <si>
    <t>Acc Schedule Complete</t>
  </si>
  <si>
    <t>Accel Detected</t>
  </si>
  <si>
    <t>Long Motion Log Wrap</t>
  </si>
  <si>
    <t>Vbus DTC Status Change</t>
  </si>
  <si>
    <t>Radio Jam</t>
  </si>
  <si>
    <t>Accel Event</t>
  </si>
  <si>
    <t>Accel Alignment State Change</t>
  </si>
  <si>
    <t>Vbus Event</t>
  </si>
  <si>
    <t>Acc Schedule</t>
  </si>
  <si>
    <t>512,1,0000000000000000</t>
  </si>
  <si>
    <t>512,7,0000000000000000</t>
  </si>
  <si>
    <t>512,10,0000000000000000</t>
  </si>
  <si>
    <t>512,15,0000000000000000</t>
  </si>
  <si>
    <t>512,20,0000000000000000</t>
  </si>
  <si>
    <t>512,27,0000000000000000</t>
  </si>
  <si>
    <t>512,31,0000000000000000</t>
  </si>
  <si>
    <t>512,33,0000000000000000</t>
  </si>
  <si>
    <t>512,37,0000000000000000</t>
  </si>
  <si>
    <t>512,38,0000000000000000</t>
  </si>
  <si>
    <t>512,39,0000000000000000</t>
  </si>
  <si>
    <t>512,40,0000000000000000</t>
  </si>
  <si>
    <t>512,41,0000000000000000</t>
  </si>
  <si>
    <t>512,42,0000000000000000</t>
  </si>
  <si>
    <t>512,43,0000000000000000</t>
  </si>
  <si>
    <t>512,44,0000000000000000</t>
  </si>
  <si>
    <t>512,45,0000000000000000</t>
  </si>
  <si>
    <t>512,46,0000000000000000</t>
  </si>
  <si>
    <t>512,47,0000000000000000</t>
  </si>
  <si>
    <t>512,48,0000000000000000</t>
  </si>
  <si>
    <t>512,49,0000000000000000</t>
  </si>
  <si>
    <t>512,50,0000000000000000</t>
  </si>
  <si>
    <t>512,51,0000000000000000</t>
  </si>
  <si>
    <t>512,52,0000000000000000</t>
  </si>
  <si>
    <t>512,53,0000000000000000</t>
  </si>
  <si>
    <t>512,54,0000000000000000</t>
  </si>
  <si>
    <t>512,55,0000000000000000</t>
  </si>
  <si>
    <t>512,56,0000000000000000</t>
  </si>
  <si>
    <t>512,57,0000000000000000</t>
  </si>
  <si>
    <t>512,58,0000000000000000</t>
  </si>
  <si>
    <t>512,59,0000000000000000</t>
  </si>
  <si>
    <t>512,60,0000000000000000</t>
  </si>
  <si>
    <t>512,61,0000000000000000</t>
  </si>
  <si>
    <t>512,62,0000000000000000</t>
  </si>
  <si>
    <t>512,63,0000000000000000</t>
  </si>
  <si>
    <t>512,64,0000000000000000</t>
  </si>
  <si>
    <t>512,65,0000000000000000</t>
  </si>
  <si>
    <t>512,66,0000000000000000</t>
  </si>
  <si>
    <t>512,67,0000000000000000</t>
  </si>
  <si>
    <t>512,68,0000000000000000</t>
  </si>
  <si>
    <t>512,69,0000000000000000</t>
  </si>
  <si>
    <t>512,78,0000000000000000</t>
  </si>
  <si>
    <t>512,83,0000000000000000</t>
  </si>
  <si>
    <t>512,87,0000000000000000</t>
  </si>
  <si>
    <t>512,92,0000000000000000</t>
  </si>
  <si>
    <t>512,95,0000000000000000</t>
  </si>
  <si>
    <t>512,99,0000000000000000</t>
  </si>
  <si>
    <t>Trigger</t>
  </si>
  <si>
    <t xml:space="preserve">Trigger Modifier </t>
  </si>
  <si>
    <t>Condition 1</t>
  </si>
  <si>
    <t>Condition 1 Modifier</t>
  </si>
  <si>
    <t xml:space="preserve">Action </t>
  </si>
  <si>
    <t>Action Modifier</t>
  </si>
  <si>
    <t>Condition 2</t>
  </si>
  <si>
    <t>Condition 2 Modifier</t>
  </si>
  <si>
    <t xml:space="preserve"> </t>
  </si>
  <si>
    <t>Action</t>
  </si>
  <si>
    <t xml:space="preserve">Len 7 </t>
  </si>
  <si>
    <t>Len 8</t>
  </si>
  <si>
    <t>Hex Data</t>
  </si>
  <si>
    <t>Cond. Op.</t>
  </si>
  <si>
    <t>512,0,0000000000000000</t>
  </si>
  <si>
    <t>512,2,0000000000000000</t>
  </si>
  <si>
    <t>512,3,0000000000000000</t>
  </si>
  <si>
    <t>512,4,0000000000000000</t>
  </si>
  <si>
    <t>512,5,0000000000000000</t>
  </si>
  <si>
    <t>512,6,0000000000000000</t>
  </si>
  <si>
    <t>512,8,0000000000000000</t>
  </si>
  <si>
    <t>512,9,0000000000000000</t>
  </si>
  <si>
    <t>512,11,0000000000000000</t>
  </si>
  <si>
    <t>512,12,0000000000000000</t>
  </si>
  <si>
    <t>512,13,0000000000000000</t>
  </si>
  <si>
    <t>512,14,0000000000000000</t>
  </si>
  <si>
    <t>512,16,0000000000000000</t>
  </si>
  <si>
    <t>512,17,0000000000000000</t>
  </si>
  <si>
    <t>512,18,0000000000000000</t>
  </si>
  <si>
    <t>512,19,0000000000000000</t>
  </si>
  <si>
    <t>512,21,0000000000000000</t>
  </si>
  <si>
    <t>512,22,0000000000000000</t>
  </si>
  <si>
    <t>512,23,0000000000000000</t>
  </si>
  <si>
    <t>512,24,0000000000000000</t>
  </si>
  <si>
    <t>512,25,0000000000000000</t>
  </si>
  <si>
    <t>512,26,0000000000000000</t>
  </si>
  <si>
    <t>512,28,0000000000000000</t>
  </si>
  <si>
    <t>512,29,0000000000000000</t>
  </si>
  <si>
    <t>512,30,0000000000000000</t>
  </si>
  <si>
    <t>512,32,0000000000000000</t>
  </si>
  <si>
    <t>512,36,0000000000000000</t>
  </si>
  <si>
    <t>512,70,0000000000000000</t>
  </si>
  <si>
    <t>512,71,0000000000000000</t>
  </si>
  <si>
    <t>512,72,0000000000000000</t>
  </si>
  <si>
    <t>512,73,0000000000000000</t>
  </si>
  <si>
    <t>512,74,0000000000000000</t>
  </si>
  <si>
    <t>512,75,0000000000000000</t>
  </si>
  <si>
    <t>512,76,0000000000000000</t>
  </si>
  <si>
    <t>512,77,0000000000000000</t>
  </si>
  <si>
    <t>512,79,0000000000000000</t>
  </si>
  <si>
    <t>512,80,0000000000000000</t>
  </si>
  <si>
    <t>512,81,0000000000000000</t>
  </si>
  <si>
    <t>512,82,0000000000000000</t>
  </si>
  <si>
    <t>512,84,0000000000000000</t>
  </si>
  <si>
    <t>512,85,0000000000000000</t>
  </si>
  <si>
    <t>512,86,0000000000000000</t>
  </si>
  <si>
    <t>512,88,0000000000000000</t>
  </si>
  <si>
    <t>512,89,0000000000000000</t>
  </si>
  <si>
    <t>512,90,0000000000000000</t>
  </si>
  <si>
    <t>512,91,0000000000000000</t>
  </si>
  <si>
    <t>512,93,0000000000000000</t>
  </si>
  <si>
    <t>512,94,0000000000000000</t>
  </si>
  <si>
    <t>512,96,0000000000000000</t>
  </si>
  <si>
    <t>512,97,0000000000000000</t>
  </si>
  <si>
    <t>512,98,0000000000000000</t>
  </si>
  <si>
    <t xml:space="preserve">   </t>
  </si>
  <si>
    <t>Binary</t>
  </si>
  <si>
    <t>Place the Raw Script 512 Lines from the .csv file here</t>
  </si>
  <si>
    <t>512,100,0000000000000000</t>
  </si>
  <si>
    <t>512,101,0000000000000000</t>
  </si>
  <si>
    <t>512,102,0000000000000000</t>
  </si>
  <si>
    <t>512,103,0000000000000000</t>
  </si>
  <si>
    <t>512,104,0000000000000000</t>
  </si>
  <si>
    <t>512,105,0000000000000000</t>
  </si>
  <si>
    <t>512,106,0000000000000000</t>
  </si>
  <si>
    <t>512,107,0000000000000000</t>
  </si>
  <si>
    <t>512,108,0000000000000000</t>
  </si>
  <si>
    <t>512,109,0000000000000000</t>
  </si>
  <si>
    <t>512,110,0000000000000000</t>
  </si>
  <si>
    <t>512,111,0000000000000000</t>
  </si>
  <si>
    <t>512,112,0000000000000000</t>
  </si>
  <si>
    <t>512,113,0000000000000000</t>
  </si>
  <si>
    <t>512,114,0000000000000000</t>
  </si>
  <si>
    <t>512,115,0000000000000000</t>
  </si>
  <si>
    <t>512,116,0000000000000000</t>
  </si>
  <si>
    <t>512,117,0000000000000000</t>
  </si>
  <si>
    <t>512,118,0000000000000000</t>
  </si>
  <si>
    <t>512,119,0000000000000000</t>
  </si>
  <si>
    <t>512,120,0000000000000000</t>
  </si>
  <si>
    <t>512,121,0000000000000000</t>
  </si>
  <si>
    <t>512,122,0000000000000000</t>
  </si>
  <si>
    <t>512,123,0000000000000000</t>
  </si>
  <si>
    <t>512,124,0000000000000000</t>
  </si>
  <si>
    <t>512,125,0000000000000000</t>
  </si>
  <si>
    <t>512,126,0000000000000000</t>
  </si>
  <si>
    <t>512,127,0000000000000000</t>
  </si>
  <si>
    <t>512,128,0000000000000000</t>
  </si>
  <si>
    <t>512,129,0000000000000000</t>
  </si>
  <si>
    <t>512,131,0000000000000000</t>
  </si>
  <si>
    <t>512,132,0000000000000000</t>
  </si>
  <si>
    <t>512,133,0000000000000000</t>
  </si>
  <si>
    <t>512,134,0000000000000000</t>
  </si>
  <si>
    <t>512,135,0000000000000000</t>
  </si>
  <si>
    <t>512,136,0000000000000000</t>
  </si>
  <si>
    <t>512,137,0000000000000000</t>
  </si>
  <si>
    <t>512,138,0000000000000000</t>
  </si>
  <si>
    <t>512,139,0000000000000000</t>
  </si>
  <si>
    <t>512,140,0000000000000000</t>
  </si>
  <si>
    <t>512,141,0000000000000000</t>
  </si>
  <si>
    <t>512,142,0000000000000000</t>
  </si>
  <si>
    <t>512,143,0000000000000000</t>
  </si>
  <si>
    <t>512,144,0000000000000000</t>
  </si>
  <si>
    <t>512,145,0000000000000000</t>
  </si>
  <si>
    <t>512,146,0000000000000000</t>
  </si>
  <si>
    <t>512,147,0000000000000000</t>
  </si>
  <si>
    <t>512,148,0000000000000000</t>
  </si>
  <si>
    <t>512,149,0000000000000000</t>
  </si>
  <si>
    <t>512,150,0000000000000000</t>
  </si>
  <si>
    <t>512,151,0000000000000000</t>
  </si>
  <si>
    <t>512,152,0000000000000000</t>
  </si>
  <si>
    <t>512,153,0000000000000000</t>
  </si>
  <si>
    <t>512,154,0000000000000000</t>
  </si>
  <si>
    <t>512,155,0000000000000000</t>
  </si>
  <si>
    <t>512,156,0000000000000000</t>
  </si>
  <si>
    <t>512,157,0000000000000000</t>
  </si>
  <si>
    <t>512,158,0000000000000000</t>
  </si>
  <si>
    <t>512,159,0000000000000000</t>
  </si>
  <si>
    <t>512,160,0000000000000000</t>
  </si>
  <si>
    <t>512,161,0000000000000000</t>
  </si>
  <si>
    <t>512,162,0000000000000000</t>
  </si>
  <si>
    <t>512,163,0000000000000000</t>
  </si>
  <si>
    <t>512,164,0000000000000000</t>
  </si>
  <si>
    <t>512,165,0000000000000000</t>
  </si>
  <si>
    <t>512,166,0000000000000000</t>
  </si>
  <si>
    <t>512,167,0000000000000000</t>
  </si>
  <si>
    <t>512,168,0000000000000000</t>
  </si>
  <si>
    <t>512,169,0000000000000000</t>
  </si>
  <si>
    <t>512,170,0000000000000000</t>
  </si>
  <si>
    <t>512,171,0000000000000000</t>
  </si>
  <si>
    <t>512,172,0000000000000000</t>
  </si>
  <si>
    <t>512,173,0000000000000000</t>
  </si>
  <si>
    <t>512,174,0000000000000000</t>
  </si>
  <si>
    <t>512,175,0000000000000000</t>
  </si>
  <si>
    <t>512,176,0000000000000000</t>
  </si>
  <si>
    <t>512,177,0000000000000000</t>
  </si>
  <si>
    <t>512,178,0000000000000000</t>
  </si>
  <si>
    <t>512,179,0000000000000000</t>
  </si>
  <si>
    <t>512,180,0000000000000000</t>
  </si>
  <si>
    <t>512,181,0000000000000000</t>
  </si>
  <si>
    <t>512,182,0000000000000000</t>
  </si>
  <si>
    <t>512,183,0000000000000000</t>
  </si>
  <si>
    <t>512,184,0000000000000000</t>
  </si>
  <si>
    <t>512,185,0000000000000000</t>
  </si>
  <si>
    <t>512,186,0000000000000000</t>
  </si>
  <si>
    <t>512,187,0000000000000000</t>
  </si>
  <si>
    <t>512,188,0000000000000000</t>
  </si>
  <si>
    <t>512,189,0000000000000000</t>
  </si>
  <si>
    <t>512,190,0000000000000000</t>
  </si>
  <si>
    <t>512,191,0000000000000000</t>
  </si>
  <si>
    <t>512,192,0000000000000000</t>
  </si>
  <si>
    <t>512,193,0000000000000000</t>
  </si>
  <si>
    <t>512,194,0000000000000000</t>
  </si>
  <si>
    <t>512,195,0000000000000000</t>
  </si>
  <si>
    <t>512,196,0000000000000000</t>
  </si>
  <si>
    <t>512,197,0000000000000000</t>
  </si>
  <si>
    <t>512,198,0000000000000000</t>
  </si>
  <si>
    <t>512,199,0000000000000000</t>
  </si>
  <si>
    <t>512,200,0000000000000000</t>
  </si>
  <si>
    <t>512,201,0000000000000000</t>
  </si>
  <si>
    <t>512,202,0000000000000000</t>
  </si>
  <si>
    <t>512,203,0000000000000000</t>
  </si>
  <si>
    <t>512,204,0000000000000000</t>
  </si>
  <si>
    <t>512,205,0000000000000000</t>
  </si>
  <si>
    <t>512,206,0000000000000000</t>
  </si>
  <si>
    <t>512,207,0000000000000000</t>
  </si>
  <si>
    <t>512,208,0000000000000000</t>
  </si>
  <si>
    <t>512,209,0000000000000000</t>
  </si>
  <si>
    <t>512,210,0000000000000000</t>
  </si>
  <si>
    <t>512,211,0000000000000000</t>
  </si>
  <si>
    <t>512,212,0000000000000000</t>
  </si>
  <si>
    <t>512,213,0000000000000000</t>
  </si>
  <si>
    <t>512,214,0000000000000000</t>
  </si>
  <si>
    <t>512,215,0000000000000000</t>
  </si>
  <si>
    <t>512,216,0000000000000000</t>
  </si>
  <si>
    <t>512,217,0000000000000000</t>
  </si>
  <si>
    <t>512,218,0000000000000000</t>
  </si>
  <si>
    <t>512,219,0000000000000000</t>
  </si>
  <si>
    <t>512,220,0000000000000000</t>
  </si>
  <si>
    <t>512,221,0000000000000000</t>
  </si>
  <si>
    <t>512,222,0000000000000000</t>
  </si>
  <si>
    <t>512,223,0000000000000000</t>
  </si>
  <si>
    <t>512,224,0000000000000000</t>
  </si>
  <si>
    <t>512,225,0000000000000000</t>
  </si>
  <si>
    <t>512,226,0000000000000000</t>
  </si>
  <si>
    <t>512,227,0000000000000000</t>
  </si>
  <si>
    <t>512,228,0000000000000000</t>
  </si>
  <si>
    <t>512,229,0000000000000000</t>
  </si>
  <si>
    <t>512,230,0000000000000000</t>
  </si>
  <si>
    <t>512,231,0000000000000000</t>
  </si>
  <si>
    <t>512,232,0000000000000000</t>
  </si>
  <si>
    <t>512,233,0000000000000000</t>
  </si>
  <si>
    <t>512,234,0000000000000000</t>
  </si>
  <si>
    <t>512,235,0000000000000000</t>
  </si>
  <si>
    <t>512,236,0000000000000000</t>
  </si>
  <si>
    <t>512,237,0000000000000000</t>
  </si>
  <si>
    <t>512,238,0000000000000000</t>
  </si>
  <si>
    <t>512,239,0000000000000000</t>
  </si>
  <si>
    <t>512,240,0000000000000000</t>
  </si>
  <si>
    <t>512,241,0000000000000000</t>
  </si>
  <si>
    <t>512,242,0000000000000000</t>
  </si>
  <si>
    <t>512,243,0000000000000000</t>
  </si>
  <si>
    <t>512,244,0000000000000000</t>
  </si>
  <si>
    <t>512,245,0000000000000000</t>
  </si>
  <si>
    <t>512,246,0000000000000000</t>
  </si>
  <si>
    <t>512,247,0000000000000000</t>
  </si>
  <si>
    <t>512,248,0000000000000000</t>
  </si>
  <si>
    <t>512,249,0000000000000000</t>
  </si>
  <si>
    <t>8-bit Script stops here!</t>
  </si>
  <si>
    <t>TRIG MOD</t>
  </si>
  <si>
    <t>COND MOD 1</t>
  </si>
  <si>
    <t>COND MOD 2</t>
  </si>
  <si>
    <t>ACTION MOD</t>
  </si>
  <si>
    <t>Window Schedule</t>
  </si>
  <si>
    <t>Window Schedule defined by Param 286 has changed state.</t>
  </si>
  <si>
    <t>Accumulator Schedule</t>
  </si>
  <si>
    <t>True if Accumulator Schedule 'n' is active.</t>
  </si>
  <si>
    <t>True if the state of Window Schedule defined by Param 286 matches 'n' where upper 4-bits are mask bits, lower 4 bits are state bits.</t>
  </si>
  <si>
    <t>NOT Window Schedule</t>
  </si>
  <si>
    <t>NOT Accumulator Scheduled Active</t>
  </si>
  <si>
    <t>Flag Group Clear</t>
  </si>
  <si>
    <t>Clear PEG flags in groups of 4 as defined by bits set in 'n'.</t>
  </si>
  <si>
    <t>C2 Mod Calc</t>
  </si>
  <si>
    <t>512,130,030000002F0F0000</t>
  </si>
  <si>
    <t>512,34,050105000117180F</t>
  </si>
  <si>
    <t>512,35,050106000217180F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</si>
</sst>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6" fillId="2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top"/>
    </xf>
    <xf numFmtId="0" fontId="1" fillId="0" borderId="0" xfId="0" applyFont="1"/>
    <xf numFmtId="0" fontId="3" fillId="0" borderId="0" xfId="0" applyFont="1"/>
    <xf numFmtId="0" fontId="1" fillId="0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horizontal="left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wrapText="1"/>
    </xf>
    <xf numFmtId="0" fontId="3" fillId="0" borderId="0" xfId="0" applyFont="1" applyFill="1"/>
    <xf numFmtId="0" fontId="3" fillId="0" borderId="0" xfId="0" applyFont="1" applyBorder="1" applyAlignment="1">
      <alignment vertical="top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2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5"/>
    <xf numFmtId="0" fontId="6" fillId="2" borderId="0" xfId="5" applyAlignment="1">
      <alignment horizontal="center"/>
    </xf>
    <xf numFmtId="0" fontId="3" fillId="0" borderId="0" xfId="2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6" fillId="2" borderId="0" xfId="5" applyAlignment="1">
      <alignment horizontal="left"/>
    </xf>
    <xf numFmtId="0" fontId="7" fillId="2" borderId="0" xfId="5" applyFont="1"/>
    <xf numFmtId="0" fontId="6" fillId="2" borderId="0" xfId="5" applyAlignment="1">
      <alignment vertical="top"/>
    </xf>
    <xf numFmtId="0" fontId="6" fillId="2" borderId="0" xfId="5" applyAlignment="1">
      <alignment wrapText="1"/>
    </xf>
    <xf numFmtId="0" fontId="7" fillId="2" borderId="0" xfId="5" applyFont="1" applyAlignment="1">
      <alignment wrapText="1"/>
    </xf>
  </cellXfs>
  <cellStyles count="6">
    <cellStyle name="Neutral" xfId="5" builtinId="28"/>
    <cellStyle name="Normal" xfId="0" builtinId="0"/>
    <cellStyle name="Normal 2" xfId="1"/>
    <cellStyle name="Normal 2 2" xfId="2"/>
    <cellStyle name="Normal 3" xfId="3"/>
    <cellStyle name="Normal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1"/>
    <pageSetUpPr fitToPage="1"/>
  </sheetPr>
  <dimension ref="A1:M251"/>
  <sheetViews>
    <sheetView workbookViewId="0">
      <pane ySplit="1" topLeftCell="A5" activePane="bottomLeft" state="frozen"/>
      <selection pane="bottomLeft" activeCell="C2" sqref="C2"/>
    </sheetView>
  </sheetViews>
  <sheetFormatPr baseColWidth="10" defaultColWidth="9.140625" defaultRowHeight="12.75"/>
  <cols>
    <col min="1" max="1" width="13.42578125" style="21" customWidth="1"/>
    <col min="2" max="2" width="6.7109375" style="21" customWidth="1"/>
    <col min="3" max="3" width="19.42578125" style="21" customWidth="1"/>
    <col min="4" max="4" width="9.85546875" style="21" customWidth="1"/>
    <col min="5" max="5" width="20.7109375" style="21" bestFit="1" customWidth="1"/>
    <col min="6" max="6" width="10.5703125" style="21" customWidth="1"/>
    <col min="7" max="7" width="8.5703125" style="21" customWidth="1"/>
    <col min="8" max="8" width="19.5703125" style="21" customWidth="1"/>
    <col min="9" max="9" width="10.42578125" style="21" customWidth="1"/>
    <col min="10" max="10" width="26.28515625" style="21" customWidth="1"/>
    <col min="11" max="11" width="10.85546875" style="21" customWidth="1"/>
    <col min="12" max="12" width="29.7109375" style="21" customWidth="1"/>
    <col min="13" max="16384" width="9.140625" style="21"/>
  </cols>
  <sheetData>
    <row r="1" spans="1:12" s="23" customFormat="1" ht="25.5">
      <c r="A1" s="13" t="s">
        <v>390</v>
      </c>
      <c r="B1" s="13" t="s">
        <v>193</v>
      </c>
      <c r="C1" s="13" t="s">
        <v>194</v>
      </c>
      <c r="D1" s="13" t="s">
        <v>766</v>
      </c>
      <c r="E1" s="13" t="s">
        <v>195</v>
      </c>
      <c r="F1" s="13" t="s">
        <v>767</v>
      </c>
      <c r="G1" s="13" t="s">
        <v>196</v>
      </c>
      <c r="H1" s="13" t="s">
        <v>197</v>
      </c>
      <c r="I1" s="13" t="s">
        <v>768</v>
      </c>
      <c r="J1" s="13" t="s">
        <v>198</v>
      </c>
      <c r="K1" s="13" t="s">
        <v>769</v>
      </c>
      <c r="L1" s="13" t="s">
        <v>389</v>
      </c>
    </row>
    <row r="2" spans="1:12">
      <c r="A2" s="12"/>
      <c r="B2" s="21">
        <v>0</v>
      </c>
      <c r="C2" s="24" t="str">
        <f>'Import Config'!Q2</f>
        <v xml:space="preserve">   </v>
      </c>
      <c r="D2" s="25" t="str">
        <f>'Import Config'!D2</f>
        <v xml:space="preserve"> </v>
      </c>
      <c r="E2" s="24" t="str">
        <f>'Import Config'!R2</f>
        <v xml:space="preserve"> </v>
      </c>
      <c r="F2" s="25" t="str">
        <f>'Import Config'!F2</f>
        <v xml:space="preserve"> </v>
      </c>
      <c r="G2" s="25" t="str">
        <f>'Import Config'!O2</f>
        <v xml:space="preserve"> </v>
      </c>
      <c r="H2" s="24" t="str">
        <f>'Import Config'!T2</f>
        <v xml:space="preserve"> </v>
      </c>
      <c r="I2" s="25" t="str">
        <f>'Import Config'!J2</f>
        <v xml:space="preserve"> </v>
      </c>
      <c r="J2" s="24" t="str">
        <f>'Import Config'!S2</f>
        <v xml:space="preserve"> </v>
      </c>
      <c r="K2" s="25" t="str">
        <f>'Import Config'!H2</f>
        <v xml:space="preserve"> </v>
      </c>
      <c r="L2" s="12"/>
    </row>
    <row r="3" spans="1:12">
      <c r="B3" s="21">
        <f t="shared" ref="B3:B68" si="0">$B2 + 1</f>
        <v>1</v>
      </c>
      <c r="C3" s="24" t="str">
        <f>'Import Config'!Q3</f>
        <v xml:space="preserve">   </v>
      </c>
      <c r="D3" s="25" t="str">
        <f>'Import Config'!D3</f>
        <v xml:space="preserve"> </v>
      </c>
      <c r="E3" s="24" t="str">
        <f>'Import Config'!R3</f>
        <v xml:space="preserve"> </v>
      </c>
      <c r="F3" s="25" t="str">
        <f>'Import Config'!F3</f>
        <v xml:space="preserve"> </v>
      </c>
      <c r="G3" s="25" t="str">
        <f>'Import Config'!O3</f>
        <v xml:space="preserve"> </v>
      </c>
      <c r="H3" s="24" t="str">
        <f>'Import Config'!T3</f>
        <v xml:space="preserve"> </v>
      </c>
      <c r="I3" s="25" t="str">
        <f>'Import Config'!J3</f>
        <v xml:space="preserve"> </v>
      </c>
      <c r="J3" s="24" t="str">
        <f>'Import Config'!S3</f>
        <v xml:space="preserve"> </v>
      </c>
      <c r="K3" s="25" t="str">
        <f>'Import Config'!H3</f>
        <v xml:space="preserve"> </v>
      </c>
      <c r="L3" s="12"/>
    </row>
    <row r="4" spans="1:12">
      <c r="B4" s="21">
        <f t="shared" si="0"/>
        <v>2</v>
      </c>
      <c r="C4" s="24" t="str">
        <f>'Import Config'!Q4</f>
        <v xml:space="preserve">   </v>
      </c>
      <c r="D4" s="25" t="str">
        <f>'Import Config'!D4</f>
        <v xml:space="preserve"> </v>
      </c>
      <c r="E4" s="24" t="str">
        <f>'Import Config'!R4</f>
        <v xml:space="preserve"> </v>
      </c>
      <c r="F4" s="25" t="str">
        <f>'Import Config'!F4</f>
        <v xml:space="preserve"> </v>
      </c>
      <c r="G4" s="25" t="str">
        <f>'Import Config'!O4</f>
        <v xml:space="preserve"> </v>
      </c>
      <c r="H4" s="24" t="str">
        <f>'Import Config'!T4</f>
        <v xml:space="preserve"> </v>
      </c>
      <c r="I4" s="25" t="str">
        <f>'Import Config'!J4</f>
        <v xml:space="preserve"> </v>
      </c>
      <c r="J4" s="24" t="str">
        <f>'Import Config'!S4</f>
        <v xml:space="preserve"> </v>
      </c>
      <c r="K4" s="25" t="str">
        <f>'Import Config'!H4</f>
        <v xml:space="preserve"> </v>
      </c>
      <c r="L4" s="12"/>
    </row>
    <row r="5" spans="1:12">
      <c r="B5" s="21">
        <f t="shared" si="0"/>
        <v>3</v>
      </c>
      <c r="C5" s="24" t="str">
        <f>'Import Config'!Q5</f>
        <v xml:space="preserve">   </v>
      </c>
      <c r="D5" s="25" t="str">
        <f>'Import Config'!D5</f>
        <v xml:space="preserve"> </v>
      </c>
      <c r="E5" s="24" t="str">
        <f>'Import Config'!R5</f>
        <v xml:space="preserve"> </v>
      </c>
      <c r="F5" s="25" t="str">
        <f>'Import Config'!F5</f>
        <v xml:space="preserve"> </v>
      </c>
      <c r="G5" s="25" t="str">
        <f>'Import Config'!O5</f>
        <v xml:space="preserve"> </v>
      </c>
      <c r="H5" s="24" t="str">
        <f>'Import Config'!T5</f>
        <v xml:space="preserve"> </v>
      </c>
      <c r="I5" s="25" t="str">
        <f>'Import Config'!J5</f>
        <v xml:space="preserve"> </v>
      </c>
      <c r="J5" s="24" t="str">
        <f>'Import Config'!S5</f>
        <v xml:space="preserve"> </v>
      </c>
      <c r="K5" s="25" t="str">
        <f>'Import Config'!H5</f>
        <v xml:space="preserve"> </v>
      </c>
      <c r="L5" s="12"/>
    </row>
    <row r="6" spans="1:12">
      <c r="B6" s="21">
        <f t="shared" si="0"/>
        <v>4</v>
      </c>
      <c r="C6" s="24" t="str">
        <f>'Import Config'!Q6</f>
        <v xml:space="preserve">   </v>
      </c>
      <c r="D6" s="25" t="str">
        <f>'Import Config'!D6</f>
        <v xml:space="preserve"> </v>
      </c>
      <c r="E6" s="24" t="str">
        <f>'Import Config'!R6</f>
        <v xml:space="preserve"> </v>
      </c>
      <c r="F6" s="25" t="str">
        <f>'Import Config'!F6</f>
        <v xml:space="preserve"> </v>
      </c>
      <c r="G6" s="25" t="str">
        <f>'Import Config'!O6</f>
        <v xml:space="preserve"> </v>
      </c>
      <c r="H6" s="24" t="str">
        <f>'Import Config'!T6</f>
        <v xml:space="preserve"> </v>
      </c>
      <c r="I6" s="25" t="str">
        <f>'Import Config'!J6</f>
        <v xml:space="preserve"> </v>
      </c>
      <c r="J6" s="24" t="str">
        <f>'Import Config'!S6</f>
        <v xml:space="preserve"> </v>
      </c>
      <c r="K6" s="25" t="str">
        <f>'Import Config'!H6</f>
        <v xml:space="preserve"> </v>
      </c>
      <c r="L6" s="12"/>
    </row>
    <row r="7" spans="1:12">
      <c r="B7" s="21">
        <f t="shared" si="0"/>
        <v>5</v>
      </c>
      <c r="C7" s="24" t="str">
        <f>'Import Config'!Q7</f>
        <v xml:space="preserve">   </v>
      </c>
      <c r="D7" s="25" t="str">
        <f>'Import Config'!D7</f>
        <v xml:space="preserve"> </v>
      </c>
      <c r="E7" s="24" t="str">
        <f>'Import Config'!R7</f>
        <v xml:space="preserve"> </v>
      </c>
      <c r="F7" s="25" t="str">
        <f>'Import Config'!F7</f>
        <v xml:space="preserve"> </v>
      </c>
      <c r="G7" s="25" t="str">
        <f>'Import Config'!O7</f>
        <v xml:space="preserve"> </v>
      </c>
      <c r="H7" s="24" t="str">
        <f>'Import Config'!T7</f>
        <v xml:space="preserve"> </v>
      </c>
      <c r="I7" s="25" t="str">
        <f>'Import Config'!J7</f>
        <v xml:space="preserve"> </v>
      </c>
      <c r="J7" s="24" t="str">
        <f>'Import Config'!S7</f>
        <v xml:space="preserve"> </v>
      </c>
      <c r="K7" s="25" t="str">
        <f>'Import Config'!H7</f>
        <v xml:space="preserve"> </v>
      </c>
      <c r="L7" s="12"/>
    </row>
    <row r="8" spans="1:12">
      <c r="B8" s="21">
        <f>$B7 + 1</f>
        <v>6</v>
      </c>
      <c r="C8" s="24" t="str">
        <f>'Import Config'!Q8</f>
        <v xml:space="preserve">   </v>
      </c>
      <c r="D8" s="25" t="str">
        <f>'Import Config'!D8</f>
        <v xml:space="preserve"> </v>
      </c>
      <c r="E8" s="24" t="str">
        <f>'Import Config'!R8</f>
        <v xml:space="preserve"> </v>
      </c>
      <c r="F8" s="25" t="str">
        <f>'Import Config'!F8</f>
        <v xml:space="preserve"> </v>
      </c>
      <c r="G8" s="25" t="str">
        <f>'Import Config'!O8</f>
        <v xml:space="preserve"> </v>
      </c>
      <c r="H8" s="24" t="str">
        <f>'Import Config'!T8</f>
        <v xml:space="preserve"> </v>
      </c>
      <c r="I8" s="25" t="str">
        <f>'Import Config'!J8</f>
        <v xml:space="preserve"> </v>
      </c>
      <c r="J8" s="24" t="str">
        <f>'Import Config'!S8</f>
        <v xml:space="preserve"> </v>
      </c>
      <c r="K8" s="25" t="str">
        <f>'Import Config'!H8</f>
        <v xml:space="preserve"> </v>
      </c>
      <c r="L8" s="12"/>
    </row>
    <row r="9" spans="1:12">
      <c r="B9" s="21">
        <f t="shared" si="0"/>
        <v>7</v>
      </c>
      <c r="C9" s="24" t="str">
        <f>'Import Config'!Q9</f>
        <v xml:space="preserve">   </v>
      </c>
      <c r="D9" s="25" t="str">
        <f>'Import Config'!D9</f>
        <v xml:space="preserve"> </v>
      </c>
      <c r="E9" s="24" t="str">
        <f>'Import Config'!R9</f>
        <v xml:space="preserve"> </v>
      </c>
      <c r="F9" s="25" t="str">
        <f>'Import Config'!F9</f>
        <v xml:space="preserve"> </v>
      </c>
      <c r="G9" s="25" t="str">
        <f>'Import Config'!O9</f>
        <v xml:space="preserve"> </v>
      </c>
      <c r="H9" s="24" t="str">
        <f>'Import Config'!T9</f>
        <v xml:space="preserve"> </v>
      </c>
      <c r="I9" s="25" t="str">
        <f>'Import Config'!J9</f>
        <v xml:space="preserve"> </v>
      </c>
      <c r="J9" s="24" t="str">
        <f>'Import Config'!S9</f>
        <v xml:space="preserve"> </v>
      </c>
      <c r="K9" s="25" t="str">
        <f>'Import Config'!H9</f>
        <v xml:space="preserve"> </v>
      </c>
      <c r="L9" s="12"/>
    </row>
    <row r="10" spans="1:12">
      <c r="B10" s="21">
        <f>$B9 + 1</f>
        <v>8</v>
      </c>
      <c r="C10" s="24" t="str">
        <f>'Import Config'!Q10</f>
        <v xml:space="preserve">   </v>
      </c>
      <c r="D10" s="25" t="str">
        <f>'Import Config'!D10</f>
        <v xml:space="preserve"> </v>
      </c>
      <c r="E10" s="24" t="str">
        <f>'Import Config'!R10</f>
        <v xml:space="preserve"> </v>
      </c>
      <c r="F10" s="25" t="str">
        <f>'Import Config'!F10</f>
        <v xml:space="preserve"> </v>
      </c>
      <c r="G10" s="25" t="str">
        <f>'Import Config'!O10</f>
        <v xml:space="preserve"> </v>
      </c>
      <c r="H10" s="24" t="str">
        <f>'Import Config'!T10</f>
        <v xml:space="preserve"> </v>
      </c>
      <c r="I10" s="25" t="str">
        <f>'Import Config'!J10</f>
        <v xml:space="preserve"> </v>
      </c>
      <c r="J10" s="24" t="str">
        <f>'Import Config'!S10</f>
        <v xml:space="preserve"> </v>
      </c>
      <c r="K10" s="25" t="str">
        <f>'Import Config'!H10</f>
        <v xml:space="preserve"> </v>
      </c>
      <c r="L10" s="12"/>
    </row>
    <row r="11" spans="1:12">
      <c r="B11" s="21">
        <f t="shared" si="0"/>
        <v>9</v>
      </c>
      <c r="C11" s="24" t="str">
        <f>'Import Config'!Q11</f>
        <v xml:space="preserve">   </v>
      </c>
      <c r="D11" s="25" t="str">
        <f>'Import Config'!D11</f>
        <v xml:space="preserve"> </v>
      </c>
      <c r="E11" s="24" t="str">
        <f>'Import Config'!R11</f>
        <v xml:space="preserve"> </v>
      </c>
      <c r="F11" s="25" t="str">
        <f>'Import Config'!F11</f>
        <v xml:space="preserve"> </v>
      </c>
      <c r="G11" s="25" t="str">
        <f>'Import Config'!O11</f>
        <v xml:space="preserve"> </v>
      </c>
      <c r="H11" s="24" t="str">
        <f>'Import Config'!T11</f>
        <v xml:space="preserve"> </v>
      </c>
      <c r="I11" s="25" t="str">
        <f>'Import Config'!J11</f>
        <v xml:space="preserve"> </v>
      </c>
      <c r="J11" s="24" t="str">
        <f>'Import Config'!S11</f>
        <v xml:space="preserve"> </v>
      </c>
      <c r="K11" s="25" t="str">
        <f>'Import Config'!H11</f>
        <v xml:space="preserve"> </v>
      </c>
      <c r="L11" s="12"/>
    </row>
    <row r="12" spans="1:12">
      <c r="B12" s="21">
        <f t="shared" si="0"/>
        <v>10</v>
      </c>
      <c r="C12" s="24" t="str">
        <f>'Import Config'!Q12</f>
        <v xml:space="preserve">   </v>
      </c>
      <c r="D12" s="25" t="str">
        <f>'Import Config'!D12</f>
        <v xml:space="preserve"> </v>
      </c>
      <c r="E12" s="24" t="str">
        <f>'Import Config'!R12</f>
        <v xml:space="preserve"> </v>
      </c>
      <c r="F12" s="25" t="str">
        <f>'Import Config'!F12</f>
        <v xml:space="preserve"> </v>
      </c>
      <c r="G12" s="25" t="str">
        <f>'Import Config'!O12</f>
        <v xml:space="preserve"> </v>
      </c>
      <c r="H12" s="24" t="str">
        <f>'Import Config'!T12</f>
        <v xml:space="preserve"> </v>
      </c>
      <c r="I12" s="25" t="str">
        <f>'Import Config'!J12</f>
        <v xml:space="preserve"> </v>
      </c>
      <c r="J12" s="24" t="str">
        <f>'Import Config'!S12</f>
        <v xml:space="preserve"> </v>
      </c>
      <c r="K12" s="25" t="str">
        <f>'Import Config'!H12</f>
        <v xml:space="preserve"> </v>
      </c>
      <c r="L12" s="12"/>
    </row>
    <row r="13" spans="1:12">
      <c r="B13" s="21">
        <f t="shared" si="0"/>
        <v>11</v>
      </c>
      <c r="C13" s="24" t="str">
        <f>'Import Config'!Q13</f>
        <v xml:space="preserve">   </v>
      </c>
      <c r="D13" s="25" t="str">
        <f>'Import Config'!D13</f>
        <v xml:space="preserve"> </v>
      </c>
      <c r="E13" s="24" t="str">
        <f>'Import Config'!R13</f>
        <v xml:space="preserve"> </v>
      </c>
      <c r="F13" s="25" t="str">
        <f>'Import Config'!F13</f>
        <v xml:space="preserve"> </v>
      </c>
      <c r="G13" s="25" t="str">
        <f>'Import Config'!O13</f>
        <v xml:space="preserve"> </v>
      </c>
      <c r="H13" s="24" t="str">
        <f>'Import Config'!T13</f>
        <v xml:space="preserve"> </v>
      </c>
      <c r="I13" s="25" t="str">
        <f>'Import Config'!J13</f>
        <v xml:space="preserve"> </v>
      </c>
      <c r="J13" s="24" t="str">
        <f>'Import Config'!S13</f>
        <v xml:space="preserve"> </v>
      </c>
      <c r="K13" s="25" t="str">
        <f>'Import Config'!H13</f>
        <v xml:space="preserve"> </v>
      </c>
      <c r="L13" s="12"/>
    </row>
    <row r="14" spans="1:12">
      <c r="B14" s="21">
        <f t="shared" si="0"/>
        <v>12</v>
      </c>
      <c r="C14" s="24" t="str">
        <f>'Import Config'!Q14</f>
        <v xml:space="preserve">   </v>
      </c>
      <c r="D14" s="25" t="str">
        <f>'Import Config'!D14</f>
        <v xml:space="preserve"> </v>
      </c>
      <c r="E14" s="24" t="str">
        <f>'Import Config'!R14</f>
        <v xml:space="preserve"> </v>
      </c>
      <c r="F14" s="25" t="str">
        <f>'Import Config'!F14</f>
        <v xml:space="preserve"> </v>
      </c>
      <c r="G14" s="25" t="str">
        <f>'Import Config'!O14</f>
        <v xml:space="preserve"> </v>
      </c>
      <c r="H14" s="24" t="str">
        <f>'Import Config'!T14</f>
        <v xml:space="preserve"> </v>
      </c>
      <c r="I14" s="25" t="str">
        <f>'Import Config'!J14</f>
        <v xml:space="preserve"> </v>
      </c>
      <c r="J14" s="24" t="str">
        <f>'Import Config'!S14</f>
        <v xml:space="preserve"> </v>
      </c>
      <c r="K14" s="25" t="str">
        <f>'Import Config'!H14</f>
        <v xml:space="preserve"> </v>
      </c>
      <c r="L14" s="12"/>
    </row>
    <row r="15" spans="1:12">
      <c r="B15" s="21">
        <f t="shared" si="0"/>
        <v>13</v>
      </c>
      <c r="C15" s="24" t="str">
        <f>'Import Config'!Q15</f>
        <v xml:space="preserve">   </v>
      </c>
      <c r="D15" s="25" t="str">
        <f>'Import Config'!D15</f>
        <v xml:space="preserve"> </v>
      </c>
      <c r="E15" s="24" t="str">
        <f>'Import Config'!R15</f>
        <v xml:space="preserve"> </v>
      </c>
      <c r="F15" s="25" t="str">
        <f>'Import Config'!F15</f>
        <v xml:space="preserve"> </v>
      </c>
      <c r="G15" s="25" t="str">
        <f>'Import Config'!O15</f>
        <v xml:space="preserve"> </v>
      </c>
      <c r="H15" s="24" t="str">
        <f>'Import Config'!T15</f>
        <v xml:space="preserve"> </v>
      </c>
      <c r="I15" s="25" t="str">
        <f>'Import Config'!J15</f>
        <v xml:space="preserve"> </v>
      </c>
      <c r="J15" s="24" t="str">
        <f>'Import Config'!S15</f>
        <v xml:space="preserve"> </v>
      </c>
      <c r="K15" s="25" t="str">
        <f>'Import Config'!H15</f>
        <v xml:space="preserve"> </v>
      </c>
      <c r="L15" s="12"/>
    </row>
    <row r="16" spans="1:12">
      <c r="B16" s="21">
        <f t="shared" si="0"/>
        <v>14</v>
      </c>
      <c r="C16" s="24" t="str">
        <f>'Import Config'!Q16</f>
        <v xml:space="preserve">   </v>
      </c>
      <c r="D16" s="25" t="str">
        <f>'Import Config'!D16</f>
        <v xml:space="preserve"> </v>
      </c>
      <c r="E16" s="24" t="str">
        <f>'Import Config'!R16</f>
        <v xml:space="preserve"> </v>
      </c>
      <c r="F16" s="25" t="str">
        <f>'Import Config'!F16</f>
        <v xml:space="preserve"> </v>
      </c>
      <c r="G16" s="25" t="str">
        <f>'Import Config'!O16</f>
        <v xml:space="preserve"> </v>
      </c>
      <c r="H16" s="24" t="str">
        <f>'Import Config'!T16</f>
        <v xml:space="preserve"> </v>
      </c>
      <c r="I16" s="25" t="str">
        <f>'Import Config'!J16</f>
        <v xml:space="preserve"> </v>
      </c>
      <c r="J16" s="24" t="str">
        <f>'Import Config'!S16</f>
        <v xml:space="preserve"> </v>
      </c>
      <c r="K16" s="25" t="str">
        <f>'Import Config'!H16</f>
        <v xml:space="preserve"> </v>
      </c>
      <c r="L16" s="12"/>
    </row>
    <row r="17" spans="2:12">
      <c r="B17" s="21">
        <f t="shared" si="0"/>
        <v>15</v>
      </c>
      <c r="C17" s="24" t="str">
        <f>'Import Config'!Q17</f>
        <v xml:space="preserve">   </v>
      </c>
      <c r="D17" s="25" t="str">
        <f>'Import Config'!D17</f>
        <v xml:space="preserve"> </v>
      </c>
      <c r="E17" s="24" t="str">
        <f>'Import Config'!R17</f>
        <v xml:space="preserve"> </v>
      </c>
      <c r="F17" s="25" t="str">
        <f>'Import Config'!F17</f>
        <v xml:space="preserve"> </v>
      </c>
      <c r="G17" s="25" t="str">
        <f>'Import Config'!O17</f>
        <v xml:space="preserve"> </v>
      </c>
      <c r="H17" s="24" t="str">
        <f>'Import Config'!T17</f>
        <v xml:space="preserve"> </v>
      </c>
      <c r="I17" s="25" t="str">
        <f>'Import Config'!J17</f>
        <v xml:space="preserve"> </v>
      </c>
      <c r="J17" s="24" t="str">
        <f>'Import Config'!S17</f>
        <v xml:space="preserve"> </v>
      </c>
      <c r="K17" s="25" t="str">
        <f>'Import Config'!H17</f>
        <v xml:space="preserve"> </v>
      </c>
      <c r="L17" s="12"/>
    </row>
    <row r="18" spans="2:12">
      <c r="B18" s="21">
        <f t="shared" si="0"/>
        <v>16</v>
      </c>
      <c r="C18" s="24" t="str">
        <f>'Import Config'!Q18</f>
        <v xml:space="preserve">   </v>
      </c>
      <c r="D18" s="25" t="str">
        <f>'Import Config'!D18</f>
        <v xml:space="preserve"> </v>
      </c>
      <c r="E18" s="24" t="str">
        <f>'Import Config'!R18</f>
        <v xml:space="preserve"> </v>
      </c>
      <c r="F18" s="25" t="str">
        <f>'Import Config'!F18</f>
        <v xml:space="preserve"> </v>
      </c>
      <c r="G18" s="25" t="str">
        <f>'Import Config'!O18</f>
        <v xml:space="preserve"> </v>
      </c>
      <c r="H18" s="24" t="str">
        <f>'Import Config'!T18</f>
        <v xml:space="preserve"> </v>
      </c>
      <c r="I18" s="25" t="str">
        <f>'Import Config'!J18</f>
        <v xml:space="preserve"> </v>
      </c>
      <c r="J18" s="24" t="str">
        <f>'Import Config'!S18</f>
        <v xml:space="preserve"> </v>
      </c>
      <c r="K18" s="25" t="str">
        <f>'Import Config'!H18</f>
        <v xml:space="preserve"> </v>
      </c>
      <c r="L18" s="12"/>
    </row>
    <row r="19" spans="2:12">
      <c r="B19" s="21">
        <f t="shared" si="0"/>
        <v>17</v>
      </c>
      <c r="C19" s="24" t="str">
        <f>'Import Config'!Q19</f>
        <v xml:space="preserve">   </v>
      </c>
      <c r="D19" s="25" t="str">
        <f>'Import Config'!D19</f>
        <v xml:space="preserve"> </v>
      </c>
      <c r="E19" s="24" t="str">
        <f>'Import Config'!R19</f>
        <v xml:space="preserve"> </v>
      </c>
      <c r="F19" s="25" t="str">
        <f>'Import Config'!F19</f>
        <v xml:space="preserve"> </v>
      </c>
      <c r="G19" s="25" t="str">
        <f>'Import Config'!O19</f>
        <v xml:space="preserve"> </v>
      </c>
      <c r="H19" s="24" t="str">
        <f>'Import Config'!T19</f>
        <v xml:space="preserve"> </v>
      </c>
      <c r="I19" s="25" t="str">
        <f>'Import Config'!J19</f>
        <v xml:space="preserve"> </v>
      </c>
      <c r="J19" s="24" t="str">
        <f>'Import Config'!S19</f>
        <v xml:space="preserve"> </v>
      </c>
      <c r="K19" s="25" t="str">
        <f>'Import Config'!H19</f>
        <v xml:space="preserve"> </v>
      </c>
      <c r="L19" s="12"/>
    </row>
    <row r="20" spans="2:12">
      <c r="B20" s="21">
        <f t="shared" si="0"/>
        <v>18</v>
      </c>
      <c r="C20" s="24" t="str">
        <f>'Import Config'!Q20</f>
        <v xml:space="preserve">   </v>
      </c>
      <c r="D20" s="25" t="str">
        <f>'Import Config'!D20</f>
        <v xml:space="preserve"> </v>
      </c>
      <c r="E20" s="24" t="str">
        <f>'Import Config'!R20</f>
        <v xml:space="preserve"> </v>
      </c>
      <c r="F20" s="25" t="str">
        <f>'Import Config'!F20</f>
        <v xml:space="preserve"> </v>
      </c>
      <c r="G20" s="25" t="str">
        <f>'Import Config'!O20</f>
        <v xml:space="preserve"> </v>
      </c>
      <c r="H20" s="24" t="str">
        <f>'Import Config'!T20</f>
        <v xml:space="preserve"> </v>
      </c>
      <c r="I20" s="25" t="str">
        <f>'Import Config'!J20</f>
        <v xml:space="preserve"> </v>
      </c>
      <c r="J20" s="24" t="str">
        <f>'Import Config'!S20</f>
        <v xml:space="preserve"> </v>
      </c>
      <c r="K20" s="25" t="str">
        <f>'Import Config'!H20</f>
        <v xml:space="preserve"> </v>
      </c>
      <c r="L20" s="12"/>
    </row>
    <row r="21" spans="2:12">
      <c r="B21" s="21">
        <f t="shared" si="0"/>
        <v>19</v>
      </c>
      <c r="C21" s="24" t="str">
        <f>'Import Config'!Q21</f>
        <v xml:space="preserve">   </v>
      </c>
      <c r="D21" s="25" t="str">
        <f>'Import Config'!D21</f>
        <v xml:space="preserve"> </v>
      </c>
      <c r="E21" s="24" t="str">
        <f>'Import Config'!R21</f>
        <v xml:space="preserve"> </v>
      </c>
      <c r="F21" s="25" t="str">
        <f>'Import Config'!F21</f>
        <v xml:space="preserve"> </v>
      </c>
      <c r="G21" s="25" t="str">
        <f>'Import Config'!O21</f>
        <v xml:space="preserve"> </v>
      </c>
      <c r="H21" s="24" t="str">
        <f>'Import Config'!T21</f>
        <v xml:space="preserve"> </v>
      </c>
      <c r="I21" s="25" t="str">
        <f>'Import Config'!J21</f>
        <v xml:space="preserve"> </v>
      </c>
      <c r="J21" s="24" t="str">
        <f>'Import Config'!S21</f>
        <v xml:space="preserve"> </v>
      </c>
      <c r="K21" s="25" t="str">
        <f>'Import Config'!H21</f>
        <v xml:space="preserve"> </v>
      </c>
      <c r="L21" s="12"/>
    </row>
    <row r="22" spans="2:12">
      <c r="B22" s="21">
        <f t="shared" si="0"/>
        <v>20</v>
      </c>
      <c r="C22" s="24" t="str">
        <f>'Import Config'!Q22</f>
        <v xml:space="preserve">   </v>
      </c>
      <c r="D22" s="25" t="str">
        <f>'Import Config'!D22</f>
        <v xml:space="preserve"> </v>
      </c>
      <c r="E22" s="24" t="str">
        <f>'Import Config'!R22</f>
        <v xml:space="preserve"> </v>
      </c>
      <c r="F22" s="25" t="str">
        <f>'Import Config'!F22</f>
        <v xml:space="preserve"> </v>
      </c>
      <c r="G22" s="25" t="str">
        <f>'Import Config'!O22</f>
        <v xml:space="preserve"> </v>
      </c>
      <c r="H22" s="24" t="str">
        <f>'Import Config'!T22</f>
        <v xml:space="preserve"> </v>
      </c>
      <c r="I22" s="25" t="str">
        <f>'Import Config'!J22</f>
        <v xml:space="preserve"> </v>
      </c>
      <c r="J22" s="24" t="str">
        <f>'Import Config'!S22</f>
        <v xml:space="preserve"> </v>
      </c>
      <c r="K22" s="25" t="str">
        <f>'Import Config'!H22</f>
        <v xml:space="preserve"> </v>
      </c>
      <c r="L22" s="12"/>
    </row>
    <row r="23" spans="2:12">
      <c r="B23" s="21">
        <f t="shared" si="0"/>
        <v>21</v>
      </c>
      <c r="C23" s="24" t="str">
        <f>'Import Config'!Q23</f>
        <v xml:space="preserve">   </v>
      </c>
      <c r="D23" s="25" t="str">
        <f>'Import Config'!D23</f>
        <v xml:space="preserve"> </v>
      </c>
      <c r="E23" s="24" t="str">
        <f>'Import Config'!R23</f>
        <v xml:space="preserve"> </v>
      </c>
      <c r="F23" s="25" t="str">
        <f>'Import Config'!F23</f>
        <v xml:space="preserve"> </v>
      </c>
      <c r="G23" s="25" t="str">
        <f>'Import Config'!O23</f>
        <v xml:space="preserve"> </v>
      </c>
      <c r="H23" s="24" t="str">
        <f>'Import Config'!T23</f>
        <v xml:space="preserve"> </v>
      </c>
      <c r="I23" s="25" t="str">
        <f>'Import Config'!J23</f>
        <v xml:space="preserve"> </v>
      </c>
      <c r="J23" s="24" t="str">
        <f>'Import Config'!S23</f>
        <v xml:space="preserve"> </v>
      </c>
      <c r="K23" s="25" t="str">
        <f>'Import Config'!H23</f>
        <v xml:space="preserve"> </v>
      </c>
      <c r="L23" s="12"/>
    </row>
    <row r="24" spans="2:12">
      <c r="B24" s="21">
        <f t="shared" si="0"/>
        <v>22</v>
      </c>
      <c r="C24" s="24" t="str">
        <f>'Import Config'!Q24</f>
        <v xml:space="preserve">   </v>
      </c>
      <c r="D24" s="25" t="str">
        <f>'Import Config'!D24</f>
        <v xml:space="preserve"> </v>
      </c>
      <c r="E24" s="24" t="str">
        <f>'Import Config'!R24</f>
        <v xml:space="preserve"> </v>
      </c>
      <c r="F24" s="25" t="str">
        <f>'Import Config'!F24</f>
        <v xml:space="preserve"> </v>
      </c>
      <c r="G24" s="25" t="str">
        <f>'Import Config'!O24</f>
        <v xml:space="preserve"> </v>
      </c>
      <c r="H24" s="24" t="str">
        <f>'Import Config'!T24</f>
        <v xml:space="preserve"> </v>
      </c>
      <c r="I24" s="25" t="str">
        <f>'Import Config'!J24</f>
        <v xml:space="preserve"> </v>
      </c>
      <c r="J24" s="24" t="str">
        <f>'Import Config'!S24</f>
        <v xml:space="preserve"> </v>
      </c>
      <c r="K24" s="25" t="str">
        <f>'Import Config'!H24</f>
        <v xml:space="preserve"> </v>
      </c>
      <c r="L24" s="12"/>
    </row>
    <row r="25" spans="2:12">
      <c r="B25" s="21">
        <f t="shared" si="0"/>
        <v>23</v>
      </c>
      <c r="C25" s="24" t="str">
        <f>'Import Config'!Q25</f>
        <v xml:space="preserve">   </v>
      </c>
      <c r="D25" s="25" t="str">
        <f>'Import Config'!D25</f>
        <v xml:space="preserve"> </v>
      </c>
      <c r="E25" s="24" t="str">
        <f>'Import Config'!R25</f>
        <v xml:space="preserve"> </v>
      </c>
      <c r="F25" s="25" t="str">
        <f>'Import Config'!F25</f>
        <v xml:space="preserve"> </v>
      </c>
      <c r="G25" s="25" t="str">
        <f>'Import Config'!O25</f>
        <v xml:space="preserve"> </v>
      </c>
      <c r="H25" s="24" t="str">
        <f>'Import Config'!T25</f>
        <v xml:space="preserve"> </v>
      </c>
      <c r="I25" s="25" t="str">
        <f>'Import Config'!J25</f>
        <v xml:space="preserve"> </v>
      </c>
      <c r="J25" s="24" t="str">
        <f>'Import Config'!S25</f>
        <v xml:space="preserve"> </v>
      </c>
      <c r="K25" s="25" t="str">
        <f>'Import Config'!H25</f>
        <v xml:space="preserve"> </v>
      </c>
      <c r="L25" s="12"/>
    </row>
    <row r="26" spans="2:12">
      <c r="B26" s="21">
        <f t="shared" si="0"/>
        <v>24</v>
      </c>
      <c r="C26" s="24" t="str">
        <f>'Import Config'!Q26</f>
        <v xml:space="preserve">   </v>
      </c>
      <c r="D26" s="25" t="str">
        <f>'Import Config'!D26</f>
        <v xml:space="preserve"> </v>
      </c>
      <c r="E26" s="24" t="str">
        <f>'Import Config'!R26</f>
        <v xml:space="preserve"> </v>
      </c>
      <c r="F26" s="25" t="str">
        <f>'Import Config'!F26</f>
        <v xml:space="preserve"> </v>
      </c>
      <c r="G26" s="25" t="str">
        <f>'Import Config'!O26</f>
        <v xml:space="preserve"> </v>
      </c>
      <c r="H26" s="24" t="str">
        <f>'Import Config'!T26</f>
        <v xml:space="preserve"> </v>
      </c>
      <c r="I26" s="25" t="str">
        <f>'Import Config'!J26</f>
        <v xml:space="preserve"> </v>
      </c>
      <c r="J26" s="24" t="str">
        <f>'Import Config'!S26</f>
        <v xml:space="preserve"> </v>
      </c>
      <c r="K26" s="25" t="str">
        <f>'Import Config'!H26</f>
        <v xml:space="preserve"> </v>
      </c>
      <c r="L26" s="12"/>
    </row>
    <row r="27" spans="2:12">
      <c r="B27" s="21">
        <f t="shared" si="0"/>
        <v>25</v>
      </c>
      <c r="C27" s="24" t="str">
        <f>'Import Config'!Q27</f>
        <v xml:space="preserve">   </v>
      </c>
      <c r="D27" s="25" t="str">
        <f>'Import Config'!D27</f>
        <v xml:space="preserve"> </v>
      </c>
      <c r="E27" s="24" t="str">
        <f>'Import Config'!R27</f>
        <v xml:space="preserve"> </v>
      </c>
      <c r="F27" s="25" t="str">
        <f>'Import Config'!F27</f>
        <v xml:space="preserve"> </v>
      </c>
      <c r="G27" s="25" t="str">
        <f>'Import Config'!O27</f>
        <v xml:space="preserve"> </v>
      </c>
      <c r="H27" s="24" t="str">
        <f>'Import Config'!T27</f>
        <v xml:space="preserve"> </v>
      </c>
      <c r="I27" s="25" t="str">
        <f>'Import Config'!J27</f>
        <v xml:space="preserve"> </v>
      </c>
      <c r="J27" s="24" t="str">
        <f>'Import Config'!S27</f>
        <v xml:space="preserve"> </v>
      </c>
      <c r="K27" s="25" t="str">
        <f>'Import Config'!H27</f>
        <v xml:space="preserve"> </v>
      </c>
      <c r="L27" s="12"/>
    </row>
    <row r="28" spans="2:12">
      <c r="B28" s="21">
        <f t="shared" si="0"/>
        <v>26</v>
      </c>
      <c r="C28" s="24" t="str">
        <f>'Import Config'!Q28</f>
        <v xml:space="preserve">   </v>
      </c>
      <c r="D28" s="25" t="str">
        <f>'Import Config'!D28</f>
        <v xml:space="preserve"> </v>
      </c>
      <c r="E28" s="24" t="str">
        <f>'Import Config'!R28</f>
        <v xml:space="preserve"> </v>
      </c>
      <c r="F28" s="25" t="str">
        <f>'Import Config'!F28</f>
        <v xml:space="preserve"> </v>
      </c>
      <c r="G28" s="25" t="str">
        <f>'Import Config'!O28</f>
        <v xml:space="preserve"> </v>
      </c>
      <c r="H28" s="24" t="str">
        <f>'Import Config'!T28</f>
        <v xml:space="preserve"> </v>
      </c>
      <c r="I28" s="25" t="str">
        <f>'Import Config'!J28</f>
        <v xml:space="preserve"> </v>
      </c>
      <c r="J28" s="24" t="str">
        <f>'Import Config'!S28</f>
        <v xml:space="preserve"> </v>
      </c>
      <c r="K28" s="25" t="str">
        <f>'Import Config'!H28</f>
        <v xml:space="preserve"> </v>
      </c>
      <c r="L28" s="12"/>
    </row>
    <row r="29" spans="2:12">
      <c r="B29" s="21">
        <f t="shared" si="0"/>
        <v>27</v>
      </c>
      <c r="C29" s="24" t="str">
        <f>'Import Config'!Q29</f>
        <v xml:space="preserve">   </v>
      </c>
      <c r="D29" s="25" t="str">
        <f>'Import Config'!D29</f>
        <v xml:space="preserve"> </v>
      </c>
      <c r="E29" s="24" t="str">
        <f>'Import Config'!R29</f>
        <v xml:space="preserve"> </v>
      </c>
      <c r="F29" s="25" t="str">
        <f>'Import Config'!F29</f>
        <v xml:space="preserve"> </v>
      </c>
      <c r="G29" s="25" t="str">
        <f>'Import Config'!O29</f>
        <v xml:space="preserve"> </v>
      </c>
      <c r="H29" s="24" t="str">
        <f>'Import Config'!T29</f>
        <v xml:space="preserve"> </v>
      </c>
      <c r="I29" s="25" t="str">
        <f>'Import Config'!J29</f>
        <v xml:space="preserve"> </v>
      </c>
      <c r="J29" s="24" t="str">
        <f>'Import Config'!S29</f>
        <v xml:space="preserve"> </v>
      </c>
      <c r="K29" s="25" t="str">
        <f>'Import Config'!H29</f>
        <v xml:space="preserve"> </v>
      </c>
      <c r="L29" s="12"/>
    </row>
    <row r="30" spans="2:12">
      <c r="B30" s="21">
        <f t="shared" si="0"/>
        <v>28</v>
      </c>
      <c r="C30" s="24" t="str">
        <f>'Import Config'!Q30</f>
        <v xml:space="preserve">   </v>
      </c>
      <c r="D30" s="25" t="str">
        <f>'Import Config'!D30</f>
        <v xml:space="preserve"> </v>
      </c>
      <c r="E30" s="24" t="str">
        <f>'Import Config'!R30</f>
        <v xml:space="preserve"> </v>
      </c>
      <c r="F30" s="25" t="str">
        <f>'Import Config'!F30</f>
        <v xml:space="preserve"> </v>
      </c>
      <c r="G30" s="25" t="str">
        <f>'Import Config'!O30</f>
        <v xml:space="preserve"> </v>
      </c>
      <c r="H30" s="24" t="str">
        <f>'Import Config'!T30</f>
        <v xml:space="preserve"> </v>
      </c>
      <c r="I30" s="25" t="str">
        <f>'Import Config'!J30</f>
        <v xml:space="preserve"> </v>
      </c>
      <c r="J30" s="24" t="str">
        <f>'Import Config'!S30</f>
        <v xml:space="preserve"> </v>
      </c>
      <c r="K30" s="25" t="str">
        <f>'Import Config'!H30</f>
        <v xml:space="preserve"> </v>
      </c>
      <c r="L30" s="12"/>
    </row>
    <row r="31" spans="2:12">
      <c r="B31" s="21">
        <f t="shared" si="0"/>
        <v>29</v>
      </c>
      <c r="C31" s="24" t="str">
        <f>'Import Config'!Q31</f>
        <v xml:space="preserve">   </v>
      </c>
      <c r="D31" s="25" t="str">
        <f>'Import Config'!D31</f>
        <v xml:space="preserve"> </v>
      </c>
      <c r="E31" s="24" t="str">
        <f>'Import Config'!R31</f>
        <v xml:space="preserve"> </v>
      </c>
      <c r="F31" s="25" t="str">
        <f>'Import Config'!F31</f>
        <v xml:space="preserve"> </v>
      </c>
      <c r="G31" s="25" t="str">
        <f>'Import Config'!O31</f>
        <v xml:space="preserve"> </v>
      </c>
      <c r="H31" s="24" t="str">
        <f>'Import Config'!T31</f>
        <v xml:space="preserve"> </v>
      </c>
      <c r="I31" s="25" t="str">
        <f>'Import Config'!J31</f>
        <v xml:space="preserve"> </v>
      </c>
      <c r="J31" s="24" t="str">
        <f>'Import Config'!S31</f>
        <v xml:space="preserve"> </v>
      </c>
      <c r="K31" s="25" t="str">
        <f>'Import Config'!H31</f>
        <v xml:space="preserve"> </v>
      </c>
      <c r="L31" s="12"/>
    </row>
    <row r="32" spans="2:12">
      <c r="B32" s="21">
        <f t="shared" si="0"/>
        <v>30</v>
      </c>
      <c r="C32" s="24" t="str">
        <f>'Import Config'!Q32</f>
        <v xml:space="preserve">   </v>
      </c>
      <c r="D32" s="25" t="str">
        <f>'Import Config'!D32</f>
        <v xml:space="preserve"> </v>
      </c>
      <c r="E32" s="24" t="str">
        <f>'Import Config'!R32</f>
        <v xml:space="preserve"> </v>
      </c>
      <c r="F32" s="25" t="str">
        <f>'Import Config'!F32</f>
        <v xml:space="preserve"> </v>
      </c>
      <c r="G32" s="25" t="str">
        <f>'Import Config'!O32</f>
        <v xml:space="preserve"> </v>
      </c>
      <c r="H32" s="24" t="str">
        <f>'Import Config'!T32</f>
        <v xml:space="preserve"> </v>
      </c>
      <c r="I32" s="25" t="str">
        <f>'Import Config'!J32</f>
        <v xml:space="preserve"> </v>
      </c>
      <c r="J32" s="24" t="str">
        <f>'Import Config'!S32</f>
        <v xml:space="preserve"> </v>
      </c>
      <c r="K32" s="25" t="str">
        <f>'Import Config'!H32</f>
        <v xml:space="preserve"> </v>
      </c>
      <c r="L32" s="12"/>
    </row>
    <row r="33" spans="1:13">
      <c r="B33" s="21">
        <f t="shared" si="0"/>
        <v>31</v>
      </c>
      <c r="C33" s="24" t="str">
        <f>'Import Config'!Q33</f>
        <v xml:space="preserve">   </v>
      </c>
      <c r="D33" s="25" t="str">
        <f>'Import Config'!D33</f>
        <v xml:space="preserve"> </v>
      </c>
      <c r="E33" s="24" t="str">
        <f>'Import Config'!R33</f>
        <v xml:space="preserve"> </v>
      </c>
      <c r="F33" s="25" t="str">
        <f>'Import Config'!F33</f>
        <v xml:space="preserve"> </v>
      </c>
      <c r="G33" s="25" t="str">
        <f>'Import Config'!O33</f>
        <v xml:space="preserve"> </v>
      </c>
      <c r="H33" s="24" t="str">
        <f>'Import Config'!T33</f>
        <v xml:space="preserve"> </v>
      </c>
      <c r="I33" s="25" t="str">
        <f>'Import Config'!J33</f>
        <v xml:space="preserve"> </v>
      </c>
      <c r="J33" s="24" t="str">
        <f>'Import Config'!S33</f>
        <v xml:space="preserve"> </v>
      </c>
      <c r="K33" s="25" t="str">
        <f>'Import Config'!H33</f>
        <v xml:space="preserve"> </v>
      </c>
      <c r="L33" s="12"/>
    </row>
    <row r="34" spans="1:13">
      <c r="B34" s="21">
        <f t="shared" si="0"/>
        <v>32</v>
      </c>
      <c r="C34" s="24" t="str">
        <f>'Import Config'!Q34</f>
        <v xml:space="preserve">   </v>
      </c>
      <c r="D34" s="25" t="str">
        <f>'Import Config'!D34</f>
        <v xml:space="preserve"> </v>
      </c>
      <c r="E34" s="24" t="str">
        <f>'Import Config'!R34</f>
        <v xml:space="preserve"> </v>
      </c>
      <c r="F34" s="25" t="str">
        <f>'Import Config'!F34</f>
        <v xml:space="preserve"> </v>
      </c>
      <c r="G34" s="25" t="str">
        <f>'Import Config'!O34</f>
        <v xml:space="preserve"> </v>
      </c>
      <c r="H34" s="24" t="str">
        <f>'Import Config'!T34</f>
        <v xml:space="preserve"> </v>
      </c>
      <c r="I34" s="25" t="str">
        <f>'Import Config'!J34</f>
        <v xml:space="preserve"> </v>
      </c>
      <c r="J34" s="24" t="str">
        <f>'Import Config'!S34</f>
        <v xml:space="preserve"> </v>
      </c>
      <c r="K34" s="25" t="str">
        <f>'Import Config'!H34</f>
        <v xml:space="preserve"> </v>
      </c>
      <c r="L34" s="12"/>
    </row>
    <row r="35" spans="1:13">
      <c r="B35" s="21">
        <f t="shared" si="0"/>
        <v>33</v>
      </c>
      <c r="C35" s="24" t="str">
        <f>'Import Config'!Q35</f>
        <v xml:space="preserve">   </v>
      </c>
      <c r="D35" s="25" t="str">
        <f>'Import Config'!D35</f>
        <v xml:space="preserve"> </v>
      </c>
      <c r="E35" s="24" t="str">
        <f>'Import Config'!R35</f>
        <v xml:space="preserve"> </v>
      </c>
      <c r="F35" s="25" t="str">
        <f>'Import Config'!F35</f>
        <v xml:space="preserve"> </v>
      </c>
      <c r="G35" s="25" t="str">
        <f>'Import Config'!O35</f>
        <v xml:space="preserve"> </v>
      </c>
      <c r="H35" s="24" t="str">
        <f>'Import Config'!T35</f>
        <v xml:space="preserve"> </v>
      </c>
      <c r="I35" s="25" t="str">
        <f>'Import Config'!J35</f>
        <v xml:space="preserve"> </v>
      </c>
      <c r="J35" s="24" t="str">
        <f>'Import Config'!S35</f>
        <v xml:space="preserve"> </v>
      </c>
      <c r="K35" s="25" t="str">
        <f>'Import Config'!H35</f>
        <v xml:space="preserve"> </v>
      </c>
      <c r="L35" s="12"/>
    </row>
    <row r="36" spans="1:13">
      <c r="B36" s="21">
        <f t="shared" si="0"/>
        <v>34</v>
      </c>
      <c r="C36" s="24" t="str">
        <f>'Import Config'!Q36</f>
        <v>Input Low</v>
      </c>
      <c r="D36" s="25">
        <f>'Import Config'!D36</f>
        <v>1</v>
      </c>
      <c r="E36" s="24" t="str">
        <f>'Import Config'!R36</f>
        <v>Comm Available</v>
      </c>
      <c r="F36" s="25">
        <f>'Import Config'!F36</f>
        <v>0</v>
      </c>
      <c r="G36" s="25" t="str">
        <f>'Import Config'!O36</f>
        <v>AND</v>
      </c>
      <c r="H36" s="24" t="str">
        <f>'Import Config'!T36</f>
        <v>Accumulator Above</v>
      </c>
      <c r="I36" s="25">
        <f>'Import Config'!J36</f>
        <v>15</v>
      </c>
      <c r="J36" s="24" t="str">
        <f>'Import Config'!S36</f>
        <v>Send Event Report</v>
      </c>
      <c r="K36" s="25">
        <f>'Import Config'!H36</f>
        <v>23</v>
      </c>
      <c r="L36" s="12"/>
    </row>
    <row r="37" spans="1:13">
      <c r="B37" s="21">
        <f>$B36 + 1</f>
        <v>35</v>
      </c>
      <c r="C37" s="24" t="str">
        <f>'Import Config'!Q37</f>
        <v>Input Low</v>
      </c>
      <c r="D37" s="25">
        <f>'Import Config'!D37</f>
        <v>1</v>
      </c>
      <c r="E37" s="24" t="str">
        <f>'Import Config'!R37</f>
        <v>Comm Not Available</v>
      </c>
      <c r="F37" s="25">
        <f>'Import Config'!F37</f>
        <v>0</v>
      </c>
      <c r="G37" s="25" t="str">
        <f>'Import Config'!O37</f>
        <v>AND</v>
      </c>
      <c r="H37" s="24" t="str">
        <f>'Import Config'!T37</f>
        <v>Accumulator Above</v>
      </c>
      <c r="I37" s="25">
        <f>'Import Config'!J37</f>
        <v>15</v>
      </c>
      <c r="J37" s="24" t="str">
        <f>'Import Config'!S37</f>
        <v>Log Event Report</v>
      </c>
      <c r="K37" s="25">
        <f>'Import Config'!H37</f>
        <v>23</v>
      </c>
      <c r="L37" s="12"/>
    </row>
    <row r="38" spans="1:13">
      <c r="B38" s="21">
        <f t="shared" si="0"/>
        <v>36</v>
      </c>
      <c r="C38" s="24" t="str">
        <f>'Import Config'!Q38</f>
        <v xml:space="preserve">   </v>
      </c>
      <c r="D38" s="25" t="str">
        <f>'Import Config'!D38</f>
        <v xml:space="preserve"> </v>
      </c>
      <c r="E38" s="24" t="str">
        <f>'Import Config'!R38</f>
        <v xml:space="preserve"> </v>
      </c>
      <c r="F38" s="25" t="str">
        <f>'Import Config'!F38</f>
        <v xml:space="preserve"> </v>
      </c>
      <c r="G38" s="25" t="str">
        <f>'Import Config'!O38</f>
        <v xml:space="preserve"> </v>
      </c>
      <c r="H38" s="24" t="str">
        <f>'Import Config'!T38</f>
        <v xml:space="preserve"> </v>
      </c>
      <c r="I38" s="25" t="str">
        <f>'Import Config'!J38</f>
        <v xml:space="preserve"> </v>
      </c>
      <c r="J38" s="24" t="str">
        <f>'Import Config'!S38</f>
        <v xml:space="preserve"> </v>
      </c>
      <c r="K38" s="25" t="str">
        <f>'Import Config'!H38</f>
        <v xml:space="preserve"> </v>
      </c>
      <c r="L38" s="12"/>
    </row>
    <row r="39" spans="1:13">
      <c r="B39" s="21">
        <f t="shared" si="0"/>
        <v>37</v>
      </c>
      <c r="C39" s="24" t="str">
        <f>'Import Config'!Q39</f>
        <v xml:space="preserve">   </v>
      </c>
      <c r="D39" s="25" t="str">
        <f>'Import Config'!D39</f>
        <v xml:space="preserve"> </v>
      </c>
      <c r="E39" s="24" t="str">
        <f>'Import Config'!R39</f>
        <v xml:space="preserve"> </v>
      </c>
      <c r="F39" s="25" t="str">
        <f>'Import Config'!F39</f>
        <v xml:space="preserve"> </v>
      </c>
      <c r="G39" s="25" t="str">
        <f>'Import Config'!O39</f>
        <v xml:space="preserve"> </v>
      </c>
      <c r="H39" s="24" t="str">
        <f>'Import Config'!T39</f>
        <v xml:space="preserve"> </v>
      </c>
      <c r="I39" s="25" t="str">
        <f>'Import Config'!J39</f>
        <v xml:space="preserve"> </v>
      </c>
      <c r="J39" s="24" t="str">
        <f>'Import Config'!S39</f>
        <v xml:space="preserve"> </v>
      </c>
      <c r="K39" s="25" t="str">
        <f>'Import Config'!H39</f>
        <v xml:space="preserve"> </v>
      </c>
      <c r="L39" s="12"/>
    </row>
    <row r="40" spans="1:13">
      <c r="B40" s="21">
        <f t="shared" si="0"/>
        <v>38</v>
      </c>
      <c r="C40" s="24" t="str">
        <f>'Import Config'!Q40</f>
        <v xml:space="preserve">   </v>
      </c>
      <c r="D40" s="25" t="str">
        <f>'Import Config'!D40</f>
        <v xml:space="preserve"> </v>
      </c>
      <c r="E40" s="24" t="str">
        <f>'Import Config'!R40</f>
        <v xml:space="preserve"> </v>
      </c>
      <c r="F40" s="25" t="str">
        <f>'Import Config'!F40</f>
        <v xml:space="preserve"> </v>
      </c>
      <c r="G40" s="25" t="str">
        <f>'Import Config'!O40</f>
        <v xml:space="preserve"> </v>
      </c>
      <c r="H40" s="24" t="str">
        <f>'Import Config'!T40</f>
        <v xml:space="preserve"> </v>
      </c>
      <c r="I40" s="25" t="str">
        <f>'Import Config'!J40</f>
        <v xml:space="preserve"> </v>
      </c>
      <c r="J40" s="24" t="str">
        <f>'Import Config'!S40</f>
        <v xml:space="preserve"> </v>
      </c>
      <c r="K40" s="25" t="str">
        <f>'Import Config'!H40</f>
        <v xml:space="preserve"> </v>
      </c>
      <c r="L40" s="12"/>
    </row>
    <row r="41" spans="1:13">
      <c r="B41" s="21">
        <f t="shared" si="0"/>
        <v>39</v>
      </c>
      <c r="C41" s="24" t="str">
        <f>'Import Config'!Q41</f>
        <v xml:space="preserve">   </v>
      </c>
      <c r="D41" s="25" t="str">
        <f>'Import Config'!D41</f>
        <v xml:space="preserve"> </v>
      </c>
      <c r="E41" s="24" t="str">
        <f>'Import Config'!R41</f>
        <v xml:space="preserve"> </v>
      </c>
      <c r="F41" s="25" t="str">
        <f>'Import Config'!F41</f>
        <v xml:space="preserve"> </v>
      </c>
      <c r="G41" s="25" t="str">
        <f>'Import Config'!O41</f>
        <v xml:space="preserve"> </v>
      </c>
      <c r="H41" s="24" t="str">
        <f>'Import Config'!T41</f>
        <v xml:space="preserve"> </v>
      </c>
      <c r="I41" s="25" t="str">
        <f>'Import Config'!J41</f>
        <v xml:space="preserve"> </v>
      </c>
      <c r="J41" s="24" t="str">
        <f>'Import Config'!S41</f>
        <v xml:space="preserve"> </v>
      </c>
      <c r="K41" s="25" t="str">
        <f>'Import Config'!H41</f>
        <v xml:space="preserve"> </v>
      </c>
      <c r="L41" s="12"/>
    </row>
    <row r="42" spans="1:13">
      <c r="B42" s="21">
        <f t="shared" si="0"/>
        <v>40</v>
      </c>
      <c r="C42" s="24" t="str">
        <f>'Import Config'!Q42</f>
        <v xml:space="preserve">   </v>
      </c>
      <c r="D42" s="25" t="str">
        <f>'Import Config'!D42</f>
        <v xml:space="preserve"> </v>
      </c>
      <c r="E42" s="24" t="str">
        <f>'Import Config'!R42</f>
        <v xml:space="preserve"> </v>
      </c>
      <c r="F42" s="25" t="str">
        <f>'Import Config'!F42</f>
        <v xml:space="preserve"> </v>
      </c>
      <c r="G42" s="25" t="str">
        <f>'Import Config'!O42</f>
        <v xml:space="preserve"> </v>
      </c>
      <c r="H42" s="24" t="str">
        <f>'Import Config'!T42</f>
        <v xml:space="preserve"> </v>
      </c>
      <c r="I42" s="25" t="str">
        <f>'Import Config'!J42</f>
        <v xml:space="preserve"> </v>
      </c>
      <c r="J42" s="24" t="str">
        <f>'Import Config'!S42</f>
        <v xml:space="preserve"> </v>
      </c>
      <c r="K42" s="25" t="str">
        <f>'Import Config'!H42</f>
        <v xml:space="preserve"> </v>
      </c>
      <c r="L42" s="12"/>
    </row>
    <row r="43" spans="1:13">
      <c r="B43" s="21">
        <f t="shared" si="0"/>
        <v>41</v>
      </c>
      <c r="C43" s="24" t="str">
        <f>'Import Config'!Q43</f>
        <v xml:space="preserve">   </v>
      </c>
      <c r="D43" s="25" t="str">
        <f>'Import Config'!D43</f>
        <v xml:space="preserve"> </v>
      </c>
      <c r="E43" s="24" t="str">
        <f>'Import Config'!R43</f>
        <v xml:space="preserve"> </v>
      </c>
      <c r="F43" s="25" t="str">
        <f>'Import Config'!F43</f>
        <v xml:space="preserve"> </v>
      </c>
      <c r="G43" s="25" t="str">
        <f>'Import Config'!O43</f>
        <v xml:space="preserve"> </v>
      </c>
      <c r="H43" s="24" t="str">
        <f>'Import Config'!T43</f>
        <v xml:space="preserve"> </v>
      </c>
      <c r="I43" s="25" t="str">
        <f>'Import Config'!J43</f>
        <v xml:space="preserve"> </v>
      </c>
      <c r="J43" s="24" t="str">
        <f>'Import Config'!S43</f>
        <v xml:space="preserve"> </v>
      </c>
      <c r="K43" s="25" t="str">
        <f>'Import Config'!H43</f>
        <v xml:space="preserve"> </v>
      </c>
      <c r="L43" s="12"/>
    </row>
    <row r="44" spans="1:13">
      <c r="A44" s="11"/>
      <c r="B44" s="21">
        <f t="shared" si="0"/>
        <v>42</v>
      </c>
      <c r="C44" s="24" t="str">
        <f>'Import Config'!Q44</f>
        <v xml:space="preserve">   </v>
      </c>
      <c r="D44" s="25" t="str">
        <f>'Import Config'!D44</f>
        <v xml:space="preserve"> </v>
      </c>
      <c r="E44" s="24" t="str">
        <f>'Import Config'!R44</f>
        <v xml:space="preserve"> </v>
      </c>
      <c r="F44" s="25" t="str">
        <f>'Import Config'!F44</f>
        <v xml:space="preserve"> </v>
      </c>
      <c r="G44" s="25" t="str">
        <f>'Import Config'!O44</f>
        <v xml:space="preserve"> </v>
      </c>
      <c r="H44" s="24" t="str">
        <f>'Import Config'!T44</f>
        <v xml:space="preserve"> </v>
      </c>
      <c r="I44" s="25" t="str">
        <f>'Import Config'!J44</f>
        <v xml:space="preserve"> </v>
      </c>
      <c r="J44" s="24" t="str">
        <f>'Import Config'!S44</f>
        <v xml:space="preserve"> </v>
      </c>
      <c r="K44" s="25" t="str">
        <f>'Import Config'!H44</f>
        <v xml:space="preserve"> </v>
      </c>
      <c r="L44" s="12"/>
    </row>
    <row r="45" spans="1:13">
      <c r="B45" s="21">
        <f t="shared" si="0"/>
        <v>43</v>
      </c>
      <c r="C45" s="24" t="str">
        <f>'Import Config'!Q45</f>
        <v xml:space="preserve">   </v>
      </c>
      <c r="D45" s="25" t="str">
        <f>'Import Config'!D45</f>
        <v xml:space="preserve"> </v>
      </c>
      <c r="E45" s="24" t="str">
        <f>'Import Config'!R45</f>
        <v xml:space="preserve"> </v>
      </c>
      <c r="F45" s="25" t="str">
        <f>'Import Config'!F45</f>
        <v xml:space="preserve"> </v>
      </c>
      <c r="G45" s="25" t="str">
        <f>'Import Config'!O45</f>
        <v xml:space="preserve"> </v>
      </c>
      <c r="H45" s="24" t="str">
        <f>'Import Config'!T45</f>
        <v xml:space="preserve"> </v>
      </c>
      <c r="I45" s="25" t="str">
        <f>'Import Config'!J45</f>
        <v xml:space="preserve"> </v>
      </c>
      <c r="J45" s="24" t="str">
        <f>'Import Config'!S45</f>
        <v xml:space="preserve"> </v>
      </c>
      <c r="K45" s="25" t="str">
        <f>'Import Config'!H45</f>
        <v xml:space="preserve"> </v>
      </c>
      <c r="L45" s="12"/>
    </row>
    <row r="46" spans="1:13">
      <c r="B46" s="21">
        <f t="shared" si="0"/>
        <v>44</v>
      </c>
      <c r="C46" s="24" t="str">
        <f>'Import Config'!Q46</f>
        <v xml:space="preserve">   </v>
      </c>
      <c r="D46" s="25" t="str">
        <f>'Import Config'!D46</f>
        <v xml:space="preserve"> </v>
      </c>
      <c r="E46" s="24" t="str">
        <f>'Import Config'!R46</f>
        <v xml:space="preserve"> </v>
      </c>
      <c r="F46" s="25" t="str">
        <f>'Import Config'!F46</f>
        <v xml:space="preserve"> </v>
      </c>
      <c r="G46" s="25" t="str">
        <f>'Import Config'!O46</f>
        <v xml:space="preserve"> </v>
      </c>
      <c r="H46" s="24" t="str">
        <f>'Import Config'!T46</f>
        <v xml:space="preserve"> </v>
      </c>
      <c r="I46" s="25" t="str">
        <f>'Import Config'!J46</f>
        <v xml:space="preserve"> </v>
      </c>
      <c r="J46" s="24" t="str">
        <f>'Import Config'!S46</f>
        <v xml:space="preserve"> </v>
      </c>
      <c r="K46" s="25" t="str">
        <f>'Import Config'!H46</f>
        <v xml:space="preserve"> </v>
      </c>
      <c r="L46" s="12"/>
    </row>
    <row r="47" spans="1:13">
      <c r="B47" s="21">
        <f t="shared" si="0"/>
        <v>45</v>
      </c>
      <c r="C47" s="24" t="str">
        <f>'Import Config'!Q47</f>
        <v xml:space="preserve">   </v>
      </c>
      <c r="D47" s="25" t="str">
        <f>'Import Config'!D47</f>
        <v xml:space="preserve"> </v>
      </c>
      <c r="E47" s="24" t="str">
        <f>'Import Config'!R47</f>
        <v xml:space="preserve"> </v>
      </c>
      <c r="F47" s="25" t="str">
        <f>'Import Config'!F47</f>
        <v xml:space="preserve"> </v>
      </c>
      <c r="G47" s="25" t="str">
        <f>'Import Config'!O47</f>
        <v xml:space="preserve"> </v>
      </c>
      <c r="H47" s="24" t="str">
        <f>'Import Config'!T47</f>
        <v xml:space="preserve"> </v>
      </c>
      <c r="I47" s="25" t="str">
        <f>'Import Config'!J47</f>
        <v xml:space="preserve"> </v>
      </c>
      <c r="J47" s="24" t="str">
        <f>'Import Config'!S47</f>
        <v xml:space="preserve"> </v>
      </c>
      <c r="K47" s="25" t="str">
        <f>'Import Config'!H47</f>
        <v xml:space="preserve"> </v>
      </c>
      <c r="L47" s="12"/>
      <c r="M47" s="24"/>
    </row>
    <row r="48" spans="1:13">
      <c r="B48" s="21">
        <f t="shared" si="0"/>
        <v>46</v>
      </c>
      <c r="C48" s="24" t="str">
        <f>'Import Config'!Q48</f>
        <v xml:space="preserve">   </v>
      </c>
      <c r="D48" s="25" t="str">
        <f>'Import Config'!D48</f>
        <v xml:space="preserve"> </v>
      </c>
      <c r="E48" s="24" t="str">
        <f>'Import Config'!R48</f>
        <v xml:space="preserve"> </v>
      </c>
      <c r="F48" s="25" t="str">
        <f>'Import Config'!F48</f>
        <v xml:space="preserve"> </v>
      </c>
      <c r="G48" s="25" t="str">
        <f>'Import Config'!O48</f>
        <v xml:space="preserve"> </v>
      </c>
      <c r="H48" s="24" t="str">
        <f>'Import Config'!T48</f>
        <v xml:space="preserve"> </v>
      </c>
      <c r="I48" s="25" t="str">
        <f>'Import Config'!J48</f>
        <v xml:space="preserve"> </v>
      </c>
      <c r="J48" s="24" t="str">
        <f>'Import Config'!S48</f>
        <v xml:space="preserve"> </v>
      </c>
      <c r="K48" s="25" t="str">
        <f>'Import Config'!H48</f>
        <v xml:space="preserve"> </v>
      </c>
      <c r="L48" s="12"/>
      <c r="M48" s="24"/>
    </row>
    <row r="49" spans="1:13">
      <c r="B49" s="21">
        <f t="shared" si="0"/>
        <v>47</v>
      </c>
      <c r="C49" s="24" t="str">
        <f>'Import Config'!Q49</f>
        <v xml:space="preserve">   </v>
      </c>
      <c r="D49" s="25" t="str">
        <f>'Import Config'!D49</f>
        <v xml:space="preserve"> </v>
      </c>
      <c r="E49" s="24" t="str">
        <f>'Import Config'!R49</f>
        <v xml:space="preserve"> </v>
      </c>
      <c r="F49" s="25" t="str">
        <f>'Import Config'!F49</f>
        <v xml:space="preserve"> </v>
      </c>
      <c r="G49" s="25" t="str">
        <f>'Import Config'!O49</f>
        <v xml:space="preserve"> </v>
      </c>
      <c r="H49" s="24" t="str">
        <f>'Import Config'!T49</f>
        <v xml:space="preserve"> </v>
      </c>
      <c r="I49" s="25" t="str">
        <f>'Import Config'!J49</f>
        <v xml:space="preserve"> </v>
      </c>
      <c r="J49" s="24" t="str">
        <f>'Import Config'!S49</f>
        <v xml:space="preserve"> </v>
      </c>
      <c r="K49" s="25" t="str">
        <f>'Import Config'!H49</f>
        <v xml:space="preserve"> </v>
      </c>
      <c r="L49" s="12"/>
      <c r="M49" s="24"/>
    </row>
    <row r="50" spans="1:13">
      <c r="B50" s="21">
        <f t="shared" si="0"/>
        <v>48</v>
      </c>
      <c r="C50" s="24" t="str">
        <f>'Import Config'!Q50</f>
        <v xml:space="preserve">   </v>
      </c>
      <c r="D50" s="25" t="str">
        <f>'Import Config'!D50</f>
        <v xml:space="preserve"> </v>
      </c>
      <c r="E50" s="24" t="str">
        <f>'Import Config'!R50</f>
        <v xml:space="preserve"> </v>
      </c>
      <c r="F50" s="25" t="str">
        <f>'Import Config'!F50</f>
        <v xml:space="preserve"> </v>
      </c>
      <c r="G50" s="25" t="str">
        <f>'Import Config'!O50</f>
        <v xml:space="preserve"> </v>
      </c>
      <c r="H50" s="24" t="str">
        <f>'Import Config'!T50</f>
        <v xml:space="preserve"> </v>
      </c>
      <c r="I50" s="25" t="str">
        <f>'Import Config'!J50</f>
        <v xml:space="preserve"> </v>
      </c>
      <c r="J50" s="24" t="str">
        <f>'Import Config'!S50</f>
        <v xml:space="preserve"> </v>
      </c>
      <c r="K50" s="25" t="str">
        <f>'Import Config'!H50</f>
        <v xml:space="preserve"> </v>
      </c>
      <c r="L50" s="12"/>
    </row>
    <row r="51" spans="1:13">
      <c r="B51" s="21">
        <f t="shared" si="0"/>
        <v>49</v>
      </c>
      <c r="C51" s="24" t="str">
        <f>'Import Config'!Q51</f>
        <v xml:space="preserve">   </v>
      </c>
      <c r="D51" s="25" t="str">
        <f>'Import Config'!D51</f>
        <v xml:space="preserve"> </v>
      </c>
      <c r="E51" s="24" t="str">
        <f>'Import Config'!R51</f>
        <v xml:space="preserve"> </v>
      </c>
      <c r="F51" s="25" t="str">
        <f>'Import Config'!F51</f>
        <v xml:space="preserve"> </v>
      </c>
      <c r="G51" s="25" t="str">
        <f>'Import Config'!O51</f>
        <v xml:space="preserve"> </v>
      </c>
      <c r="H51" s="24" t="str">
        <f>'Import Config'!T51</f>
        <v xml:space="preserve"> </v>
      </c>
      <c r="I51" s="25" t="str">
        <f>'Import Config'!J51</f>
        <v xml:space="preserve"> </v>
      </c>
      <c r="J51" s="24" t="str">
        <f>'Import Config'!S51</f>
        <v xml:space="preserve"> </v>
      </c>
      <c r="K51" s="25" t="str">
        <f>'Import Config'!H51</f>
        <v xml:space="preserve"> </v>
      </c>
      <c r="L51" s="12"/>
    </row>
    <row r="52" spans="1:13">
      <c r="B52" s="21">
        <f t="shared" si="0"/>
        <v>50</v>
      </c>
      <c r="C52" s="24" t="str">
        <f>'Import Config'!Q52</f>
        <v xml:space="preserve">   </v>
      </c>
      <c r="D52" s="25" t="str">
        <f>'Import Config'!D52</f>
        <v xml:space="preserve"> </v>
      </c>
      <c r="E52" s="24" t="str">
        <f>'Import Config'!R52</f>
        <v xml:space="preserve"> </v>
      </c>
      <c r="F52" s="25" t="str">
        <f>'Import Config'!F52</f>
        <v xml:space="preserve"> </v>
      </c>
      <c r="G52" s="25" t="str">
        <f>'Import Config'!O52</f>
        <v xml:space="preserve"> </v>
      </c>
      <c r="H52" s="24" t="str">
        <f>'Import Config'!T52</f>
        <v xml:space="preserve"> </v>
      </c>
      <c r="I52" s="25" t="str">
        <f>'Import Config'!J52</f>
        <v xml:space="preserve"> </v>
      </c>
      <c r="J52" s="24" t="str">
        <f>'Import Config'!S52</f>
        <v xml:space="preserve"> </v>
      </c>
      <c r="K52" s="25" t="str">
        <f>'Import Config'!H52</f>
        <v xml:space="preserve"> </v>
      </c>
      <c r="L52" s="12"/>
    </row>
    <row r="53" spans="1:13">
      <c r="B53" s="21">
        <f t="shared" si="0"/>
        <v>51</v>
      </c>
      <c r="C53" s="24" t="str">
        <f>'Import Config'!Q53</f>
        <v xml:space="preserve">   </v>
      </c>
      <c r="D53" s="25" t="str">
        <f>'Import Config'!D53</f>
        <v xml:space="preserve"> </v>
      </c>
      <c r="E53" s="24" t="str">
        <f>'Import Config'!R53</f>
        <v xml:space="preserve"> </v>
      </c>
      <c r="F53" s="25" t="str">
        <f>'Import Config'!F53</f>
        <v xml:space="preserve"> </v>
      </c>
      <c r="G53" s="25" t="str">
        <f>'Import Config'!O53</f>
        <v xml:space="preserve"> </v>
      </c>
      <c r="H53" s="24" t="str">
        <f>'Import Config'!T53</f>
        <v xml:space="preserve"> </v>
      </c>
      <c r="I53" s="25" t="str">
        <f>'Import Config'!J53</f>
        <v xml:space="preserve"> </v>
      </c>
      <c r="J53" s="24" t="str">
        <f>'Import Config'!S53</f>
        <v xml:space="preserve"> </v>
      </c>
      <c r="K53" s="25" t="str">
        <f>'Import Config'!H53</f>
        <v xml:space="preserve"> </v>
      </c>
      <c r="L53" s="12"/>
    </row>
    <row r="54" spans="1:13">
      <c r="B54" s="21">
        <f t="shared" si="0"/>
        <v>52</v>
      </c>
      <c r="C54" s="24" t="str">
        <f>'Import Config'!Q54</f>
        <v xml:space="preserve">   </v>
      </c>
      <c r="D54" s="25" t="str">
        <f>'Import Config'!D54</f>
        <v xml:space="preserve"> </v>
      </c>
      <c r="E54" s="24" t="str">
        <f>'Import Config'!R54</f>
        <v xml:space="preserve"> </v>
      </c>
      <c r="F54" s="25" t="str">
        <f>'Import Config'!F54</f>
        <v xml:space="preserve"> </v>
      </c>
      <c r="G54" s="25" t="str">
        <f>'Import Config'!O54</f>
        <v xml:space="preserve"> </v>
      </c>
      <c r="H54" s="24" t="str">
        <f>'Import Config'!T54</f>
        <v xml:space="preserve"> </v>
      </c>
      <c r="I54" s="25" t="str">
        <f>'Import Config'!J54</f>
        <v xml:space="preserve"> </v>
      </c>
      <c r="J54" s="24" t="str">
        <f>'Import Config'!S54</f>
        <v xml:space="preserve"> </v>
      </c>
      <c r="K54" s="25" t="str">
        <f>'Import Config'!H54</f>
        <v xml:space="preserve"> </v>
      </c>
      <c r="L54" s="12"/>
    </row>
    <row r="55" spans="1:13">
      <c r="B55" s="21">
        <f t="shared" si="0"/>
        <v>53</v>
      </c>
      <c r="C55" s="24" t="str">
        <f>'Import Config'!Q55</f>
        <v xml:space="preserve">   </v>
      </c>
      <c r="D55" s="25" t="str">
        <f>'Import Config'!D55</f>
        <v xml:space="preserve"> </v>
      </c>
      <c r="E55" s="24" t="str">
        <f>'Import Config'!R55</f>
        <v xml:space="preserve"> </v>
      </c>
      <c r="F55" s="25" t="str">
        <f>'Import Config'!F55</f>
        <v xml:space="preserve"> </v>
      </c>
      <c r="G55" s="25" t="str">
        <f>'Import Config'!O55</f>
        <v xml:space="preserve"> </v>
      </c>
      <c r="H55" s="24" t="str">
        <f>'Import Config'!T55</f>
        <v xml:space="preserve"> </v>
      </c>
      <c r="I55" s="25" t="str">
        <f>'Import Config'!J55</f>
        <v xml:space="preserve"> </v>
      </c>
      <c r="J55" s="24" t="str">
        <f>'Import Config'!S55</f>
        <v xml:space="preserve"> </v>
      </c>
      <c r="K55" s="25" t="str">
        <f>'Import Config'!H55</f>
        <v xml:space="preserve"> </v>
      </c>
      <c r="L55" s="12"/>
    </row>
    <row r="56" spans="1:13">
      <c r="B56" s="21">
        <f t="shared" si="0"/>
        <v>54</v>
      </c>
      <c r="C56" s="24" t="str">
        <f>'Import Config'!Q56</f>
        <v xml:space="preserve">   </v>
      </c>
      <c r="D56" s="25" t="str">
        <f>'Import Config'!D56</f>
        <v xml:space="preserve"> </v>
      </c>
      <c r="E56" s="24" t="str">
        <f>'Import Config'!R56</f>
        <v xml:space="preserve"> </v>
      </c>
      <c r="F56" s="25" t="str">
        <f>'Import Config'!F56</f>
        <v xml:space="preserve"> </v>
      </c>
      <c r="G56" s="25" t="str">
        <f>'Import Config'!O56</f>
        <v xml:space="preserve"> </v>
      </c>
      <c r="H56" s="24" t="str">
        <f>'Import Config'!T56</f>
        <v xml:space="preserve"> </v>
      </c>
      <c r="I56" s="25" t="str">
        <f>'Import Config'!J56</f>
        <v xml:space="preserve"> </v>
      </c>
      <c r="J56" s="24" t="str">
        <f>'Import Config'!S56</f>
        <v xml:space="preserve"> </v>
      </c>
      <c r="K56" s="25" t="str">
        <f>'Import Config'!H56</f>
        <v xml:space="preserve"> </v>
      </c>
      <c r="L56" s="12"/>
    </row>
    <row r="57" spans="1:13">
      <c r="B57" s="21">
        <f t="shared" si="0"/>
        <v>55</v>
      </c>
      <c r="C57" s="24" t="str">
        <f>'Import Config'!Q57</f>
        <v xml:space="preserve">   </v>
      </c>
      <c r="D57" s="25" t="str">
        <f>'Import Config'!D57</f>
        <v xml:space="preserve"> </v>
      </c>
      <c r="E57" s="24" t="str">
        <f>'Import Config'!R57</f>
        <v xml:space="preserve"> </v>
      </c>
      <c r="F57" s="25" t="str">
        <f>'Import Config'!F57</f>
        <v xml:space="preserve"> </v>
      </c>
      <c r="G57" s="25" t="str">
        <f>'Import Config'!O57</f>
        <v xml:space="preserve"> </v>
      </c>
      <c r="H57" s="24" t="str">
        <f>'Import Config'!T57</f>
        <v xml:space="preserve"> </v>
      </c>
      <c r="I57" s="25" t="str">
        <f>'Import Config'!J57</f>
        <v xml:space="preserve"> </v>
      </c>
      <c r="J57" s="24" t="str">
        <f>'Import Config'!S57</f>
        <v xml:space="preserve"> </v>
      </c>
      <c r="K57" s="25" t="str">
        <f>'Import Config'!H57</f>
        <v xml:space="preserve"> </v>
      </c>
      <c r="L57" s="12"/>
    </row>
    <row r="58" spans="1:13">
      <c r="A58" s="12"/>
      <c r="B58" s="21">
        <f t="shared" si="0"/>
        <v>56</v>
      </c>
      <c r="C58" s="24" t="str">
        <f>'Import Config'!Q58</f>
        <v xml:space="preserve">   </v>
      </c>
      <c r="D58" s="25" t="str">
        <f>'Import Config'!D58</f>
        <v xml:space="preserve"> </v>
      </c>
      <c r="E58" s="24" t="str">
        <f>'Import Config'!R58</f>
        <v xml:space="preserve"> </v>
      </c>
      <c r="F58" s="25" t="str">
        <f>'Import Config'!F58</f>
        <v xml:space="preserve"> </v>
      </c>
      <c r="G58" s="25" t="str">
        <f>'Import Config'!O58</f>
        <v xml:space="preserve"> </v>
      </c>
      <c r="H58" s="24" t="str">
        <f>'Import Config'!T58</f>
        <v xml:space="preserve"> </v>
      </c>
      <c r="I58" s="25" t="str">
        <f>'Import Config'!J58</f>
        <v xml:space="preserve"> </v>
      </c>
      <c r="J58" s="24" t="str">
        <f>'Import Config'!S58</f>
        <v xml:space="preserve"> </v>
      </c>
      <c r="K58" s="25" t="str">
        <f>'Import Config'!H58</f>
        <v xml:space="preserve"> </v>
      </c>
      <c r="L58" s="12"/>
    </row>
    <row r="59" spans="1:13">
      <c r="A59" s="12"/>
      <c r="B59" s="21">
        <f t="shared" si="0"/>
        <v>57</v>
      </c>
      <c r="C59" s="24" t="str">
        <f>'Import Config'!Q59</f>
        <v xml:space="preserve">   </v>
      </c>
      <c r="D59" s="25" t="str">
        <f>'Import Config'!D59</f>
        <v xml:space="preserve"> </v>
      </c>
      <c r="E59" s="24" t="str">
        <f>'Import Config'!R59</f>
        <v xml:space="preserve"> </v>
      </c>
      <c r="F59" s="25" t="str">
        <f>'Import Config'!F59</f>
        <v xml:space="preserve"> </v>
      </c>
      <c r="G59" s="25" t="str">
        <f>'Import Config'!O59</f>
        <v xml:space="preserve"> </v>
      </c>
      <c r="H59" s="24" t="str">
        <f>'Import Config'!T59</f>
        <v xml:space="preserve"> </v>
      </c>
      <c r="I59" s="25" t="str">
        <f>'Import Config'!J59</f>
        <v xml:space="preserve"> </v>
      </c>
      <c r="J59" s="24" t="str">
        <f>'Import Config'!S59</f>
        <v xml:space="preserve"> </v>
      </c>
      <c r="K59" s="25" t="str">
        <f>'Import Config'!H59</f>
        <v xml:space="preserve"> </v>
      </c>
      <c r="L59" s="12"/>
    </row>
    <row r="60" spans="1:13">
      <c r="A60" s="12"/>
      <c r="B60" s="21">
        <f t="shared" si="0"/>
        <v>58</v>
      </c>
      <c r="C60" s="24" t="str">
        <f>'Import Config'!Q60</f>
        <v xml:space="preserve">   </v>
      </c>
      <c r="D60" s="25" t="str">
        <f>'Import Config'!D60</f>
        <v xml:space="preserve"> </v>
      </c>
      <c r="E60" s="24" t="str">
        <f>'Import Config'!R60</f>
        <v xml:space="preserve"> </v>
      </c>
      <c r="F60" s="25" t="str">
        <f>'Import Config'!F60</f>
        <v xml:space="preserve"> </v>
      </c>
      <c r="G60" s="25" t="str">
        <f>'Import Config'!O60</f>
        <v xml:space="preserve"> </v>
      </c>
      <c r="H60" s="24" t="str">
        <f>'Import Config'!T60</f>
        <v xml:space="preserve"> </v>
      </c>
      <c r="I60" s="25" t="str">
        <f>'Import Config'!J60</f>
        <v xml:space="preserve"> </v>
      </c>
      <c r="J60" s="24" t="str">
        <f>'Import Config'!S60</f>
        <v xml:space="preserve"> </v>
      </c>
      <c r="K60" s="25" t="str">
        <f>'Import Config'!H60</f>
        <v xml:space="preserve"> </v>
      </c>
      <c r="L60" s="12"/>
    </row>
    <row r="61" spans="1:13">
      <c r="A61" s="12"/>
      <c r="B61" s="21">
        <f t="shared" si="0"/>
        <v>59</v>
      </c>
      <c r="C61" s="24" t="str">
        <f>'Import Config'!Q61</f>
        <v xml:space="preserve">   </v>
      </c>
      <c r="D61" s="25" t="str">
        <f>'Import Config'!D61</f>
        <v xml:space="preserve"> </v>
      </c>
      <c r="E61" s="24" t="str">
        <f>'Import Config'!R61</f>
        <v xml:space="preserve"> </v>
      </c>
      <c r="F61" s="25" t="str">
        <f>'Import Config'!F61</f>
        <v xml:space="preserve"> </v>
      </c>
      <c r="G61" s="25" t="str">
        <f>'Import Config'!O61</f>
        <v xml:space="preserve"> </v>
      </c>
      <c r="H61" s="24" t="str">
        <f>'Import Config'!T61</f>
        <v xml:space="preserve"> </v>
      </c>
      <c r="I61" s="25" t="str">
        <f>'Import Config'!J61</f>
        <v xml:space="preserve"> </v>
      </c>
      <c r="J61" s="24" t="str">
        <f>'Import Config'!S61</f>
        <v xml:space="preserve"> </v>
      </c>
      <c r="K61" s="25" t="str">
        <f>'Import Config'!H61</f>
        <v xml:space="preserve"> </v>
      </c>
      <c r="L61" s="12"/>
    </row>
    <row r="62" spans="1:13">
      <c r="A62" s="12"/>
      <c r="B62" s="21">
        <f t="shared" si="0"/>
        <v>60</v>
      </c>
      <c r="C62" s="24" t="str">
        <f>'Import Config'!Q62</f>
        <v xml:space="preserve">   </v>
      </c>
      <c r="D62" s="25" t="str">
        <f>'Import Config'!D62</f>
        <v xml:space="preserve"> </v>
      </c>
      <c r="E62" s="24" t="str">
        <f>'Import Config'!R62</f>
        <v xml:space="preserve"> </v>
      </c>
      <c r="F62" s="25" t="str">
        <f>'Import Config'!F62</f>
        <v xml:space="preserve"> </v>
      </c>
      <c r="G62" s="25" t="str">
        <f>'Import Config'!O62</f>
        <v xml:space="preserve"> </v>
      </c>
      <c r="H62" s="24" t="str">
        <f>'Import Config'!T62</f>
        <v xml:space="preserve"> </v>
      </c>
      <c r="I62" s="25" t="str">
        <f>'Import Config'!J62</f>
        <v xml:space="preserve"> </v>
      </c>
      <c r="J62" s="24" t="str">
        <f>'Import Config'!S62</f>
        <v xml:space="preserve"> </v>
      </c>
      <c r="K62" s="25" t="str">
        <f>'Import Config'!H62</f>
        <v xml:space="preserve"> </v>
      </c>
      <c r="L62" s="12"/>
    </row>
    <row r="63" spans="1:13">
      <c r="A63" s="12"/>
      <c r="B63" s="21">
        <f t="shared" si="0"/>
        <v>61</v>
      </c>
      <c r="C63" s="24" t="str">
        <f>'Import Config'!Q63</f>
        <v xml:space="preserve">   </v>
      </c>
      <c r="D63" s="25" t="str">
        <f>'Import Config'!D63</f>
        <v xml:space="preserve"> </v>
      </c>
      <c r="E63" s="24" t="str">
        <f>'Import Config'!R63</f>
        <v xml:space="preserve"> </v>
      </c>
      <c r="F63" s="25" t="str">
        <f>'Import Config'!F63</f>
        <v xml:space="preserve"> </v>
      </c>
      <c r="G63" s="25" t="str">
        <f>'Import Config'!O63</f>
        <v xml:space="preserve"> </v>
      </c>
      <c r="H63" s="24" t="str">
        <f>'Import Config'!T63</f>
        <v xml:space="preserve"> </v>
      </c>
      <c r="I63" s="25" t="str">
        <f>'Import Config'!J63</f>
        <v xml:space="preserve"> </v>
      </c>
      <c r="J63" s="24" t="str">
        <f>'Import Config'!S63</f>
        <v xml:space="preserve"> </v>
      </c>
      <c r="K63" s="25" t="str">
        <f>'Import Config'!H63</f>
        <v xml:space="preserve"> </v>
      </c>
      <c r="L63" s="12"/>
    </row>
    <row r="64" spans="1:13">
      <c r="A64" s="12"/>
      <c r="B64" s="21">
        <f t="shared" si="0"/>
        <v>62</v>
      </c>
      <c r="C64" s="24" t="str">
        <f>'Import Config'!Q64</f>
        <v xml:space="preserve">   </v>
      </c>
      <c r="D64" s="25" t="str">
        <f>'Import Config'!D64</f>
        <v xml:space="preserve"> </v>
      </c>
      <c r="E64" s="24" t="str">
        <f>'Import Config'!R64</f>
        <v xml:space="preserve"> </v>
      </c>
      <c r="F64" s="25" t="str">
        <f>'Import Config'!F64</f>
        <v xml:space="preserve"> </v>
      </c>
      <c r="G64" s="25" t="str">
        <f>'Import Config'!O64</f>
        <v xml:space="preserve"> </v>
      </c>
      <c r="H64" s="24" t="str">
        <f>'Import Config'!T64</f>
        <v xml:space="preserve"> </v>
      </c>
      <c r="I64" s="25" t="str">
        <f>'Import Config'!J64</f>
        <v xml:space="preserve"> </v>
      </c>
      <c r="J64" s="24" t="str">
        <f>'Import Config'!S64</f>
        <v xml:space="preserve"> </v>
      </c>
      <c r="K64" s="25" t="str">
        <f>'Import Config'!H64</f>
        <v xml:space="preserve"> </v>
      </c>
      <c r="L64" s="12"/>
    </row>
    <row r="65" spans="1:12">
      <c r="A65" s="12"/>
      <c r="B65" s="21">
        <f t="shared" si="0"/>
        <v>63</v>
      </c>
      <c r="C65" s="24" t="str">
        <f>'Import Config'!Q65</f>
        <v xml:space="preserve">   </v>
      </c>
      <c r="D65" s="25" t="str">
        <f>'Import Config'!D65</f>
        <v xml:space="preserve"> </v>
      </c>
      <c r="E65" s="24" t="str">
        <f>'Import Config'!R65</f>
        <v xml:space="preserve"> </v>
      </c>
      <c r="F65" s="25" t="str">
        <f>'Import Config'!F65</f>
        <v xml:space="preserve"> </v>
      </c>
      <c r="G65" s="25" t="str">
        <f>'Import Config'!O65</f>
        <v xml:space="preserve"> </v>
      </c>
      <c r="H65" s="24" t="str">
        <f>'Import Config'!T65</f>
        <v xml:space="preserve"> </v>
      </c>
      <c r="I65" s="25" t="str">
        <f>'Import Config'!J65</f>
        <v xml:space="preserve"> </v>
      </c>
      <c r="J65" s="24" t="str">
        <f>'Import Config'!S65</f>
        <v xml:space="preserve"> </v>
      </c>
      <c r="K65" s="25" t="str">
        <f>'Import Config'!H65</f>
        <v xml:space="preserve"> </v>
      </c>
      <c r="L65" s="12"/>
    </row>
    <row r="66" spans="1:12">
      <c r="A66" s="12"/>
      <c r="B66" s="21">
        <f t="shared" si="0"/>
        <v>64</v>
      </c>
      <c r="C66" s="24" t="str">
        <f>'Import Config'!Q66</f>
        <v xml:space="preserve">   </v>
      </c>
      <c r="D66" s="25" t="str">
        <f>'Import Config'!D66</f>
        <v xml:space="preserve"> </v>
      </c>
      <c r="E66" s="24" t="str">
        <f>'Import Config'!R66</f>
        <v xml:space="preserve"> </v>
      </c>
      <c r="F66" s="25" t="str">
        <f>'Import Config'!F66</f>
        <v xml:space="preserve"> </v>
      </c>
      <c r="G66" s="25" t="str">
        <f>'Import Config'!O66</f>
        <v xml:space="preserve"> </v>
      </c>
      <c r="H66" s="24" t="str">
        <f>'Import Config'!T66</f>
        <v xml:space="preserve"> </v>
      </c>
      <c r="I66" s="25" t="str">
        <f>'Import Config'!J66</f>
        <v xml:space="preserve"> </v>
      </c>
      <c r="J66" s="24" t="str">
        <f>'Import Config'!S66</f>
        <v xml:space="preserve"> </v>
      </c>
      <c r="K66" s="25" t="str">
        <f>'Import Config'!H66</f>
        <v xml:space="preserve"> </v>
      </c>
      <c r="L66" s="12"/>
    </row>
    <row r="67" spans="1:12">
      <c r="B67" s="21">
        <f t="shared" si="0"/>
        <v>65</v>
      </c>
      <c r="C67" s="24" t="str">
        <f>'Import Config'!Q67</f>
        <v xml:space="preserve">   </v>
      </c>
      <c r="D67" s="25" t="str">
        <f>'Import Config'!D67</f>
        <v xml:space="preserve"> </v>
      </c>
      <c r="E67" s="24" t="str">
        <f>'Import Config'!R67</f>
        <v xml:space="preserve"> </v>
      </c>
      <c r="F67" s="25" t="str">
        <f>'Import Config'!F67</f>
        <v xml:space="preserve"> </v>
      </c>
      <c r="G67" s="25" t="str">
        <f>'Import Config'!O67</f>
        <v xml:space="preserve"> </v>
      </c>
      <c r="H67" s="24" t="str">
        <f>'Import Config'!T67</f>
        <v xml:space="preserve"> </v>
      </c>
      <c r="I67" s="25" t="str">
        <f>'Import Config'!J67</f>
        <v xml:space="preserve"> </v>
      </c>
      <c r="J67" s="24" t="str">
        <f>'Import Config'!S67</f>
        <v xml:space="preserve"> </v>
      </c>
      <c r="K67" s="25" t="str">
        <f>'Import Config'!H67</f>
        <v xml:space="preserve"> </v>
      </c>
      <c r="L67" s="12"/>
    </row>
    <row r="68" spans="1:12">
      <c r="B68" s="21">
        <f t="shared" si="0"/>
        <v>66</v>
      </c>
      <c r="C68" s="24" t="str">
        <f>'Import Config'!Q68</f>
        <v xml:space="preserve">   </v>
      </c>
      <c r="D68" s="25" t="str">
        <f>'Import Config'!D68</f>
        <v xml:space="preserve"> </v>
      </c>
      <c r="E68" s="24" t="str">
        <f>'Import Config'!R68</f>
        <v xml:space="preserve"> </v>
      </c>
      <c r="F68" s="25" t="str">
        <f>'Import Config'!F68</f>
        <v xml:space="preserve"> </v>
      </c>
      <c r="G68" s="25" t="str">
        <f>'Import Config'!O68</f>
        <v xml:space="preserve"> </v>
      </c>
      <c r="H68" s="24" t="str">
        <f>'Import Config'!T68</f>
        <v xml:space="preserve"> </v>
      </c>
      <c r="I68" s="25" t="str">
        <f>'Import Config'!J68</f>
        <v xml:space="preserve"> </v>
      </c>
      <c r="J68" s="24" t="str">
        <f>'Import Config'!S68</f>
        <v xml:space="preserve"> </v>
      </c>
      <c r="K68" s="25" t="str">
        <f>'Import Config'!H68</f>
        <v xml:space="preserve"> </v>
      </c>
      <c r="L68" s="12"/>
    </row>
    <row r="69" spans="1:12">
      <c r="B69" s="21">
        <f t="shared" ref="B69:B101" si="1">$B68 + 1</f>
        <v>67</v>
      </c>
      <c r="C69" s="24" t="str">
        <f>'Import Config'!Q69</f>
        <v xml:space="preserve">   </v>
      </c>
      <c r="D69" s="25" t="str">
        <f>'Import Config'!D69</f>
        <v xml:space="preserve"> </v>
      </c>
      <c r="E69" s="24" t="str">
        <f>'Import Config'!R69</f>
        <v xml:space="preserve"> </v>
      </c>
      <c r="F69" s="25" t="str">
        <f>'Import Config'!F69</f>
        <v xml:space="preserve"> </v>
      </c>
      <c r="G69" s="25" t="str">
        <f>'Import Config'!O69</f>
        <v xml:space="preserve"> </v>
      </c>
      <c r="H69" s="24" t="str">
        <f>'Import Config'!T69</f>
        <v xml:space="preserve"> </v>
      </c>
      <c r="I69" s="25" t="str">
        <f>'Import Config'!J69</f>
        <v xml:space="preserve"> </v>
      </c>
      <c r="J69" s="24" t="str">
        <f>'Import Config'!S69</f>
        <v xml:space="preserve"> </v>
      </c>
      <c r="K69" s="25" t="str">
        <f>'Import Config'!H69</f>
        <v xml:space="preserve"> </v>
      </c>
      <c r="L69" s="12"/>
    </row>
    <row r="70" spans="1:12">
      <c r="A70" s="11"/>
      <c r="B70" s="21">
        <f t="shared" si="1"/>
        <v>68</v>
      </c>
      <c r="C70" s="24" t="str">
        <f>'Import Config'!Q70</f>
        <v xml:space="preserve">   </v>
      </c>
      <c r="D70" s="25" t="str">
        <f>'Import Config'!D70</f>
        <v xml:space="preserve"> </v>
      </c>
      <c r="E70" s="24" t="str">
        <f>'Import Config'!R70</f>
        <v xml:space="preserve"> </v>
      </c>
      <c r="F70" s="25" t="str">
        <f>'Import Config'!F70</f>
        <v xml:space="preserve"> </v>
      </c>
      <c r="G70" s="25" t="str">
        <f>'Import Config'!O70</f>
        <v xml:space="preserve"> </v>
      </c>
      <c r="H70" s="24" t="str">
        <f>'Import Config'!T70</f>
        <v xml:space="preserve"> </v>
      </c>
      <c r="I70" s="25" t="str">
        <f>'Import Config'!J70</f>
        <v xml:space="preserve"> </v>
      </c>
      <c r="J70" s="24" t="str">
        <f>'Import Config'!S70</f>
        <v xml:space="preserve"> </v>
      </c>
      <c r="K70" s="25" t="str">
        <f>'Import Config'!H70</f>
        <v xml:space="preserve"> </v>
      </c>
      <c r="L70" s="12"/>
    </row>
    <row r="71" spans="1:12">
      <c r="A71" s="12"/>
      <c r="B71" s="21">
        <f t="shared" si="1"/>
        <v>69</v>
      </c>
      <c r="C71" s="24" t="str">
        <f>'Import Config'!Q71</f>
        <v xml:space="preserve">   </v>
      </c>
      <c r="D71" s="25" t="str">
        <f>'Import Config'!D71</f>
        <v xml:space="preserve"> </v>
      </c>
      <c r="E71" s="24" t="str">
        <f>'Import Config'!R71</f>
        <v xml:space="preserve"> </v>
      </c>
      <c r="F71" s="25" t="str">
        <f>'Import Config'!F71</f>
        <v xml:space="preserve"> </v>
      </c>
      <c r="G71" s="25" t="str">
        <f>'Import Config'!O71</f>
        <v xml:space="preserve"> </v>
      </c>
      <c r="H71" s="24" t="str">
        <f>'Import Config'!T71</f>
        <v xml:space="preserve"> </v>
      </c>
      <c r="I71" s="25" t="str">
        <f>'Import Config'!J71</f>
        <v xml:space="preserve"> </v>
      </c>
      <c r="J71" s="24" t="str">
        <f>'Import Config'!S71</f>
        <v xml:space="preserve"> </v>
      </c>
      <c r="K71" s="25" t="str">
        <f>'Import Config'!H71</f>
        <v xml:space="preserve"> </v>
      </c>
      <c r="L71" s="12"/>
    </row>
    <row r="72" spans="1:12">
      <c r="A72" s="12"/>
      <c r="B72" s="21">
        <f t="shared" si="1"/>
        <v>70</v>
      </c>
      <c r="C72" s="24" t="str">
        <f>'Import Config'!Q72</f>
        <v xml:space="preserve">   </v>
      </c>
      <c r="D72" s="25" t="str">
        <f>'Import Config'!D72</f>
        <v xml:space="preserve"> </v>
      </c>
      <c r="E72" s="24" t="str">
        <f>'Import Config'!R72</f>
        <v xml:space="preserve"> </v>
      </c>
      <c r="F72" s="25" t="str">
        <f>'Import Config'!F72</f>
        <v xml:space="preserve"> </v>
      </c>
      <c r="G72" s="25" t="str">
        <f>'Import Config'!O72</f>
        <v xml:space="preserve"> </v>
      </c>
      <c r="H72" s="24" t="str">
        <f>'Import Config'!T72</f>
        <v xml:space="preserve"> </v>
      </c>
      <c r="I72" s="25" t="str">
        <f>'Import Config'!J72</f>
        <v xml:space="preserve"> </v>
      </c>
      <c r="J72" s="24" t="str">
        <f>'Import Config'!S72</f>
        <v xml:space="preserve"> </v>
      </c>
      <c r="K72" s="25" t="str">
        <f>'Import Config'!H72</f>
        <v xml:space="preserve"> </v>
      </c>
      <c r="L72" s="12"/>
    </row>
    <row r="73" spans="1:12">
      <c r="A73" s="12"/>
      <c r="B73" s="21">
        <f t="shared" si="1"/>
        <v>71</v>
      </c>
      <c r="C73" s="24" t="str">
        <f>'Import Config'!Q73</f>
        <v xml:space="preserve">   </v>
      </c>
      <c r="D73" s="25" t="str">
        <f>'Import Config'!D73</f>
        <v xml:space="preserve"> </v>
      </c>
      <c r="E73" s="24" t="str">
        <f>'Import Config'!R73</f>
        <v xml:space="preserve"> </v>
      </c>
      <c r="F73" s="25" t="str">
        <f>'Import Config'!F73</f>
        <v xml:space="preserve"> </v>
      </c>
      <c r="G73" s="25" t="str">
        <f>'Import Config'!O73</f>
        <v xml:space="preserve"> </v>
      </c>
      <c r="H73" s="24" t="str">
        <f>'Import Config'!T73</f>
        <v xml:space="preserve"> </v>
      </c>
      <c r="I73" s="25" t="str">
        <f>'Import Config'!J73</f>
        <v xml:space="preserve"> </v>
      </c>
      <c r="J73" s="24" t="str">
        <f>'Import Config'!S73</f>
        <v xml:space="preserve"> </v>
      </c>
      <c r="K73" s="25" t="str">
        <f>'Import Config'!H73</f>
        <v xml:space="preserve"> </v>
      </c>
      <c r="L73" s="12"/>
    </row>
    <row r="74" spans="1:12">
      <c r="A74" s="11"/>
      <c r="B74" s="21">
        <f t="shared" si="1"/>
        <v>72</v>
      </c>
      <c r="C74" s="24" t="str">
        <f>'Import Config'!Q74</f>
        <v xml:space="preserve">   </v>
      </c>
      <c r="D74" s="25" t="str">
        <f>'Import Config'!D74</f>
        <v xml:space="preserve"> </v>
      </c>
      <c r="E74" s="24" t="str">
        <f>'Import Config'!R74</f>
        <v xml:space="preserve"> </v>
      </c>
      <c r="F74" s="25" t="str">
        <f>'Import Config'!F74</f>
        <v xml:space="preserve"> </v>
      </c>
      <c r="G74" s="25" t="str">
        <f>'Import Config'!O74</f>
        <v xml:space="preserve"> </v>
      </c>
      <c r="H74" s="24" t="str">
        <f>'Import Config'!T74</f>
        <v xml:space="preserve"> </v>
      </c>
      <c r="I74" s="25" t="str">
        <f>'Import Config'!J74</f>
        <v xml:space="preserve"> </v>
      </c>
      <c r="J74" s="24" t="str">
        <f>'Import Config'!S74</f>
        <v xml:space="preserve"> </v>
      </c>
      <c r="K74" s="25" t="str">
        <f>'Import Config'!H74</f>
        <v xml:space="preserve"> </v>
      </c>
      <c r="L74" s="12"/>
    </row>
    <row r="75" spans="1:12">
      <c r="A75" s="11"/>
      <c r="B75" s="21">
        <f t="shared" si="1"/>
        <v>73</v>
      </c>
      <c r="C75" s="24" t="str">
        <f>'Import Config'!Q75</f>
        <v xml:space="preserve">   </v>
      </c>
      <c r="D75" s="25" t="str">
        <f>'Import Config'!D75</f>
        <v xml:space="preserve"> </v>
      </c>
      <c r="E75" s="24" t="str">
        <f>'Import Config'!R75</f>
        <v xml:space="preserve"> </v>
      </c>
      <c r="F75" s="25" t="str">
        <f>'Import Config'!F75</f>
        <v xml:space="preserve"> </v>
      </c>
      <c r="G75" s="25" t="str">
        <f>'Import Config'!O75</f>
        <v xml:space="preserve"> </v>
      </c>
      <c r="H75" s="24" t="str">
        <f>'Import Config'!T75</f>
        <v xml:space="preserve"> </v>
      </c>
      <c r="I75" s="25" t="str">
        <f>'Import Config'!J75</f>
        <v xml:space="preserve"> </v>
      </c>
      <c r="J75" s="24" t="str">
        <f>'Import Config'!S75</f>
        <v xml:space="preserve"> </v>
      </c>
      <c r="K75" s="25" t="str">
        <f>'Import Config'!H75</f>
        <v xml:space="preserve"> </v>
      </c>
      <c r="L75" s="12"/>
    </row>
    <row r="76" spans="1:12">
      <c r="B76" s="21">
        <f t="shared" si="1"/>
        <v>74</v>
      </c>
      <c r="C76" s="24" t="str">
        <f>'Import Config'!Q76</f>
        <v xml:space="preserve">   </v>
      </c>
      <c r="D76" s="25" t="str">
        <f>'Import Config'!D76</f>
        <v xml:space="preserve"> </v>
      </c>
      <c r="E76" s="24" t="str">
        <f>'Import Config'!R76</f>
        <v xml:space="preserve"> </v>
      </c>
      <c r="F76" s="25" t="str">
        <f>'Import Config'!F76</f>
        <v xml:space="preserve"> </v>
      </c>
      <c r="G76" s="25" t="str">
        <f>'Import Config'!O76</f>
        <v xml:space="preserve"> </v>
      </c>
      <c r="H76" s="24" t="str">
        <f>'Import Config'!T76</f>
        <v xml:space="preserve"> </v>
      </c>
      <c r="I76" s="25" t="str">
        <f>'Import Config'!J76</f>
        <v xml:space="preserve"> </v>
      </c>
      <c r="J76" s="24" t="str">
        <f>'Import Config'!S76</f>
        <v xml:space="preserve"> </v>
      </c>
      <c r="K76" s="25" t="str">
        <f>'Import Config'!H76</f>
        <v xml:space="preserve"> </v>
      </c>
      <c r="L76" s="12"/>
    </row>
    <row r="77" spans="1:12">
      <c r="B77" s="21">
        <f t="shared" si="1"/>
        <v>75</v>
      </c>
      <c r="C77" s="24" t="str">
        <f>'Import Config'!Q77</f>
        <v xml:space="preserve">   </v>
      </c>
      <c r="D77" s="25" t="str">
        <f>'Import Config'!D77</f>
        <v xml:space="preserve"> </v>
      </c>
      <c r="E77" s="24" t="str">
        <f>'Import Config'!R77</f>
        <v xml:space="preserve"> </v>
      </c>
      <c r="F77" s="25" t="str">
        <f>'Import Config'!F77</f>
        <v xml:space="preserve"> </v>
      </c>
      <c r="G77" s="25" t="str">
        <f>'Import Config'!O77</f>
        <v xml:space="preserve"> </v>
      </c>
      <c r="H77" s="24" t="str">
        <f>'Import Config'!T77</f>
        <v xml:space="preserve"> </v>
      </c>
      <c r="I77" s="25" t="str">
        <f>'Import Config'!J77</f>
        <v xml:space="preserve"> </v>
      </c>
      <c r="J77" s="24" t="str">
        <f>'Import Config'!S77</f>
        <v xml:space="preserve"> </v>
      </c>
      <c r="K77" s="25" t="str">
        <f>'Import Config'!H77</f>
        <v xml:space="preserve"> </v>
      </c>
      <c r="L77" s="12"/>
    </row>
    <row r="78" spans="1:12">
      <c r="B78" s="21">
        <f t="shared" si="1"/>
        <v>76</v>
      </c>
      <c r="C78" s="24" t="str">
        <f>'Import Config'!Q78</f>
        <v xml:space="preserve">   </v>
      </c>
      <c r="D78" s="25" t="str">
        <f>'Import Config'!D78</f>
        <v xml:space="preserve"> </v>
      </c>
      <c r="E78" s="24" t="str">
        <f>'Import Config'!R78</f>
        <v xml:space="preserve"> </v>
      </c>
      <c r="F78" s="25" t="str">
        <f>'Import Config'!F78</f>
        <v xml:space="preserve"> </v>
      </c>
      <c r="G78" s="25" t="str">
        <f>'Import Config'!O78</f>
        <v xml:space="preserve"> </v>
      </c>
      <c r="H78" s="24" t="str">
        <f>'Import Config'!T78</f>
        <v xml:space="preserve"> </v>
      </c>
      <c r="I78" s="25" t="str">
        <f>'Import Config'!J78</f>
        <v xml:space="preserve"> </v>
      </c>
      <c r="J78" s="24" t="str">
        <f>'Import Config'!S78</f>
        <v xml:space="preserve"> </v>
      </c>
      <c r="K78" s="25" t="str">
        <f>'Import Config'!H78</f>
        <v xml:space="preserve"> </v>
      </c>
      <c r="L78" s="12"/>
    </row>
    <row r="79" spans="1:12">
      <c r="B79" s="21">
        <f t="shared" si="1"/>
        <v>77</v>
      </c>
      <c r="C79" s="24" t="str">
        <f>'Import Config'!Q79</f>
        <v xml:space="preserve">   </v>
      </c>
      <c r="D79" s="25" t="str">
        <f>'Import Config'!D79</f>
        <v xml:space="preserve"> </v>
      </c>
      <c r="E79" s="24" t="str">
        <f>'Import Config'!R79</f>
        <v xml:space="preserve"> </v>
      </c>
      <c r="F79" s="25" t="str">
        <f>'Import Config'!F79</f>
        <v xml:space="preserve"> </v>
      </c>
      <c r="G79" s="25" t="str">
        <f>'Import Config'!O79</f>
        <v xml:space="preserve"> </v>
      </c>
      <c r="H79" s="24" t="str">
        <f>'Import Config'!T79</f>
        <v xml:space="preserve"> </v>
      </c>
      <c r="I79" s="25" t="str">
        <f>'Import Config'!J79</f>
        <v xml:space="preserve"> </v>
      </c>
      <c r="J79" s="24" t="str">
        <f>'Import Config'!S79</f>
        <v xml:space="preserve"> </v>
      </c>
      <c r="K79" s="25" t="str">
        <f>'Import Config'!H79</f>
        <v xml:space="preserve"> </v>
      </c>
      <c r="L79" s="12"/>
    </row>
    <row r="80" spans="1:12">
      <c r="A80" s="11"/>
      <c r="B80" s="21">
        <f t="shared" si="1"/>
        <v>78</v>
      </c>
      <c r="C80" s="24" t="str">
        <f>'Import Config'!Q80</f>
        <v xml:space="preserve">   </v>
      </c>
      <c r="D80" s="25" t="str">
        <f>'Import Config'!D80</f>
        <v xml:space="preserve"> </v>
      </c>
      <c r="E80" s="24" t="str">
        <f>'Import Config'!R80</f>
        <v xml:space="preserve"> </v>
      </c>
      <c r="F80" s="25" t="str">
        <f>'Import Config'!F80</f>
        <v xml:space="preserve"> </v>
      </c>
      <c r="G80" s="25" t="str">
        <f>'Import Config'!O80</f>
        <v xml:space="preserve"> </v>
      </c>
      <c r="H80" s="24" t="str">
        <f>'Import Config'!T80</f>
        <v xml:space="preserve"> </v>
      </c>
      <c r="I80" s="25" t="str">
        <f>'Import Config'!J80</f>
        <v xml:space="preserve"> </v>
      </c>
      <c r="J80" s="24" t="str">
        <f>'Import Config'!S80</f>
        <v xml:space="preserve"> </v>
      </c>
      <c r="K80" s="25" t="str">
        <f>'Import Config'!H80</f>
        <v xml:space="preserve"> </v>
      </c>
      <c r="L80" s="12"/>
    </row>
    <row r="81" spans="1:12">
      <c r="A81" s="12"/>
      <c r="B81" s="21">
        <f t="shared" si="1"/>
        <v>79</v>
      </c>
      <c r="C81" s="24" t="str">
        <f>'Import Config'!Q81</f>
        <v xml:space="preserve">   </v>
      </c>
      <c r="D81" s="25" t="str">
        <f>'Import Config'!D81</f>
        <v xml:space="preserve"> </v>
      </c>
      <c r="E81" s="24" t="str">
        <f>'Import Config'!R81</f>
        <v xml:space="preserve"> </v>
      </c>
      <c r="F81" s="25" t="str">
        <f>'Import Config'!F81</f>
        <v xml:space="preserve"> </v>
      </c>
      <c r="G81" s="25" t="str">
        <f>'Import Config'!O81</f>
        <v xml:space="preserve"> </v>
      </c>
      <c r="H81" s="24" t="str">
        <f>'Import Config'!T81</f>
        <v xml:space="preserve"> </v>
      </c>
      <c r="I81" s="25" t="str">
        <f>'Import Config'!J81</f>
        <v xml:space="preserve"> </v>
      </c>
      <c r="J81" s="24" t="str">
        <f>'Import Config'!S81</f>
        <v xml:space="preserve"> </v>
      </c>
      <c r="K81" s="25" t="str">
        <f>'Import Config'!H81</f>
        <v xml:space="preserve"> </v>
      </c>
      <c r="L81" s="12"/>
    </row>
    <row r="82" spans="1:12">
      <c r="A82" s="12"/>
      <c r="B82" s="21">
        <f t="shared" si="1"/>
        <v>80</v>
      </c>
      <c r="C82" s="24" t="str">
        <f>'Import Config'!Q82</f>
        <v xml:space="preserve">   </v>
      </c>
      <c r="D82" s="25" t="str">
        <f>'Import Config'!D82</f>
        <v xml:space="preserve"> </v>
      </c>
      <c r="E82" s="24" t="str">
        <f>'Import Config'!R82</f>
        <v xml:space="preserve"> </v>
      </c>
      <c r="F82" s="25" t="str">
        <f>'Import Config'!F82</f>
        <v xml:space="preserve"> </v>
      </c>
      <c r="G82" s="25" t="str">
        <f>'Import Config'!O82</f>
        <v xml:space="preserve"> </v>
      </c>
      <c r="H82" s="24" t="str">
        <f>'Import Config'!T82</f>
        <v xml:space="preserve"> </v>
      </c>
      <c r="I82" s="25" t="str">
        <f>'Import Config'!J82</f>
        <v xml:space="preserve"> </v>
      </c>
      <c r="J82" s="24" t="str">
        <f>'Import Config'!S82</f>
        <v xml:space="preserve"> </v>
      </c>
      <c r="K82" s="25" t="str">
        <f>'Import Config'!H82</f>
        <v xml:space="preserve"> </v>
      </c>
      <c r="L82" s="12"/>
    </row>
    <row r="83" spans="1:12">
      <c r="B83" s="21">
        <f t="shared" si="1"/>
        <v>81</v>
      </c>
      <c r="C83" s="24" t="str">
        <f>'Import Config'!Q83</f>
        <v xml:space="preserve">   </v>
      </c>
      <c r="D83" s="25" t="str">
        <f>'Import Config'!D83</f>
        <v xml:space="preserve"> </v>
      </c>
      <c r="E83" s="24" t="str">
        <f>'Import Config'!R83</f>
        <v xml:space="preserve"> </v>
      </c>
      <c r="F83" s="25" t="str">
        <f>'Import Config'!F83</f>
        <v xml:space="preserve"> </v>
      </c>
      <c r="G83" s="25" t="str">
        <f>'Import Config'!O83</f>
        <v xml:space="preserve"> </v>
      </c>
      <c r="H83" s="24" t="str">
        <f>'Import Config'!T83</f>
        <v xml:space="preserve"> </v>
      </c>
      <c r="I83" s="25" t="str">
        <f>'Import Config'!J83</f>
        <v xml:space="preserve"> </v>
      </c>
      <c r="J83" s="24" t="str">
        <f>'Import Config'!S83</f>
        <v xml:space="preserve"> </v>
      </c>
      <c r="K83" s="25" t="str">
        <f>'Import Config'!H83</f>
        <v xml:space="preserve"> </v>
      </c>
      <c r="L83" s="12"/>
    </row>
    <row r="84" spans="1:12">
      <c r="A84" s="11"/>
      <c r="B84" s="21">
        <f t="shared" si="1"/>
        <v>82</v>
      </c>
      <c r="C84" s="24" t="str">
        <f>'Import Config'!Q84</f>
        <v xml:space="preserve">   </v>
      </c>
      <c r="D84" s="25" t="str">
        <f>'Import Config'!D84</f>
        <v xml:space="preserve"> </v>
      </c>
      <c r="E84" s="24" t="str">
        <f>'Import Config'!R84</f>
        <v xml:space="preserve"> </v>
      </c>
      <c r="F84" s="25" t="str">
        <f>'Import Config'!F84</f>
        <v xml:space="preserve"> </v>
      </c>
      <c r="G84" s="25" t="str">
        <f>'Import Config'!O84</f>
        <v xml:space="preserve"> </v>
      </c>
      <c r="H84" s="24" t="str">
        <f>'Import Config'!T84</f>
        <v xml:space="preserve"> </v>
      </c>
      <c r="I84" s="25" t="str">
        <f>'Import Config'!J84</f>
        <v xml:space="preserve"> </v>
      </c>
      <c r="J84" s="24" t="str">
        <f>'Import Config'!S84</f>
        <v xml:space="preserve"> </v>
      </c>
      <c r="K84" s="25" t="str">
        <f>'Import Config'!H84</f>
        <v xml:space="preserve"> </v>
      </c>
      <c r="L84" s="12"/>
    </row>
    <row r="85" spans="1:12">
      <c r="A85" s="12"/>
      <c r="B85" s="21">
        <f t="shared" si="1"/>
        <v>83</v>
      </c>
      <c r="C85" s="24" t="str">
        <f>'Import Config'!Q85</f>
        <v xml:space="preserve">   </v>
      </c>
      <c r="D85" s="25" t="str">
        <f>'Import Config'!D85</f>
        <v xml:space="preserve"> </v>
      </c>
      <c r="E85" s="24" t="str">
        <f>'Import Config'!R85</f>
        <v xml:space="preserve"> </v>
      </c>
      <c r="F85" s="25" t="str">
        <f>'Import Config'!F85</f>
        <v xml:space="preserve"> </v>
      </c>
      <c r="G85" s="25" t="str">
        <f>'Import Config'!O85</f>
        <v xml:space="preserve"> </v>
      </c>
      <c r="H85" s="24" t="str">
        <f>'Import Config'!T85</f>
        <v xml:space="preserve"> </v>
      </c>
      <c r="I85" s="25" t="str">
        <f>'Import Config'!J85</f>
        <v xml:space="preserve"> </v>
      </c>
      <c r="J85" s="24" t="str">
        <f>'Import Config'!S85</f>
        <v xml:space="preserve"> </v>
      </c>
      <c r="K85" s="25" t="str">
        <f>'Import Config'!H85</f>
        <v xml:space="preserve"> </v>
      </c>
      <c r="L85" s="12"/>
    </row>
    <row r="86" spans="1:12">
      <c r="A86" s="12"/>
      <c r="B86" s="21">
        <f t="shared" si="1"/>
        <v>84</v>
      </c>
      <c r="C86" s="24" t="str">
        <f>'Import Config'!Q86</f>
        <v xml:space="preserve">   </v>
      </c>
      <c r="D86" s="25" t="str">
        <f>'Import Config'!D86</f>
        <v xml:space="preserve"> </v>
      </c>
      <c r="E86" s="24" t="str">
        <f>'Import Config'!R86</f>
        <v xml:space="preserve"> </v>
      </c>
      <c r="F86" s="25" t="str">
        <f>'Import Config'!F86</f>
        <v xml:space="preserve"> </v>
      </c>
      <c r="G86" s="25" t="str">
        <f>'Import Config'!O86</f>
        <v xml:space="preserve"> </v>
      </c>
      <c r="H86" s="24" t="str">
        <f>'Import Config'!T86</f>
        <v xml:space="preserve"> </v>
      </c>
      <c r="I86" s="25" t="str">
        <f>'Import Config'!J86</f>
        <v xml:space="preserve"> </v>
      </c>
      <c r="J86" s="24" t="str">
        <f>'Import Config'!S86</f>
        <v xml:space="preserve"> </v>
      </c>
      <c r="K86" s="25" t="str">
        <f>'Import Config'!H86</f>
        <v xml:space="preserve"> </v>
      </c>
      <c r="L86" s="12"/>
    </row>
    <row r="87" spans="1:12">
      <c r="A87" s="11"/>
      <c r="B87" s="21">
        <f t="shared" si="1"/>
        <v>85</v>
      </c>
      <c r="C87" s="24" t="str">
        <f>'Import Config'!Q87</f>
        <v xml:space="preserve">   </v>
      </c>
      <c r="D87" s="25" t="str">
        <f>'Import Config'!D87</f>
        <v xml:space="preserve"> </v>
      </c>
      <c r="E87" s="24" t="str">
        <f>'Import Config'!R87</f>
        <v xml:space="preserve"> </v>
      </c>
      <c r="F87" s="25" t="str">
        <f>'Import Config'!F87</f>
        <v xml:space="preserve"> </v>
      </c>
      <c r="G87" s="25" t="str">
        <f>'Import Config'!O87</f>
        <v xml:space="preserve"> </v>
      </c>
      <c r="H87" s="24" t="str">
        <f>'Import Config'!T87</f>
        <v xml:space="preserve"> </v>
      </c>
      <c r="I87" s="25" t="str">
        <f>'Import Config'!J87</f>
        <v xml:space="preserve"> </v>
      </c>
      <c r="J87" s="24" t="str">
        <f>'Import Config'!S87</f>
        <v xml:space="preserve"> </v>
      </c>
      <c r="K87" s="25" t="str">
        <f>'Import Config'!H87</f>
        <v xml:space="preserve"> </v>
      </c>
      <c r="L87" s="12"/>
    </row>
    <row r="88" spans="1:12">
      <c r="B88" s="21">
        <f t="shared" si="1"/>
        <v>86</v>
      </c>
      <c r="C88" s="24" t="str">
        <f>'Import Config'!Q88</f>
        <v xml:space="preserve">   </v>
      </c>
      <c r="D88" s="25" t="str">
        <f>'Import Config'!D88</f>
        <v xml:space="preserve"> </v>
      </c>
      <c r="E88" s="24" t="str">
        <f>'Import Config'!R88</f>
        <v xml:space="preserve"> </v>
      </c>
      <c r="F88" s="25" t="str">
        <f>'Import Config'!F88</f>
        <v xml:space="preserve"> </v>
      </c>
      <c r="G88" s="25" t="str">
        <f>'Import Config'!O88</f>
        <v xml:space="preserve"> </v>
      </c>
      <c r="H88" s="24" t="str">
        <f>'Import Config'!T88</f>
        <v xml:space="preserve"> </v>
      </c>
      <c r="I88" s="25" t="str">
        <f>'Import Config'!J88</f>
        <v xml:space="preserve"> </v>
      </c>
      <c r="J88" s="24" t="str">
        <f>'Import Config'!S88</f>
        <v xml:space="preserve"> </v>
      </c>
      <c r="K88" s="25" t="str">
        <f>'Import Config'!H88</f>
        <v xml:space="preserve"> </v>
      </c>
      <c r="L88" s="12"/>
    </row>
    <row r="89" spans="1:12">
      <c r="B89" s="21">
        <f t="shared" si="1"/>
        <v>87</v>
      </c>
      <c r="C89" s="24" t="str">
        <f>'Import Config'!Q89</f>
        <v xml:space="preserve">   </v>
      </c>
      <c r="D89" s="25" t="str">
        <f>'Import Config'!D89</f>
        <v xml:space="preserve"> </v>
      </c>
      <c r="E89" s="24" t="str">
        <f>'Import Config'!R89</f>
        <v xml:space="preserve"> </v>
      </c>
      <c r="F89" s="25" t="str">
        <f>'Import Config'!F89</f>
        <v xml:space="preserve"> </v>
      </c>
      <c r="G89" s="25" t="str">
        <f>'Import Config'!O89</f>
        <v xml:space="preserve"> </v>
      </c>
      <c r="H89" s="24" t="str">
        <f>'Import Config'!T89</f>
        <v xml:space="preserve"> </v>
      </c>
      <c r="I89" s="25" t="str">
        <f>'Import Config'!J89</f>
        <v xml:space="preserve"> </v>
      </c>
      <c r="J89" s="24" t="str">
        <f>'Import Config'!S89</f>
        <v xml:space="preserve"> </v>
      </c>
      <c r="K89" s="25" t="str">
        <f>'Import Config'!H89</f>
        <v xml:space="preserve"> </v>
      </c>
      <c r="L89" s="12"/>
    </row>
    <row r="90" spans="1:12">
      <c r="B90" s="21">
        <f t="shared" si="1"/>
        <v>88</v>
      </c>
      <c r="C90" s="24" t="str">
        <f>'Import Config'!Q90</f>
        <v xml:space="preserve">   </v>
      </c>
      <c r="D90" s="25" t="str">
        <f>'Import Config'!D90</f>
        <v xml:space="preserve"> </v>
      </c>
      <c r="E90" s="24" t="str">
        <f>'Import Config'!R90</f>
        <v xml:space="preserve"> </v>
      </c>
      <c r="F90" s="25" t="str">
        <f>'Import Config'!F90</f>
        <v xml:space="preserve"> </v>
      </c>
      <c r="G90" s="25" t="str">
        <f>'Import Config'!O90</f>
        <v xml:space="preserve"> </v>
      </c>
      <c r="H90" s="24" t="str">
        <f>'Import Config'!T90</f>
        <v xml:space="preserve"> </v>
      </c>
      <c r="I90" s="25" t="str">
        <f>'Import Config'!J90</f>
        <v xml:space="preserve"> </v>
      </c>
      <c r="J90" s="24" t="str">
        <f>'Import Config'!S90</f>
        <v xml:space="preserve"> </v>
      </c>
      <c r="K90" s="25" t="str">
        <f>'Import Config'!H90</f>
        <v xml:space="preserve"> </v>
      </c>
      <c r="L90" s="12"/>
    </row>
    <row r="91" spans="1:12">
      <c r="A91" s="26"/>
      <c r="B91" s="21">
        <f t="shared" si="1"/>
        <v>89</v>
      </c>
      <c r="C91" s="24" t="str">
        <f>'Import Config'!Q91</f>
        <v xml:space="preserve">   </v>
      </c>
      <c r="D91" s="25" t="str">
        <f>'Import Config'!D91</f>
        <v xml:space="preserve"> </v>
      </c>
      <c r="E91" s="24" t="str">
        <f>'Import Config'!R91</f>
        <v xml:space="preserve"> </v>
      </c>
      <c r="F91" s="25" t="str">
        <f>'Import Config'!F91</f>
        <v xml:space="preserve"> </v>
      </c>
      <c r="G91" s="25" t="str">
        <f>'Import Config'!O91</f>
        <v xml:space="preserve"> </v>
      </c>
      <c r="H91" s="24" t="str">
        <f>'Import Config'!T91</f>
        <v xml:space="preserve"> </v>
      </c>
      <c r="I91" s="25" t="str">
        <f>'Import Config'!J91</f>
        <v xml:space="preserve"> </v>
      </c>
      <c r="J91" s="24" t="str">
        <f>'Import Config'!S91</f>
        <v xml:space="preserve"> </v>
      </c>
      <c r="K91" s="25" t="str">
        <f>'Import Config'!H91</f>
        <v xml:space="preserve"> </v>
      </c>
      <c r="L91" s="12"/>
    </row>
    <row r="92" spans="1:12">
      <c r="B92" s="21">
        <f t="shared" si="1"/>
        <v>90</v>
      </c>
      <c r="C92" s="24" t="str">
        <f>'Import Config'!Q92</f>
        <v xml:space="preserve">   </v>
      </c>
      <c r="D92" s="25" t="str">
        <f>'Import Config'!D92</f>
        <v xml:space="preserve"> </v>
      </c>
      <c r="E92" s="24" t="str">
        <f>'Import Config'!R92</f>
        <v xml:space="preserve"> </v>
      </c>
      <c r="F92" s="25" t="str">
        <f>'Import Config'!F92</f>
        <v xml:space="preserve"> </v>
      </c>
      <c r="G92" s="25" t="str">
        <f>'Import Config'!O92</f>
        <v xml:space="preserve"> </v>
      </c>
      <c r="H92" s="24" t="str">
        <f>'Import Config'!T92</f>
        <v xml:space="preserve"> </v>
      </c>
      <c r="I92" s="25" t="str">
        <f>'Import Config'!J92</f>
        <v xml:space="preserve"> </v>
      </c>
      <c r="J92" s="24" t="str">
        <f>'Import Config'!S92</f>
        <v xml:space="preserve"> </v>
      </c>
      <c r="K92" s="25" t="str">
        <f>'Import Config'!H92</f>
        <v xml:space="preserve"> </v>
      </c>
      <c r="L92" s="12"/>
    </row>
    <row r="93" spans="1:12">
      <c r="B93" s="21">
        <f t="shared" si="1"/>
        <v>91</v>
      </c>
      <c r="C93" s="24" t="str">
        <f>'Import Config'!Q93</f>
        <v xml:space="preserve">   </v>
      </c>
      <c r="D93" s="25" t="str">
        <f>'Import Config'!D93</f>
        <v xml:space="preserve"> </v>
      </c>
      <c r="E93" s="24" t="str">
        <f>'Import Config'!R93</f>
        <v xml:space="preserve"> </v>
      </c>
      <c r="F93" s="25" t="str">
        <f>'Import Config'!F93</f>
        <v xml:space="preserve"> </v>
      </c>
      <c r="G93" s="25" t="str">
        <f>'Import Config'!O93</f>
        <v xml:space="preserve"> </v>
      </c>
      <c r="H93" s="24" t="str">
        <f>'Import Config'!T93</f>
        <v xml:space="preserve"> </v>
      </c>
      <c r="I93" s="25" t="str">
        <f>'Import Config'!J93</f>
        <v xml:space="preserve"> </v>
      </c>
      <c r="J93" s="24" t="str">
        <f>'Import Config'!S93</f>
        <v xml:space="preserve"> </v>
      </c>
      <c r="K93" s="25" t="str">
        <f>'Import Config'!H93</f>
        <v xml:space="preserve"> </v>
      </c>
      <c r="L93" s="12"/>
    </row>
    <row r="94" spans="1:12">
      <c r="B94" s="21">
        <f t="shared" si="1"/>
        <v>92</v>
      </c>
      <c r="C94" s="24" t="str">
        <f>'Import Config'!Q94</f>
        <v xml:space="preserve">   </v>
      </c>
      <c r="D94" s="25" t="str">
        <f>'Import Config'!D94</f>
        <v xml:space="preserve"> </v>
      </c>
      <c r="E94" s="24" t="str">
        <f>'Import Config'!R94</f>
        <v xml:space="preserve"> </v>
      </c>
      <c r="F94" s="25" t="str">
        <f>'Import Config'!F94</f>
        <v xml:space="preserve"> </v>
      </c>
      <c r="G94" s="25" t="str">
        <f>'Import Config'!O94</f>
        <v xml:space="preserve"> </v>
      </c>
      <c r="H94" s="24" t="str">
        <f>'Import Config'!T94</f>
        <v xml:space="preserve"> </v>
      </c>
      <c r="I94" s="25" t="str">
        <f>'Import Config'!J94</f>
        <v xml:space="preserve"> </v>
      </c>
      <c r="J94" s="24" t="str">
        <f>'Import Config'!S94</f>
        <v xml:space="preserve"> </v>
      </c>
      <c r="K94" s="25" t="str">
        <f>'Import Config'!H94</f>
        <v xml:space="preserve"> </v>
      </c>
      <c r="L94" s="12"/>
    </row>
    <row r="95" spans="1:12">
      <c r="B95" s="21">
        <f t="shared" si="1"/>
        <v>93</v>
      </c>
      <c r="C95" s="24" t="str">
        <f>'Import Config'!Q95</f>
        <v xml:space="preserve">   </v>
      </c>
      <c r="D95" s="25" t="str">
        <f>'Import Config'!D95</f>
        <v xml:space="preserve"> </v>
      </c>
      <c r="E95" s="24" t="str">
        <f>'Import Config'!R95</f>
        <v xml:space="preserve"> </v>
      </c>
      <c r="F95" s="25" t="str">
        <f>'Import Config'!F95</f>
        <v xml:space="preserve"> </v>
      </c>
      <c r="G95" s="25" t="str">
        <f>'Import Config'!O95</f>
        <v xml:space="preserve"> </v>
      </c>
      <c r="H95" s="24" t="str">
        <f>'Import Config'!T95</f>
        <v xml:space="preserve"> </v>
      </c>
      <c r="I95" s="25" t="str">
        <f>'Import Config'!J95</f>
        <v xml:space="preserve"> </v>
      </c>
      <c r="J95" s="24" t="str">
        <f>'Import Config'!S95</f>
        <v xml:space="preserve"> </v>
      </c>
      <c r="K95" s="25" t="str">
        <f>'Import Config'!H95</f>
        <v xml:space="preserve"> </v>
      </c>
      <c r="L95" s="12"/>
    </row>
    <row r="96" spans="1:12">
      <c r="A96" s="11"/>
      <c r="B96" s="21">
        <f t="shared" si="1"/>
        <v>94</v>
      </c>
      <c r="C96" s="24" t="str">
        <f>'Import Config'!Q96</f>
        <v xml:space="preserve">   </v>
      </c>
      <c r="D96" s="25" t="str">
        <f>'Import Config'!D96</f>
        <v xml:space="preserve"> </v>
      </c>
      <c r="E96" s="24" t="str">
        <f>'Import Config'!R96</f>
        <v xml:space="preserve"> </v>
      </c>
      <c r="F96" s="25" t="str">
        <f>'Import Config'!F96</f>
        <v xml:space="preserve"> </v>
      </c>
      <c r="G96" s="25" t="str">
        <f>'Import Config'!O96</f>
        <v xml:space="preserve"> </v>
      </c>
      <c r="H96" s="24" t="str">
        <f>'Import Config'!T96</f>
        <v xml:space="preserve"> </v>
      </c>
      <c r="I96" s="25" t="str">
        <f>'Import Config'!J96</f>
        <v xml:space="preserve"> </v>
      </c>
      <c r="J96" s="24" t="str">
        <f>'Import Config'!S96</f>
        <v xml:space="preserve"> </v>
      </c>
      <c r="K96" s="25" t="str">
        <f>'Import Config'!H96</f>
        <v xml:space="preserve"> </v>
      </c>
      <c r="L96" s="12"/>
    </row>
    <row r="97" spans="1:12">
      <c r="A97" s="12"/>
      <c r="B97" s="21">
        <f t="shared" si="1"/>
        <v>95</v>
      </c>
      <c r="C97" s="24" t="str">
        <f>'Import Config'!Q97</f>
        <v xml:space="preserve">   </v>
      </c>
      <c r="D97" s="25" t="str">
        <f>'Import Config'!D97</f>
        <v xml:space="preserve"> </v>
      </c>
      <c r="E97" s="24" t="str">
        <f>'Import Config'!R97</f>
        <v xml:space="preserve"> </v>
      </c>
      <c r="F97" s="25" t="str">
        <f>'Import Config'!F97</f>
        <v xml:space="preserve"> </v>
      </c>
      <c r="G97" s="25" t="str">
        <f>'Import Config'!O97</f>
        <v xml:space="preserve"> </v>
      </c>
      <c r="H97" s="24" t="str">
        <f>'Import Config'!T97</f>
        <v xml:space="preserve"> </v>
      </c>
      <c r="I97" s="25" t="str">
        <f>'Import Config'!J97</f>
        <v xml:space="preserve"> </v>
      </c>
      <c r="J97" s="24" t="str">
        <f>'Import Config'!S97</f>
        <v xml:space="preserve"> </v>
      </c>
      <c r="K97" s="25" t="str">
        <f>'Import Config'!H97</f>
        <v xml:space="preserve"> </v>
      </c>
      <c r="L97" s="12"/>
    </row>
    <row r="98" spans="1:12">
      <c r="A98" s="12"/>
      <c r="B98" s="21">
        <f t="shared" si="1"/>
        <v>96</v>
      </c>
      <c r="C98" s="24" t="str">
        <f>'Import Config'!Q98</f>
        <v xml:space="preserve">   </v>
      </c>
      <c r="D98" s="25" t="str">
        <f>'Import Config'!D98</f>
        <v xml:space="preserve"> </v>
      </c>
      <c r="E98" s="24" t="str">
        <f>'Import Config'!R98</f>
        <v xml:space="preserve"> </v>
      </c>
      <c r="F98" s="25" t="str">
        <f>'Import Config'!F98</f>
        <v xml:space="preserve"> </v>
      </c>
      <c r="G98" s="25" t="str">
        <f>'Import Config'!O98</f>
        <v xml:space="preserve"> </v>
      </c>
      <c r="H98" s="24" t="str">
        <f>'Import Config'!T98</f>
        <v xml:space="preserve"> </v>
      </c>
      <c r="I98" s="25" t="str">
        <f>'Import Config'!J98</f>
        <v xml:space="preserve"> </v>
      </c>
      <c r="J98" s="24" t="str">
        <f>'Import Config'!S98</f>
        <v xml:space="preserve"> </v>
      </c>
      <c r="K98" s="25" t="str">
        <f>'Import Config'!H98</f>
        <v xml:space="preserve"> </v>
      </c>
      <c r="L98" s="12"/>
    </row>
    <row r="99" spans="1:12">
      <c r="A99" s="12"/>
      <c r="B99" s="21">
        <f t="shared" si="1"/>
        <v>97</v>
      </c>
      <c r="C99" s="24" t="str">
        <f>'Import Config'!Q99</f>
        <v xml:space="preserve">   </v>
      </c>
      <c r="D99" s="25" t="str">
        <f>'Import Config'!D99</f>
        <v xml:space="preserve"> </v>
      </c>
      <c r="E99" s="24" t="str">
        <f>'Import Config'!R99</f>
        <v xml:space="preserve"> </v>
      </c>
      <c r="F99" s="25" t="str">
        <f>'Import Config'!F99</f>
        <v xml:space="preserve"> </v>
      </c>
      <c r="G99" s="25" t="str">
        <f>'Import Config'!O99</f>
        <v xml:space="preserve"> </v>
      </c>
      <c r="H99" s="24" t="str">
        <f>'Import Config'!T99</f>
        <v xml:space="preserve"> </v>
      </c>
      <c r="I99" s="25" t="str">
        <f>'Import Config'!J99</f>
        <v xml:space="preserve"> </v>
      </c>
      <c r="J99" s="24" t="str">
        <f>'Import Config'!S99</f>
        <v xml:space="preserve"> </v>
      </c>
      <c r="K99" s="25" t="str">
        <f>'Import Config'!H99</f>
        <v xml:space="preserve"> </v>
      </c>
      <c r="L99" s="12"/>
    </row>
    <row r="100" spans="1:12">
      <c r="B100" s="21">
        <f t="shared" si="1"/>
        <v>98</v>
      </c>
      <c r="C100" s="24" t="str">
        <f>'Import Config'!Q100</f>
        <v xml:space="preserve">   </v>
      </c>
      <c r="D100" s="25" t="str">
        <f>'Import Config'!D100</f>
        <v xml:space="preserve"> </v>
      </c>
      <c r="E100" s="24" t="str">
        <f>'Import Config'!R100</f>
        <v xml:space="preserve"> </v>
      </c>
      <c r="F100" s="25" t="str">
        <f>'Import Config'!F100</f>
        <v xml:space="preserve"> </v>
      </c>
      <c r="G100" s="25" t="str">
        <f>'Import Config'!O100</f>
        <v xml:space="preserve"> </v>
      </c>
      <c r="H100" s="24" t="str">
        <f>'Import Config'!T100</f>
        <v xml:space="preserve"> </v>
      </c>
      <c r="I100" s="25" t="str">
        <f>'Import Config'!J100</f>
        <v xml:space="preserve"> </v>
      </c>
      <c r="J100" s="24" t="str">
        <f>'Import Config'!S100</f>
        <v xml:space="preserve"> </v>
      </c>
      <c r="K100" s="25" t="str">
        <f>'Import Config'!H100</f>
        <v xml:space="preserve"> </v>
      </c>
      <c r="L100" s="12"/>
    </row>
    <row r="101" spans="1:12">
      <c r="B101" s="21">
        <f t="shared" si="1"/>
        <v>99</v>
      </c>
      <c r="C101" s="24" t="str">
        <f>'Import Config'!Q101</f>
        <v xml:space="preserve">   </v>
      </c>
      <c r="D101" s="25" t="str">
        <f>'Import Config'!D101</f>
        <v xml:space="preserve"> </v>
      </c>
      <c r="E101" s="24" t="str">
        <f>'Import Config'!R101</f>
        <v xml:space="preserve"> </v>
      </c>
      <c r="F101" s="25" t="str">
        <f>'Import Config'!F101</f>
        <v xml:space="preserve"> </v>
      </c>
      <c r="G101" s="25" t="str">
        <f>'Import Config'!O101</f>
        <v xml:space="preserve"> </v>
      </c>
      <c r="H101" s="24" t="str">
        <f>'Import Config'!T101</f>
        <v xml:space="preserve"> </v>
      </c>
      <c r="I101" s="25" t="str">
        <f>'Import Config'!J101</f>
        <v xml:space="preserve"> </v>
      </c>
      <c r="J101" s="24" t="str">
        <f>'Import Config'!S101</f>
        <v xml:space="preserve"> </v>
      </c>
      <c r="K101" s="25" t="str">
        <f>'Import Config'!H101</f>
        <v xml:space="preserve"> </v>
      </c>
      <c r="L101" s="12"/>
    </row>
    <row r="102" spans="1:12">
      <c r="A102" s="12"/>
      <c r="B102" s="21">
        <f>$B101 + 1</f>
        <v>100</v>
      </c>
      <c r="C102" s="24" t="str">
        <f>'Import Config'!Q102</f>
        <v xml:space="preserve">   </v>
      </c>
      <c r="D102" s="25" t="str">
        <f>'Import Config'!D102</f>
        <v xml:space="preserve"> </v>
      </c>
      <c r="E102" s="24" t="str">
        <f>'Import Config'!R102</f>
        <v xml:space="preserve"> </v>
      </c>
      <c r="F102" s="25" t="str">
        <f>'Import Config'!F102</f>
        <v xml:space="preserve"> </v>
      </c>
      <c r="G102" s="25" t="str">
        <f>'Import Config'!O102</f>
        <v xml:space="preserve"> </v>
      </c>
      <c r="H102" s="24" t="str">
        <f>'Import Config'!T102</f>
        <v xml:space="preserve"> </v>
      </c>
      <c r="I102" s="25" t="str">
        <f>'Import Config'!J102</f>
        <v xml:space="preserve"> </v>
      </c>
      <c r="J102" s="24" t="str">
        <f>'Import Config'!S102</f>
        <v xml:space="preserve"> </v>
      </c>
      <c r="K102" s="25" t="str">
        <f>'Import Config'!H102</f>
        <v xml:space="preserve"> </v>
      </c>
      <c r="L102" s="12"/>
    </row>
    <row r="103" spans="1:12">
      <c r="A103" s="12"/>
      <c r="B103" s="21">
        <f t="shared" ref="B103:B166" si="2">$B102 + 1</f>
        <v>101</v>
      </c>
      <c r="C103" s="24" t="str">
        <f>'Import Config'!Q103</f>
        <v xml:space="preserve">   </v>
      </c>
      <c r="D103" s="25" t="str">
        <f>'Import Config'!D103</f>
        <v xml:space="preserve"> </v>
      </c>
      <c r="E103" s="24" t="str">
        <f>'Import Config'!R103</f>
        <v xml:space="preserve"> </v>
      </c>
      <c r="F103" s="25" t="str">
        <f>'Import Config'!F103</f>
        <v xml:space="preserve"> </v>
      </c>
      <c r="G103" s="25" t="str">
        <f>'Import Config'!O103</f>
        <v xml:space="preserve"> </v>
      </c>
      <c r="H103" s="24" t="str">
        <f>'Import Config'!T103</f>
        <v xml:space="preserve"> </v>
      </c>
      <c r="I103" s="25" t="str">
        <f>'Import Config'!J103</f>
        <v xml:space="preserve"> </v>
      </c>
      <c r="J103" s="24" t="str">
        <f>'Import Config'!S103</f>
        <v xml:space="preserve"> </v>
      </c>
      <c r="K103" s="25" t="str">
        <f>'Import Config'!H103</f>
        <v xml:space="preserve"> </v>
      </c>
      <c r="L103" s="12"/>
    </row>
    <row r="104" spans="1:12">
      <c r="A104" s="12"/>
      <c r="B104" s="21">
        <f t="shared" si="2"/>
        <v>102</v>
      </c>
      <c r="C104" s="24" t="str">
        <f>'Import Config'!Q104</f>
        <v xml:space="preserve">   </v>
      </c>
      <c r="D104" s="25" t="str">
        <f>'Import Config'!D104</f>
        <v xml:space="preserve"> </v>
      </c>
      <c r="E104" s="24" t="str">
        <f>'Import Config'!R104</f>
        <v xml:space="preserve"> </v>
      </c>
      <c r="F104" s="25" t="str">
        <f>'Import Config'!F104</f>
        <v xml:space="preserve"> </v>
      </c>
      <c r="G104" s="25" t="str">
        <f>'Import Config'!O104</f>
        <v xml:space="preserve"> </v>
      </c>
      <c r="H104" s="24" t="str">
        <f>'Import Config'!T104</f>
        <v xml:space="preserve"> </v>
      </c>
      <c r="I104" s="25" t="str">
        <f>'Import Config'!J104</f>
        <v xml:space="preserve"> </v>
      </c>
      <c r="J104" s="24" t="str">
        <f>'Import Config'!S104</f>
        <v xml:space="preserve"> </v>
      </c>
      <c r="K104" s="25" t="str">
        <f>'Import Config'!H104</f>
        <v xml:space="preserve"> </v>
      </c>
      <c r="L104" s="12"/>
    </row>
    <row r="105" spans="1:12">
      <c r="A105" s="12"/>
      <c r="B105" s="21">
        <f t="shared" si="2"/>
        <v>103</v>
      </c>
      <c r="C105" s="24" t="str">
        <f>'Import Config'!Q105</f>
        <v xml:space="preserve">   </v>
      </c>
      <c r="D105" s="25" t="str">
        <f>'Import Config'!D105</f>
        <v xml:space="preserve"> </v>
      </c>
      <c r="E105" s="24" t="str">
        <f>'Import Config'!R105</f>
        <v xml:space="preserve"> </v>
      </c>
      <c r="F105" s="25" t="str">
        <f>'Import Config'!F105</f>
        <v xml:space="preserve"> </v>
      </c>
      <c r="G105" s="25" t="str">
        <f>'Import Config'!O105</f>
        <v xml:space="preserve"> </v>
      </c>
      <c r="H105" s="24" t="str">
        <f>'Import Config'!T105</f>
        <v xml:space="preserve"> </v>
      </c>
      <c r="I105" s="25" t="str">
        <f>'Import Config'!J105</f>
        <v xml:space="preserve"> </v>
      </c>
      <c r="J105" s="24" t="str">
        <f>'Import Config'!S105</f>
        <v xml:space="preserve"> </v>
      </c>
      <c r="K105" s="25" t="str">
        <f>'Import Config'!H105</f>
        <v xml:space="preserve"> </v>
      </c>
      <c r="L105" s="12"/>
    </row>
    <row r="106" spans="1:12">
      <c r="A106" s="12"/>
      <c r="B106" s="21">
        <f t="shared" si="2"/>
        <v>104</v>
      </c>
      <c r="C106" s="24" t="str">
        <f>'Import Config'!Q106</f>
        <v xml:space="preserve">   </v>
      </c>
      <c r="D106" s="25" t="str">
        <f>'Import Config'!D106</f>
        <v xml:space="preserve"> </v>
      </c>
      <c r="E106" s="24" t="str">
        <f>'Import Config'!R106</f>
        <v xml:space="preserve"> </v>
      </c>
      <c r="F106" s="25" t="str">
        <f>'Import Config'!F106</f>
        <v xml:space="preserve"> </v>
      </c>
      <c r="G106" s="25" t="str">
        <f>'Import Config'!O106</f>
        <v xml:space="preserve"> </v>
      </c>
      <c r="H106" s="24" t="str">
        <f>'Import Config'!T106</f>
        <v xml:space="preserve"> </v>
      </c>
      <c r="I106" s="25" t="str">
        <f>'Import Config'!J106</f>
        <v xml:space="preserve"> </v>
      </c>
      <c r="J106" s="24" t="str">
        <f>'Import Config'!S106</f>
        <v xml:space="preserve"> </v>
      </c>
      <c r="K106" s="25" t="str">
        <f>'Import Config'!H106</f>
        <v xml:space="preserve"> </v>
      </c>
      <c r="L106" s="12"/>
    </row>
    <row r="107" spans="1:12">
      <c r="A107" s="12"/>
      <c r="B107" s="21">
        <f t="shared" si="2"/>
        <v>105</v>
      </c>
      <c r="C107" s="24" t="str">
        <f>'Import Config'!Q107</f>
        <v xml:space="preserve">   </v>
      </c>
      <c r="D107" s="25" t="str">
        <f>'Import Config'!D107</f>
        <v xml:space="preserve"> </v>
      </c>
      <c r="E107" s="24" t="str">
        <f>'Import Config'!R107</f>
        <v xml:space="preserve"> </v>
      </c>
      <c r="F107" s="25" t="str">
        <f>'Import Config'!F107</f>
        <v xml:space="preserve"> </v>
      </c>
      <c r="G107" s="25" t="str">
        <f>'Import Config'!O107</f>
        <v xml:space="preserve"> </v>
      </c>
      <c r="H107" s="24" t="str">
        <f>'Import Config'!T107</f>
        <v xml:space="preserve"> </v>
      </c>
      <c r="I107" s="25" t="str">
        <f>'Import Config'!J107</f>
        <v xml:space="preserve"> </v>
      </c>
      <c r="J107" s="24" t="str">
        <f>'Import Config'!S107</f>
        <v xml:space="preserve"> </v>
      </c>
      <c r="K107" s="25" t="str">
        <f>'Import Config'!H107</f>
        <v xml:space="preserve"> </v>
      </c>
      <c r="L107" s="12"/>
    </row>
    <row r="108" spans="1:12">
      <c r="A108" s="12"/>
      <c r="B108" s="21">
        <f t="shared" si="2"/>
        <v>106</v>
      </c>
      <c r="C108" s="24" t="str">
        <f>'Import Config'!Q108</f>
        <v xml:space="preserve">   </v>
      </c>
      <c r="D108" s="25" t="str">
        <f>'Import Config'!D108</f>
        <v xml:space="preserve"> </v>
      </c>
      <c r="E108" s="24" t="str">
        <f>'Import Config'!R108</f>
        <v xml:space="preserve"> </v>
      </c>
      <c r="F108" s="25" t="str">
        <f>'Import Config'!F108</f>
        <v xml:space="preserve"> </v>
      </c>
      <c r="G108" s="25" t="str">
        <f>'Import Config'!O108</f>
        <v xml:space="preserve"> </v>
      </c>
      <c r="H108" s="24" t="str">
        <f>'Import Config'!T108</f>
        <v xml:space="preserve"> </v>
      </c>
      <c r="I108" s="25" t="str">
        <f>'Import Config'!J108</f>
        <v xml:space="preserve"> </v>
      </c>
      <c r="J108" s="24" t="str">
        <f>'Import Config'!S108</f>
        <v xml:space="preserve"> </v>
      </c>
      <c r="K108" s="25" t="str">
        <f>'Import Config'!H108</f>
        <v xml:space="preserve"> </v>
      </c>
      <c r="L108" s="12"/>
    </row>
    <row r="109" spans="1:12">
      <c r="A109" s="12"/>
      <c r="B109" s="21">
        <f t="shared" si="2"/>
        <v>107</v>
      </c>
      <c r="C109" s="24" t="str">
        <f>'Import Config'!Q109</f>
        <v xml:space="preserve">   </v>
      </c>
      <c r="D109" s="25" t="str">
        <f>'Import Config'!D109</f>
        <v xml:space="preserve"> </v>
      </c>
      <c r="E109" s="24" t="str">
        <f>'Import Config'!R109</f>
        <v xml:space="preserve"> </v>
      </c>
      <c r="F109" s="25" t="str">
        <f>'Import Config'!F109</f>
        <v xml:space="preserve"> </v>
      </c>
      <c r="G109" s="25" t="str">
        <f>'Import Config'!O109</f>
        <v xml:space="preserve"> </v>
      </c>
      <c r="H109" s="24" t="str">
        <f>'Import Config'!T109</f>
        <v xml:space="preserve"> </v>
      </c>
      <c r="I109" s="25" t="str">
        <f>'Import Config'!J109</f>
        <v xml:space="preserve"> </v>
      </c>
      <c r="J109" s="24" t="str">
        <f>'Import Config'!S109</f>
        <v xml:space="preserve"> </v>
      </c>
      <c r="K109" s="25" t="str">
        <f>'Import Config'!H109</f>
        <v xml:space="preserve"> </v>
      </c>
      <c r="L109" s="12"/>
    </row>
    <row r="110" spans="1:12">
      <c r="A110" s="12"/>
      <c r="B110" s="21">
        <f t="shared" si="2"/>
        <v>108</v>
      </c>
      <c r="C110" s="24" t="str">
        <f>'Import Config'!Q110</f>
        <v xml:space="preserve">   </v>
      </c>
      <c r="D110" s="25" t="str">
        <f>'Import Config'!D110</f>
        <v xml:space="preserve"> </v>
      </c>
      <c r="E110" s="24" t="str">
        <f>'Import Config'!R110</f>
        <v xml:space="preserve"> </v>
      </c>
      <c r="F110" s="25" t="str">
        <f>'Import Config'!F110</f>
        <v xml:space="preserve"> </v>
      </c>
      <c r="G110" s="25" t="str">
        <f>'Import Config'!O110</f>
        <v xml:space="preserve"> </v>
      </c>
      <c r="H110" s="24" t="str">
        <f>'Import Config'!T110</f>
        <v xml:space="preserve"> </v>
      </c>
      <c r="I110" s="25" t="str">
        <f>'Import Config'!J110</f>
        <v xml:space="preserve"> </v>
      </c>
      <c r="J110" s="24" t="str">
        <f>'Import Config'!S110</f>
        <v xml:space="preserve"> </v>
      </c>
      <c r="K110" s="25" t="str">
        <f>'Import Config'!H110</f>
        <v xml:space="preserve"> </v>
      </c>
      <c r="L110" s="12"/>
    </row>
    <row r="111" spans="1:12">
      <c r="A111" s="12"/>
      <c r="B111" s="21">
        <f t="shared" si="2"/>
        <v>109</v>
      </c>
      <c r="C111" s="24" t="str">
        <f>'Import Config'!Q111</f>
        <v xml:space="preserve">   </v>
      </c>
      <c r="D111" s="25" t="str">
        <f>'Import Config'!D111</f>
        <v xml:space="preserve"> </v>
      </c>
      <c r="E111" s="24" t="str">
        <f>'Import Config'!R111</f>
        <v xml:space="preserve"> </v>
      </c>
      <c r="F111" s="25" t="str">
        <f>'Import Config'!F111</f>
        <v xml:space="preserve"> </v>
      </c>
      <c r="G111" s="25" t="str">
        <f>'Import Config'!O111</f>
        <v xml:space="preserve"> </v>
      </c>
      <c r="H111" s="24" t="str">
        <f>'Import Config'!T111</f>
        <v xml:space="preserve"> </v>
      </c>
      <c r="I111" s="25" t="str">
        <f>'Import Config'!J111</f>
        <v xml:space="preserve"> </v>
      </c>
      <c r="J111" s="24" t="str">
        <f>'Import Config'!S111</f>
        <v xml:space="preserve"> </v>
      </c>
      <c r="K111" s="25" t="str">
        <f>'Import Config'!H111</f>
        <v xml:space="preserve"> </v>
      </c>
      <c r="L111" s="12"/>
    </row>
    <row r="112" spans="1:12">
      <c r="A112" s="12"/>
      <c r="B112" s="21">
        <f t="shared" si="2"/>
        <v>110</v>
      </c>
      <c r="C112" s="24" t="str">
        <f>'Import Config'!Q112</f>
        <v xml:space="preserve">   </v>
      </c>
      <c r="D112" s="25" t="str">
        <f>'Import Config'!D112</f>
        <v xml:space="preserve"> </v>
      </c>
      <c r="E112" s="24" t="str">
        <f>'Import Config'!R112</f>
        <v xml:space="preserve"> </v>
      </c>
      <c r="F112" s="25" t="str">
        <f>'Import Config'!F112</f>
        <v xml:space="preserve"> </v>
      </c>
      <c r="G112" s="25" t="str">
        <f>'Import Config'!O112</f>
        <v xml:space="preserve"> </v>
      </c>
      <c r="H112" s="24" t="str">
        <f>'Import Config'!T112</f>
        <v xml:space="preserve"> </v>
      </c>
      <c r="I112" s="25" t="str">
        <f>'Import Config'!J112</f>
        <v xml:space="preserve"> </v>
      </c>
      <c r="J112" s="24" t="str">
        <f>'Import Config'!S112</f>
        <v xml:space="preserve"> </v>
      </c>
      <c r="K112" s="25" t="str">
        <f>'Import Config'!H112</f>
        <v xml:space="preserve"> </v>
      </c>
      <c r="L112" s="12"/>
    </row>
    <row r="113" spans="1:12">
      <c r="A113" s="12"/>
      <c r="B113" s="21">
        <f t="shared" si="2"/>
        <v>111</v>
      </c>
      <c r="C113" s="24" t="str">
        <f>'Import Config'!Q113</f>
        <v xml:space="preserve">   </v>
      </c>
      <c r="D113" s="25" t="str">
        <f>'Import Config'!D113</f>
        <v xml:space="preserve"> </v>
      </c>
      <c r="E113" s="24" t="str">
        <f>'Import Config'!R113</f>
        <v xml:space="preserve"> </v>
      </c>
      <c r="F113" s="25" t="str">
        <f>'Import Config'!F113</f>
        <v xml:space="preserve"> </v>
      </c>
      <c r="G113" s="25" t="str">
        <f>'Import Config'!O113</f>
        <v xml:space="preserve"> </v>
      </c>
      <c r="H113" s="24" t="str">
        <f>'Import Config'!T113</f>
        <v xml:space="preserve"> </v>
      </c>
      <c r="I113" s="25" t="str">
        <f>'Import Config'!J113</f>
        <v xml:space="preserve"> </v>
      </c>
      <c r="J113" s="24" t="str">
        <f>'Import Config'!S113</f>
        <v xml:space="preserve"> </v>
      </c>
      <c r="K113" s="25" t="str">
        <f>'Import Config'!H113</f>
        <v xml:space="preserve"> </v>
      </c>
      <c r="L113" s="12"/>
    </row>
    <row r="114" spans="1:12">
      <c r="A114" s="12"/>
      <c r="B114" s="21">
        <f t="shared" si="2"/>
        <v>112</v>
      </c>
      <c r="C114" s="24" t="str">
        <f>'Import Config'!Q114</f>
        <v xml:space="preserve">   </v>
      </c>
      <c r="D114" s="25" t="str">
        <f>'Import Config'!D114</f>
        <v xml:space="preserve"> </v>
      </c>
      <c r="E114" s="24" t="str">
        <f>'Import Config'!R114</f>
        <v xml:space="preserve"> </v>
      </c>
      <c r="F114" s="25" t="str">
        <f>'Import Config'!F114</f>
        <v xml:space="preserve"> </v>
      </c>
      <c r="G114" s="25" t="str">
        <f>'Import Config'!O114</f>
        <v xml:space="preserve"> </v>
      </c>
      <c r="H114" s="24" t="str">
        <f>'Import Config'!T114</f>
        <v xml:space="preserve"> </v>
      </c>
      <c r="I114" s="25" t="str">
        <f>'Import Config'!J114</f>
        <v xml:space="preserve"> </v>
      </c>
      <c r="J114" s="24" t="str">
        <f>'Import Config'!S114</f>
        <v xml:space="preserve"> </v>
      </c>
      <c r="K114" s="25" t="str">
        <f>'Import Config'!H114</f>
        <v xml:space="preserve"> </v>
      </c>
      <c r="L114" s="12"/>
    </row>
    <row r="115" spans="1:12">
      <c r="A115" s="12"/>
      <c r="B115" s="21">
        <f t="shared" si="2"/>
        <v>113</v>
      </c>
      <c r="C115" s="24" t="str">
        <f>'Import Config'!Q115</f>
        <v xml:space="preserve">   </v>
      </c>
      <c r="D115" s="25" t="str">
        <f>'Import Config'!D115</f>
        <v xml:space="preserve"> </v>
      </c>
      <c r="E115" s="24" t="str">
        <f>'Import Config'!R115</f>
        <v xml:space="preserve"> </v>
      </c>
      <c r="F115" s="25" t="str">
        <f>'Import Config'!F115</f>
        <v xml:space="preserve"> </v>
      </c>
      <c r="G115" s="25" t="str">
        <f>'Import Config'!O115</f>
        <v xml:space="preserve"> </v>
      </c>
      <c r="H115" s="24" t="str">
        <f>'Import Config'!T115</f>
        <v xml:space="preserve"> </v>
      </c>
      <c r="I115" s="25" t="str">
        <f>'Import Config'!J115</f>
        <v xml:space="preserve"> </v>
      </c>
      <c r="J115" s="24" t="str">
        <f>'Import Config'!S115</f>
        <v xml:space="preserve"> </v>
      </c>
      <c r="K115" s="25" t="str">
        <f>'Import Config'!H115</f>
        <v xml:space="preserve"> </v>
      </c>
      <c r="L115" s="12"/>
    </row>
    <row r="116" spans="1:12">
      <c r="A116" s="12"/>
      <c r="B116" s="21">
        <f t="shared" si="2"/>
        <v>114</v>
      </c>
      <c r="C116" s="24" t="str">
        <f>'Import Config'!Q116</f>
        <v xml:space="preserve">   </v>
      </c>
      <c r="D116" s="25" t="str">
        <f>'Import Config'!D116</f>
        <v xml:space="preserve"> </v>
      </c>
      <c r="E116" s="24" t="str">
        <f>'Import Config'!R116</f>
        <v xml:space="preserve"> </v>
      </c>
      <c r="F116" s="25" t="str">
        <f>'Import Config'!F116</f>
        <v xml:space="preserve"> </v>
      </c>
      <c r="G116" s="25" t="str">
        <f>'Import Config'!O116</f>
        <v xml:space="preserve"> </v>
      </c>
      <c r="H116" s="24" t="str">
        <f>'Import Config'!T116</f>
        <v xml:space="preserve"> </v>
      </c>
      <c r="I116" s="25" t="str">
        <f>'Import Config'!J116</f>
        <v xml:space="preserve"> </v>
      </c>
      <c r="J116" s="24" t="str">
        <f>'Import Config'!S116</f>
        <v xml:space="preserve"> </v>
      </c>
      <c r="K116" s="25" t="str">
        <f>'Import Config'!H116</f>
        <v xml:space="preserve"> </v>
      </c>
      <c r="L116" s="12"/>
    </row>
    <row r="117" spans="1:12">
      <c r="A117" s="12"/>
      <c r="B117" s="21">
        <f t="shared" si="2"/>
        <v>115</v>
      </c>
      <c r="C117" s="24" t="str">
        <f>'Import Config'!Q117</f>
        <v xml:space="preserve">   </v>
      </c>
      <c r="D117" s="25" t="str">
        <f>'Import Config'!D117</f>
        <v xml:space="preserve"> </v>
      </c>
      <c r="E117" s="24" t="str">
        <f>'Import Config'!R117</f>
        <v xml:space="preserve"> </v>
      </c>
      <c r="F117" s="25" t="str">
        <f>'Import Config'!F117</f>
        <v xml:space="preserve"> </v>
      </c>
      <c r="G117" s="25" t="str">
        <f>'Import Config'!O117</f>
        <v xml:space="preserve"> </v>
      </c>
      <c r="H117" s="24" t="str">
        <f>'Import Config'!T117</f>
        <v xml:space="preserve"> </v>
      </c>
      <c r="I117" s="25" t="str">
        <f>'Import Config'!J117</f>
        <v xml:space="preserve"> </v>
      </c>
      <c r="J117" s="24" t="str">
        <f>'Import Config'!S117</f>
        <v xml:space="preserve"> </v>
      </c>
      <c r="K117" s="25" t="str">
        <f>'Import Config'!H117</f>
        <v xml:space="preserve"> </v>
      </c>
      <c r="L117" s="12"/>
    </row>
    <row r="118" spans="1:12">
      <c r="A118" s="12"/>
      <c r="B118" s="21">
        <f t="shared" si="2"/>
        <v>116</v>
      </c>
      <c r="C118" s="24" t="str">
        <f>'Import Config'!Q118</f>
        <v xml:space="preserve">   </v>
      </c>
      <c r="D118" s="25" t="str">
        <f>'Import Config'!D118</f>
        <v xml:space="preserve"> </v>
      </c>
      <c r="E118" s="24" t="str">
        <f>'Import Config'!R118</f>
        <v xml:space="preserve"> </v>
      </c>
      <c r="F118" s="25" t="str">
        <f>'Import Config'!F118</f>
        <v xml:space="preserve"> </v>
      </c>
      <c r="G118" s="25" t="str">
        <f>'Import Config'!O118</f>
        <v xml:space="preserve"> </v>
      </c>
      <c r="H118" s="24" t="str">
        <f>'Import Config'!T118</f>
        <v xml:space="preserve"> </v>
      </c>
      <c r="I118" s="25" t="str">
        <f>'Import Config'!J118</f>
        <v xml:space="preserve"> </v>
      </c>
      <c r="J118" s="24" t="str">
        <f>'Import Config'!S118</f>
        <v xml:space="preserve"> </v>
      </c>
      <c r="K118" s="25" t="str">
        <f>'Import Config'!H118</f>
        <v xml:space="preserve"> </v>
      </c>
      <c r="L118" s="12"/>
    </row>
    <row r="119" spans="1:12">
      <c r="A119" s="12"/>
      <c r="B119" s="21">
        <f t="shared" si="2"/>
        <v>117</v>
      </c>
      <c r="C119" s="24" t="str">
        <f>'Import Config'!Q119</f>
        <v xml:space="preserve">   </v>
      </c>
      <c r="D119" s="25" t="str">
        <f>'Import Config'!D119</f>
        <v xml:space="preserve"> </v>
      </c>
      <c r="E119" s="24" t="str">
        <f>'Import Config'!R119</f>
        <v xml:space="preserve"> </v>
      </c>
      <c r="F119" s="25" t="str">
        <f>'Import Config'!F119</f>
        <v xml:space="preserve"> </v>
      </c>
      <c r="G119" s="25" t="str">
        <f>'Import Config'!O119</f>
        <v xml:space="preserve"> </v>
      </c>
      <c r="H119" s="24" t="str">
        <f>'Import Config'!T119</f>
        <v xml:space="preserve"> </v>
      </c>
      <c r="I119" s="25" t="str">
        <f>'Import Config'!J119</f>
        <v xml:space="preserve"> </v>
      </c>
      <c r="J119" s="24" t="str">
        <f>'Import Config'!S119</f>
        <v xml:space="preserve"> </v>
      </c>
      <c r="K119" s="25" t="str">
        <f>'Import Config'!H119</f>
        <v xml:space="preserve"> </v>
      </c>
      <c r="L119" s="12"/>
    </row>
    <row r="120" spans="1:12">
      <c r="A120" s="12"/>
      <c r="B120" s="21">
        <f t="shared" si="2"/>
        <v>118</v>
      </c>
      <c r="C120" s="24" t="str">
        <f>'Import Config'!Q120</f>
        <v xml:space="preserve">   </v>
      </c>
      <c r="D120" s="25" t="str">
        <f>'Import Config'!D120</f>
        <v xml:space="preserve"> </v>
      </c>
      <c r="E120" s="24" t="str">
        <f>'Import Config'!R120</f>
        <v xml:space="preserve"> </v>
      </c>
      <c r="F120" s="25" t="str">
        <f>'Import Config'!F120</f>
        <v xml:space="preserve"> </v>
      </c>
      <c r="G120" s="25" t="str">
        <f>'Import Config'!O120</f>
        <v xml:space="preserve"> </v>
      </c>
      <c r="H120" s="24" t="str">
        <f>'Import Config'!T120</f>
        <v xml:space="preserve"> </v>
      </c>
      <c r="I120" s="25" t="str">
        <f>'Import Config'!J120</f>
        <v xml:space="preserve"> </v>
      </c>
      <c r="J120" s="24" t="str">
        <f>'Import Config'!S120</f>
        <v xml:space="preserve"> </v>
      </c>
      <c r="K120" s="25" t="str">
        <f>'Import Config'!H120</f>
        <v xml:space="preserve"> </v>
      </c>
      <c r="L120" s="12"/>
    </row>
    <row r="121" spans="1:12">
      <c r="A121" s="12"/>
      <c r="B121" s="21">
        <f t="shared" si="2"/>
        <v>119</v>
      </c>
      <c r="C121" s="24" t="str">
        <f>'Import Config'!Q121</f>
        <v xml:space="preserve">   </v>
      </c>
      <c r="D121" s="25" t="str">
        <f>'Import Config'!D121</f>
        <v xml:space="preserve"> </v>
      </c>
      <c r="E121" s="24" t="str">
        <f>'Import Config'!R121</f>
        <v xml:space="preserve"> </v>
      </c>
      <c r="F121" s="25" t="str">
        <f>'Import Config'!F121</f>
        <v xml:space="preserve"> </v>
      </c>
      <c r="G121" s="25" t="str">
        <f>'Import Config'!O121</f>
        <v xml:space="preserve"> </v>
      </c>
      <c r="H121" s="24" t="str">
        <f>'Import Config'!T121</f>
        <v xml:space="preserve"> </v>
      </c>
      <c r="I121" s="25" t="str">
        <f>'Import Config'!J121</f>
        <v xml:space="preserve"> </v>
      </c>
      <c r="J121" s="24" t="str">
        <f>'Import Config'!S121</f>
        <v xml:space="preserve"> </v>
      </c>
      <c r="K121" s="25" t="str">
        <f>'Import Config'!H121</f>
        <v xml:space="preserve"> </v>
      </c>
      <c r="L121" s="12"/>
    </row>
    <row r="122" spans="1:12">
      <c r="A122" s="12"/>
      <c r="B122" s="21">
        <f t="shared" si="2"/>
        <v>120</v>
      </c>
      <c r="C122" s="24" t="str">
        <f>'Import Config'!Q122</f>
        <v xml:space="preserve">   </v>
      </c>
      <c r="D122" s="25" t="str">
        <f>'Import Config'!D122</f>
        <v xml:space="preserve"> </v>
      </c>
      <c r="E122" s="24" t="str">
        <f>'Import Config'!R122</f>
        <v xml:space="preserve"> </v>
      </c>
      <c r="F122" s="25" t="str">
        <f>'Import Config'!F122</f>
        <v xml:space="preserve"> </v>
      </c>
      <c r="G122" s="25" t="str">
        <f>'Import Config'!O122</f>
        <v xml:space="preserve"> </v>
      </c>
      <c r="H122" s="24" t="str">
        <f>'Import Config'!T122</f>
        <v xml:space="preserve"> </v>
      </c>
      <c r="I122" s="25" t="str">
        <f>'Import Config'!J122</f>
        <v xml:space="preserve"> </v>
      </c>
      <c r="J122" s="24" t="str">
        <f>'Import Config'!S122</f>
        <v xml:space="preserve"> </v>
      </c>
      <c r="K122" s="25" t="str">
        <f>'Import Config'!H122</f>
        <v xml:space="preserve"> </v>
      </c>
      <c r="L122" s="12"/>
    </row>
    <row r="123" spans="1:12">
      <c r="A123" s="12"/>
      <c r="B123" s="21">
        <f t="shared" si="2"/>
        <v>121</v>
      </c>
      <c r="C123" s="24" t="str">
        <f>'Import Config'!Q123</f>
        <v xml:space="preserve">   </v>
      </c>
      <c r="D123" s="25" t="str">
        <f>'Import Config'!D123</f>
        <v xml:space="preserve"> </v>
      </c>
      <c r="E123" s="24" t="str">
        <f>'Import Config'!R123</f>
        <v xml:space="preserve"> </v>
      </c>
      <c r="F123" s="25" t="str">
        <f>'Import Config'!F123</f>
        <v xml:space="preserve"> </v>
      </c>
      <c r="G123" s="25" t="str">
        <f>'Import Config'!O123</f>
        <v xml:space="preserve"> </v>
      </c>
      <c r="H123" s="24" t="str">
        <f>'Import Config'!T123</f>
        <v xml:space="preserve"> </v>
      </c>
      <c r="I123" s="25" t="str">
        <f>'Import Config'!J123</f>
        <v xml:space="preserve"> </v>
      </c>
      <c r="J123" s="24" t="str">
        <f>'Import Config'!S123</f>
        <v xml:space="preserve"> </v>
      </c>
      <c r="K123" s="25" t="str">
        <f>'Import Config'!H123</f>
        <v xml:space="preserve"> </v>
      </c>
      <c r="L123" s="12"/>
    </row>
    <row r="124" spans="1:12">
      <c r="A124" s="12"/>
      <c r="B124" s="21">
        <f t="shared" si="2"/>
        <v>122</v>
      </c>
      <c r="C124" s="24" t="str">
        <f>'Import Config'!Q124</f>
        <v xml:space="preserve">   </v>
      </c>
      <c r="D124" s="25" t="str">
        <f>'Import Config'!D124</f>
        <v xml:space="preserve"> </v>
      </c>
      <c r="E124" s="24" t="str">
        <f>'Import Config'!R124</f>
        <v xml:space="preserve"> </v>
      </c>
      <c r="F124" s="25" t="str">
        <f>'Import Config'!F124</f>
        <v xml:space="preserve"> </v>
      </c>
      <c r="G124" s="25" t="str">
        <f>'Import Config'!O124</f>
        <v xml:space="preserve"> </v>
      </c>
      <c r="H124" s="24" t="str">
        <f>'Import Config'!T124</f>
        <v xml:space="preserve"> </v>
      </c>
      <c r="I124" s="25" t="str">
        <f>'Import Config'!J124</f>
        <v xml:space="preserve"> </v>
      </c>
      <c r="J124" s="24" t="str">
        <f>'Import Config'!S124</f>
        <v xml:space="preserve"> </v>
      </c>
      <c r="K124" s="25" t="str">
        <f>'Import Config'!H124</f>
        <v xml:space="preserve"> </v>
      </c>
      <c r="L124" s="12"/>
    </row>
    <row r="125" spans="1:12">
      <c r="A125" s="12"/>
      <c r="B125" s="21">
        <f t="shared" si="2"/>
        <v>123</v>
      </c>
      <c r="C125" s="24" t="str">
        <f>'Import Config'!Q125</f>
        <v xml:space="preserve">   </v>
      </c>
      <c r="D125" s="25" t="str">
        <f>'Import Config'!D125</f>
        <v xml:space="preserve"> </v>
      </c>
      <c r="E125" s="24" t="str">
        <f>'Import Config'!R125</f>
        <v xml:space="preserve"> </v>
      </c>
      <c r="F125" s="25" t="str">
        <f>'Import Config'!F125</f>
        <v xml:space="preserve"> </v>
      </c>
      <c r="G125" s="25" t="str">
        <f>'Import Config'!O125</f>
        <v xml:space="preserve"> </v>
      </c>
      <c r="H125" s="24" t="str">
        <f>'Import Config'!T125</f>
        <v xml:space="preserve"> </v>
      </c>
      <c r="I125" s="25" t="str">
        <f>'Import Config'!J125</f>
        <v xml:space="preserve"> </v>
      </c>
      <c r="J125" s="24" t="str">
        <f>'Import Config'!S125</f>
        <v xml:space="preserve"> </v>
      </c>
      <c r="K125" s="25" t="str">
        <f>'Import Config'!H125</f>
        <v xml:space="preserve"> </v>
      </c>
      <c r="L125" s="12"/>
    </row>
    <row r="126" spans="1:12">
      <c r="A126" s="12"/>
      <c r="B126" s="21">
        <f t="shared" si="2"/>
        <v>124</v>
      </c>
      <c r="C126" s="24" t="str">
        <f>'Import Config'!Q126</f>
        <v xml:space="preserve">   </v>
      </c>
      <c r="D126" s="25" t="str">
        <f>'Import Config'!D126</f>
        <v xml:space="preserve"> </v>
      </c>
      <c r="E126" s="24" t="str">
        <f>'Import Config'!R126</f>
        <v xml:space="preserve"> </v>
      </c>
      <c r="F126" s="25" t="str">
        <f>'Import Config'!F126</f>
        <v xml:space="preserve"> </v>
      </c>
      <c r="G126" s="25" t="str">
        <f>'Import Config'!O126</f>
        <v xml:space="preserve"> </v>
      </c>
      <c r="H126" s="24" t="str">
        <f>'Import Config'!T126</f>
        <v xml:space="preserve"> </v>
      </c>
      <c r="I126" s="25" t="str">
        <f>'Import Config'!J126</f>
        <v xml:space="preserve"> </v>
      </c>
      <c r="J126" s="24" t="str">
        <f>'Import Config'!S126</f>
        <v xml:space="preserve"> </v>
      </c>
      <c r="K126" s="25" t="str">
        <f>'Import Config'!H126</f>
        <v xml:space="preserve"> </v>
      </c>
      <c r="L126" s="12"/>
    </row>
    <row r="127" spans="1:12">
      <c r="A127" s="12"/>
      <c r="B127" s="21">
        <f t="shared" si="2"/>
        <v>125</v>
      </c>
      <c r="C127" s="24" t="str">
        <f>'Import Config'!Q127</f>
        <v xml:space="preserve">   </v>
      </c>
      <c r="D127" s="25" t="str">
        <f>'Import Config'!D127</f>
        <v xml:space="preserve"> </v>
      </c>
      <c r="E127" s="24" t="str">
        <f>'Import Config'!R127</f>
        <v xml:space="preserve"> </v>
      </c>
      <c r="F127" s="25" t="str">
        <f>'Import Config'!F127</f>
        <v xml:space="preserve"> </v>
      </c>
      <c r="G127" s="25" t="str">
        <f>'Import Config'!O127</f>
        <v xml:space="preserve"> </v>
      </c>
      <c r="H127" s="24" t="str">
        <f>'Import Config'!T127</f>
        <v xml:space="preserve"> </v>
      </c>
      <c r="I127" s="25" t="str">
        <f>'Import Config'!J127</f>
        <v xml:space="preserve"> </v>
      </c>
      <c r="J127" s="24" t="str">
        <f>'Import Config'!S127</f>
        <v xml:space="preserve"> </v>
      </c>
      <c r="K127" s="25" t="str">
        <f>'Import Config'!H127</f>
        <v xml:space="preserve"> </v>
      </c>
      <c r="L127" s="12"/>
    </row>
    <row r="128" spans="1:12">
      <c r="A128" s="12"/>
      <c r="B128" s="21">
        <f t="shared" si="2"/>
        <v>126</v>
      </c>
      <c r="C128" s="24" t="str">
        <f>'Import Config'!Q128</f>
        <v xml:space="preserve">   </v>
      </c>
      <c r="D128" s="25" t="str">
        <f>'Import Config'!D128</f>
        <v xml:space="preserve"> </v>
      </c>
      <c r="E128" s="24" t="str">
        <f>'Import Config'!R128</f>
        <v xml:space="preserve"> </v>
      </c>
      <c r="F128" s="25" t="str">
        <f>'Import Config'!F128</f>
        <v xml:space="preserve"> </v>
      </c>
      <c r="G128" s="25" t="str">
        <f>'Import Config'!O128</f>
        <v xml:space="preserve"> </v>
      </c>
      <c r="H128" s="24" t="str">
        <f>'Import Config'!T128</f>
        <v xml:space="preserve"> </v>
      </c>
      <c r="I128" s="25" t="str">
        <f>'Import Config'!J128</f>
        <v xml:space="preserve"> </v>
      </c>
      <c r="J128" s="24" t="str">
        <f>'Import Config'!S128</f>
        <v xml:space="preserve"> </v>
      </c>
      <c r="K128" s="25" t="str">
        <f>'Import Config'!H128</f>
        <v xml:space="preserve"> </v>
      </c>
      <c r="L128" s="12"/>
    </row>
    <row r="129" spans="2:12" s="30" customFormat="1" ht="15">
      <c r="B129" s="30">
        <f t="shared" si="2"/>
        <v>127</v>
      </c>
      <c r="C129" s="36" t="str">
        <f>'Import Config'!Q129</f>
        <v xml:space="preserve">   </v>
      </c>
      <c r="D129" s="31" t="str">
        <f>'Import Config'!D129</f>
        <v xml:space="preserve"> </v>
      </c>
      <c r="E129" s="36" t="str">
        <f>'Import Config'!R129</f>
        <v xml:space="preserve"> </v>
      </c>
      <c r="F129" s="31" t="str">
        <f>'Import Config'!F129</f>
        <v xml:space="preserve"> </v>
      </c>
      <c r="G129" s="31" t="str">
        <f>'Import Config'!O129</f>
        <v xml:space="preserve"> </v>
      </c>
      <c r="H129" s="36" t="str">
        <f>'Import Config'!T129</f>
        <v xml:space="preserve"> </v>
      </c>
      <c r="I129" s="31" t="str">
        <f>'Import Config'!J129</f>
        <v xml:space="preserve"> </v>
      </c>
      <c r="J129" s="36" t="str">
        <f>'Import Config'!S129</f>
        <v xml:space="preserve"> </v>
      </c>
      <c r="K129" s="31" t="str">
        <f>'Import Config'!H129</f>
        <v xml:space="preserve"> </v>
      </c>
      <c r="L129" s="37" t="s">
        <v>765</v>
      </c>
    </row>
    <row r="130" spans="2:12">
      <c r="B130" s="21">
        <f t="shared" si="2"/>
        <v>128</v>
      </c>
      <c r="C130" s="24" t="str">
        <f>'Import Config'!Q130</f>
        <v xml:space="preserve">   </v>
      </c>
      <c r="D130" s="25" t="str">
        <f>'Import Config'!D130</f>
        <v xml:space="preserve"> </v>
      </c>
      <c r="E130" s="24" t="str">
        <f>'Import Config'!R130</f>
        <v xml:space="preserve"> </v>
      </c>
      <c r="F130" s="25" t="str">
        <f>'Import Config'!F130</f>
        <v xml:space="preserve"> </v>
      </c>
      <c r="G130" s="25" t="str">
        <f>'Import Config'!O130</f>
        <v xml:space="preserve"> </v>
      </c>
      <c r="H130" s="24" t="str">
        <f>'Import Config'!T130</f>
        <v xml:space="preserve"> </v>
      </c>
      <c r="I130" s="25" t="str">
        <f>'Import Config'!J130</f>
        <v xml:space="preserve"> </v>
      </c>
      <c r="J130" s="24" t="str">
        <f>'Import Config'!S130</f>
        <v xml:space="preserve"> </v>
      </c>
      <c r="K130" s="25" t="str">
        <f>'Import Config'!H130</f>
        <v xml:space="preserve"> </v>
      </c>
      <c r="L130" s="12"/>
    </row>
    <row r="131" spans="2:12">
      <c r="B131" s="21">
        <f t="shared" si="2"/>
        <v>129</v>
      </c>
      <c r="C131" s="24" t="str">
        <f>'Import Config'!Q131</f>
        <v xml:space="preserve">   </v>
      </c>
      <c r="D131" s="25" t="str">
        <f>'Import Config'!D131</f>
        <v xml:space="preserve"> </v>
      </c>
      <c r="E131" s="24" t="str">
        <f>'Import Config'!R131</f>
        <v xml:space="preserve"> </v>
      </c>
      <c r="F131" s="25" t="str">
        <f>'Import Config'!F131</f>
        <v xml:space="preserve"> </v>
      </c>
      <c r="G131" s="25" t="str">
        <f>'Import Config'!O131</f>
        <v xml:space="preserve"> </v>
      </c>
      <c r="H131" s="24" t="str">
        <f>'Import Config'!T131</f>
        <v xml:space="preserve"> </v>
      </c>
      <c r="I131" s="25" t="str">
        <f>'Import Config'!J131</f>
        <v xml:space="preserve"> </v>
      </c>
      <c r="J131" s="24" t="str">
        <f>'Import Config'!S131</f>
        <v xml:space="preserve"> </v>
      </c>
      <c r="K131" s="25" t="str">
        <f>'Import Config'!H131</f>
        <v xml:space="preserve"> </v>
      </c>
      <c r="L131" s="12"/>
    </row>
    <row r="132" spans="2:12">
      <c r="B132" s="21">
        <f t="shared" si="2"/>
        <v>130</v>
      </c>
      <c r="C132" s="24" t="str">
        <f>'Import Config'!Q132</f>
        <v>Power Up or Wake Up</v>
      </c>
      <c r="D132" s="25">
        <f>'Import Config'!D132</f>
        <v>0</v>
      </c>
      <c r="E132" s="24" t="str">
        <f>'Import Config'!R132</f>
        <v xml:space="preserve"> </v>
      </c>
      <c r="F132" s="25" t="str">
        <f>'Import Config'!F132</f>
        <v xml:space="preserve"> </v>
      </c>
      <c r="G132" s="25" t="str">
        <f>'Import Config'!O132</f>
        <v xml:space="preserve"> </v>
      </c>
      <c r="H132" s="24" t="str">
        <f>'Import Config'!T132</f>
        <v xml:space="preserve"> </v>
      </c>
      <c r="I132" s="25" t="str">
        <f>'Import Config'!J132</f>
        <v xml:space="preserve"> </v>
      </c>
      <c r="J132" s="24" t="str">
        <f>'Import Config'!S132</f>
        <v>Start ADC Accumulator</v>
      </c>
      <c r="K132" s="25">
        <f>'Import Config'!H132</f>
        <v>15</v>
      </c>
      <c r="L132" s="12"/>
    </row>
    <row r="133" spans="2:12">
      <c r="B133" s="21">
        <f t="shared" si="2"/>
        <v>131</v>
      </c>
      <c r="C133" s="24" t="str">
        <f>'Import Config'!Q133</f>
        <v xml:space="preserve">   </v>
      </c>
      <c r="D133" s="25" t="str">
        <f>'Import Config'!D133</f>
        <v xml:space="preserve"> </v>
      </c>
      <c r="E133" s="24" t="str">
        <f>'Import Config'!R133</f>
        <v xml:space="preserve"> </v>
      </c>
      <c r="F133" s="25" t="str">
        <f>'Import Config'!F133</f>
        <v xml:space="preserve"> </v>
      </c>
      <c r="G133" s="25" t="str">
        <f>'Import Config'!O133</f>
        <v xml:space="preserve"> </v>
      </c>
      <c r="H133" s="24" t="str">
        <f>'Import Config'!T133</f>
        <v xml:space="preserve"> </v>
      </c>
      <c r="I133" s="25" t="str">
        <f>'Import Config'!J133</f>
        <v xml:space="preserve"> </v>
      </c>
      <c r="J133" s="24" t="str">
        <f>'Import Config'!S133</f>
        <v xml:space="preserve"> </v>
      </c>
      <c r="K133" s="25" t="str">
        <f>'Import Config'!H133</f>
        <v xml:space="preserve"> </v>
      </c>
      <c r="L133" s="12"/>
    </row>
    <row r="134" spans="2:12">
      <c r="B134" s="21">
        <f t="shared" si="2"/>
        <v>132</v>
      </c>
      <c r="C134" s="24" t="str">
        <f>'Import Config'!Q134</f>
        <v xml:space="preserve">   </v>
      </c>
      <c r="D134" s="25" t="str">
        <f>'Import Config'!D134</f>
        <v xml:space="preserve"> </v>
      </c>
      <c r="E134" s="24" t="str">
        <f>'Import Config'!R134</f>
        <v xml:space="preserve"> </v>
      </c>
      <c r="F134" s="25" t="str">
        <f>'Import Config'!F134</f>
        <v xml:space="preserve"> </v>
      </c>
      <c r="G134" s="25" t="str">
        <f>'Import Config'!O134</f>
        <v xml:space="preserve"> </v>
      </c>
      <c r="H134" s="24" t="str">
        <f>'Import Config'!T134</f>
        <v xml:space="preserve"> </v>
      </c>
      <c r="I134" s="25" t="str">
        <f>'Import Config'!J134</f>
        <v xml:space="preserve"> </v>
      </c>
      <c r="J134" s="24" t="str">
        <f>'Import Config'!S134</f>
        <v xml:space="preserve"> </v>
      </c>
      <c r="K134" s="25" t="str">
        <f>'Import Config'!H134</f>
        <v xml:space="preserve"> </v>
      </c>
      <c r="L134" s="12"/>
    </row>
    <row r="135" spans="2:12">
      <c r="B135" s="21">
        <f t="shared" si="2"/>
        <v>133</v>
      </c>
      <c r="C135" s="24" t="str">
        <f>'Import Config'!Q135</f>
        <v xml:space="preserve">   </v>
      </c>
      <c r="D135" s="25" t="str">
        <f>'Import Config'!D135</f>
        <v xml:space="preserve"> </v>
      </c>
      <c r="E135" s="24" t="str">
        <f>'Import Config'!R135</f>
        <v xml:space="preserve"> </v>
      </c>
      <c r="F135" s="25" t="str">
        <f>'Import Config'!F135</f>
        <v xml:space="preserve"> </v>
      </c>
      <c r="G135" s="25" t="str">
        <f>'Import Config'!O135</f>
        <v xml:space="preserve"> </v>
      </c>
      <c r="H135" s="24" t="str">
        <f>'Import Config'!T135</f>
        <v xml:space="preserve"> </v>
      </c>
      <c r="I135" s="25" t="str">
        <f>'Import Config'!J135</f>
        <v xml:space="preserve"> </v>
      </c>
      <c r="J135" s="24" t="str">
        <f>'Import Config'!S135</f>
        <v xml:space="preserve"> </v>
      </c>
      <c r="K135" s="25" t="str">
        <f>'Import Config'!H135</f>
        <v xml:space="preserve"> </v>
      </c>
      <c r="L135" s="12"/>
    </row>
    <row r="136" spans="2:12">
      <c r="B136" s="21">
        <f t="shared" si="2"/>
        <v>134</v>
      </c>
      <c r="C136" s="24" t="str">
        <f>'Import Config'!Q136</f>
        <v xml:space="preserve">   </v>
      </c>
      <c r="D136" s="25" t="str">
        <f>'Import Config'!D136</f>
        <v xml:space="preserve"> </v>
      </c>
      <c r="E136" s="24" t="str">
        <f>'Import Config'!R136</f>
        <v xml:space="preserve"> </v>
      </c>
      <c r="F136" s="25" t="str">
        <f>'Import Config'!F136</f>
        <v xml:space="preserve"> </v>
      </c>
      <c r="G136" s="25" t="str">
        <f>'Import Config'!O136</f>
        <v xml:space="preserve"> </v>
      </c>
      <c r="H136" s="24" t="str">
        <f>'Import Config'!T136</f>
        <v xml:space="preserve"> </v>
      </c>
      <c r="I136" s="25" t="str">
        <f>'Import Config'!J136</f>
        <v xml:space="preserve"> </v>
      </c>
      <c r="J136" s="24" t="str">
        <f>'Import Config'!S136</f>
        <v xml:space="preserve"> </v>
      </c>
      <c r="K136" s="25" t="str">
        <f>'Import Config'!H136</f>
        <v xml:space="preserve"> </v>
      </c>
      <c r="L136" s="12"/>
    </row>
    <row r="137" spans="2:12">
      <c r="B137" s="21">
        <f t="shared" si="2"/>
        <v>135</v>
      </c>
      <c r="C137" s="24" t="str">
        <f>'Import Config'!Q137</f>
        <v xml:space="preserve">   </v>
      </c>
      <c r="D137" s="25" t="str">
        <f>'Import Config'!D137</f>
        <v xml:space="preserve"> </v>
      </c>
      <c r="E137" s="24" t="str">
        <f>'Import Config'!R137</f>
        <v xml:space="preserve"> </v>
      </c>
      <c r="F137" s="25" t="str">
        <f>'Import Config'!F137</f>
        <v xml:space="preserve"> </v>
      </c>
      <c r="G137" s="25" t="str">
        <f>'Import Config'!O137</f>
        <v xml:space="preserve"> </v>
      </c>
      <c r="H137" s="24" t="str">
        <f>'Import Config'!T137</f>
        <v xml:space="preserve"> </v>
      </c>
      <c r="I137" s="25" t="str">
        <f>'Import Config'!J137</f>
        <v xml:space="preserve"> </v>
      </c>
      <c r="J137" s="24" t="str">
        <f>'Import Config'!S137</f>
        <v xml:space="preserve"> </v>
      </c>
      <c r="K137" s="25" t="str">
        <f>'Import Config'!H137</f>
        <v xml:space="preserve"> </v>
      </c>
      <c r="L137" s="12"/>
    </row>
    <row r="138" spans="2:12">
      <c r="B138" s="21">
        <f t="shared" si="2"/>
        <v>136</v>
      </c>
      <c r="C138" s="24" t="str">
        <f>'Import Config'!Q138</f>
        <v xml:space="preserve">   </v>
      </c>
      <c r="D138" s="25" t="str">
        <f>'Import Config'!D138</f>
        <v xml:space="preserve"> </v>
      </c>
      <c r="E138" s="24" t="str">
        <f>'Import Config'!R138</f>
        <v xml:space="preserve"> </v>
      </c>
      <c r="F138" s="25" t="str">
        <f>'Import Config'!F138</f>
        <v xml:space="preserve"> </v>
      </c>
      <c r="G138" s="25" t="str">
        <f>'Import Config'!O138</f>
        <v xml:space="preserve"> </v>
      </c>
      <c r="H138" s="24" t="str">
        <f>'Import Config'!T138</f>
        <v xml:space="preserve"> </v>
      </c>
      <c r="I138" s="25" t="str">
        <f>'Import Config'!J138</f>
        <v xml:space="preserve"> </v>
      </c>
      <c r="J138" s="24" t="str">
        <f>'Import Config'!S138</f>
        <v xml:space="preserve"> </v>
      </c>
      <c r="K138" s="25" t="str">
        <f>'Import Config'!H138</f>
        <v xml:space="preserve"> </v>
      </c>
      <c r="L138" s="12"/>
    </row>
    <row r="139" spans="2:12">
      <c r="B139" s="21">
        <f t="shared" si="2"/>
        <v>137</v>
      </c>
      <c r="C139" s="24" t="str">
        <f>'Import Config'!Q139</f>
        <v xml:space="preserve">   </v>
      </c>
      <c r="D139" s="25" t="str">
        <f>'Import Config'!D139</f>
        <v xml:space="preserve"> </v>
      </c>
      <c r="E139" s="24" t="str">
        <f>'Import Config'!R139</f>
        <v xml:space="preserve"> </v>
      </c>
      <c r="F139" s="25" t="str">
        <f>'Import Config'!F139</f>
        <v xml:space="preserve"> </v>
      </c>
      <c r="G139" s="25" t="str">
        <f>'Import Config'!O139</f>
        <v xml:space="preserve"> </v>
      </c>
      <c r="H139" s="24" t="str">
        <f>'Import Config'!T139</f>
        <v xml:space="preserve"> </v>
      </c>
      <c r="I139" s="25" t="str">
        <f>'Import Config'!J139</f>
        <v xml:space="preserve"> </v>
      </c>
      <c r="J139" s="24" t="str">
        <f>'Import Config'!S139</f>
        <v xml:space="preserve"> </v>
      </c>
      <c r="K139" s="25" t="str">
        <f>'Import Config'!H139</f>
        <v xml:space="preserve"> </v>
      </c>
      <c r="L139" s="12"/>
    </row>
    <row r="140" spans="2:12">
      <c r="B140" s="21">
        <f t="shared" si="2"/>
        <v>138</v>
      </c>
      <c r="C140" s="24" t="str">
        <f>'Import Config'!Q140</f>
        <v xml:space="preserve">   </v>
      </c>
      <c r="D140" s="25" t="str">
        <f>'Import Config'!D140</f>
        <v xml:space="preserve"> </v>
      </c>
      <c r="E140" s="24" t="str">
        <f>'Import Config'!R140</f>
        <v xml:space="preserve"> </v>
      </c>
      <c r="F140" s="25" t="str">
        <f>'Import Config'!F140</f>
        <v xml:space="preserve"> </v>
      </c>
      <c r="G140" s="25" t="str">
        <f>'Import Config'!O140</f>
        <v xml:space="preserve"> </v>
      </c>
      <c r="H140" s="24" t="str">
        <f>'Import Config'!T140</f>
        <v xml:space="preserve"> </v>
      </c>
      <c r="I140" s="25" t="str">
        <f>'Import Config'!J140</f>
        <v xml:space="preserve"> </v>
      </c>
      <c r="J140" s="24" t="str">
        <f>'Import Config'!S140</f>
        <v xml:space="preserve"> </v>
      </c>
      <c r="K140" s="25" t="str">
        <f>'Import Config'!H140</f>
        <v xml:space="preserve"> </v>
      </c>
      <c r="L140" s="12"/>
    </row>
    <row r="141" spans="2:12">
      <c r="B141" s="21">
        <f t="shared" si="2"/>
        <v>139</v>
      </c>
      <c r="C141" s="24" t="str">
        <f>'Import Config'!Q141</f>
        <v xml:space="preserve">   </v>
      </c>
      <c r="D141" s="25" t="str">
        <f>'Import Config'!D141</f>
        <v xml:space="preserve"> </v>
      </c>
      <c r="E141" s="24" t="str">
        <f>'Import Config'!R141</f>
        <v xml:space="preserve"> </v>
      </c>
      <c r="F141" s="25" t="str">
        <f>'Import Config'!F141</f>
        <v xml:space="preserve"> </v>
      </c>
      <c r="G141" s="25" t="str">
        <f>'Import Config'!O141</f>
        <v xml:space="preserve"> </v>
      </c>
      <c r="H141" s="24" t="str">
        <f>'Import Config'!T141</f>
        <v xml:space="preserve"> </v>
      </c>
      <c r="I141" s="25" t="str">
        <f>'Import Config'!J141</f>
        <v xml:space="preserve"> </v>
      </c>
      <c r="J141" s="24" t="str">
        <f>'Import Config'!S141</f>
        <v xml:space="preserve"> </v>
      </c>
      <c r="K141" s="25" t="str">
        <f>'Import Config'!H141</f>
        <v xml:space="preserve"> </v>
      </c>
      <c r="L141" s="12"/>
    </row>
    <row r="142" spans="2:12">
      <c r="B142" s="21">
        <f t="shared" si="2"/>
        <v>140</v>
      </c>
      <c r="C142" s="24" t="str">
        <f>'Import Config'!Q142</f>
        <v xml:space="preserve">   </v>
      </c>
      <c r="D142" s="25" t="str">
        <f>'Import Config'!D142</f>
        <v xml:space="preserve"> </v>
      </c>
      <c r="E142" s="24" t="str">
        <f>'Import Config'!R142</f>
        <v xml:space="preserve"> </v>
      </c>
      <c r="F142" s="25" t="str">
        <f>'Import Config'!F142</f>
        <v xml:space="preserve"> </v>
      </c>
      <c r="G142" s="25" t="str">
        <f>'Import Config'!O142</f>
        <v xml:space="preserve"> </v>
      </c>
      <c r="H142" s="24" t="str">
        <f>'Import Config'!T142</f>
        <v xml:space="preserve"> </v>
      </c>
      <c r="I142" s="25" t="str">
        <f>'Import Config'!J142</f>
        <v xml:space="preserve"> </v>
      </c>
      <c r="J142" s="24" t="str">
        <f>'Import Config'!S142</f>
        <v xml:space="preserve"> </v>
      </c>
      <c r="K142" s="25" t="str">
        <f>'Import Config'!H142</f>
        <v xml:space="preserve"> </v>
      </c>
      <c r="L142" s="12"/>
    </row>
    <row r="143" spans="2:12">
      <c r="B143" s="21">
        <f t="shared" si="2"/>
        <v>141</v>
      </c>
      <c r="C143" s="24" t="str">
        <f>'Import Config'!Q143</f>
        <v xml:space="preserve">   </v>
      </c>
      <c r="D143" s="25" t="str">
        <f>'Import Config'!D143</f>
        <v xml:space="preserve"> </v>
      </c>
      <c r="E143" s="24" t="str">
        <f>'Import Config'!R143</f>
        <v xml:space="preserve"> </v>
      </c>
      <c r="F143" s="25" t="str">
        <f>'Import Config'!F143</f>
        <v xml:space="preserve"> </v>
      </c>
      <c r="G143" s="25" t="str">
        <f>'Import Config'!O143</f>
        <v xml:space="preserve"> </v>
      </c>
      <c r="H143" s="24" t="str">
        <f>'Import Config'!T143</f>
        <v xml:space="preserve"> </v>
      </c>
      <c r="I143" s="25" t="str">
        <f>'Import Config'!J143</f>
        <v xml:space="preserve"> </v>
      </c>
      <c r="J143" s="24" t="str">
        <f>'Import Config'!S143</f>
        <v xml:space="preserve"> </v>
      </c>
      <c r="K143" s="25" t="str">
        <f>'Import Config'!H143</f>
        <v xml:space="preserve"> </v>
      </c>
      <c r="L143" s="12"/>
    </row>
    <row r="144" spans="2:12">
      <c r="B144" s="21">
        <f t="shared" si="2"/>
        <v>142</v>
      </c>
      <c r="C144" s="24" t="str">
        <f>'Import Config'!Q144</f>
        <v xml:space="preserve">   </v>
      </c>
      <c r="D144" s="25" t="str">
        <f>'Import Config'!D144</f>
        <v xml:space="preserve"> </v>
      </c>
      <c r="E144" s="24" t="str">
        <f>'Import Config'!R144</f>
        <v xml:space="preserve"> </v>
      </c>
      <c r="F144" s="25" t="str">
        <f>'Import Config'!F144</f>
        <v xml:space="preserve"> </v>
      </c>
      <c r="G144" s="25" t="str">
        <f>'Import Config'!O144</f>
        <v xml:space="preserve"> </v>
      </c>
      <c r="H144" s="24" t="str">
        <f>'Import Config'!T144</f>
        <v xml:space="preserve"> </v>
      </c>
      <c r="I144" s="25" t="str">
        <f>'Import Config'!J144</f>
        <v xml:space="preserve"> </v>
      </c>
      <c r="J144" s="24" t="str">
        <f>'Import Config'!S144</f>
        <v xml:space="preserve"> </v>
      </c>
      <c r="K144" s="25" t="str">
        <f>'Import Config'!H144</f>
        <v xml:space="preserve"> </v>
      </c>
      <c r="L144" s="12"/>
    </row>
    <row r="145" spans="2:12">
      <c r="B145" s="21">
        <f t="shared" si="2"/>
        <v>143</v>
      </c>
      <c r="C145" s="24" t="str">
        <f>'Import Config'!Q145</f>
        <v xml:space="preserve">   </v>
      </c>
      <c r="D145" s="25" t="str">
        <f>'Import Config'!D145</f>
        <v xml:space="preserve"> </v>
      </c>
      <c r="E145" s="24" t="str">
        <f>'Import Config'!R145</f>
        <v xml:space="preserve"> </v>
      </c>
      <c r="F145" s="25" t="str">
        <f>'Import Config'!F145</f>
        <v xml:space="preserve"> </v>
      </c>
      <c r="G145" s="25" t="str">
        <f>'Import Config'!O145</f>
        <v xml:space="preserve"> </v>
      </c>
      <c r="H145" s="24" t="str">
        <f>'Import Config'!T145</f>
        <v xml:space="preserve"> </v>
      </c>
      <c r="I145" s="25" t="str">
        <f>'Import Config'!J145</f>
        <v xml:space="preserve"> </v>
      </c>
      <c r="J145" s="24" t="str">
        <f>'Import Config'!S145</f>
        <v xml:space="preserve"> </v>
      </c>
      <c r="K145" s="25" t="str">
        <f>'Import Config'!H145</f>
        <v xml:space="preserve"> </v>
      </c>
      <c r="L145" s="12"/>
    </row>
    <row r="146" spans="2:12">
      <c r="B146" s="21">
        <f t="shared" si="2"/>
        <v>144</v>
      </c>
      <c r="C146" s="24" t="str">
        <f>'Import Config'!Q146</f>
        <v xml:space="preserve">   </v>
      </c>
      <c r="D146" s="25" t="str">
        <f>'Import Config'!D146</f>
        <v xml:space="preserve"> </v>
      </c>
      <c r="E146" s="24" t="str">
        <f>'Import Config'!R146</f>
        <v xml:space="preserve"> </v>
      </c>
      <c r="F146" s="25" t="str">
        <f>'Import Config'!F146</f>
        <v xml:space="preserve"> </v>
      </c>
      <c r="G146" s="25" t="str">
        <f>'Import Config'!O146</f>
        <v xml:space="preserve"> </v>
      </c>
      <c r="H146" s="24" t="str">
        <f>'Import Config'!T146</f>
        <v xml:space="preserve"> </v>
      </c>
      <c r="I146" s="25" t="str">
        <f>'Import Config'!J146</f>
        <v xml:space="preserve"> </v>
      </c>
      <c r="J146" s="24" t="str">
        <f>'Import Config'!S146</f>
        <v xml:space="preserve"> </v>
      </c>
      <c r="K146" s="25" t="str">
        <f>'Import Config'!H146</f>
        <v xml:space="preserve"> </v>
      </c>
      <c r="L146" s="12"/>
    </row>
    <row r="147" spans="2:12">
      <c r="B147" s="21">
        <f t="shared" si="2"/>
        <v>145</v>
      </c>
      <c r="C147" s="24" t="str">
        <f>'Import Config'!Q147</f>
        <v xml:space="preserve">   </v>
      </c>
      <c r="D147" s="25" t="str">
        <f>'Import Config'!D147</f>
        <v xml:space="preserve"> </v>
      </c>
      <c r="E147" s="24" t="str">
        <f>'Import Config'!R147</f>
        <v xml:space="preserve"> </v>
      </c>
      <c r="F147" s="25" t="str">
        <f>'Import Config'!F147</f>
        <v xml:space="preserve"> </v>
      </c>
      <c r="G147" s="25" t="str">
        <f>'Import Config'!O147</f>
        <v xml:space="preserve"> </v>
      </c>
      <c r="H147" s="24" t="str">
        <f>'Import Config'!T147</f>
        <v xml:space="preserve"> </v>
      </c>
      <c r="I147" s="25" t="str">
        <f>'Import Config'!J147</f>
        <v xml:space="preserve"> </v>
      </c>
      <c r="J147" s="24" t="str">
        <f>'Import Config'!S147</f>
        <v xml:space="preserve"> </v>
      </c>
      <c r="K147" s="25" t="str">
        <f>'Import Config'!H147</f>
        <v xml:space="preserve"> </v>
      </c>
      <c r="L147" s="12"/>
    </row>
    <row r="148" spans="2:12">
      <c r="B148" s="21">
        <f t="shared" si="2"/>
        <v>146</v>
      </c>
      <c r="C148" s="24" t="str">
        <f>'Import Config'!Q148</f>
        <v xml:space="preserve">   </v>
      </c>
      <c r="D148" s="25" t="str">
        <f>'Import Config'!D148</f>
        <v xml:space="preserve"> </v>
      </c>
      <c r="E148" s="24" t="str">
        <f>'Import Config'!R148</f>
        <v xml:space="preserve"> </v>
      </c>
      <c r="F148" s="25" t="str">
        <f>'Import Config'!F148</f>
        <v xml:space="preserve"> </v>
      </c>
      <c r="G148" s="25" t="str">
        <f>'Import Config'!O148</f>
        <v xml:space="preserve"> </v>
      </c>
      <c r="H148" s="24" t="str">
        <f>'Import Config'!T148</f>
        <v xml:space="preserve"> </v>
      </c>
      <c r="I148" s="25" t="str">
        <f>'Import Config'!J148</f>
        <v xml:space="preserve"> </v>
      </c>
      <c r="J148" s="24" t="str">
        <f>'Import Config'!S148</f>
        <v xml:space="preserve"> </v>
      </c>
      <c r="K148" s="25" t="str">
        <f>'Import Config'!H148</f>
        <v xml:space="preserve"> </v>
      </c>
      <c r="L148" s="12"/>
    </row>
    <row r="149" spans="2:12">
      <c r="B149" s="21">
        <f t="shared" si="2"/>
        <v>147</v>
      </c>
      <c r="C149" s="24" t="str">
        <f>'Import Config'!Q149</f>
        <v xml:space="preserve">   </v>
      </c>
      <c r="D149" s="25" t="str">
        <f>'Import Config'!D149</f>
        <v xml:space="preserve"> </v>
      </c>
      <c r="E149" s="24" t="str">
        <f>'Import Config'!R149</f>
        <v xml:space="preserve"> </v>
      </c>
      <c r="F149" s="25" t="str">
        <f>'Import Config'!F149</f>
        <v xml:space="preserve"> </v>
      </c>
      <c r="G149" s="25" t="str">
        <f>'Import Config'!O149</f>
        <v xml:space="preserve"> </v>
      </c>
      <c r="H149" s="24" t="str">
        <f>'Import Config'!T149</f>
        <v xml:space="preserve"> </v>
      </c>
      <c r="I149" s="25" t="str">
        <f>'Import Config'!J149</f>
        <v xml:space="preserve"> </v>
      </c>
      <c r="J149" s="24" t="str">
        <f>'Import Config'!S149</f>
        <v xml:space="preserve"> </v>
      </c>
      <c r="K149" s="25" t="str">
        <f>'Import Config'!H149</f>
        <v xml:space="preserve"> </v>
      </c>
      <c r="L149" s="12"/>
    </row>
    <row r="150" spans="2:12">
      <c r="B150" s="21">
        <f t="shared" si="2"/>
        <v>148</v>
      </c>
      <c r="C150" s="24" t="str">
        <f>'Import Config'!Q150</f>
        <v xml:space="preserve">   </v>
      </c>
      <c r="D150" s="25" t="str">
        <f>'Import Config'!D150</f>
        <v xml:space="preserve"> </v>
      </c>
      <c r="E150" s="24" t="str">
        <f>'Import Config'!R150</f>
        <v xml:space="preserve"> </v>
      </c>
      <c r="F150" s="25" t="str">
        <f>'Import Config'!F150</f>
        <v xml:space="preserve"> </v>
      </c>
      <c r="G150" s="25" t="str">
        <f>'Import Config'!O150</f>
        <v xml:space="preserve"> </v>
      </c>
      <c r="H150" s="24" t="str">
        <f>'Import Config'!T150</f>
        <v xml:space="preserve"> </v>
      </c>
      <c r="I150" s="25" t="str">
        <f>'Import Config'!J150</f>
        <v xml:space="preserve"> </v>
      </c>
      <c r="J150" s="24" t="str">
        <f>'Import Config'!S150</f>
        <v xml:space="preserve"> </v>
      </c>
      <c r="K150" s="25" t="str">
        <f>'Import Config'!H150</f>
        <v xml:space="preserve"> </v>
      </c>
      <c r="L150" s="12"/>
    </row>
    <row r="151" spans="2:12">
      <c r="B151" s="21">
        <f t="shared" si="2"/>
        <v>149</v>
      </c>
      <c r="C151" s="24" t="str">
        <f>'Import Config'!Q151</f>
        <v xml:space="preserve">   </v>
      </c>
      <c r="D151" s="25" t="str">
        <f>'Import Config'!D151</f>
        <v xml:space="preserve"> </v>
      </c>
      <c r="E151" s="24" t="str">
        <f>'Import Config'!R151</f>
        <v xml:space="preserve"> </v>
      </c>
      <c r="F151" s="25" t="str">
        <f>'Import Config'!F151</f>
        <v xml:space="preserve"> </v>
      </c>
      <c r="G151" s="25" t="str">
        <f>'Import Config'!O151</f>
        <v xml:space="preserve"> </v>
      </c>
      <c r="H151" s="24" t="str">
        <f>'Import Config'!T151</f>
        <v xml:space="preserve"> </v>
      </c>
      <c r="I151" s="25" t="str">
        <f>'Import Config'!J151</f>
        <v xml:space="preserve"> </v>
      </c>
      <c r="J151" s="24" t="str">
        <f>'Import Config'!S151</f>
        <v xml:space="preserve"> </v>
      </c>
      <c r="K151" s="25" t="str">
        <f>'Import Config'!H151</f>
        <v xml:space="preserve"> </v>
      </c>
      <c r="L151" s="12"/>
    </row>
    <row r="152" spans="2:12">
      <c r="B152" s="21">
        <f t="shared" si="2"/>
        <v>150</v>
      </c>
      <c r="C152" s="24" t="str">
        <f>'Import Config'!Q152</f>
        <v xml:space="preserve">   </v>
      </c>
      <c r="D152" s="25" t="str">
        <f>'Import Config'!D152</f>
        <v xml:space="preserve"> </v>
      </c>
      <c r="E152" s="24" t="str">
        <f>'Import Config'!R152</f>
        <v xml:space="preserve"> </v>
      </c>
      <c r="F152" s="25" t="str">
        <f>'Import Config'!F152</f>
        <v xml:space="preserve"> </v>
      </c>
      <c r="G152" s="25" t="str">
        <f>'Import Config'!O152</f>
        <v xml:space="preserve"> </v>
      </c>
      <c r="H152" s="24" t="str">
        <f>'Import Config'!T152</f>
        <v xml:space="preserve"> </v>
      </c>
      <c r="I152" s="25" t="str">
        <f>'Import Config'!J152</f>
        <v xml:space="preserve"> </v>
      </c>
      <c r="J152" s="24" t="str">
        <f>'Import Config'!S152</f>
        <v xml:space="preserve"> </v>
      </c>
      <c r="K152" s="25" t="str">
        <f>'Import Config'!H152</f>
        <v xml:space="preserve"> </v>
      </c>
      <c r="L152" s="12"/>
    </row>
    <row r="153" spans="2:12">
      <c r="B153" s="21">
        <f t="shared" si="2"/>
        <v>151</v>
      </c>
      <c r="C153" s="24" t="str">
        <f>'Import Config'!Q153</f>
        <v xml:space="preserve">   </v>
      </c>
      <c r="D153" s="25" t="str">
        <f>'Import Config'!D153</f>
        <v xml:space="preserve"> </v>
      </c>
      <c r="E153" s="24" t="str">
        <f>'Import Config'!R153</f>
        <v xml:space="preserve"> </v>
      </c>
      <c r="F153" s="25" t="str">
        <f>'Import Config'!F153</f>
        <v xml:space="preserve"> </v>
      </c>
      <c r="G153" s="25" t="str">
        <f>'Import Config'!O153</f>
        <v xml:space="preserve"> </v>
      </c>
      <c r="H153" s="24" t="str">
        <f>'Import Config'!T153</f>
        <v xml:space="preserve"> </v>
      </c>
      <c r="I153" s="25" t="str">
        <f>'Import Config'!J153</f>
        <v xml:space="preserve"> </v>
      </c>
      <c r="J153" s="24" t="str">
        <f>'Import Config'!S153</f>
        <v xml:space="preserve"> </v>
      </c>
      <c r="K153" s="25" t="str">
        <f>'Import Config'!H153</f>
        <v xml:space="preserve"> </v>
      </c>
      <c r="L153" s="12"/>
    </row>
    <row r="154" spans="2:12">
      <c r="B154" s="21">
        <f t="shared" si="2"/>
        <v>152</v>
      </c>
      <c r="C154" s="24" t="str">
        <f>'Import Config'!Q154</f>
        <v xml:space="preserve">   </v>
      </c>
      <c r="D154" s="25" t="str">
        <f>'Import Config'!D154</f>
        <v xml:space="preserve"> </v>
      </c>
      <c r="E154" s="24" t="str">
        <f>'Import Config'!R154</f>
        <v xml:space="preserve"> </v>
      </c>
      <c r="F154" s="25" t="str">
        <f>'Import Config'!F154</f>
        <v xml:space="preserve"> </v>
      </c>
      <c r="G154" s="25" t="str">
        <f>'Import Config'!O154</f>
        <v xml:space="preserve"> </v>
      </c>
      <c r="H154" s="24" t="str">
        <f>'Import Config'!T154</f>
        <v xml:space="preserve"> </v>
      </c>
      <c r="I154" s="25" t="str">
        <f>'Import Config'!J154</f>
        <v xml:space="preserve"> </v>
      </c>
      <c r="J154" s="24" t="str">
        <f>'Import Config'!S154</f>
        <v xml:space="preserve"> </v>
      </c>
      <c r="K154" s="25" t="str">
        <f>'Import Config'!H154</f>
        <v xml:space="preserve"> </v>
      </c>
      <c r="L154" s="12"/>
    </row>
    <row r="155" spans="2:12">
      <c r="B155" s="21">
        <f t="shared" si="2"/>
        <v>153</v>
      </c>
      <c r="C155" s="24" t="str">
        <f>'Import Config'!Q155</f>
        <v xml:space="preserve">   </v>
      </c>
      <c r="D155" s="25" t="str">
        <f>'Import Config'!D155</f>
        <v xml:space="preserve"> </v>
      </c>
      <c r="E155" s="24" t="str">
        <f>'Import Config'!R155</f>
        <v xml:space="preserve"> </v>
      </c>
      <c r="F155" s="25" t="str">
        <f>'Import Config'!F155</f>
        <v xml:space="preserve"> </v>
      </c>
      <c r="G155" s="25" t="str">
        <f>'Import Config'!O155</f>
        <v xml:space="preserve"> </v>
      </c>
      <c r="H155" s="24" t="str">
        <f>'Import Config'!T155</f>
        <v xml:space="preserve"> </v>
      </c>
      <c r="I155" s="25" t="str">
        <f>'Import Config'!J155</f>
        <v xml:space="preserve"> </v>
      </c>
      <c r="J155" s="24" t="str">
        <f>'Import Config'!S155</f>
        <v xml:space="preserve"> </v>
      </c>
      <c r="K155" s="25" t="str">
        <f>'Import Config'!H155</f>
        <v xml:space="preserve"> </v>
      </c>
      <c r="L155" s="12"/>
    </row>
    <row r="156" spans="2:12">
      <c r="B156" s="21">
        <f t="shared" si="2"/>
        <v>154</v>
      </c>
      <c r="C156" s="24" t="str">
        <f>'Import Config'!Q156</f>
        <v xml:space="preserve">   </v>
      </c>
      <c r="D156" s="25" t="str">
        <f>'Import Config'!D156</f>
        <v xml:space="preserve"> </v>
      </c>
      <c r="E156" s="24" t="str">
        <f>'Import Config'!R156</f>
        <v xml:space="preserve"> </v>
      </c>
      <c r="F156" s="25" t="str">
        <f>'Import Config'!F156</f>
        <v xml:space="preserve"> </v>
      </c>
      <c r="G156" s="25" t="str">
        <f>'Import Config'!O156</f>
        <v xml:space="preserve"> </v>
      </c>
      <c r="H156" s="24" t="str">
        <f>'Import Config'!T156</f>
        <v xml:space="preserve"> </v>
      </c>
      <c r="I156" s="25" t="str">
        <f>'Import Config'!J156</f>
        <v xml:space="preserve"> </v>
      </c>
      <c r="J156" s="24" t="str">
        <f>'Import Config'!S156</f>
        <v xml:space="preserve"> </v>
      </c>
      <c r="K156" s="25" t="str">
        <f>'Import Config'!H156</f>
        <v xml:space="preserve"> </v>
      </c>
      <c r="L156" s="12"/>
    </row>
    <row r="157" spans="2:12">
      <c r="B157" s="21">
        <f t="shared" si="2"/>
        <v>155</v>
      </c>
      <c r="C157" s="24" t="str">
        <f>'Import Config'!Q157</f>
        <v xml:space="preserve">   </v>
      </c>
      <c r="D157" s="25" t="str">
        <f>'Import Config'!D157</f>
        <v xml:space="preserve"> </v>
      </c>
      <c r="E157" s="24" t="str">
        <f>'Import Config'!R157</f>
        <v xml:space="preserve"> </v>
      </c>
      <c r="F157" s="25" t="str">
        <f>'Import Config'!F157</f>
        <v xml:space="preserve"> </v>
      </c>
      <c r="G157" s="25" t="str">
        <f>'Import Config'!O157</f>
        <v xml:space="preserve"> </v>
      </c>
      <c r="H157" s="24" t="str">
        <f>'Import Config'!T157</f>
        <v xml:space="preserve"> </v>
      </c>
      <c r="I157" s="25" t="str">
        <f>'Import Config'!J157</f>
        <v xml:space="preserve"> </v>
      </c>
      <c r="J157" s="24" t="str">
        <f>'Import Config'!S157</f>
        <v xml:space="preserve"> </v>
      </c>
      <c r="K157" s="25" t="str">
        <f>'Import Config'!H157</f>
        <v xml:space="preserve"> </v>
      </c>
      <c r="L157" s="12"/>
    </row>
    <row r="158" spans="2:12">
      <c r="B158" s="21">
        <f t="shared" si="2"/>
        <v>156</v>
      </c>
      <c r="C158" s="24" t="str">
        <f>'Import Config'!Q158</f>
        <v xml:space="preserve">   </v>
      </c>
      <c r="D158" s="25" t="str">
        <f>'Import Config'!D158</f>
        <v xml:space="preserve"> </v>
      </c>
      <c r="E158" s="24" t="str">
        <f>'Import Config'!R158</f>
        <v xml:space="preserve"> </v>
      </c>
      <c r="F158" s="25" t="str">
        <f>'Import Config'!F158</f>
        <v xml:space="preserve"> </v>
      </c>
      <c r="G158" s="25" t="str">
        <f>'Import Config'!O158</f>
        <v xml:space="preserve"> </v>
      </c>
      <c r="H158" s="24" t="str">
        <f>'Import Config'!T158</f>
        <v xml:space="preserve"> </v>
      </c>
      <c r="I158" s="25" t="str">
        <f>'Import Config'!J158</f>
        <v xml:space="preserve"> </v>
      </c>
      <c r="J158" s="24" t="str">
        <f>'Import Config'!S158</f>
        <v xml:space="preserve"> </v>
      </c>
      <c r="K158" s="25" t="str">
        <f>'Import Config'!H158</f>
        <v xml:space="preserve"> </v>
      </c>
      <c r="L158" s="12"/>
    </row>
    <row r="159" spans="2:12">
      <c r="B159" s="21">
        <f t="shared" si="2"/>
        <v>157</v>
      </c>
      <c r="C159" s="24" t="str">
        <f>'Import Config'!Q159</f>
        <v xml:space="preserve">   </v>
      </c>
      <c r="D159" s="25" t="str">
        <f>'Import Config'!D159</f>
        <v xml:space="preserve"> </v>
      </c>
      <c r="E159" s="24" t="str">
        <f>'Import Config'!R159</f>
        <v xml:space="preserve"> </v>
      </c>
      <c r="F159" s="25" t="str">
        <f>'Import Config'!F159</f>
        <v xml:space="preserve"> </v>
      </c>
      <c r="G159" s="25" t="str">
        <f>'Import Config'!O159</f>
        <v xml:space="preserve"> </v>
      </c>
      <c r="H159" s="24" t="str">
        <f>'Import Config'!T159</f>
        <v xml:space="preserve"> </v>
      </c>
      <c r="I159" s="25" t="str">
        <f>'Import Config'!J159</f>
        <v xml:space="preserve"> </v>
      </c>
      <c r="J159" s="24" t="str">
        <f>'Import Config'!S159</f>
        <v xml:space="preserve"> </v>
      </c>
      <c r="K159" s="25" t="str">
        <f>'Import Config'!H159</f>
        <v xml:space="preserve"> </v>
      </c>
      <c r="L159" s="12"/>
    </row>
    <row r="160" spans="2:12">
      <c r="B160" s="21">
        <f t="shared" si="2"/>
        <v>158</v>
      </c>
      <c r="C160" s="24" t="str">
        <f>'Import Config'!Q160</f>
        <v xml:space="preserve">   </v>
      </c>
      <c r="D160" s="25" t="str">
        <f>'Import Config'!D160</f>
        <v xml:space="preserve"> </v>
      </c>
      <c r="E160" s="24" t="str">
        <f>'Import Config'!R160</f>
        <v xml:space="preserve"> </v>
      </c>
      <c r="F160" s="25" t="str">
        <f>'Import Config'!F160</f>
        <v xml:space="preserve"> </v>
      </c>
      <c r="G160" s="25" t="str">
        <f>'Import Config'!O160</f>
        <v xml:space="preserve"> </v>
      </c>
      <c r="H160" s="24" t="str">
        <f>'Import Config'!T160</f>
        <v xml:space="preserve"> </v>
      </c>
      <c r="I160" s="25" t="str">
        <f>'Import Config'!J160</f>
        <v xml:space="preserve"> </v>
      </c>
      <c r="J160" s="24" t="str">
        <f>'Import Config'!S160</f>
        <v xml:space="preserve"> </v>
      </c>
      <c r="K160" s="25" t="str">
        <f>'Import Config'!H160</f>
        <v xml:space="preserve"> </v>
      </c>
      <c r="L160" s="12"/>
    </row>
    <row r="161" spans="2:12">
      <c r="B161" s="21">
        <f t="shared" si="2"/>
        <v>159</v>
      </c>
      <c r="C161" s="24" t="str">
        <f>'Import Config'!Q161</f>
        <v xml:space="preserve">   </v>
      </c>
      <c r="D161" s="25" t="str">
        <f>'Import Config'!D161</f>
        <v xml:space="preserve"> </v>
      </c>
      <c r="E161" s="24" t="str">
        <f>'Import Config'!R161</f>
        <v xml:space="preserve"> </v>
      </c>
      <c r="F161" s="25" t="str">
        <f>'Import Config'!F161</f>
        <v xml:space="preserve"> </v>
      </c>
      <c r="G161" s="25" t="str">
        <f>'Import Config'!O161</f>
        <v xml:space="preserve"> </v>
      </c>
      <c r="H161" s="24" t="str">
        <f>'Import Config'!T161</f>
        <v xml:space="preserve"> </v>
      </c>
      <c r="I161" s="25" t="str">
        <f>'Import Config'!J161</f>
        <v xml:space="preserve"> </v>
      </c>
      <c r="J161" s="24" t="str">
        <f>'Import Config'!S161</f>
        <v xml:space="preserve"> </v>
      </c>
      <c r="K161" s="25" t="str">
        <f>'Import Config'!H161</f>
        <v xml:space="preserve"> </v>
      </c>
      <c r="L161" s="12"/>
    </row>
    <row r="162" spans="2:12">
      <c r="B162" s="21">
        <f t="shared" si="2"/>
        <v>160</v>
      </c>
      <c r="C162" s="24" t="str">
        <f>'Import Config'!Q162</f>
        <v xml:space="preserve">   </v>
      </c>
      <c r="D162" s="25" t="str">
        <f>'Import Config'!D162</f>
        <v xml:space="preserve"> </v>
      </c>
      <c r="E162" s="24" t="str">
        <f>'Import Config'!R162</f>
        <v xml:space="preserve"> </v>
      </c>
      <c r="F162" s="25" t="str">
        <f>'Import Config'!F162</f>
        <v xml:space="preserve"> </v>
      </c>
      <c r="G162" s="25" t="str">
        <f>'Import Config'!O162</f>
        <v xml:space="preserve"> </v>
      </c>
      <c r="H162" s="24" t="str">
        <f>'Import Config'!T162</f>
        <v xml:space="preserve"> </v>
      </c>
      <c r="I162" s="25" t="str">
        <f>'Import Config'!J162</f>
        <v xml:space="preserve"> </v>
      </c>
      <c r="J162" s="24" t="str">
        <f>'Import Config'!S162</f>
        <v xml:space="preserve"> </v>
      </c>
      <c r="K162" s="25" t="str">
        <f>'Import Config'!H162</f>
        <v xml:space="preserve"> </v>
      </c>
      <c r="L162" s="12"/>
    </row>
    <row r="163" spans="2:12">
      <c r="B163" s="21">
        <f t="shared" si="2"/>
        <v>161</v>
      </c>
      <c r="C163" s="24" t="str">
        <f>'Import Config'!Q163</f>
        <v xml:space="preserve">   </v>
      </c>
      <c r="D163" s="25" t="str">
        <f>'Import Config'!D163</f>
        <v xml:space="preserve"> </v>
      </c>
      <c r="E163" s="24" t="str">
        <f>'Import Config'!R163</f>
        <v xml:space="preserve"> </v>
      </c>
      <c r="F163" s="25" t="str">
        <f>'Import Config'!F163</f>
        <v xml:space="preserve"> </v>
      </c>
      <c r="G163" s="25" t="str">
        <f>'Import Config'!O163</f>
        <v xml:space="preserve"> </v>
      </c>
      <c r="H163" s="24" t="str">
        <f>'Import Config'!T163</f>
        <v xml:space="preserve"> </v>
      </c>
      <c r="I163" s="25" t="str">
        <f>'Import Config'!J163</f>
        <v xml:space="preserve"> </v>
      </c>
      <c r="J163" s="24" t="str">
        <f>'Import Config'!S163</f>
        <v xml:space="preserve"> </v>
      </c>
      <c r="K163" s="25" t="str">
        <f>'Import Config'!H163</f>
        <v xml:space="preserve"> </v>
      </c>
      <c r="L163" s="12"/>
    </row>
    <row r="164" spans="2:12">
      <c r="B164" s="21">
        <f t="shared" si="2"/>
        <v>162</v>
      </c>
      <c r="C164" s="24" t="str">
        <f>'Import Config'!Q164</f>
        <v xml:space="preserve">   </v>
      </c>
      <c r="D164" s="25" t="str">
        <f>'Import Config'!D164</f>
        <v xml:space="preserve"> </v>
      </c>
      <c r="E164" s="24" t="str">
        <f>'Import Config'!R164</f>
        <v xml:space="preserve"> </v>
      </c>
      <c r="F164" s="25" t="str">
        <f>'Import Config'!F164</f>
        <v xml:space="preserve"> </v>
      </c>
      <c r="G164" s="25" t="str">
        <f>'Import Config'!O164</f>
        <v xml:space="preserve"> </v>
      </c>
      <c r="H164" s="24" t="str">
        <f>'Import Config'!T164</f>
        <v xml:space="preserve"> </v>
      </c>
      <c r="I164" s="25" t="str">
        <f>'Import Config'!J164</f>
        <v xml:space="preserve"> </v>
      </c>
      <c r="J164" s="24" t="str">
        <f>'Import Config'!S164</f>
        <v xml:space="preserve"> </v>
      </c>
      <c r="K164" s="25" t="str">
        <f>'Import Config'!H164</f>
        <v xml:space="preserve"> </v>
      </c>
      <c r="L164" s="12"/>
    </row>
    <row r="165" spans="2:12">
      <c r="B165" s="21">
        <f t="shared" si="2"/>
        <v>163</v>
      </c>
      <c r="C165" s="24" t="str">
        <f>'Import Config'!Q165</f>
        <v xml:space="preserve">   </v>
      </c>
      <c r="D165" s="25" t="str">
        <f>'Import Config'!D165</f>
        <v xml:space="preserve"> </v>
      </c>
      <c r="E165" s="24" t="str">
        <f>'Import Config'!R165</f>
        <v xml:space="preserve"> </v>
      </c>
      <c r="F165" s="25" t="str">
        <f>'Import Config'!F165</f>
        <v xml:space="preserve"> </v>
      </c>
      <c r="G165" s="25" t="str">
        <f>'Import Config'!O165</f>
        <v xml:space="preserve"> </v>
      </c>
      <c r="H165" s="24" t="str">
        <f>'Import Config'!T165</f>
        <v xml:space="preserve"> </v>
      </c>
      <c r="I165" s="25" t="str">
        <f>'Import Config'!J165</f>
        <v xml:space="preserve"> </v>
      </c>
      <c r="J165" s="24" t="str">
        <f>'Import Config'!S165</f>
        <v xml:space="preserve"> </v>
      </c>
      <c r="K165" s="25" t="str">
        <f>'Import Config'!H165</f>
        <v xml:space="preserve"> </v>
      </c>
      <c r="L165" s="12"/>
    </row>
    <row r="166" spans="2:12">
      <c r="B166" s="21">
        <f t="shared" si="2"/>
        <v>164</v>
      </c>
      <c r="C166" s="24" t="str">
        <f>'Import Config'!Q166</f>
        <v xml:space="preserve">   </v>
      </c>
      <c r="D166" s="25" t="str">
        <f>'Import Config'!D166</f>
        <v xml:space="preserve"> </v>
      </c>
      <c r="E166" s="24" t="str">
        <f>'Import Config'!R166</f>
        <v xml:space="preserve"> </v>
      </c>
      <c r="F166" s="25" t="str">
        <f>'Import Config'!F166</f>
        <v xml:space="preserve"> </v>
      </c>
      <c r="G166" s="25" t="str">
        <f>'Import Config'!O166</f>
        <v xml:space="preserve"> </v>
      </c>
      <c r="H166" s="24" t="str">
        <f>'Import Config'!T166</f>
        <v xml:space="preserve"> </v>
      </c>
      <c r="I166" s="25" t="str">
        <f>'Import Config'!J166</f>
        <v xml:space="preserve"> </v>
      </c>
      <c r="J166" s="24" t="str">
        <f>'Import Config'!S166</f>
        <v xml:space="preserve"> </v>
      </c>
      <c r="K166" s="25" t="str">
        <f>'Import Config'!H166</f>
        <v xml:space="preserve"> </v>
      </c>
      <c r="L166" s="12"/>
    </row>
    <row r="167" spans="2:12">
      <c r="B167" s="21">
        <f t="shared" ref="B167:B230" si="3">$B166 + 1</f>
        <v>165</v>
      </c>
      <c r="C167" s="24" t="str">
        <f>'Import Config'!Q167</f>
        <v xml:space="preserve">   </v>
      </c>
      <c r="D167" s="25" t="str">
        <f>'Import Config'!D167</f>
        <v xml:space="preserve"> </v>
      </c>
      <c r="E167" s="24" t="str">
        <f>'Import Config'!R167</f>
        <v xml:space="preserve"> </v>
      </c>
      <c r="F167" s="25" t="str">
        <f>'Import Config'!F167</f>
        <v xml:space="preserve"> </v>
      </c>
      <c r="G167" s="25" t="str">
        <f>'Import Config'!O167</f>
        <v xml:space="preserve"> </v>
      </c>
      <c r="H167" s="24" t="str">
        <f>'Import Config'!T167</f>
        <v xml:space="preserve"> </v>
      </c>
      <c r="I167" s="25" t="str">
        <f>'Import Config'!J167</f>
        <v xml:space="preserve"> </v>
      </c>
      <c r="J167" s="24" t="str">
        <f>'Import Config'!S167</f>
        <v xml:space="preserve"> </v>
      </c>
      <c r="K167" s="25" t="str">
        <f>'Import Config'!H167</f>
        <v xml:space="preserve"> </v>
      </c>
      <c r="L167" s="12"/>
    </row>
    <row r="168" spans="2:12">
      <c r="B168" s="21">
        <f t="shared" si="3"/>
        <v>166</v>
      </c>
      <c r="C168" s="24" t="str">
        <f>'Import Config'!Q168</f>
        <v xml:space="preserve">   </v>
      </c>
      <c r="D168" s="25" t="str">
        <f>'Import Config'!D168</f>
        <v xml:space="preserve"> </v>
      </c>
      <c r="E168" s="24" t="str">
        <f>'Import Config'!R168</f>
        <v xml:space="preserve"> </v>
      </c>
      <c r="F168" s="25" t="str">
        <f>'Import Config'!F168</f>
        <v xml:space="preserve"> </v>
      </c>
      <c r="G168" s="25" t="str">
        <f>'Import Config'!O168</f>
        <v xml:space="preserve"> </v>
      </c>
      <c r="H168" s="24" t="str">
        <f>'Import Config'!T168</f>
        <v xml:space="preserve"> </v>
      </c>
      <c r="I168" s="25" t="str">
        <f>'Import Config'!J168</f>
        <v xml:space="preserve"> </v>
      </c>
      <c r="J168" s="24" t="str">
        <f>'Import Config'!S168</f>
        <v xml:space="preserve"> </v>
      </c>
      <c r="K168" s="25" t="str">
        <f>'Import Config'!H168</f>
        <v xml:space="preserve"> </v>
      </c>
      <c r="L168" s="12"/>
    </row>
    <row r="169" spans="2:12">
      <c r="B169" s="21">
        <f t="shared" si="3"/>
        <v>167</v>
      </c>
      <c r="C169" s="24" t="str">
        <f>'Import Config'!Q169</f>
        <v xml:space="preserve">   </v>
      </c>
      <c r="D169" s="25" t="str">
        <f>'Import Config'!D169</f>
        <v xml:space="preserve"> </v>
      </c>
      <c r="E169" s="24" t="str">
        <f>'Import Config'!R169</f>
        <v xml:space="preserve"> </v>
      </c>
      <c r="F169" s="25" t="str">
        <f>'Import Config'!F169</f>
        <v xml:space="preserve"> </v>
      </c>
      <c r="G169" s="25" t="str">
        <f>'Import Config'!O169</f>
        <v xml:space="preserve"> </v>
      </c>
      <c r="H169" s="24" t="str">
        <f>'Import Config'!T169</f>
        <v xml:space="preserve"> </v>
      </c>
      <c r="I169" s="25" t="str">
        <f>'Import Config'!J169</f>
        <v xml:space="preserve"> </v>
      </c>
      <c r="J169" s="24" t="str">
        <f>'Import Config'!S169</f>
        <v xml:space="preserve"> </v>
      </c>
      <c r="K169" s="25" t="str">
        <f>'Import Config'!H169</f>
        <v xml:space="preserve"> </v>
      </c>
      <c r="L169" s="12"/>
    </row>
    <row r="170" spans="2:12">
      <c r="B170" s="21">
        <f t="shared" si="3"/>
        <v>168</v>
      </c>
      <c r="C170" s="24" t="str">
        <f>'Import Config'!Q170</f>
        <v xml:space="preserve">   </v>
      </c>
      <c r="D170" s="25" t="str">
        <f>'Import Config'!D170</f>
        <v xml:space="preserve"> </v>
      </c>
      <c r="E170" s="24" t="str">
        <f>'Import Config'!R170</f>
        <v xml:space="preserve"> </v>
      </c>
      <c r="F170" s="25" t="str">
        <f>'Import Config'!F170</f>
        <v xml:space="preserve"> </v>
      </c>
      <c r="G170" s="25" t="str">
        <f>'Import Config'!O170</f>
        <v xml:space="preserve"> </v>
      </c>
      <c r="H170" s="24" t="str">
        <f>'Import Config'!T170</f>
        <v xml:space="preserve"> </v>
      </c>
      <c r="I170" s="25" t="str">
        <f>'Import Config'!J170</f>
        <v xml:space="preserve"> </v>
      </c>
      <c r="J170" s="24" t="str">
        <f>'Import Config'!S170</f>
        <v xml:space="preserve"> </v>
      </c>
      <c r="K170" s="25" t="str">
        <f>'Import Config'!H170</f>
        <v xml:space="preserve"> </v>
      </c>
      <c r="L170" s="12"/>
    </row>
    <row r="171" spans="2:12">
      <c r="B171" s="21">
        <f t="shared" si="3"/>
        <v>169</v>
      </c>
      <c r="C171" s="24" t="str">
        <f>'Import Config'!Q171</f>
        <v xml:space="preserve">   </v>
      </c>
      <c r="D171" s="25" t="str">
        <f>'Import Config'!D171</f>
        <v xml:space="preserve"> </v>
      </c>
      <c r="E171" s="24" t="str">
        <f>'Import Config'!R171</f>
        <v xml:space="preserve"> </v>
      </c>
      <c r="F171" s="25" t="str">
        <f>'Import Config'!F171</f>
        <v xml:space="preserve"> </v>
      </c>
      <c r="G171" s="25" t="str">
        <f>'Import Config'!O171</f>
        <v xml:space="preserve"> </v>
      </c>
      <c r="H171" s="24" t="str">
        <f>'Import Config'!T171</f>
        <v xml:space="preserve"> </v>
      </c>
      <c r="I171" s="25" t="str">
        <f>'Import Config'!J171</f>
        <v xml:space="preserve"> </v>
      </c>
      <c r="J171" s="24" t="str">
        <f>'Import Config'!S171</f>
        <v xml:space="preserve"> </v>
      </c>
      <c r="K171" s="25" t="str">
        <f>'Import Config'!H171</f>
        <v xml:space="preserve"> </v>
      </c>
      <c r="L171" s="12"/>
    </row>
    <row r="172" spans="2:12">
      <c r="B172" s="21">
        <f t="shared" si="3"/>
        <v>170</v>
      </c>
      <c r="C172" s="24" t="str">
        <f>'Import Config'!Q172</f>
        <v xml:space="preserve">   </v>
      </c>
      <c r="D172" s="25" t="str">
        <f>'Import Config'!D172</f>
        <v xml:space="preserve"> </v>
      </c>
      <c r="E172" s="24" t="str">
        <f>'Import Config'!R172</f>
        <v xml:space="preserve"> </v>
      </c>
      <c r="F172" s="25" t="str">
        <f>'Import Config'!F172</f>
        <v xml:space="preserve"> </v>
      </c>
      <c r="G172" s="25" t="str">
        <f>'Import Config'!O172</f>
        <v xml:space="preserve"> </v>
      </c>
      <c r="H172" s="24" t="str">
        <f>'Import Config'!T172</f>
        <v xml:space="preserve"> </v>
      </c>
      <c r="I172" s="25" t="str">
        <f>'Import Config'!J172</f>
        <v xml:space="preserve"> </v>
      </c>
      <c r="J172" s="24" t="str">
        <f>'Import Config'!S172</f>
        <v xml:space="preserve"> </v>
      </c>
      <c r="K172" s="25" t="str">
        <f>'Import Config'!H172</f>
        <v xml:space="preserve"> </v>
      </c>
      <c r="L172" s="12"/>
    </row>
    <row r="173" spans="2:12">
      <c r="B173" s="21">
        <f t="shared" si="3"/>
        <v>171</v>
      </c>
      <c r="C173" s="24" t="str">
        <f>'Import Config'!Q173</f>
        <v xml:space="preserve">   </v>
      </c>
      <c r="D173" s="25" t="str">
        <f>'Import Config'!D173</f>
        <v xml:space="preserve"> </v>
      </c>
      <c r="E173" s="24" t="str">
        <f>'Import Config'!R173</f>
        <v xml:space="preserve"> </v>
      </c>
      <c r="F173" s="25" t="str">
        <f>'Import Config'!F173</f>
        <v xml:space="preserve"> </v>
      </c>
      <c r="G173" s="25" t="str">
        <f>'Import Config'!O173</f>
        <v xml:space="preserve"> </v>
      </c>
      <c r="H173" s="24" t="str">
        <f>'Import Config'!T173</f>
        <v xml:space="preserve"> </v>
      </c>
      <c r="I173" s="25" t="str">
        <f>'Import Config'!J173</f>
        <v xml:space="preserve"> </v>
      </c>
      <c r="J173" s="24" t="str">
        <f>'Import Config'!S173</f>
        <v xml:space="preserve"> </v>
      </c>
      <c r="K173" s="25" t="str">
        <f>'Import Config'!H173</f>
        <v xml:space="preserve"> </v>
      </c>
      <c r="L173" s="12"/>
    </row>
    <row r="174" spans="2:12">
      <c r="B174" s="21">
        <f t="shared" si="3"/>
        <v>172</v>
      </c>
      <c r="C174" s="24" t="str">
        <f>'Import Config'!Q174</f>
        <v xml:space="preserve">   </v>
      </c>
      <c r="D174" s="25" t="str">
        <f>'Import Config'!D174</f>
        <v xml:space="preserve"> </v>
      </c>
      <c r="E174" s="24" t="str">
        <f>'Import Config'!R174</f>
        <v xml:space="preserve"> </v>
      </c>
      <c r="F174" s="25" t="str">
        <f>'Import Config'!F174</f>
        <v xml:space="preserve"> </v>
      </c>
      <c r="G174" s="25" t="str">
        <f>'Import Config'!O174</f>
        <v xml:space="preserve"> </v>
      </c>
      <c r="H174" s="24" t="str">
        <f>'Import Config'!T174</f>
        <v xml:space="preserve"> </v>
      </c>
      <c r="I174" s="25" t="str">
        <f>'Import Config'!J174</f>
        <v xml:space="preserve"> </v>
      </c>
      <c r="J174" s="24" t="str">
        <f>'Import Config'!S174</f>
        <v xml:space="preserve"> </v>
      </c>
      <c r="K174" s="25" t="str">
        <f>'Import Config'!H174</f>
        <v xml:space="preserve"> </v>
      </c>
      <c r="L174" s="12"/>
    </row>
    <row r="175" spans="2:12">
      <c r="B175" s="21">
        <f t="shared" si="3"/>
        <v>173</v>
      </c>
      <c r="C175" s="24" t="str">
        <f>'Import Config'!Q175</f>
        <v xml:space="preserve">   </v>
      </c>
      <c r="D175" s="25" t="str">
        <f>'Import Config'!D175</f>
        <v xml:space="preserve"> </v>
      </c>
      <c r="E175" s="24" t="str">
        <f>'Import Config'!R175</f>
        <v xml:space="preserve"> </v>
      </c>
      <c r="F175" s="25" t="str">
        <f>'Import Config'!F175</f>
        <v xml:space="preserve"> </v>
      </c>
      <c r="G175" s="25" t="str">
        <f>'Import Config'!O175</f>
        <v xml:space="preserve"> </v>
      </c>
      <c r="H175" s="24" t="str">
        <f>'Import Config'!T175</f>
        <v xml:space="preserve"> </v>
      </c>
      <c r="I175" s="25" t="str">
        <f>'Import Config'!J175</f>
        <v xml:space="preserve"> </v>
      </c>
      <c r="J175" s="24" t="str">
        <f>'Import Config'!S175</f>
        <v xml:space="preserve"> </v>
      </c>
      <c r="K175" s="25" t="str">
        <f>'Import Config'!H175</f>
        <v xml:space="preserve"> </v>
      </c>
      <c r="L175" s="12"/>
    </row>
    <row r="176" spans="2:12">
      <c r="B176" s="21">
        <f t="shared" si="3"/>
        <v>174</v>
      </c>
      <c r="C176" s="24" t="str">
        <f>'Import Config'!Q176</f>
        <v xml:space="preserve">   </v>
      </c>
      <c r="D176" s="25" t="str">
        <f>'Import Config'!D176</f>
        <v xml:space="preserve"> </v>
      </c>
      <c r="E176" s="24" t="str">
        <f>'Import Config'!R176</f>
        <v xml:space="preserve"> </v>
      </c>
      <c r="F176" s="25" t="str">
        <f>'Import Config'!F176</f>
        <v xml:space="preserve"> </v>
      </c>
      <c r="G176" s="25" t="str">
        <f>'Import Config'!O176</f>
        <v xml:space="preserve"> </v>
      </c>
      <c r="H176" s="24" t="str">
        <f>'Import Config'!T176</f>
        <v xml:space="preserve"> </v>
      </c>
      <c r="I176" s="25" t="str">
        <f>'Import Config'!J176</f>
        <v xml:space="preserve"> </v>
      </c>
      <c r="J176" s="24" t="str">
        <f>'Import Config'!S176</f>
        <v xml:space="preserve"> </v>
      </c>
      <c r="K176" s="25" t="str">
        <f>'Import Config'!H176</f>
        <v xml:space="preserve"> </v>
      </c>
      <c r="L176" s="12"/>
    </row>
    <row r="177" spans="2:12">
      <c r="B177" s="21">
        <f t="shared" si="3"/>
        <v>175</v>
      </c>
      <c r="C177" s="24" t="str">
        <f>'Import Config'!Q177</f>
        <v xml:space="preserve">   </v>
      </c>
      <c r="D177" s="25" t="str">
        <f>'Import Config'!D177</f>
        <v xml:space="preserve"> </v>
      </c>
      <c r="E177" s="24" t="str">
        <f>'Import Config'!R177</f>
        <v xml:space="preserve"> </v>
      </c>
      <c r="F177" s="25" t="str">
        <f>'Import Config'!F177</f>
        <v xml:space="preserve"> </v>
      </c>
      <c r="G177" s="25" t="str">
        <f>'Import Config'!O177</f>
        <v xml:space="preserve"> </v>
      </c>
      <c r="H177" s="24" t="str">
        <f>'Import Config'!T177</f>
        <v xml:space="preserve"> </v>
      </c>
      <c r="I177" s="25" t="str">
        <f>'Import Config'!J177</f>
        <v xml:space="preserve"> </v>
      </c>
      <c r="J177" s="24" t="str">
        <f>'Import Config'!S177</f>
        <v xml:space="preserve"> </v>
      </c>
      <c r="K177" s="25" t="str">
        <f>'Import Config'!H177</f>
        <v xml:space="preserve"> </v>
      </c>
      <c r="L177" s="12"/>
    </row>
    <row r="178" spans="2:12">
      <c r="B178" s="21">
        <f t="shared" si="3"/>
        <v>176</v>
      </c>
      <c r="C178" s="24" t="str">
        <f>'Import Config'!Q178</f>
        <v xml:space="preserve">   </v>
      </c>
      <c r="D178" s="25" t="str">
        <f>'Import Config'!D178</f>
        <v xml:space="preserve"> </v>
      </c>
      <c r="E178" s="24" t="str">
        <f>'Import Config'!R178</f>
        <v xml:space="preserve"> </v>
      </c>
      <c r="F178" s="25" t="str">
        <f>'Import Config'!F178</f>
        <v xml:space="preserve"> </v>
      </c>
      <c r="G178" s="25" t="str">
        <f>'Import Config'!O178</f>
        <v xml:space="preserve"> </v>
      </c>
      <c r="H178" s="24" t="str">
        <f>'Import Config'!T178</f>
        <v xml:space="preserve"> </v>
      </c>
      <c r="I178" s="25" t="str">
        <f>'Import Config'!J178</f>
        <v xml:space="preserve"> </v>
      </c>
      <c r="J178" s="24" t="str">
        <f>'Import Config'!S178</f>
        <v xml:space="preserve"> </v>
      </c>
      <c r="K178" s="25" t="str">
        <f>'Import Config'!H178</f>
        <v xml:space="preserve"> </v>
      </c>
      <c r="L178" s="12"/>
    </row>
    <row r="179" spans="2:12">
      <c r="B179" s="21">
        <f t="shared" si="3"/>
        <v>177</v>
      </c>
      <c r="C179" s="24" t="str">
        <f>'Import Config'!Q179</f>
        <v xml:space="preserve">   </v>
      </c>
      <c r="D179" s="25" t="str">
        <f>'Import Config'!D179</f>
        <v xml:space="preserve"> </v>
      </c>
      <c r="E179" s="24" t="str">
        <f>'Import Config'!R179</f>
        <v xml:space="preserve"> </v>
      </c>
      <c r="F179" s="25" t="str">
        <f>'Import Config'!F179</f>
        <v xml:space="preserve"> </v>
      </c>
      <c r="G179" s="25" t="str">
        <f>'Import Config'!O179</f>
        <v xml:space="preserve"> </v>
      </c>
      <c r="H179" s="24" t="str">
        <f>'Import Config'!T179</f>
        <v xml:space="preserve"> </v>
      </c>
      <c r="I179" s="25" t="str">
        <f>'Import Config'!J179</f>
        <v xml:space="preserve"> </v>
      </c>
      <c r="J179" s="24" t="str">
        <f>'Import Config'!S179</f>
        <v xml:space="preserve"> </v>
      </c>
      <c r="K179" s="25" t="str">
        <f>'Import Config'!H179</f>
        <v xml:space="preserve"> </v>
      </c>
      <c r="L179" s="12"/>
    </row>
    <row r="180" spans="2:12">
      <c r="B180" s="21">
        <f t="shared" si="3"/>
        <v>178</v>
      </c>
      <c r="C180" s="24" t="str">
        <f>'Import Config'!Q180</f>
        <v xml:space="preserve">   </v>
      </c>
      <c r="D180" s="25" t="str">
        <f>'Import Config'!D180</f>
        <v xml:space="preserve"> </v>
      </c>
      <c r="E180" s="24" t="str">
        <f>'Import Config'!R180</f>
        <v xml:space="preserve"> </v>
      </c>
      <c r="F180" s="25" t="str">
        <f>'Import Config'!F180</f>
        <v xml:space="preserve"> </v>
      </c>
      <c r="G180" s="25" t="str">
        <f>'Import Config'!O180</f>
        <v xml:space="preserve"> </v>
      </c>
      <c r="H180" s="24" t="str">
        <f>'Import Config'!T180</f>
        <v xml:space="preserve"> </v>
      </c>
      <c r="I180" s="25" t="str">
        <f>'Import Config'!J180</f>
        <v xml:space="preserve"> </v>
      </c>
      <c r="J180" s="24" t="str">
        <f>'Import Config'!S180</f>
        <v xml:space="preserve"> </v>
      </c>
      <c r="K180" s="25" t="str">
        <f>'Import Config'!H180</f>
        <v xml:space="preserve"> </v>
      </c>
      <c r="L180" s="12"/>
    </row>
    <row r="181" spans="2:12">
      <c r="B181" s="21">
        <f t="shared" si="3"/>
        <v>179</v>
      </c>
      <c r="C181" s="24" t="str">
        <f>'Import Config'!Q181</f>
        <v xml:space="preserve">   </v>
      </c>
      <c r="D181" s="25" t="str">
        <f>'Import Config'!D181</f>
        <v xml:space="preserve"> </v>
      </c>
      <c r="E181" s="24" t="str">
        <f>'Import Config'!R181</f>
        <v xml:space="preserve"> </v>
      </c>
      <c r="F181" s="25" t="str">
        <f>'Import Config'!F181</f>
        <v xml:space="preserve"> </v>
      </c>
      <c r="G181" s="25" t="str">
        <f>'Import Config'!O181</f>
        <v xml:space="preserve"> </v>
      </c>
      <c r="H181" s="24" t="str">
        <f>'Import Config'!T181</f>
        <v xml:space="preserve"> </v>
      </c>
      <c r="I181" s="25" t="str">
        <f>'Import Config'!J181</f>
        <v xml:space="preserve"> </v>
      </c>
      <c r="J181" s="24" t="str">
        <f>'Import Config'!S181</f>
        <v xml:space="preserve"> </v>
      </c>
      <c r="K181" s="25" t="str">
        <f>'Import Config'!H181</f>
        <v xml:space="preserve"> </v>
      </c>
      <c r="L181" s="12"/>
    </row>
    <row r="182" spans="2:12">
      <c r="B182" s="21">
        <f t="shared" si="3"/>
        <v>180</v>
      </c>
      <c r="C182" s="24" t="str">
        <f>'Import Config'!Q182</f>
        <v xml:space="preserve">   </v>
      </c>
      <c r="D182" s="25" t="str">
        <f>'Import Config'!D182</f>
        <v xml:space="preserve"> </v>
      </c>
      <c r="E182" s="24" t="str">
        <f>'Import Config'!R182</f>
        <v xml:space="preserve"> </v>
      </c>
      <c r="F182" s="25" t="str">
        <f>'Import Config'!F182</f>
        <v xml:space="preserve"> </v>
      </c>
      <c r="G182" s="25" t="str">
        <f>'Import Config'!O182</f>
        <v xml:space="preserve"> </v>
      </c>
      <c r="H182" s="24" t="str">
        <f>'Import Config'!T182</f>
        <v xml:space="preserve"> </v>
      </c>
      <c r="I182" s="25" t="str">
        <f>'Import Config'!J182</f>
        <v xml:space="preserve"> </v>
      </c>
      <c r="J182" s="24" t="str">
        <f>'Import Config'!S182</f>
        <v xml:space="preserve"> </v>
      </c>
      <c r="K182" s="25" t="str">
        <f>'Import Config'!H182</f>
        <v xml:space="preserve"> </v>
      </c>
      <c r="L182" s="12"/>
    </row>
    <row r="183" spans="2:12">
      <c r="B183" s="21">
        <f t="shared" si="3"/>
        <v>181</v>
      </c>
      <c r="C183" s="24" t="str">
        <f>'Import Config'!Q183</f>
        <v xml:space="preserve">   </v>
      </c>
      <c r="D183" s="25" t="str">
        <f>'Import Config'!D183</f>
        <v xml:space="preserve"> </v>
      </c>
      <c r="E183" s="24" t="str">
        <f>'Import Config'!R183</f>
        <v xml:space="preserve"> </v>
      </c>
      <c r="F183" s="25" t="str">
        <f>'Import Config'!F183</f>
        <v xml:space="preserve"> </v>
      </c>
      <c r="G183" s="25" t="str">
        <f>'Import Config'!O183</f>
        <v xml:space="preserve"> </v>
      </c>
      <c r="H183" s="24" t="str">
        <f>'Import Config'!T183</f>
        <v xml:space="preserve"> </v>
      </c>
      <c r="I183" s="25" t="str">
        <f>'Import Config'!J183</f>
        <v xml:space="preserve"> </v>
      </c>
      <c r="J183" s="24" t="str">
        <f>'Import Config'!S183</f>
        <v xml:space="preserve"> </v>
      </c>
      <c r="K183" s="25" t="str">
        <f>'Import Config'!H183</f>
        <v xml:space="preserve"> </v>
      </c>
      <c r="L183" s="12"/>
    </row>
    <row r="184" spans="2:12">
      <c r="B184" s="21">
        <f t="shared" si="3"/>
        <v>182</v>
      </c>
      <c r="C184" s="24" t="str">
        <f>'Import Config'!Q184</f>
        <v xml:space="preserve">   </v>
      </c>
      <c r="D184" s="25" t="str">
        <f>'Import Config'!D184</f>
        <v xml:space="preserve"> </v>
      </c>
      <c r="E184" s="24" t="str">
        <f>'Import Config'!R184</f>
        <v xml:space="preserve"> </v>
      </c>
      <c r="F184" s="25" t="str">
        <f>'Import Config'!F184</f>
        <v xml:space="preserve"> </v>
      </c>
      <c r="G184" s="25" t="str">
        <f>'Import Config'!O184</f>
        <v xml:space="preserve"> </v>
      </c>
      <c r="H184" s="24" t="str">
        <f>'Import Config'!T184</f>
        <v xml:space="preserve"> </v>
      </c>
      <c r="I184" s="25" t="str">
        <f>'Import Config'!J184</f>
        <v xml:space="preserve"> </v>
      </c>
      <c r="J184" s="24" t="str">
        <f>'Import Config'!S184</f>
        <v xml:space="preserve"> </v>
      </c>
      <c r="K184" s="25" t="str">
        <f>'Import Config'!H184</f>
        <v xml:space="preserve"> </v>
      </c>
      <c r="L184" s="12"/>
    </row>
    <row r="185" spans="2:12">
      <c r="B185" s="21">
        <f t="shared" si="3"/>
        <v>183</v>
      </c>
      <c r="C185" s="24" t="str">
        <f>'Import Config'!Q185</f>
        <v xml:space="preserve">   </v>
      </c>
      <c r="D185" s="25" t="str">
        <f>'Import Config'!D185</f>
        <v xml:space="preserve"> </v>
      </c>
      <c r="E185" s="24" t="str">
        <f>'Import Config'!R185</f>
        <v xml:space="preserve"> </v>
      </c>
      <c r="F185" s="25" t="str">
        <f>'Import Config'!F185</f>
        <v xml:space="preserve"> </v>
      </c>
      <c r="G185" s="25" t="str">
        <f>'Import Config'!O185</f>
        <v xml:space="preserve"> </v>
      </c>
      <c r="H185" s="24" t="str">
        <f>'Import Config'!T185</f>
        <v xml:space="preserve"> </v>
      </c>
      <c r="I185" s="25" t="str">
        <f>'Import Config'!J185</f>
        <v xml:space="preserve"> </v>
      </c>
      <c r="J185" s="24" t="str">
        <f>'Import Config'!S185</f>
        <v xml:space="preserve"> </v>
      </c>
      <c r="K185" s="25" t="str">
        <f>'Import Config'!H185</f>
        <v xml:space="preserve"> </v>
      </c>
      <c r="L185" s="12"/>
    </row>
    <row r="186" spans="2:12">
      <c r="B186" s="21">
        <f t="shared" si="3"/>
        <v>184</v>
      </c>
      <c r="C186" s="24" t="str">
        <f>'Import Config'!Q186</f>
        <v xml:space="preserve">   </v>
      </c>
      <c r="D186" s="25" t="str">
        <f>'Import Config'!D186</f>
        <v xml:space="preserve"> </v>
      </c>
      <c r="E186" s="24" t="str">
        <f>'Import Config'!R186</f>
        <v xml:space="preserve"> </v>
      </c>
      <c r="F186" s="25" t="str">
        <f>'Import Config'!F186</f>
        <v xml:space="preserve"> </v>
      </c>
      <c r="G186" s="25" t="str">
        <f>'Import Config'!O186</f>
        <v xml:space="preserve"> </v>
      </c>
      <c r="H186" s="24" t="str">
        <f>'Import Config'!T186</f>
        <v xml:space="preserve"> </v>
      </c>
      <c r="I186" s="25" t="str">
        <f>'Import Config'!J186</f>
        <v xml:space="preserve"> </v>
      </c>
      <c r="J186" s="24" t="str">
        <f>'Import Config'!S186</f>
        <v xml:space="preserve"> </v>
      </c>
      <c r="K186" s="25" t="str">
        <f>'Import Config'!H186</f>
        <v xml:space="preserve"> </v>
      </c>
      <c r="L186" s="12"/>
    </row>
    <row r="187" spans="2:12">
      <c r="B187" s="21">
        <f t="shared" si="3"/>
        <v>185</v>
      </c>
      <c r="C187" s="24" t="str">
        <f>'Import Config'!Q187</f>
        <v xml:space="preserve">   </v>
      </c>
      <c r="D187" s="25" t="str">
        <f>'Import Config'!D187</f>
        <v xml:space="preserve"> </v>
      </c>
      <c r="E187" s="24" t="str">
        <f>'Import Config'!R187</f>
        <v xml:space="preserve"> </v>
      </c>
      <c r="F187" s="25" t="str">
        <f>'Import Config'!F187</f>
        <v xml:space="preserve"> </v>
      </c>
      <c r="G187" s="25" t="str">
        <f>'Import Config'!O187</f>
        <v xml:space="preserve"> </v>
      </c>
      <c r="H187" s="24" t="str">
        <f>'Import Config'!T187</f>
        <v xml:space="preserve"> </v>
      </c>
      <c r="I187" s="25" t="str">
        <f>'Import Config'!J187</f>
        <v xml:space="preserve"> </v>
      </c>
      <c r="J187" s="24" t="str">
        <f>'Import Config'!S187</f>
        <v xml:space="preserve"> </v>
      </c>
      <c r="K187" s="25" t="str">
        <f>'Import Config'!H187</f>
        <v xml:space="preserve"> </v>
      </c>
      <c r="L187" s="12"/>
    </row>
    <row r="188" spans="2:12">
      <c r="B188" s="21">
        <f t="shared" si="3"/>
        <v>186</v>
      </c>
      <c r="C188" s="24" t="str">
        <f>'Import Config'!Q188</f>
        <v xml:space="preserve">   </v>
      </c>
      <c r="D188" s="25" t="str">
        <f>'Import Config'!D188</f>
        <v xml:space="preserve"> </v>
      </c>
      <c r="E188" s="24" t="str">
        <f>'Import Config'!R188</f>
        <v xml:space="preserve"> </v>
      </c>
      <c r="F188" s="25" t="str">
        <f>'Import Config'!F188</f>
        <v xml:space="preserve"> </v>
      </c>
      <c r="G188" s="25" t="str">
        <f>'Import Config'!O188</f>
        <v xml:space="preserve"> </v>
      </c>
      <c r="H188" s="24" t="str">
        <f>'Import Config'!T188</f>
        <v xml:space="preserve"> </v>
      </c>
      <c r="I188" s="25" t="str">
        <f>'Import Config'!J188</f>
        <v xml:space="preserve"> </v>
      </c>
      <c r="J188" s="24" t="str">
        <f>'Import Config'!S188</f>
        <v xml:space="preserve"> </v>
      </c>
      <c r="K188" s="25" t="str">
        <f>'Import Config'!H188</f>
        <v xml:space="preserve"> </v>
      </c>
      <c r="L188" s="12"/>
    </row>
    <row r="189" spans="2:12">
      <c r="B189" s="21">
        <f t="shared" si="3"/>
        <v>187</v>
      </c>
      <c r="C189" s="24" t="str">
        <f>'Import Config'!Q189</f>
        <v xml:space="preserve">   </v>
      </c>
      <c r="D189" s="25" t="str">
        <f>'Import Config'!D189</f>
        <v xml:space="preserve"> </v>
      </c>
      <c r="E189" s="24" t="str">
        <f>'Import Config'!R189</f>
        <v xml:space="preserve"> </v>
      </c>
      <c r="F189" s="25" t="str">
        <f>'Import Config'!F189</f>
        <v xml:space="preserve"> </v>
      </c>
      <c r="G189" s="25" t="str">
        <f>'Import Config'!O189</f>
        <v xml:space="preserve"> </v>
      </c>
      <c r="H189" s="24" t="str">
        <f>'Import Config'!T189</f>
        <v xml:space="preserve"> </v>
      </c>
      <c r="I189" s="25" t="str">
        <f>'Import Config'!J189</f>
        <v xml:space="preserve"> </v>
      </c>
      <c r="J189" s="24" t="str">
        <f>'Import Config'!S189</f>
        <v xml:space="preserve"> </v>
      </c>
      <c r="K189" s="25" t="str">
        <f>'Import Config'!H189</f>
        <v xml:space="preserve"> </v>
      </c>
      <c r="L189" s="12"/>
    </row>
    <row r="190" spans="2:12">
      <c r="B190" s="21">
        <f t="shared" si="3"/>
        <v>188</v>
      </c>
      <c r="C190" s="24" t="str">
        <f>'Import Config'!Q190</f>
        <v xml:space="preserve">   </v>
      </c>
      <c r="D190" s="25" t="str">
        <f>'Import Config'!D190</f>
        <v xml:space="preserve"> </v>
      </c>
      <c r="E190" s="24" t="str">
        <f>'Import Config'!R190</f>
        <v xml:space="preserve"> </v>
      </c>
      <c r="F190" s="25" t="str">
        <f>'Import Config'!F190</f>
        <v xml:space="preserve"> </v>
      </c>
      <c r="G190" s="25" t="str">
        <f>'Import Config'!O190</f>
        <v xml:space="preserve"> </v>
      </c>
      <c r="H190" s="24" t="str">
        <f>'Import Config'!T190</f>
        <v xml:space="preserve"> </v>
      </c>
      <c r="I190" s="25" t="str">
        <f>'Import Config'!J190</f>
        <v xml:space="preserve"> </v>
      </c>
      <c r="J190" s="24" t="str">
        <f>'Import Config'!S190</f>
        <v xml:space="preserve"> </v>
      </c>
      <c r="K190" s="25" t="str">
        <f>'Import Config'!H190</f>
        <v xml:space="preserve"> </v>
      </c>
      <c r="L190" s="12"/>
    </row>
    <row r="191" spans="2:12">
      <c r="B191" s="21">
        <f t="shared" si="3"/>
        <v>189</v>
      </c>
      <c r="C191" s="24" t="str">
        <f>'Import Config'!Q191</f>
        <v xml:space="preserve">   </v>
      </c>
      <c r="D191" s="25" t="str">
        <f>'Import Config'!D191</f>
        <v xml:space="preserve"> </v>
      </c>
      <c r="E191" s="24" t="str">
        <f>'Import Config'!R191</f>
        <v xml:space="preserve"> </v>
      </c>
      <c r="F191" s="25" t="str">
        <f>'Import Config'!F191</f>
        <v xml:space="preserve"> </v>
      </c>
      <c r="G191" s="25" t="str">
        <f>'Import Config'!O191</f>
        <v xml:space="preserve"> </v>
      </c>
      <c r="H191" s="24" t="str">
        <f>'Import Config'!T191</f>
        <v xml:space="preserve"> </v>
      </c>
      <c r="I191" s="25" t="str">
        <f>'Import Config'!J191</f>
        <v xml:space="preserve"> </v>
      </c>
      <c r="J191" s="24" t="str">
        <f>'Import Config'!S191</f>
        <v xml:space="preserve"> </v>
      </c>
      <c r="K191" s="25" t="str">
        <f>'Import Config'!H191</f>
        <v xml:space="preserve"> </v>
      </c>
      <c r="L191" s="12"/>
    </row>
    <row r="192" spans="2:12">
      <c r="B192" s="21">
        <f t="shared" si="3"/>
        <v>190</v>
      </c>
      <c r="C192" s="24" t="str">
        <f>'Import Config'!Q192</f>
        <v xml:space="preserve">   </v>
      </c>
      <c r="D192" s="25" t="str">
        <f>'Import Config'!D192</f>
        <v xml:space="preserve"> </v>
      </c>
      <c r="E192" s="24" t="str">
        <f>'Import Config'!R192</f>
        <v xml:space="preserve"> </v>
      </c>
      <c r="F192" s="25" t="str">
        <f>'Import Config'!F192</f>
        <v xml:space="preserve"> </v>
      </c>
      <c r="G192" s="25" t="str">
        <f>'Import Config'!O192</f>
        <v xml:space="preserve"> </v>
      </c>
      <c r="H192" s="24" t="str">
        <f>'Import Config'!T192</f>
        <v xml:space="preserve"> </v>
      </c>
      <c r="I192" s="25" t="str">
        <f>'Import Config'!J192</f>
        <v xml:space="preserve"> </v>
      </c>
      <c r="J192" s="24" t="str">
        <f>'Import Config'!S192</f>
        <v xml:space="preserve"> </v>
      </c>
      <c r="K192" s="25" t="str">
        <f>'Import Config'!H192</f>
        <v xml:space="preserve"> </v>
      </c>
      <c r="L192" s="12"/>
    </row>
    <row r="193" spans="2:12">
      <c r="B193" s="21">
        <f t="shared" si="3"/>
        <v>191</v>
      </c>
      <c r="C193" s="24" t="str">
        <f>'Import Config'!Q193</f>
        <v xml:space="preserve">   </v>
      </c>
      <c r="D193" s="25" t="str">
        <f>'Import Config'!D193</f>
        <v xml:space="preserve"> </v>
      </c>
      <c r="E193" s="24" t="str">
        <f>'Import Config'!R193</f>
        <v xml:space="preserve"> </v>
      </c>
      <c r="F193" s="25" t="str">
        <f>'Import Config'!F193</f>
        <v xml:space="preserve"> </v>
      </c>
      <c r="G193" s="25" t="str">
        <f>'Import Config'!O193</f>
        <v xml:space="preserve"> </v>
      </c>
      <c r="H193" s="24" t="str">
        <f>'Import Config'!T193</f>
        <v xml:space="preserve"> </v>
      </c>
      <c r="I193" s="25" t="str">
        <f>'Import Config'!J193</f>
        <v xml:space="preserve"> </v>
      </c>
      <c r="J193" s="24" t="str">
        <f>'Import Config'!S193</f>
        <v xml:space="preserve"> </v>
      </c>
      <c r="K193" s="25" t="str">
        <f>'Import Config'!H193</f>
        <v xml:space="preserve"> </v>
      </c>
      <c r="L193" s="12"/>
    </row>
    <row r="194" spans="2:12">
      <c r="B194" s="21">
        <f t="shared" si="3"/>
        <v>192</v>
      </c>
      <c r="C194" s="24" t="str">
        <f>'Import Config'!Q194</f>
        <v xml:space="preserve">   </v>
      </c>
      <c r="D194" s="25" t="str">
        <f>'Import Config'!D194</f>
        <v xml:space="preserve"> </v>
      </c>
      <c r="E194" s="24" t="str">
        <f>'Import Config'!R194</f>
        <v xml:space="preserve"> </v>
      </c>
      <c r="F194" s="25" t="str">
        <f>'Import Config'!F194</f>
        <v xml:space="preserve"> </v>
      </c>
      <c r="G194" s="25" t="str">
        <f>'Import Config'!O194</f>
        <v xml:space="preserve"> </v>
      </c>
      <c r="H194" s="24" t="str">
        <f>'Import Config'!T194</f>
        <v xml:space="preserve"> </v>
      </c>
      <c r="I194" s="25" t="str">
        <f>'Import Config'!J194</f>
        <v xml:space="preserve"> </v>
      </c>
      <c r="J194" s="24" t="str">
        <f>'Import Config'!S194</f>
        <v xml:space="preserve"> </v>
      </c>
      <c r="K194" s="25" t="str">
        <f>'Import Config'!H194</f>
        <v xml:space="preserve"> </v>
      </c>
      <c r="L194" s="12"/>
    </row>
    <row r="195" spans="2:12">
      <c r="B195" s="21">
        <f t="shared" si="3"/>
        <v>193</v>
      </c>
      <c r="C195" s="24" t="str">
        <f>'Import Config'!Q195</f>
        <v xml:space="preserve">   </v>
      </c>
      <c r="D195" s="25" t="str">
        <f>'Import Config'!D195</f>
        <v xml:space="preserve"> </v>
      </c>
      <c r="E195" s="24" t="str">
        <f>'Import Config'!R195</f>
        <v xml:space="preserve"> </v>
      </c>
      <c r="F195" s="25" t="str">
        <f>'Import Config'!F195</f>
        <v xml:space="preserve"> </v>
      </c>
      <c r="G195" s="25" t="str">
        <f>'Import Config'!O195</f>
        <v xml:space="preserve"> </v>
      </c>
      <c r="H195" s="24" t="str">
        <f>'Import Config'!T195</f>
        <v xml:space="preserve"> </v>
      </c>
      <c r="I195" s="25" t="str">
        <f>'Import Config'!J195</f>
        <v xml:space="preserve"> </v>
      </c>
      <c r="J195" s="24" t="str">
        <f>'Import Config'!S195</f>
        <v xml:space="preserve"> </v>
      </c>
      <c r="K195" s="25" t="str">
        <f>'Import Config'!H195</f>
        <v xml:space="preserve"> </v>
      </c>
      <c r="L195" s="12"/>
    </row>
    <row r="196" spans="2:12">
      <c r="B196" s="21">
        <f t="shared" si="3"/>
        <v>194</v>
      </c>
      <c r="C196" s="24" t="str">
        <f>'Import Config'!Q196</f>
        <v xml:space="preserve">   </v>
      </c>
      <c r="D196" s="25" t="str">
        <f>'Import Config'!D196</f>
        <v xml:space="preserve"> </v>
      </c>
      <c r="E196" s="24" t="str">
        <f>'Import Config'!R196</f>
        <v xml:space="preserve"> </v>
      </c>
      <c r="F196" s="25" t="str">
        <f>'Import Config'!F196</f>
        <v xml:space="preserve"> </v>
      </c>
      <c r="G196" s="25" t="str">
        <f>'Import Config'!O196</f>
        <v xml:space="preserve"> </v>
      </c>
      <c r="H196" s="24" t="str">
        <f>'Import Config'!T196</f>
        <v xml:space="preserve"> </v>
      </c>
      <c r="I196" s="25" t="str">
        <f>'Import Config'!J196</f>
        <v xml:space="preserve"> </v>
      </c>
      <c r="J196" s="24" t="str">
        <f>'Import Config'!S196</f>
        <v xml:space="preserve"> </v>
      </c>
      <c r="K196" s="25" t="str">
        <f>'Import Config'!H196</f>
        <v xml:space="preserve"> </v>
      </c>
      <c r="L196" s="12"/>
    </row>
    <row r="197" spans="2:12">
      <c r="B197" s="21">
        <f t="shared" si="3"/>
        <v>195</v>
      </c>
      <c r="C197" s="24" t="str">
        <f>'Import Config'!Q197</f>
        <v xml:space="preserve">   </v>
      </c>
      <c r="D197" s="25" t="str">
        <f>'Import Config'!D197</f>
        <v xml:space="preserve"> </v>
      </c>
      <c r="E197" s="24" t="str">
        <f>'Import Config'!R197</f>
        <v xml:space="preserve"> </v>
      </c>
      <c r="F197" s="25" t="str">
        <f>'Import Config'!F197</f>
        <v xml:space="preserve"> </v>
      </c>
      <c r="G197" s="25" t="str">
        <f>'Import Config'!O197</f>
        <v xml:space="preserve"> </v>
      </c>
      <c r="H197" s="24" t="str">
        <f>'Import Config'!T197</f>
        <v xml:space="preserve"> </v>
      </c>
      <c r="I197" s="25" t="str">
        <f>'Import Config'!J197</f>
        <v xml:space="preserve"> </v>
      </c>
      <c r="J197" s="24" t="str">
        <f>'Import Config'!S197</f>
        <v xml:space="preserve"> </v>
      </c>
      <c r="K197" s="25" t="str">
        <f>'Import Config'!H197</f>
        <v xml:space="preserve"> </v>
      </c>
      <c r="L197" s="12"/>
    </row>
    <row r="198" spans="2:12">
      <c r="B198" s="21">
        <f t="shared" si="3"/>
        <v>196</v>
      </c>
      <c r="C198" s="24" t="str">
        <f>'Import Config'!Q198</f>
        <v xml:space="preserve">   </v>
      </c>
      <c r="D198" s="25" t="str">
        <f>'Import Config'!D198</f>
        <v xml:space="preserve"> </v>
      </c>
      <c r="E198" s="24" t="str">
        <f>'Import Config'!R198</f>
        <v xml:space="preserve"> </v>
      </c>
      <c r="F198" s="25" t="str">
        <f>'Import Config'!F198</f>
        <v xml:space="preserve"> </v>
      </c>
      <c r="G198" s="25" t="str">
        <f>'Import Config'!O198</f>
        <v xml:space="preserve"> </v>
      </c>
      <c r="H198" s="24" t="str">
        <f>'Import Config'!T198</f>
        <v xml:space="preserve"> </v>
      </c>
      <c r="I198" s="25" t="str">
        <f>'Import Config'!J198</f>
        <v xml:space="preserve"> </v>
      </c>
      <c r="J198" s="24" t="str">
        <f>'Import Config'!S198</f>
        <v xml:space="preserve"> </v>
      </c>
      <c r="K198" s="25" t="str">
        <f>'Import Config'!H198</f>
        <v xml:space="preserve"> </v>
      </c>
      <c r="L198" s="12"/>
    </row>
    <row r="199" spans="2:12">
      <c r="B199" s="21">
        <f t="shared" si="3"/>
        <v>197</v>
      </c>
      <c r="C199" s="24" t="str">
        <f>'Import Config'!Q199</f>
        <v xml:space="preserve">   </v>
      </c>
      <c r="D199" s="25" t="str">
        <f>'Import Config'!D199</f>
        <v xml:space="preserve"> </v>
      </c>
      <c r="E199" s="24" t="str">
        <f>'Import Config'!R199</f>
        <v xml:space="preserve"> </v>
      </c>
      <c r="F199" s="25" t="str">
        <f>'Import Config'!F199</f>
        <v xml:space="preserve"> </v>
      </c>
      <c r="G199" s="25" t="str">
        <f>'Import Config'!O199</f>
        <v xml:space="preserve"> </v>
      </c>
      <c r="H199" s="24" t="str">
        <f>'Import Config'!T199</f>
        <v xml:space="preserve"> </v>
      </c>
      <c r="I199" s="25" t="str">
        <f>'Import Config'!J199</f>
        <v xml:space="preserve"> </v>
      </c>
      <c r="J199" s="24" t="str">
        <f>'Import Config'!S199</f>
        <v xml:space="preserve"> </v>
      </c>
      <c r="K199" s="25" t="str">
        <f>'Import Config'!H199</f>
        <v xml:space="preserve"> </v>
      </c>
      <c r="L199" s="12"/>
    </row>
    <row r="200" spans="2:12">
      <c r="B200" s="21">
        <f t="shared" si="3"/>
        <v>198</v>
      </c>
      <c r="C200" s="24" t="str">
        <f>'Import Config'!Q200</f>
        <v xml:space="preserve">   </v>
      </c>
      <c r="D200" s="25" t="str">
        <f>'Import Config'!D200</f>
        <v xml:space="preserve"> </v>
      </c>
      <c r="E200" s="24" t="str">
        <f>'Import Config'!R200</f>
        <v xml:space="preserve"> </v>
      </c>
      <c r="F200" s="25" t="str">
        <f>'Import Config'!F200</f>
        <v xml:space="preserve"> </v>
      </c>
      <c r="G200" s="25" t="str">
        <f>'Import Config'!O200</f>
        <v xml:space="preserve"> </v>
      </c>
      <c r="H200" s="24" t="str">
        <f>'Import Config'!T200</f>
        <v xml:space="preserve"> </v>
      </c>
      <c r="I200" s="25" t="str">
        <f>'Import Config'!J200</f>
        <v xml:space="preserve"> </v>
      </c>
      <c r="J200" s="24" t="str">
        <f>'Import Config'!S200</f>
        <v xml:space="preserve"> </v>
      </c>
      <c r="K200" s="25" t="str">
        <f>'Import Config'!H200</f>
        <v xml:space="preserve"> </v>
      </c>
      <c r="L200" s="12"/>
    </row>
    <row r="201" spans="2:12">
      <c r="B201" s="21">
        <f t="shared" si="3"/>
        <v>199</v>
      </c>
      <c r="C201" s="24" t="str">
        <f>'Import Config'!Q201</f>
        <v xml:space="preserve">   </v>
      </c>
      <c r="D201" s="25" t="str">
        <f>'Import Config'!D201</f>
        <v xml:space="preserve"> </v>
      </c>
      <c r="E201" s="24" t="str">
        <f>'Import Config'!R201</f>
        <v xml:space="preserve"> </v>
      </c>
      <c r="F201" s="25" t="str">
        <f>'Import Config'!F201</f>
        <v xml:space="preserve"> </v>
      </c>
      <c r="G201" s="25" t="str">
        <f>'Import Config'!O201</f>
        <v xml:space="preserve"> </v>
      </c>
      <c r="H201" s="24" t="str">
        <f>'Import Config'!T201</f>
        <v xml:space="preserve"> </v>
      </c>
      <c r="I201" s="25" t="str">
        <f>'Import Config'!J201</f>
        <v xml:space="preserve"> </v>
      </c>
      <c r="J201" s="24" t="str">
        <f>'Import Config'!S201</f>
        <v xml:space="preserve"> </v>
      </c>
      <c r="K201" s="25" t="str">
        <f>'Import Config'!H201</f>
        <v xml:space="preserve"> </v>
      </c>
      <c r="L201" s="12"/>
    </row>
    <row r="202" spans="2:12">
      <c r="B202" s="21">
        <f t="shared" si="3"/>
        <v>200</v>
      </c>
      <c r="C202" s="24" t="str">
        <f>'Import Config'!Q202</f>
        <v xml:space="preserve">   </v>
      </c>
      <c r="D202" s="25" t="str">
        <f>'Import Config'!D202</f>
        <v xml:space="preserve"> </v>
      </c>
      <c r="E202" s="24" t="str">
        <f>'Import Config'!R202</f>
        <v xml:space="preserve"> </v>
      </c>
      <c r="F202" s="25" t="str">
        <f>'Import Config'!F202</f>
        <v xml:space="preserve"> </v>
      </c>
      <c r="G202" s="25" t="str">
        <f>'Import Config'!O202</f>
        <v xml:space="preserve"> </v>
      </c>
      <c r="H202" s="24" t="str">
        <f>'Import Config'!T202</f>
        <v xml:space="preserve"> </v>
      </c>
      <c r="I202" s="25" t="str">
        <f>'Import Config'!J202</f>
        <v xml:space="preserve"> </v>
      </c>
      <c r="J202" s="24" t="str">
        <f>'Import Config'!S202</f>
        <v xml:space="preserve"> </v>
      </c>
      <c r="K202" s="25" t="str">
        <f>'Import Config'!H202</f>
        <v xml:space="preserve"> </v>
      </c>
      <c r="L202" s="12"/>
    </row>
    <row r="203" spans="2:12">
      <c r="B203" s="21">
        <f t="shared" si="3"/>
        <v>201</v>
      </c>
      <c r="C203" s="24" t="str">
        <f>'Import Config'!Q203</f>
        <v xml:space="preserve">   </v>
      </c>
      <c r="D203" s="25" t="str">
        <f>'Import Config'!D203</f>
        <v xml:space="preserve"> </v>
      </c>
      <c r="E203" s="24" t="str">
        <f>'Import Config'!R203</f>
        <v xml:space="preserve"> </v>
      </c>
      <c r="F203" s="25" t="str">
        <f>'Import Config'!F203</f>
        <v xml:space="preserve"> </v>
      </c>
      <c r="G203" s="25" t="str">
        <f>'Import Config'!O203</f>
        <v xml:space="preserve"> </v>
      </c>
      <c r="H203" s="24" t="str">
        <f>'Import Config'!T203</f>
        <v xml:space="preserve"> </v>
      </c>
      <c r="I203" s="25" t="str">
        <f>'Import Config'!J203</f>
        <v xml:space="preserve"> </v>
      </c>
      <c r="J203" s="24" t="str">
        <f>'Import Config'!S203</f>
        <v xml:space="preserve"> </v>
      </c>
      <c r="K203" s="25" t="str">
        <f>'Import Config'!H203</f>
        <v xml:space="preserve"> </v>
      </c>
      <c r="L203" s="12"/>
    </row>
    <row r="204" spans="2:12">
      <c r="B204" s="21">
        <f t="shared" si="3"/>
        <v>202</v>
      </c>
      <c r="C204" s="24" t="str">
        <f>'Import Config'!Q204</f>
        <v xml:space="preserve">   </v>
      </c>
      <c r="D204" s="25" t="str">
        <f>'Import Config'!D204</f>
        <v xml:space="preserve"> </v>
      </c>
      <c r="E204" s="24" t="str">
        <f>'Import Config'!R204</f>
        <v xml:space="preserve"> </v>
      </c>
      <c r="F204" s="25" t="str">
        <f>'Import Config'!F204</f>
        <v xml:space="preserve"> </v>
      </c>
      <c r="G204" s="25" t="str">
        <f>'Import Config'!O204</f>
        <v xml:space="preserve"> </v>
      </c>
      <c r="H204" s="24" t="str">
        <f>'Import Config'!T204</f>
        <v xml:space="preserve"> </v>
      </c>
      <c r="I204" s="25" t="str">
        <f>'Import Config'!J204</f>
        <v xml:space="preserve"> </v>
      </c>
      <c r="J204" s="24" t="str">
        <f>'Import Config'!S204</f>
        <v xml:space="preserve"> </v>
      </c>
      <c r="K204" s="25" t="str">
        <f>'Import Config'!H204</f>
        <v xml:space="preserve"> </v>
      </c>
      <c r="L204" s="12"/>
    </row>
    <row r="205" spans="2:12">
      <c r="B205" s="21">
        <f t="shared" si="3"/>
        <v>203</v>
      </c>
      <c r="C205" s="24" t="str">
        <f>'Import Config'!Q205</f>
        <v xml:space="preserve">   </v>
      </c>
      <c r="D205" s="25" t="str">
        <f>'Import Config'!D205</f>
        <v xml:space="preserve"> </v>
      </c>
      <c r="E205" s="24" t="str">
        <f>'Import Config'!R205</f>
        <v xml:space="preserve"> </v>
      </c>
      <c r="F205" s="25" t="str">
        <f>'Import Config'!F205</f>
        <v xml:space="preserve"> </v>
      </c>
      <c r="G205" s="25" t="str">
        <f>'Import Config'!O205</f>
        <v xml:space="preserve"> </v>
      </c>
      <c r="H205" s="24" t="str">
        <f>'Import Config'!T205</f>
        <v xml:space="preserve"> </v>
      </c>
      <c r="I205" s="25" t="str">
        <f>'Import Config'!J205</f>
        <v xml:space="preserve"> </v>
      </c>
      <c r="J205" s="24" t="str">
        <f>'Import Config'!S205</f>
        <v xml:space="preserve"> </v>
      </c>
      <c r="K205" s="25" t="str">
        <f>'Import Config'!H205</f>
        <v xml:space="preserve"> </v>
      </c>
      <c r="L205" s="12"/>
    </row>
    <row r="206" spans="2:12">
      <c r="B206" s="21">
        <f t="shared" si="3"/>
        <v>204</v>
      </c>
      <c r="C206" s="24" t="str">
        <f>'Import Config'!Q206</f>
        <v xml:space="preserve">   </v>
      </c>
      <c r="D206" s="25" t="str">
        <f>'Import Config'!D206</f>
        <v xml:space="preserve"> </v>
      </c>
      <c r="E206" s="24" t="str">
        <f>'Import Config'!R206</f>
        <v xml:space="preserve"> </v>
      </c>
      <c r="F206" s="25" t="str">
        <f>'Import Config'!F206</f>
        <v xml:space="preserve"> </v>
      </c>
      <c r="G206" s="25" t="str">
        <f>'Import Config'!O206</f>
        <v xml:space="preserve"> </v>
      </c>
      <c r="H206" s="24" t="str">
        <f>'Import Config'!T206</f>
        <v xml:space="preserve"> </v>
      </c>
      <c r="I206" s="25" t="str">
        <f>'Import Config'!J206</f>
        <v xml:space="preserve"> </v>
      </c>
      <c r="J206" s="24" t="str">
        <f>'Import Config'!S206</f>
        <v xml:space="preserve"> </v>
      </c>
      <c r="K206" s="25" t="str">
        <f>'Import Config'!H206</f>
        <v xml:space="preserve"> </v>
      </c>
      <c r="L206" s="12"/>
    </row>
    <row r="207" spans="2:12">
      <c r="B207" s="21">
        <f t="shared" si="3"/>
        <v>205</v>
      </c>
      <c r="C207" s="24" t="str">
        <f>'Import Config'!Q207</f>
        <v xml:space="preserve">   </v>
      </c>
      <c r="D207" s="25" t="str">
        <f>'Import Config'!D207</f>
        <v xml:space="preserve"> </v>
      </c>
      <c r="E207" s="24" t="str">
        <f>'Import Config'!R207</f>
        <v xml:space="preserve"> </v>
      </c>
      <c r="F207" s="25" t="str">
        <f>'Import Config'!F207</f>
        <v xml:space="preserve"> </v>
      </c>
      <c r="G207" s="25" t="str">
        <f>'Import Config'!O207</f>
        <v xml:space="preserve"> </v>
      </c>
      <c r="H207" s="24" t="str">
        <f>'Import Config'!T207</f>
        <v xml:space="preserve"> </v>
      </c>
      <c r="I207" s="25" t="str">
        <f>'Import Config'!J207</f>
        <v xml:space="preserve"> </v>
      </c>
      <c r="J207" s="24" t="str">
        <f>'Import Config'!S207</f>
        <v xml:space="preserve"> </v>
      </c>
      <c r="K207" s="25" t="str">
        <f>'Import Config'!H207</f>
        <v xml:space="preserve"> </v>
      </c>
      <c r="L207" s="12"/>
    </row>
    <row r="208" spans="2:12">
      <c r="B208" s="21">
        <f t="shared" si="3"/>
        <v>206</v>
      </c>
      <c r="C208" s="24" t="str">
        <f>'Import Config'!Q208</f>
        <v xml:space="preserve">   </v>
      </c>
      <c r="D208" s="25" t="str">
        <f>'Import Config'!D208</f>
        <v xml:space="preserve"> </v>
      </c>
      <c r="E208" s="24" t="str">
        <f>'Import Config'!R208</f>
        <v xml:space="preserve"> </v>
      </c>
      <c r="F208" s="25" t="str">
        <f>'Import Config'!F208</f>
        <v xml:space="preserve"> </v>
      </c>
      <c r="G208" s="25" t="str">
        <f>'Import Config'!O208</f>
        <v xml:space="preserve"> </v>
      </c>
      <c r="H208" s="24" t="str">
        <f>'Import Config'!T208</f>
        <v xml:space="preserve"> </v>
      </c>
      <c r="I208" s="25" t="str">
        <f>'Import Config'!J208</f>
        <v xml:space="preserve"> </v>
      </c>
      <c r="J208" s="24" t="str">
        <f>'Import Config'!S208</f>
        <v xml:space="preserve"> </v>
      </c>
      <c r="K208" s="25" t="str">
        <f>'Import Config'!H208</f>
        <v xml:space="preserve"> </v>
      </c>
      <c r="L208" s="12"/>
    </row>
    <row r="209" spans="2:12">
      <c r="B209" s="21">
        <f t="shared" si="3"/>
        <v>207</v>
      </c>
      <c r="C209" s="24" t="str">
        <f>'Import Config'!Q209</f>
        <v xml:space="preserve">   </v>
      </c>
      <c r="D209" s="25" t="str">
        <f>'Import Config'!D209</f>
        <v xml:space="preserve"> </v>
      </c>
      <c r="E209" s="24" t="str">
        <f>'Import Config'!R209</f>
        <v xml:space="preserve"> </v>
      </c>
      <c r="F209" s="25" t="str">
        <f>'Import Config'!F209</f>
        <v xml:space="preserve"> </v>
      </c>
      <c r="G209" s="25" t="str">
        <f>'Import Config'!O209</f>
        <v xml:space="preserve"> </v>
      </c>
      <c r="H209" s="24" t="str">
        <f>'Import Config'!T209</f>
        <v xml:space="preserve"> </v>
      </c>
      <c r="I209" s="25" t="str">
        <f>'Import Config'!J209</f>
        <v xml:space="preserve"> </v>
      </c>
      <c r="J209" s="24" t="str">
        <f>'Import Config'!S209</f>
        <v xml:space="preserve"> </v>
      </c>
      <c r="K209" s="25" t="str">
        <f>'Import Config'!H209</f>
        <v xml:space="preserve"> </v>
      </c>
      <c r="L209" s="12"/>
    </row>
    <row r="210" spans="2:12">
      <c r="B210" s="21">
        <f t="shared" si="3"/>
        <v>208</v>
      </c>
      <c r="C210" s="24" t="str">
        <f>'Import Config'!Q210</f>
        <v xml:space="preserve">   </v>
      </c>
      <c r="D210" s="25" t="str">
        <f>'Import Config'!D210</f>
        <v xml:space="preserve"> </v>
      </c>
      <c r="E210" s="24" t="str">
        <f>'Import Config'!R210</f>
        <v xml:space="preserve"> </v>
      </c>
      <c r="F210" s="25" t="str">
        <f>'Import Config'!F210</f>
        <v xml:space="preserve"> </v>
      </c>
      <c r="G210" s="25" t="str">
        <f>'Import Config'!O210</f>
        <v xml:space="preserve"> </v>
      </c>
      <c r="H210" s="24" t="str">
        <f>'Import Config'!T210</f>
        <v xml:space="preserve"> </v>
      </c>
      <c r="I210" s="25" t="str">
        <f>'Import Config'!J210</f>
        <v xml:space="preserve"> </v>
      </c>
      <c r="J210" s="24" t="str">
        <f>'Import Config'!S210</f>
        <v xml:space="preserve"> </v>
      </c>
      <c r="K210" s="25" t="str">
        <f>'Import Config'!H210</f>
        <v xml:space="preserve"> </v>
      </c>
      <c r="L210" s="12"/>
    </row>
    <row r="211" spans="2:12">
      <c r="B211" s="21">
        <f t="shared" si="3"/>
        <v>209</v>
      </c>
      <c r="C211" s="24" t="str">
        <f>'Import Config'!Q211</f>
        <v xml:space="preserve">   </v>
      </c>
      <c r="D211" s="25" t="str">
        <f>'Import Config'!D211</f>
        <v xml:space="preserve"> </v>
      </c>
      <c r="E211" s="24" t="str">
        <f>'Import Config'!R211</f>
        <v xml:space="preserve"> </v>
      </c>
      <c r="F211" s="25" t="str">
        <f>'Import Config'!F211</f>
        <v xml:space="preserve"> </v>
      </c>
      <c r="G211" s="25" t="str">
        <f>'Import Config'!O211</f>
        <v xml:space="preserve"> </v>
      </c>
      <c r="H211" s="24" t="str">
        <f>'Import Config'!T211</f>
        <v xml:space="preserve"> </v>
      </c>
      <c r="I211" s="25" t="str">
        <f>'Import Config'!J211</f>
        <v xml:space="preserve"> </v>
      </c>
      <c r="J211" s="24" t="str">
        <f>'Import Config'!S211</f>
        <v xml:space="preserve"> </v>
      </c>
      <c r="K211" s="25" t="str">
        <f>'Import Config'!H211</f>
        <v xml:space="preserve"> </v>
      </c>
      <c r="L211" s="12"/>
    </row>
    <row r="212" spans="2:12">
      <c r="B212" s="21">
        <f t="shared" si="3"/>
        <v>210</v>
      </c>
      <c r="C212" s="24" t="str">
        <f>'Import Config'!Q212</f>
        <v xml:space="preserve">   </v>
      </c>
      <c r="D212" s="25" t="str">
        <f>'Import Config'!D212</f>
        <v xml:space="preserve"> </v>
      </c>
      <c r="E212" s="24" t="str">
        <f>'Import Config'!R212</f>
        <v xml:space="preserve"> </v>
      </c>
      <c r="F212" s="25" t="str">
        <f>'Import Config'!F212</f>
        <v xml:space="preserve"> </v>
      </c>
      <c r="G212" s="25" t="str">
        <f>'Import Config'!O212</f>
        <v xml:space="preserve"> </v>
      </c>
      <c r="H212" s="24" t="str">
        <f>'Import Config'!T212</f>
        <v xml:space="preserve"> </v>
      </c>
      <c r="I212" s="25" t="str">
        <f>'Import Config'!J212</f>
        <v xml:space="preserve"> </v>
      </c>
      <c r="J212" s="24" t="str">
        <f>'Import Config'!S212</f>
        <v xml:space="preserve"> </v>
      </c>
      <c r="K212" s="25" t="str">
        <f>'Import Config'!H212</f>
        <v xml:space="preserve"> </v>
      </c>
      <c r="L212" s="12"/>
    </row>
    <row r="213" spans="2:12">
      <c r="B213" s="21">
        <f t="shared" si="3"/>
        <v>211</v>
      </c>
      <c r="C213" s="24" t="str">
        <f>'Import Config'!Q213</f>
        <v xml:space="preserve">   </v>
      </c>
      <c r="D213" s="25" t="str">
        <f>'Import Config'!D213</f>
        <v xml:space="preserve"> </v>
      </c>
      <c r="E213" s="24" t="str">
        <f>'Import Config'!R213</f>
        <v xml:space="preserve"> </v>
      </c>
      <c r="F213" s="25" t="str">
        <f>'Import Config'!F213</f>
        <v xml:space="preserve"> </v>
      </c>
      <c r="G213" s="25" t="str">
        <f>'Import Config'!O213</f>
        <v xml:space="preserve"> </v>
      </c>
      <c r="H213" s="24" t="str">
        <f>'Import Config'!T213</f>
        <v xml:space="preserve"> </v>
      </c>
      <c r="I213" s="25" t="str">
        <f>'Import Config'!J213</f>
        <v xml:space="preserve"> </v>
      </c>
      <c r="J213" s="24" t="str">
        <f>'Import Config'!S213</f>
        <v xml:space="preserve"> </v>
      </c>
      <c r="K213" s="25" t="str">
        <f>'Import Config'!H213</f>
        <v xml:space="preserve"> </v>
      </c>
      <c r="L213" s="12"/>
    </row>
    <row r="214" spans="2:12">
      <c r="B214" s="21">
        <f t="shared" si="3"/>
        <v>212</v>
      </c>
      <c r="C214" s="24" t="str">
        <f>'Import Config'!Q214</f>
        <v xml:space="preserve">   </v>
      </c>
      <c r="D214" s="25" t="str">
        <f>'Import Config'!D214</f>
        <v xml:space="preserve"> </v>
      </c>
      <c r="E214" s="24" t="str">
        <f>'Import Config'!R214</f>
        <v xml:space="preserve"> </v>
      </c>
      <c r="F214" s="25" t="str">
        <f>'Import Config'!F214</f>
        <v xml:space="preserve"> </v>
      </c>
      <c r="G214" s="25" t="str">
        <f>'Import Config'!O214</f>
        <v xml:space="preserve"> </v>
      </c>
      <c r="H214" s="24" t="str">
        <f>'Import Config'!T214</f>
        <v xml:space="preserve"> </v>
      </c>
      <c r="I214" s="25" t="str">
        <f>'Import Config'!J214</f>
        <v xml:space="preserve"> </v>
      </c>
      <c r="J214" s="24" t="str">
        <f>'Import Config'!S214</f>
        <v xml:space="preserve"> </v>
      </c>
      <c r="K214" s="25" t="str">
        <f>'Import Config'!H214</f>
        <v xml:space="preserve"> </v>
      </c>
      <c r="L214" s="12"/>
    </row>
    <row r="215" spans="2:12">
      <c r="B215" s="21">
        <f t="shared" si="3"/>
        <v>213</v>
      </c>
      <c r="C215" s="24" t="str">
        <f>'Import Config'!Q215</f>
        <v xml:space="preserve">   </v>
      </c>
      <c r="D215" s="25" t="str">
        <f>'Import Config'!D215</f>
        <v xml:space="preserve"> </v>
      </c>
      <c r="E215" s="24" t="str">
        <f>'Import Config'!R215</f>
        <v xml:space="preserve"> </v>
      </c>
      <c r="F215" s="25" t="str">
        <f>'Import Config'!F215</f>
        <v xml:space="preserve"> </v>
      </c>
      <c r="G215" s="25" t="str">
        <f>'Import Config'!O215</f>
        <v xml:space="preserve"> </v>
      </c>
      <c r="H215" s="24" t="str">
        <f>'Import Config'!T215</f>
        <v xml:space="preserve"> </v>
      </c>
      <c r="I215" s="25" t="str">
        <f>'Import Config'!J215</f>
        <v xml:space="preserve"> </v>
      </c>
      <c r="J215" s="24" t="str">
        <f>'Import Config'!S215</f>
        <v xml:space="preserve"> </v>
      </c>
      <c r="K215" s="25" t="str">
        <f>'Import Config'!H215</f>
        <v xml:space="preserve"> </v>
      </c>
      <c r="L215" s="12"/>
    </row>
    <row r="216" spans="2:12">
      <c r="B216" s="21">
        <f t="shared" si="3"/>
        <v>214</v>
      </c>
      <c r="C216" s="24" t="str">
        <f>'Import Config'!Q216</f>
        <v xml:space="preserve">   </v>
      </c>
      <c r="D216" s="25" t="str">
        <f>'Import Config'!D216</f>
        <v xml:space="preserve"> </v>
      </c>
      <c r="E216" s="24" t="str">
        <f>'Import Config'!R216</f>
        <v xml:space="preserve"> </v>
      </c>
      <c r="F216" s="25" t="str">
        <f>'Import Config'!F216</f>
        <v xml:space="preserve"> </v>
      </c>
      <c r="G216" s="25" t="str">
        <f>'Import Config'!O216</f>
        <v xml:space="preserve"> </v>
      </c>
      <c r="H216" s="24" t="str">
        <f>'Import Config'!T216</f>
        <v xml:space="preserve"> </v>
      </c>
      <c r="I216" s="25" t="str">
        <f>'Import Config'!J216</f>
        <v xml:space="preserve"> </v>
      </c>
      <c r="J216" s="24" t="str">
        <f>'Import Config'!S216</f>
        <v xml:space="preserve"> </v>
      </c>
      <c r="K216" s="25" t="str">
        <f>'Import Config'!H216</f>
        <v xml:space="preserve"> </v>
      </c>
      <c r="L216" s="12"/>
    </row>
    <row r="217" spans="2:12">
      <c r="B217" s="21">
        <f t="shared" si="3"/>
        <v>215</v>
      </c>
      <c r="C217" s="24" t="str">
        <f>'Import Config'!Q217</f>
        <v xml:space="preserve">   </v>
      </c>
      <c r="D217" s="25" t="str">
        <f>'Import Config'!D217</f>
        <v xml:space="preserve"> </v>
      </c>
      <c r="E217" s="24" t="str">
        <f>'Import Config'!R217</f>
        <v xml:space="preserve"> </v>
      </c>
      <c r="F217" s="25" t="str">
        <f>'Import Config'!F217</f>
        <v xml:space="preserve"> </v>
      </c>
      <c r="G217" s="25" t="str">
        <f>'Import Config'!O217</f>
        <v xml:space="preserve"> </v>
      </c>
      <c r="H217" s="24" t="str">
        <f>'Import Config'!T217</f>
        <v xml:space="preserve"> </v>
      </c>
      <c r="I217" s="25" t="str">
        <f>'Import Config'!J217</f>
        <v xml:space="preserve"> </v>
      </c>
      <c r="J217" s="24" t="str">
        <f>'Import Config'!S217</f>
        <v xml:space="preserve"> </v>
      </c>
      <c r="K217" s="25" t="str">
        <f>'Import Config'!H217</f>
        <v xml:space="preserve"> </v>
      </c>
      <c r="L217" s="12"/>
    </row>
    <row r="218" spans="2:12">
      <c r="B218" s="21">
        <f t="shared" si="3"/>
        <v>216</v>
      </c>
      <c r="C218" s="24" t="str">
        <f>'Import Config'!Q218</f>
        <v xml:space="preserve">   </v>
      </c>
      <c r="D218" s="25" t="str">
        <f>'Import Config'!D218</f>
        <v xml:space="preserve"> </v>
      </c>
      <c r="E218" s="24" t="str">
        <f>'Import Config'!R218</f>
        <v xml:space="preserve"> </v>
      </c>
      <c r="F218" s="25" t="str">
        <f>'Import Config'!F218</f>
        <v xml:space="preserve"> </v>
      </c>
      <c r="G218" s="25" t="str">
        <f>'Import Config'!O218</f>
        <v xml:space="preserve"> </v>
      </c>
      <c r="H218" s="24" t="str">
        <f>'Import Config'!T218</f>
        <v xml:space="preserve"> </v>
      </c>
      <c r="I218" s="25" t="str">
        <f>'Import Config'!J218</f>
        <v xml:space="preserve"> </v>
      </c>
      <c r="J218" s="24" t="str">
        <f>'Import Config'!S218</f>
        <v xml:space="preserve"> </v>
      </c>
      <c r="K218" s="25" t="str">
        <f>'Import Config'!H218</f>
        <v xml:space="preserve"> </v>
      </c>
      <c r="L218" s="12"/>
    </row>
    <row r="219" spans="2:12">
      <c r="B219" s="21">
        <f t="shared" si="3"/>
        <v>217</v>
      </c>
      <c r="C219" s="24" t="str">
        <f>'Import Config'!Q219</f>
        <v xml:space="preserve">   </v>
      </c>
      <c r="D219" s="25" t="str">
        <f>'Import Config'!D219</f>
        <v xml:space="preserve"> </v>
      </c>
      <c r="E219" s="24" t="str">
        <f>'Import Config'!R219</f>
        <v xml:space="preserve"> </v>
      </c>
      <c r="F219" s="25" t="str">
        <f>'Import Config'!F219</f>
        <v xml:space="preserve"> </v>
      </c>
      <c r="G219" s="25" t="str">
        <f>'Import Config'!O219</f>
        <v xml:space="preserve"> </v>
      </c>
      <c r="H219" s="24" t="str">
        <f>'Import Config'!T219</f>
        <v xml:space="preserve"> </v>
      </c>
      <c r="I219" s="25" t="str">
        <f>'Import Config'!J219</f>
        <v xml:space="preserve"> </v>
      </c>
      <c r="J219" s="24" t="str">
        <f>'Import Config'!S219</f>
        <v xml:space="preserve"> </v>
      </c>
      <c r="K219" s="25" t="str">
        <f>'Import Config'!H219</f>
        <v xml:space="preserve"> </v>
      </c>
      <c r="L219" s="12"/>
    </row>
    <row r="220" spans="2:12">
      <c r="B220" s="21">
        <f t="shared" si="3"/>
        <v>218</v>
      </c>
      <c r="C220" s="24" t="str">
        <f>'Import Config'!Q220</f>
        <v xml:space="preserve">   </v>
      </c>
      <c r="D220" s="25" t="str">
        <f>'Import Config'!D220</f>
        <v xml:space="preserve"> </v>
      </c>
      <c r="E220" s="24" t="str">
        <f>'Import Config'!R220</f>
        <v xml:space="preserve"> </v>
      </c>
      <c r="F220" s="25" t="str">
        <f>'Import Config'!F220</f>
        <v xml:space="preserve"> </v>
      </c>
      <c r="G220" s="25" t="str">
        <f>'Import Config'!O220</f>
        <v xml:space="preserve"> </v>
      </c>
      <c r="H220" s="24" t="str">
        <f>'Import Config'!T220</f>
        <v xml:space="preserve"> </v>
      </c>
      <c r="I220" s="25" t="str">
        <f>'Import Config'!J220</f>
        <v xml:space="preserve"> </v>
      </c>
      <c r="J220" s="24" t="str">
        <f>'Import Config'!S220</f>
        <v xml:space="preserve"> </v>
      </c>
      <c r="K220" s="25" t="str">
        <f>'Import Config'!H220</f>
        <v xml:space="preserve"> </v>
      </c>
      <c r="L220" s="12"/>
    </row>
    <row r="221" spans="2:12">
      <c r="B221" s="21">
        <f t="shared" si="3"/>
        <v>219</v>
      </c>
      <c r="C221" s="24" t="str">
        <f>'Import Config'!Q221</f>
        <v xml:space="preserve">   </v>
      </c>
      <c r="D221" s="25" t="str">
        <f>'Import Config'!D221</f>
        <v xml:space="preserve"> </v>
      </c>
      <c r="E221" s="24" t="str">
        <f>'Import Config'!R221</f>
        <v xml:space="preserve"> </v>
      </c>
      <c r="F221" s="25" t="str">
        <f>'Import Config'!F221</f>
        <v xml:space="preserve"> </v>
      </c>
      <c r="G221" s="25" t="str">
        <f>'Import Config'!O221</f>
        <v xml:space="preserve"> </v>
      </c>
      <c r="H221" s="24" t="str">
        <f>'Import Config'!T221</f>
        <v xml:space="preserve"> </v>
      </c>
      <c r="I221" s="25" t="str">
        <f>'Import Config'!J221</f>
        <v xml:space="preserve"> </v>
      </c>
      <c r="J221" s="24" t="str">
        <f>'Import Config'!S221</f>
        <v xml:space="preserve"> </v>
      </c>
      <c r="K221" s="25" t="str">
        <f>'Import Config'!H221</f>
        <v xml:space="preserve"> </v>
      </c>
      <c r="L221" s="12"/>
    </row>
    <row r="222" spans="2:12">
      <c r="B222" s="21">
        <f t="shared" si="3"/>
        <v>220</v>
      </c>
      <c r="C222" s="24" t="str">
        <f>'Import Config'!Q222</f>
        <v xml:space="preserve">   </v>
      </c>
      <c r="D222" s="25" t="str">
        <f>'Import Config'!D222</f>
        <v xml:space="preserve"> </v>
      </c>
      <c r="E222" s="24" t="str">
        <f>'Import Config'!R222</f>
        <v xml:space="preserve"> </v>
      </c>
      <c r="F222" s="25" t="str">
        <f>'Import Config'!F222</f>
        <v xml:space="preserve"> </v>
      </c>
      <c r="G222" s="25" t="str">
        <f>'Import Config'!O222</f>
        <v xml:space="preserve"> </v>
      </c>
      <c r="H222" s="24" t="str">
        <f>'Import Config'!T222</f>
        <v xml:space="preserve"> </v>
      </c>
      <c r="I222" s="25" t="str">
        <f>'Import Config'!J222</f>
        <v xml:space="preserve"> </v>
      </c>
      <c r="J222" s="24" t="str">
        <f>'Import Config'!S222</f>
        <v xml:space="preserve"> </v>
      </c>
      <c r="K222" s="25" t="str">
        <f>'Import Config'!H222</f>
        <v xml:space="preserve"> </v>
      </c>
      <c r="L222" s="12"/>
    </row>
    <row r="223" spans="2:12">
      <c r="B223" s="21">
        <f t="shared" si="3"/>
        <v>221</v>
      </c>
      <c r="C223" s="24" t="str">
        <f>'Import Config'!Q223</f>
        <v xml:space="preserve">   </v>
      </c>
      <c r="D223" s="25" t="str">
        <f>'Import Config'!D223</f>
        <v xml:space="preserve"> </v>
      </c>
      <c r="E223" s="24" t="str">
        <f>'Import Config'!R223</f>
        <v xml:space="preserve"> </v>
      </c>
      <c r="F223" s="25" t="str">
        <f>'Import Config'!F223</f>
        <v xml:space="preserve"> </v>
      </c>
      <c r="G223" s="25" t="str">
        <f>'Import Config'!O223</f>
        <v xml:space="preserve"> </v>
      </c>
      <c r="H223" s="24" t="str">
        <f>'Import Config'!T223</f>
        <v xml:space="preserve"> </v>
      </c>
      <c r="I223" s="25" t="str">
        <f>'Import Config'!J223</f>
        <v xml:space="preserve"> </v>
      </c>
      <c r="J223" s="24" t="str">
        <f>'Import Config'!S223</f>
        <v xml:space="preserve"> </v>
      </c>
      <c r="K223" s="25" t="str">
        <f>'Import Config'!H223</f>
        <v xml:space="preserve"> </v>
      </c>
      <c r="L223" s="12"/>
    </row>
    <row r="224" spans="2:12">
      <c r="B224" s="21">
        <f t="shared" si="3"/>
        <v>222</v>
      </c>
      <c r="C224" s="24" t="str">
        <f>'Import Config'!Q224</f>
        <v xml:space="preserve">   </v>
      </c>
      <c r="D224" s="25" t="str">
        <f>'Import Config'!D224</f>
        <v xml:space="preserve"> </v>
      </c>
      <c r="E224" s="24" t="str">
        <f>'Import Config'!R224</f>
        <v xml:space="preserve"> </v>
      </c>
      <c r="F224" s="25" t="str">
        <f>'Import Config'!F224</f>
        <v xml:space="preserve"> </v>
      </c>
      <c r="G224" s="25" t="str">
        <f>'Import Config'!O224</f>
        <v xml:space="preserve"> </v>
      </c>
      <c r="H224" s="24" t="str">
        <f>'Import Config'!T224</f>
        <v xml:space="preserve"> </v>
      </c>
      <c r="I224" s="25" t="str">
        <f>'Import Config'!J224</f>
        <v xml:space="preserve"> </v>
      </c>
      <c r="J224" s="24" t="str">
        <f>'Import Config'!S224</f>
        <v xml:space="preserve"> </v>
      </c>
      <c r="K224" s="25" t="str">
        <f>'Import Config'!H224</f>
        <v xml:space="preserve"> </v>
      </c>
      <c r="L224" s="12"/>
    </row>
    <row r="225" spans="2:12">
      <c r="B225" s="21">
        <f t="shared" si="3"/>
        <v>223</v>
      </c>
      <c r="C225" s="24" t="str">
        <f>'Import Config'!Q225</f>
        <v xml:space="preserve">   </v>
      </c>
      <c r="D225" s="25" t="str">
        <f>'Import Config'!D225</f>
        <v xml:space="preserve"> </v>
      </c>
      <c r="E225" s="24" t="str">
        <f>'Import Config'!R225</f>
        <v xml:space="preserve"> </v>
      </c>
      <c r="F225" s="25" t="str">
        <f>'Import Config'!F225</f>
        <v xml:space="preserve"> </v>
      </c>
      <c r="G225" s="25" t="str">
        <f>'Import Config'!O225</f>
        <v xml:space="preserve"> </v>
      </c>
      <c r="H225" s="24" t="str">
        <f>'Import Config'!T225</f>
        <v xml:space="preserve"> </v>
      </c>
      <c r="I225" s="25" t="str">
        <f>'Import Config'!J225</f>
        <v xml:space="preserve"> </v>
      </c>
      <c r="J225" s="24" t="str">
        <f>'Import Config'!S225</f>
        <v xml:space="preserve"> </v>
      </c>
      <c r="K225" s="25" t="str">
        <f>'Import Config'!H225</f>
        <v xml:space="preserve"> </v>
      </c>
      <c r="L225" s="12"/>
    </row>
    <row r="226" spans="2:12">
      <c r="B226" s="21">
        <f t="shared" si="3"/>
        <v>224</v>
      </c>
      <c r="C226" s="24" t="str">
        <f>'Import Config'!Q226</f>
        <v xml:space="preserve">   </v>
      </c>
      <c r="D226" s="25" t="str">
        <f>'Import Config'!D226</f>
        <v xml:space="preserve"> </v>
      </c>
      <c r="E226" s="24" t="str">
        <f>'Import Config'!R226</f>
        <v xml:space="preserve"> </v>
      </c>
      <c r="F226" s="25" t="str">
        <f>'Import Config'!F226</f>
        <v xml:space="preserve"> </v>
      </c>
      <c r="G226" s="25" t="str">
        <f>'Import Config'!O226</f>
        <v xml:space="preserve"> </v>
      </c>
      <c r="H226" s="24" t="str">
        <f>'Import Config'!T226</f>
        <v xml:space="preserve"> </v>
      </c>
      <c r="I226" s="25" t="str">
        <f>'Import Config'!J226</f>
        <v xml:space="preserve"> </v>
      </c>
      <c r="J226" s="24" t="str">
        <f>'Import Config'!S226</f>
        <v xml:space="preserve"> </v>
      </c>
      <c r="K226" s="25" t="str">
        <f>'Import Config'!H226</f>
        <v xml:space="preserve"> </v>
      </c>
      <c r="L226" s="12"/>
    </row>
    <row r="227" spans="2:12">
      <c r="B227" s="21">
        <f t="shared" si="3"/>
        <v>225</v>
      </c>
      <c r="C227" s="24" t="str">
        <f>'Import Config'!Q227</f>
        <v xml:space="preserve">   </v>
      </c>
      <c r="D227" s="25" t="str">
        <f>'Import Config'!D227</f>
        <v xml:space="preserve"> </v>
      </c>
      <c r="E227" s="24" t="str">
        <f>'Import Config'!R227</f>
        <v xml:space="preserve"> </v>
      </c>
      <c r="F227" s="25" t="str">
        <f>'Import Config'!F227</f>
        <v xml:space="preserve"> </v>
      </c>
      <c r="G227" s="25" t="str">
        <f>'Import Config'!O227</f>
        <v xml:space="preserve"> </v>
      </c>
      <c r="H227" s="24" t="str">
        <f>'Import Config'!T227</f>
        <v xml:space="preserve"> </v>
      </c>
      <c r="I227" s="25" t="str">
        <f>'Import Config'!J227</f>
        <v xml:space="preserve"> </v>
      </c>
      <c r="J227" s="24" t="str">
        <f>'Import Config'!S227</f>
        <v xml:space="preserve"> </v>
      </c>
      <c r="K227" s="25" t="str">
        <f>'Import Config'!H227</f>
        <v xml:space="preserve"> </v>
      </c>
      <c r="L227" s="12"/>
    </row>
    <row r="228" spans="2:12">
      <c r="B228" s="21">
        <f t="shared" si="3"/>
        <v>226</v>
      </c>
      <c r="C228" s="24" t="str">
        <f>'Import Config'!Q228</f>
        <v xml:space="preserve">   </v>
      </c>
      <c r="D228" s="25" t="str">
        <f>'Import Config'!D228</f>
        <v xml:space="preserve"> </v>
      </c>
      <c r="E228" s="24" t="str">
        <f>'Import Config'!R228</f>
        <v xml:space="preserve"> </v>
      </c>
      <c r="F228" s="25" t="str">
        <f>'Import Config'!F228</f>
        <v xml:space="preserve"> </v>
      </c>
      <c r="G228" s="25" t="str">
        <f>'Import Config'!O228</f>
        <v xml:space="preserve"> </v>
      </c>
      <c r="H228" s="24" t="str">
        <f>'Import Config'!T228</f>
        <v xml:space="preserve"> </v>
      </c>
      <c r="I228" s="25" t="str">
        <f>'Import Config'!J228</f>
        <v xml:space="preserve"> </v>
      </c>
      <c r="J228" s="24" t="str">
        <f>'Import Config'!S228</f>
        <v xml:space="preserve"> </v>
      </c>
      <c r="K228" s="25" t="str">
        <f>'Import Config'!H228</f>
        <v xml:space="preserve"> </v>
      </c>
      <c r="L228" s="12"/>
    </row>
    <row r="229" spans="2:12">
      <c r="B229" s="21">
        <f t="shared" si="3"/>
        <v>227</v>
      </c>
      <c r="C229" s="24" t="str">
        <f>'Import Config'!Q229</f>
        <v xml:space="preserve">   </v>
      </c>
      <c r="D229" s="25" t="str">
        <f>'Import Config'!D229</f>
        <v xml:space="preserve"> </v>
      </c>
      <c r="E229" s="24" t="str">
        <f>'Import Config'!R229</f>
        <v xml:space="preserve"> </v>
      </c>
      <c r="F229" s="25" t="str">
        <f>'Import Config'!F229</f>
        <v xml:space="preserve"> </v>
      </c>
      <c r="G229" s="25" t="str">
        <f>'Import Config'!O229</f>
        <v xml:space="preserve"> </v>
      </c>
      <c r="H229" s="24" t="str">
        <f>'Import Config'!T229</f>
        <v xml:space="preserve"> </v>
      </c>
      <c r="I229" s="25" t="str">
        <f>'Import Config'!J229</f>
        <v xml:space="preserve"> </v>
      </c>
      <c r="J229" s="24" t="str">
        <f>'Import Config'!S229</f>
        <v xml:space="preserve"> </v>
      </c>
      <c r="K229" s="25" t="str">
        <f>'Import Config'!H229</f>
        <v xml:space="preserve"> </v>
      </c>
      <c r="L229" s="12"/>
    </row>
    <row r="230" spans="2:12">
      <c r="B230" s="21">
        <f t="shared" si="3"/>
        <v>228</v>
      </c>
      <c r="C230" s="24" t="str">
        <f>'Import Config'!Q230</f>
        <v xml:space="preserve">   </v>
      </c>
      <c r="D230" s="25" t="str">
        <f>'Import Config'!D230</f>
        <v xml:space="preserve"> </v>
      </c>
      <c r="E230" s="24" t="str">
        <f>'Import Config'!R230</f>
        <v xml:space="preserve"> </v>
      </c>
      <c r="F230" s="25" t="str">
        <f>'Import Config'!F230</f>
        <v xml:space="preserve"> </v>
      </c>
      <c r="G230" s="25" t="str">
        <f>'Import Config'!O230</f>
        <v xml:space="preserve"> </v>
      </c>
      <c r="H230" s="24" t="str">
        <f>'Import Config'!T230</f>
        <v xml:space="preserve"> </v>
      </c>
      <c r="I230" s="25" t="str">
        <f>'Import Config'!J230</f>
        <v xml:space="preserve"> </v>
      </c>
      <c r="J230" s="24" t="str">
        <f>'Import Config'!S230</f>
        <v xml:space="preserve"> </v>
      </c>
      <c r="K230" s="25" t="str">
        <f>'Import Config'!H230</f>
        <v xml:space="preserve"> </v>
      </c>
      <c r="L230" s="12"/>
    </row>
    <row r="231" spans="2:12">
      <c r="B231" s="21">
        <f t="shared" ref="B231:B251" si="4">$B230 + 1</f>
        <v>229</v>
      </c>
      <c r="C231" s="24" t="str">
        <f>'Import Config'!Q231</f>
        <v xml:space="preserve">   </v>
      </c>
      <c r="D231" s="25" t="str">
        <f>'Import Config'!D231</f>
        <v xml:space="preserve"> </v>
      </c>
      <c r="E231" s="24" t="str">
        <f>'Import Config'!R231</f>
        <v xml:space="preserve"> </v>
      </c>
      <c r="F231" s="25" t="str">
        <f>'Import Config'!F231</f>
        <v xml:space="preserve"> </v>
      </c>
      <c r="G231" s="25" t="str">
        <f>'Import Config'!O231</f>
        <v xml:space="preserve"> </v>
      </c>
      <c r="H231" s="24" t="str">
        <f>'Import Config'!T231</f>
        <v xml:space="preserve"> </v>
      </c>
      <c r="I231" s="25" t="str">
        <f>'Import Config'!J231</f>
        <v xml:space="preserve"> </v>
      </c>
      <c r="J231" s="24" t="str">
        <f>'Import Config'!S231</f>
        <v xml:space="preserve"> </v>
      </c>
      <c r="K231" s="25" t="str">
        <f>'Import Config'!H231</f>
        <v xml:space="preserve"> </v>
      </c>
      <c r="L231" s="12"/>
    </row>
    <row r="232" spans="2:12">
      <c r="B232" s="21">
        <f t="shared" si="4"/>
        <v>230</v>
      </c>
      <c r="C232" s="24" t="str">
        <f>'Import Config'!Q232</f>
        <v xml:space="preserve">   </v>
      </c>
      <c r="D232" s="25" t="str">
        <f>'Import Config'!D232</f>
        <v xml:space="preserve"> </v>
      </c>
      <c r="E232" s="24" t="str">
        <f>'Import Config'!R232</f>
        <v xml:space="preserve"> </v>
      </c>
      <c r="F232" s="25" t="str">
        <f>'Import Config'!F232</f>
        <v xml:space="preserve"> </v>
      </c>
      <c r="G232" s="25" t="str">
        <f>'Import Config'!O232</f>
        <v xml:space="preserve"> </v>
      </c>
      <c r="H232" s="24" t="str">
        <f>'Import Config'!T232</f>
        <v xml:space="preserve"> </v>
      </c>
      <c r="I232" s="25" t="str">
        <f>'Import Config'!J232</f>
        <v xml:space="preserve"> </v>
      </c>
      <c r="J232" s="24" t="str">
        <f>'Import Config'!S232</f>
        <v xml:space="preserve"> </v>
      </c>
      <c r="K232" s="25" t="str">
        <f>'Import Config'!H232</f>
        <v xml:space="preserve"> </v>
      </c>
      <c r="L232" s="12"/>
    </row>
    <row r="233" spans="2:12">
      <c r="B233" s="21">
        <f t="shared" si="4"/>
        <v>231</v>
      </c>
      <c r="C233" s="24" t="str">
        <f>'Import Config'!Q233</f>
        <v xml:space="preserve">   </v>
      </c>
      <c r="D233" s="25" t="str">
        <f>'Import Config'!D233</f>
        <v xml:space="preserve"> </v>
      </c>
      <c r="E233" s="24" t="str">
        <f>'Import Config'!R233</f>
        <v xml:space="preserve"> </v>
      </c>
      <c r="F233" s="25" t="str">
        <f>'Import Config'!F233</f>
        <v xml:space="preserve"> </v>
      </c>
      <c r="G233" s="25" t="str">
        <f>'Import Config'!O233</f>
        <v xml:space="preserve"> </v>
      </c>
      <c r="H233" s="24" t="str">
        <f>'Import Config'!T233</f>
        <v xml:space="preserve"> </v>
      </c>
      <c r="I233" s="25" t="str">
        <f>'Import Config'!J233</f>
        <v xml:space="preserve"> </v>
      </c>
      <c r="J233" s="24" t="str">
        <f>'Import Config'!S233</f>
        <v xml:space="preserve"> </v>
      </c>
      <c r="K233" s="25" t="str">
        <f>'Import Config'!H233</f>
        <v xml:space="preserve"> </v>
      </c>
      <c r="L233" s="12"/>
    </row>
    <row r="234" spans="2:12">
      <c r="B234" s="21">
        <f t="shared" si="4"/>
        <v>232</v>
      </c>
      <c r="C234" s="24" t="str">
        <f>'Import Config'!Q234</f>
        <v xml:space="preserve">   </v>
      </c>
      <c r="D234" s="25" t="str">
        <f>'Import Config'!D234</f>
        <v xml:space="preserve"> </v>
      </c>
      <c r="E234" s="24" t="str">
        <f>'Import Config'!R234</f>
        <v xml:space="preserve"> </v>
      </c>
      <c r="F234" s="25" t="str">
        <f>'Import Config'!F234</f>
        <v xml:space="preserve"> </v>
      </c>
      <c r="G234" s="25" t="str">
        <f>'Import Config'!O234</f>
        <v xml:space="preserve"> </v>
      </c>
      <c r="H234" s="24" t="str">
        <f>'Import Config'!T234</f>
        <v xml:space="preserve"> </v>
      </c>
      <c r="I234" s="25" t="str">
        <f>'Import Config'!J234</f>
        <v xml:space="preserve"> </v>
      </c>
      <c r="J234" s="24" t="str">
        <f>'Import Config'!S234</f>
        <v xml:space="preserve"> </v>
      </c>
      <c r="K234" s="25" t="str">
        <f>'Import Config'!H234</f>
        <v xml:space="preserve"> </v>
      </c>
      <c r="L234" s="12"/>
    </row>
    <row r="235" spans="2:12">
      <c r="B235" s="21">
        <f t="shared" si="4"/>
        <v>233</v>
      </c>
      <c r="C235" s="24" t="str">
        <f>'Import Config'!Q235</f>
        <v xml:space="preserve">   </v>
      </c>
      <c r="D235" s="25" t="str">
        <f>'Import Config'!D235</f>
        <v xml:space="preserve"> </v>
      </c>
      <c r="E235" s="24" t="str">
        <f>'Import Config'!R235</f>
        <v xml:space="preserve"> </v>
      </c>
      <c r="F235" s="25" t="str">
        <f>'Import Config'!F235</f>
        <v xml:space="preserve"> </v>
      </c>
      <c r="G235" s="25" t="str">
        <f>'Import Config'!O235</f>
        <v xml:space="preserve"> </v>
      </c>
      <c r="H235" s="24" t="str">
        <f>'Import Config'!T235</f>
        <v xml:space="preserve"> </v>
      </c>
      <c r="I235" s="25" t="str">
        <f>'Import Config'!J235</f>
        <v xml:space="preserve"> </v>
      </c>
      <c r="J235" s="24" t="str">
        <f>'Import Config'!S235</f>
        <v xml:space="preserve"> </v>
      </c>
      <c r="K235" s="25" t="str">
        <f>'Import Config'!H235</f>
        <v xml:space="preserve"> </v>
      </c>
      <c r="L235" s="12"/>
    </row>
    <row r="236" spans="2:12">
      <c r="B236" s="21">
        <f t="shared" si="4"/>
        <v>234</v>
      </c>
      <c r="C236" s="24" t="str">
        <f>'Import Config'!Q236</f>
        <v xml:space="preserve">   </v>
      </c>
      <c r="D236" s="25" t="str">
        <f>'Import Config'!D236</f>
        <v xml:space="preserve"> </v>
      </c>
      <c r="E236" s="24" t="str">
        <f>'Import Config'!R236</f>
        <v xml:space="preserve"> </v>
      </c>
      <c r="F236" s="25" t="str">
        <f>'Import Config'!F236</f>
        <v xml:space="preserve"> </v>
      </c>
      <c r="G236" s="25" t="str">
        <f>'Import Config'!O236</f>
        <v xml:space="preserve"> </v>
      </c>
      <c r="H236" s="24" t="str">
        <f>'Import Config'!T236</f>
        <v xml:space="preserve"> </v>
      </c>
      <c r="I236" s="25" t="str">
        <f>'Import Config'!J236</f>
        <v xml:space="preserve"> </v>
      </c>
      <c r="J236" s="24" t="str">
        <f>'Import Config'!S236</f>
        <v xml:space="preserve"> </v>
      </c>
      <c r="K236" s="25" t="str">
        <f>'Import Config'!H236</f>
        <v xml:space="preserve"> </v>
      </c>
      <c r="L236" s="12"/>
    </row>
    <row r="237" spans="2:12">
      <c r="B237" s="21">
        <f t="shared" si="4"/>
        <v>235</v>
      </c>
      <c r="C237" s="24" t="str">
        <f>'Import Config'!Q237</f>
        <v xml:space="preserve">   </v>
      </c>
      <c r="D237" s="25" t="str">
        <f>'Import Config'!D237</f>
        <v xml:space="preserve"> </v>
      </c>
      <c r="E237" s="24" t="str">
        <f>'Import Config'!R237</f>
        <v xml:space="preserve"> </v>
      </c>
      <c r="F237" s="25" t="str">
        <f>'Import Config'!F237</f>
        <v xml:space="preserve"> </v>
      </c>
      <c r="G237" s="25" t="str">
        <f>'Import Config'!O237</f>
        <v xml:space="preserve"> </v>
      </c>
      <c r="H237" s="24" t="str">
        <f>'Import Config'!T237</f>
        <v xml:space="preserve"> </v>
      </c>
      <c r="I237" s="25" t="str">
        <f>'Import Config'!J237</f>
        <v xml:space="preserve"> </v>
      </c>
      <c r="J237" s="24" t="str">
        <f>'Import Config'!S237</f>
        <v xml:space="preserve"> </v>
      </c>
      <c r="K237" s="25" t="str">
        <f>'Import Config'!H237</f>
        <v xml:space="preserve"> </v>
      </c>
      <c r="L237" s="12"/>
    </row>
    <row r="238" spans="2:12">
      <c r="B238" s="21">
        <f t="shared" si="4"/>
        <v>236</v>
      </c>
      <c r="C238" s="24" t="str">
        <f>'Import Config'!Q238</f>
        <v xml:space="preserve">   </v>
      </c>
      <c r="D238" s="25" t="str">
        <f>'Import Config'!D238</f>
        <v xml:space="preserve"> </v>
      </c>
      <c r="E238" s="24" t="str">
        <f>'Import Config'!R238</f>
        <v xml:space="preserve"> </v>
      </c>
      <c r="F238" s="25" t="str">
        <f>'Import Config'!F238</f>
        <v xml:space="preserve"> </v>
      </c>
      <c r="G238" s="25" t="str">
        <f>'Import Config'!O238</f>
        <v xml:space="preserve"> </v>
      </c>
      <c r="H238" s="24" t="str">
        <f>'Import Config'!T238</f>
        <v xml:space="preserve"> </v>
      </c>
      <c r="I238" s="25" t="str">
        <f>'Import Config'!J238</f>
        <v xml:space="preserve"> </v>
      </c>
      <c r="J238" s="24" t="str">
        <f>'Import Config'!S238</f>
        <v xml:space="preserve"> </v>
      </c>
      <c r="K238" s="25" t="str">
        <f>'Import Config'!H238</f>
        <v xml:space="preserve"> </v>
      </c>
      <c r="L238" s="12"/>
    </row>
    <row r="239" spans="2:12">
      <c r="B239" s="21">
        <f t="shared" si="4"/>
        <v>237</v>
      </c>
      <c r="C239" s="24" t="str">
        <f>'Import Config'!Q239</f>
        <v xml:space="preserve">   </v>
      </c>
      <c r="D239" s="25" t="str">
        <f>'Import Config'!D239</f>
        <v xml:space="preserve"> </v>
      </c>
      <c r="E239" s="24" t="str">
        <f>'Import Config'!R239</f>
        <v xml:space="preserve"> </v>
      </c>
      <c r="F239" s="25" t="str">
        <f>'Import Config'!F239</f>
        <v xml:space="preserve"> </v>
      </c>
      <c r="G239" s="25" t="str">
        <f>'Import Config'!O239</f>
        <v xml:space="preserve"> </v>
      </c>
      <c r="H239" s="24" t="str">
        <f>'Import Config'!T239</f>
        <v xml:space="preserve"> </v>
      </c>
      <c r="I239" s="25" t="str">
        <f>'Import Config'!J239</f>
        <v xml:space="preserve"> </v>
      </c>
      <c r="J239" s="24" t="str">
        <f>'Import Config'!S239</f>
        <v xml:space="preserve"> </v>
      </c>
      <c r="K239" s="25" t="str">
        <f>'Import Config'!H239</f>
        <v xml:space="preserve"> </v>
      </c>
      <c r="L239" s="12"/>
    </row>
    <row r="240" spans="2:12">
      <c r="B240" s="21">
        <f t="shared" si="4"/>
        <v>238</v>
      </c>
      <c r="C240" s="24" t="str">
        <f>'Import Config'!Q240</f>
        <v xml:space="preserve">   </v>
      </c>
      <c r="D240" s="25" t="str">
        <f>'Import Config'!D240</f>
        <v xml:space="preserve"> </v>
      </c>
      <c r="E240" s="24" t="str">
        <f>'Import Config'!R240</f>
        <v xml:space="preserve"> </v>
      </c>
      <c r="F240" s="25" t="str">
        <f>'Import Config'!F240</f>
        <v xml:space="preserve"> </v>
      </c>
      <c r="G240" s="25" t="str">
        <f>'Import Config'!O240</f>
        <v xml:space="preserve"> </v>
      </c>
      <c r="H240" s="24" t="str">
        <f>'Import Config'!T240</f>
        <v xml:space="preserve"> </v>
      </c>
      <c r="I240" s="25" t="str">
        <f>'Import Config'!J240</f>
        <v xml:space="preserve"> </v>
      </c>
      <c r="J240" s="24" t="str">
        <f>'Import Config'!S240</f>
        <v xml:space="preserve"> </v>
      </c>
      <c r="K240" s="25" t="str">
        <f>'Import Config'!H240</f>
        <v xml:space="preserve"> </v>
      </c>
      <c r="L240" s="12"/>
    </row>
    <row r="241" spans="2:12">
      <c r="B241" s="21">
        <f t="shared" si="4"/>
        <v>239</v>
      </c>
      <c r="C241" s="24" t="str">
        <f>'Import Config'!Q241</f>
        <v xml:space="preserve">   </v>
      </c>
      <c r="D241" s="25" t="str">
        <f>'Import Config'!D241</f>
        <v xml:space="preserve"> </v>
      </c>
      <c r="E241" s="24" t="str">
        <f>'Import Config'!R241</f>
        <v xml:space="preserve"> </v>
      </c>
      <c r="F241" s="25" t="str">
        <f>'Import Config'!F241</f>
        <v xml:space="preserve"> </v>
      </c>
      <c r="G241" s="25" t="str">
        <f>'Import Config'!O241</f>
        <v xml:space="preserve"> </v>
      </c>
      <c r="H241" s="24" t="str">
        <f>'Import Config'!T241</f>
        <v xml:space="preserve"> </v>
      </c>
      <c r="I241" s="25" t="str">
        <f>'Import Config'!J241</f>
        <v xml:space="preserve"> </v>
      </c>
      <c r="J241" s="24" t="str">
        <f>'Import Config'!S241</f>
        <v xml:space="preserve"> </v>
      </c>
      <c r="K241" s="25" t="str">
        <f>'Import Config'!H241</f>
        <v xml:space="preserve"> </v>
      </c>
      <c r="L241" s="12"/>
    </row>
    <row r="242" spans="2:12">
      <c r="B242" s="21">
        <f t="shared" si="4"/>
        <v>240</v>
      </c>
      <c r="C242" s="24" t="str">
        <f>'Import Config'!Q242</f>
        <v xml:space="preserve">   </v>
      </c>
      <c r="D242" s="25" t="str">
        <f>'Import Config'!D242</f>
        <v xml:space="preserve"> </v>
      </c>
      <c r="E242" s="24" t="str">
        <f>'Import Config'!R242</f>
        <v xml:space="preserve"> </v>
      </c>
      <c r="F242" s="25" t="str">
        <f>'Import Config'!F242</f>
        <v xml:space="preserve"> </v>
      </c>
      <c r="G242" s="25" t="str">
        <f>'Import Config'!O242</f>
        <v xml:space="preserve"> </v>
      </c>
      <c r="H242" s="24" t="str">
        <f>'Import Config'!T242</f>
        <v xml:space="preserve"> </v>
      </c>
      <c r="I242" s="25" t="str">
        <f>'Import Config'!J242</f>
        <v xml:space="preserve"> </v>
      </c>
      <c r="J242" s="24" t="str">
        <f>'Import Config'!S242</f>
        <v xml:space="preserve"> </v>
      </c>
      <c r="K242" s="25" t="str">
        <f>'Import Config'!H242</f>
        <v xml:space="preserve"> </v>
      </c>
      <c r="L242" s="12"/>
    </row>
    <row r="243" spans="2:12">
      <c r="B243" s="21">
        <f t="shared" si="4"/>
        <v>241</v>
      </c>
      <c r="C243" s="24" t="str">
        <f>'Import Config'!Q243</f>
        <v xml:space="preserve">   </v>
      </c>
      <c r="D243" s="25" t="str">
        <f>'Import Config'!D243</f>
        <v xml:space="preserve"> </v>
      </c>
      <c r="E243" s="24" t="str">
        <f>'Import Config'!R243</f>
        <v xml:space="preserve"> </v>
      </c>
      <c r="F243" s="25" t="str">
        <f>'Import Config'!F243</f>
        <v xml:space="preserve"> </v>
      </c>
      <c r="G243" s="25" t="str">
        <f>'Import Config'!O243</f>
        <v xml:space="preserve"> </v>
      </c>
      <c r="H243" s="24" t="str">
        <f>'Import Config'!T243</f>
        <v xml:space="preserve"> </v>
      </c>
      <c r="I243" s="25" t="str">
        <f>'Import Config'!J243</f>
        <v xml:space="preserve"> </v>
      </c>
      <c r="J243" s="24" t="str">
        <f>'Import Config'!S243</f>
        <v xml:space="preserve"> </v>
      </c>
      <c r="K243" s="25" t="str">
        <f>'Import Config'!H243</f>
        <v xml:space="preserve"> </v>
      </c>
      <c r="L243" s="12"/>
    </row>
    <row r="244" spans="2:12">
      <c r="B244" s="21">
        <f t="shared" si="4"/>
        <v>242</v>
      </c>
      <c r="C244" s="24" t="str">
        <f>'Import Config'!Q244</f>
        <v xml:space="preserve">   </v>
      </c>
      <c r="D244" s="25" t="str">
        <f>'Import Config'!D244</f>
        <v xml:space="preserve"> </v>
      </c>
      <c r="E244" s="24" t="str">
        <f>'Import Config'!R244</f>
        <v xml:space="preserve"> </v>
      </c>
      <c r="F244" s="25" t="str">
        <f>'Import Config'!F244</f>
        <v xml:space="preserve"> </v>
      </c>
      <c r="G244" s="25" t="str">
        <f>'Import Config'!O244</f>
        <v xml:space="preserve"> </v>
      </c>
      <c r="H244" s="24" t="str">
        <f>'Import Config'!T244</f>
        <v xml:space="preserve"> </v>
      </c>
      <c r="I244" s="25" t="str">
        <f>'Import Config'!J244</f>
        <v xml:space="preserve"> </v>
      </c>
      <c r="J244" s="24" t="str">
        <f>'Import Config'!S244</f>
        <v xml:space="preserve"> </v>
      </c>
      <c r="K244" s="25" t="str">
        <f>'Import Config'!H244</f>
        <v xml:space="preserve"> </v>
      </c>
      <c r="L244" s="12"/>
    </row>
    <row r="245" spans="2:12">
      <c r="B245" s="21">
        <f t="shared" si="4"/>
        <v>243</v>
      </c>
      <c r="C245" s="24" t="str">
        <f>'Import Config'!Q245</f>
        <v xml:space="preserve">   </v>
      </c>
      <c r="D245" s="25" t="str">
        <f>'Import Config'!D245</f>
        <v xml:space="preserve"> </v>
      </c>
      <c r="E245" s="24" t="str">
        <f>'Import Config'!R245</f>
        <v xml:space="preserve"> </v>
      </c>
      <c r="F245" s="25" t="str">
        <f>'Import Config'!F245</f>
        <v xml:space="preserve"> </v>
      </c>
      <c r="G245" s="25" t="str">
        <f>'Import Config'!O245</f>
        <v xml:space="preserve"> </v>
      </c>
      <c r="H245" s="24" t="str">
        <f>'Import Config'!T245</f>
        <v xml:space="preserve"> </v>
      </c>
      <c r="I245" s="25" t="str">
        <f>'Import Config'!J245</f>
        <v xml:space="preserve"> </v>
      </c>
      <c r="J245" s="24" t="str">
        <f>'Import Config'!S245</f>
        <v xml:space="preserve"> </v>
      </c>
      <c r="K245" s="25" t="str">
        <f>'Import Config'!H245</f>
        <v xml:space="preserve"> </v>
      </c>
      <c r="L245" s="12"/>
    </row>
    <row r="246" spans="2:12">
      <c r="B246" s="21">
        <f t="shared" si="4"/>
        <v>244</v>
      </c>
      <c r="C246" s="24" t="str">
        <f>'Import Config'!Q246</f>
        <v xml:space="preserve">   </v>
      </c>
      <c r="D246" s="25" t="str">
        <f>'Import Config'!D246</f>
        <v xml:space="preserve"> </v>
      </c>
      <c r="E246" s="24" t="str">
        <f>'Import Config'!R246</f>
        <v xml:space="preserve"> </v>
      </c>
      <c r="F246" s="25" t="str">
        <f>'Import Config'!F246</f>
        <v xml:space="preserve"> </v>
      </c>
      <c r="G246" s="25" t="str">
        <f>'Import Config'!O246</f>
        <v xml:space="preserve"> </v>
      </c>
      <c r="H246" s="24" t="str">
        <f>'Import Config'!T246</f>
        <v xml:space="preserve"> </v>
      </c>
      <c r="I246" s="25" t="str">
        <f>'Import Config'!J246</f>
        <v xml:space="preserve"> </v>
      </c>
      <c r="J246" s="24" t="str">
        <f>'Import Config'!S246</f>
        <v xml:space="preserve"> </v>
      </c>
      <c r="K246" s="25" t="str">
        <f>'Import Config'!H246</f>
        <v xml:space="preserve"> </v>
      </c>
      <c r="L246" s="12"/>
    </row>
    <row r="247" spans="2:12">
      <c r="B247" s="21">
        <f t="shared" si="4"/>
        <v>245</v>
      </c>
      <c r="C247" s="24" t="str">
        <f>'Import Config'!Q247</f>
        <v xml:space="preserve">   </v>
      </c>
      <c r="D247" s="25" t="str">
        <f>'Import Config'!D247</f>
        <v xml:space="preserve"> </v>
      </c>
      <c r="E247" s="24" t="str">
        <f>'Import Config'!R247</f>
        <v xml:space="preserve"> </v>
      </c>
      <c r="F247" s="25" t="str">
        <f>'Import Config'!F247</f>
        <v xml:space="preserve"> </v>
      </c>
      <c r="G247" s="25" t="str">
        <f>'Import Config'!O247</f>
        <v xml:space="preserve"> </v>
      </c>
      <c r="H247" s="24" t="str">
        <f>'Import Config'!T247</f>
        <v xml:space="preserve"> </v>
      </c>
      <c r="I247" s="25" t="str">
        <f>'Import Config'!J247</f>
        <v xml:space="preserve"> </v>
      </c>
      <c r="J247" s="24" t="str">
        <f>'Import Config'!S247</f>
        <v xml:space="preserve"> </v>
      </c>
      <c r="K247" s="25" t="str">
        <f>'Import Config'!H247</f>
        <v xml:space="preserve"> </v>
      </c>
      <c r="L247" s="12"/>
    </row>
    <row r="248" spans="2:12">
      <c r="B248" s="21">
        <f t="shared" si="4"/>
        <v>246</v>
      </c>
      <c r="C248" s="24" t="str">
        <f>'Import Config'!Q248</f>
        <v xml:space="preserve">   </v>
      </c>
      <c r="D248" s="25" t="str">
        <f>'Import Config'!D248</f>
        <v xml:space="preserve"> </v>
      </c>
      <c r="E248" s="24" t="str">
        <f>'Import Config'!R248</f>
        <v xml:space="preserve"> </v>
      </c>
      <c r="F248" s="25" t="str">
        <f>'Import Config'!F248</f>
        <v xml:space="preserve"> </v>
      </c>
      <c r="G248" s="25" t="str">
        <f>'Import Config'!O248</f>
        <v xml:space="preserve"> </v>
      </c>
      <c r="H248" s="24" t="str">
        <f>'Import Config'!T248</f>
        <v xml:space="preserve"> </v>
      </c>
      <c r="I248" s="25" t="str">
        <f>'Import Config'!J248</f>
        <v xml:space="preserve"> </v>
      </c>
      <c r="J248" s="24" t="str">
        <f>'Import Config'!S248</f>
        <v xml:space="preserve"> </v>
      </c>
      <c r="K248" s="25" t="str">
        <f>'Import Config'!H248</f>
        <v xml:space="preserve"> </v>
      </c>
      <c r="L248" s="12"/>
    </row>
    <row r="249" spans="2:12">
      <c r="B249" s="21">
        <f t="shared" si="4"/>
        <v>247</v>
      </c>
      <c r="C249" s="24" t="str">
        <f>'Import Config'!Q249</f>
        <v xml:space="preserve">   </v>
      </c>
      <c r="D249" s="25" t="str">
        <f>'Import Config'!D249</f>
        <v xml:space="preserve"> </v>
      </c>
      <c r="E249" s="24" t="str">
        <f>'Import Config'!R249</f>
        <v xml:space="preserve"> </v>
      </c>
      <c r="F249" s="25" t="str">
        <f>'Import Config'!F249</f>
        <v xml:space="preserve"> </v>
      </c>
      <c r="G249" s="25" t="str">
        <f>'Import Config'!O249</f>
        <v xml:space="preserve"> </v>
      </c>
      <c r="H249" s="24" t="str">
        <f>'Import Config'!T249</f>
        <v xml:space="preserve"> </v>
      </c>
      <c r="I249" s="25" t="str">
        <f>'Import Config'!J249</f>
        <v xml:space="preserve"> </v>
      </c>
      <c r="J249" s="24" t="str">
        <f>'Import Config'!S249</f>
        <v xml:space="preserve"> </v>
      </c>
      <c r="K249" s="25" t="str">
        <f>'Import Config'!H249</f>
        <v xml:space="preserve"> </v>
      </c>
      <c r="L249" s="12"/>
    </row>
    <row r="250" spans="2:12">
      <c r="B250" s="21">
        <f t="shared" si="4"/>
        <v>248</v>
      </c>
      <c r="C250" s="24" t="str">
        <f>'Import Config'!Q250</f>
        <v xml:space="preserve">   </v>
      </c>
      <c r="D250" s="25" t="str">
        <f>'Import Config'!D250</f>
        <v xml:space="preserve"> </v>
      </c>
      <c r="E250" s="24" t="str">
        <f>'Import Config'!R250</f>
        <v xml:space="preserve"> </v>
      </c>
      <c r="F250" s="25" t="str">
        <f>'Import Config'!F250</f>
        <v xml:space="preserve"> </v>
      </c>
      <c r="G250" s="25" t="str">
        <f>'Import Config'!O250</f>
        <v xml:space="preserve"> </v>
      </c>
      <c r="H250" s="24" t="str">
        <f>'Import Config'!T250</f>
        <v xml:space="preserve"> </v>
      </c>
      <c r="I250" s="25" t="str">
        <f>'Import Config'!J250</f>
        <v xml:space="preserve"> </v>
      </c>
      <c r="J250" s="24" t="str">
        <f>'Import Config'!S250</f>
        <v xml:space="preserve"> </v>
      </c>
      <c r="K250" s="25" t="str">
        <f>'Import Config'!H250</f>
        <v xml:space="preserve"> </v>
      </c>
      <c r="L250" s="12"/>
    </row>
    <row r="251" spans="2:12">
      <c r="B251" s="21">
        <f t="shared" si="4"/>
        <v>249</v>
      </c>
      <c r="C251" s="24" t="str">
        <f>'Import Config'!Q251</f>
        <v xml:space="preserve">   </v>
      </c>
      <c r="D251" s="25" t="str">
        <f>'Import Config'!D251</f>
        <v xml:space="preserve"> </v>
      </c>
      <c r="E251" s="24" t="str">
        <f>'Import Config'!R251</f>
        <v xml:space="preserve"> </v>
      </c>
      <c r="F251" s="25" t="str">
        <f>'Import Config'!F251</f>
        <v xml:space="preserve"> </v>
      </c>
      <c r="G251" s="25" t="str">
        <f>'Import Config'!O251</f>
        <v xml:space="preserve"> </v>
      </c>
      <c r="H251" s="24" t="str">
        <f>'Import Config'!T251</f>
        <v xml:space="preserve"> </v>
      </c>
      <c r="I251" s="25" t="str">
        <f>'Import Config'!J251</f>
        <v xml:space="preserve"> </v>
      </c>
      <c r="J251" s="24" t="str">
        <f>'Import Config'!S251</f>
        <v xml:space="preserve"> </v>
      </c>
      <c r="K251" s="25" t="str">
        <f>'Import Config'!H251</f>
        <v xml:space="preserve"> </v>
      </c>
      <c r="L251" s="12"/>
    </row>
  </sheetData>
  <autoFilter ref="A1:L129"/>
  <phoneticPr fontId="2" type="noConversion"/>
  <dataValidations count="7">
    <dataValidation type="list" allowBlank="1" showInputMessage="1" showErrorMessage="1" sqref="C2:C251">
      <formula1>Triggers</formula1>
    </dataValidation>
    <dataValidation type="list" allowBlank="1" showInputMessage="1" showErrorMessage="1" sqref="K2:K251 I2:I251 F2:F251">
      <formula1>IndexRange</formula1>
    </dataValidation>
    <dataValidation type="list" allowBlank="1" showInputMessage="1" showErrorMessage="1" sqref="G2:G251">
      <formula1>CondOps</formula1>
    </dataValidation>
    <dataValidation type="list" allowBlank="1" showInputMessage="1" showErrorMessage="1" sqref="H2:H251">
      <formula1>Conditions</formula1>
    </dataValidation>
    <dataValidation type="list" allowBlank="1" showInputMessage="1" showErrorMessage="1" sqref="J2:J251">
      <formula1>Actions</formula1>
    </dataValidation>
    <dataValidation type="list" allowBlank="1" showInputMessage="1" showErrorMessage="1" sqref="E2:E251">
      <formula1>Conditions</formula1>
    </dataValidation>
    <dataValidation type="list" allowBlank="1" showInputMessage="1" showErrorMessage="1" sqref="D2:D251">
      <formula1>IndexRange</formula1>
    </dataValidation>
  </dataValidations>
  <pageMargins left="0.75" right="0.75" top="1" bottom="1" header="0.5" footer="0.5"/>
  <pageSetup scale="76" fitToHeight="4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1"/>
  <sheetViews>
    <sheetView tabSelected="1" workbookViewId="0">
      <selection activeCell="K37" sqref="K37"/>
    </sheetView>
  </sheetViews>
  <sheetFormatPr baseColWidth="10" defaultColWidth="9.140625" defaultRowHeight="12.75"/>
  <cols>
    <col min="2" max="2" width="11.42578125" bestFit="1" customWidth="1"/>
    <col min="11" max="11" width="45.28515625" bestFit="1" customWidth="1"/>
    <col min="12" max="12" width="29.7109375" customWidth="1"/>
  </cols>
  <sheetData>
    <row r="1" spans="1:11">
      <c r="A1" t="s">
        <v>376</v>
      </c>
      <c r="B1" t="s">
        <v>377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J1" t="s">
        <v>386</v>
      </c>
    </row>
    <row r="2" spans="1:11">
      <c r="A2">
        <v>512</v>
      </c>
      <c r="B2">
        <f>Script!B2</f>
        <v>0</v>
      </c>
      <c r="C2">
        <f>IF((Script!C2)&lt;&gt;"",VLOOKUP(Script!C2,TRIGGERS!A:B,2,FALSE),0)</f>
        <v>0</v>
      </c>
      <c r="D2">
        <f>IF(Script!D2=" ",0,Script!D2)</f>
        <v>0</v>
      </c>
      <c r="E2">
        <f>IF(Script!E2&lt;&gt;"",VLOOKUP(Script!E2,CONDITIONS!A:B,2,FALSE),0)</f>
        <v>0</v>
      </c>
      <c r="F2">
        <f>IF(Script!F2=" ",0,Script!F2)</f>
        <v>0</v>
      </c>
      <c r="G2">
        <f>IF(Script!J2&lt;&gt;"",VLOOKUP(Script!J2,ACTIONS!A:B,2,FALSE),0)</f>
        <v>0</v>
      </c>
      <c r="H2">
        <f>IF(Script!K2=" ",0,Script!K2)</f>
        <v>0</v>
      </c>
      <c r="I2">
        <f>IF(Script!H2&lt;&gt;"", VLOOKUP(Script!H2,CONDITIONS!A:B,2,FALSE),0) + IF(Script!G2&lt;&gt;"",VLOOKUP(Script!G2,'CONDITION OPERATIONS'!$A$1:$B$4,2,FALSE),0)</f>
        <v>0</v>
      </c>
      <c r="J2">
        <f>IF(Script!I2=" ",0,Script!I2)</f>
        <v>0</v>
      </c>
      <c r="K2" t="str">
        <f t="shared" ref="K2:K65" si="0">CONCATENATE("AT$APP PARAM ",$A2,",",$B2,",",$C2,",",$D2,",",$E2,",",$F2,",",$G2,",",$H2,",",$I2,",",$J2)</f>
        <v>AT$APP PARAM 512,0,0,0,0,0,0,0,0,0</v>
      </c>
    </row>
    <row r="3" spans="1:11">
      <c r="A3">
        <v>512</v>
      </c>
      <c r="B3">
        <f>Script!B3</f>
        <v>1</v>
      </c>
      <c r="C3">
        <f>IF((Script!C3)&lt;&gt;"",VLOOKUP(Script!C3,TRIGGERS!A:B,2,FALSE),0)</f>
        <v>0</v>
      </c>
      <c r="D3">
        <f>IF(Script!D3=" ",0,Script!D3)</f>
        <v>0</v>
      </c>
      <c r="E3">
        <f>IF(Script!E3&lt;&gt;"",VLOOKUP(Script!E3,CONDITIONS!A:B,2,FALSE),0)</f>
        <v>0</v>
      </c>
      <c r="F3">
        <f>IF(Script!F3=" ",0,Script!F3)</f>
        <v>0</v>
      </c>
      <c r="G3">
        <f>IF(Script!J3&lt;&gt;"",VLOOKUP(Script!J3,ACTIONS!A:B,2,FALSE),0)</f>
        <v>0</v>
      </c>
      <c r="H3">
        <f>IF(Script!K3=" ",0,Script!K3)</f>
        <v>0</v>
      </c>
      <c r="I3">
        <f>IF(Script!H3&lt;&gt;"", VLOOKUP(Script!H3,CONDITIONS!A:B,2,FALSE),0) + IF(Script!G3&lt;&gt;"",VLOOKUP(Script!G3,'CONDITION OPERATIONS'!$A$1:$B$4,2,FALSE),0)</f>
        <v>0</v>
      </c>
      <c r="J3">
        <f>IF(Script!I3=" ",0,Script!I3)</f>
        <v>0</v>
      </c>
      <c r="K3" t="str">
        <f t="shared" si="0"/>
        <v>AT$APP PARAM 512,1,0,0,0,0,0,0,0,0</v>
      </c>
    </row>
    <row r="4" spans="1:11">
      <c r="A4">
        <v>512</v>
      </c>
      <c r="B4">
        <f>Script!B4</f>
        <v>2</v>
      </c>
      <c r="C4">
        <f>IF((Script!C4)&lt;&gt;"",VLOOKUP(Script!C4,TRIGGERS!A:B,2,FALSE),0)</f>
        <v>0</v>
      </c>
      <c r="D4">
        <f>IF(Script!D4=" ",0,Script!D4)</f>
        <v>0</v>
      </c>
      <c r="E4">
        <f>IF(Script!E4&lt;&gt;"",VLOOKUP(Script!E4,CONDITIONS!A:B,2,FALSE),0)</f>
        <v>0</v>
      </c>
      <c r="F4">
        <f>IF(Script!F4=" ",0,Script!F4)</f>
        <v>0</v>
      </c>
      <c r="G4">
        <f>IF(Script!J4&lt;&gt;"",VLOOKUP(Script!J4,ACTIONS!A:B,2,FALSE),0)</f>
        <v>0</v>
      </c>
      <c r="H4">
        <f>IF(Script!K4=" ",0,Script!K4)</f>
        <v>0</v>
      </c>
      <c r="I4">
        <f>IF(Script!H4&lt;&gt;"", VLOOKUP(Script!H4,CONDITIONS!A:B,2,FALSE),0) + IF(Script!G4&lt;&gt;"",VLOOKUP(Script!G4,'CONDITION OPERATIONS'!$A$1:$B$4,2,FALSE),0)</f>
        <v>0</v>
      </c>
      <c r="J4">
        <f>IF(Script!I4=" ",0,Script!I4)</f>
        <v>0</v>
      </c>
      <c r="K4" t="str">
        <f t="shared" si="0"/>
        <v>AT$APP PARAM 512,2,0,0,0,0,0,0,0,0</v>
      </c>
    </row>
    <row r="5" spans="1:11">
      <c r="A5">
        <v>512</v>
      </c>
      <c r="B5">
        <f>Script!B5</f>
        <v>3</v>
      </c>
      <c r="C5">
        <f>IF((Script!C5)&lt;&gt;"",VLOOKUP(Script!C5,TRIGGERS!A:B,2,FALSE),0)</f>
        <v>0</v>
      </c>
      <c r="D5">
        <f>IF(Script!D5=" ",0,Script!D5)</f>
        <v>0</v>
      </c>
      <c r="E5">
        <f>IF(Script!E5&lt;&gt;"",VLOOKUP(Script!E5,CONDITIONS!A:B,2,FALSE),0)</f>
        <v>0</v>
      </c>
      <c r="F5">
        <f>IF(Script!F5=" ",0,Script!F5)</f>
        <v>0</v>
      </c>
      <c r="G5">
        <f>IF(Script!J5&lt;&gt;"",VLOOKUP(Script!J5,ACTIONS!A:B,2,FALSE),0)</f>
        <v>0</v>
      </c>
      <c r="H5">
        <f>IF(Script!K5=" ",0,Script!K5)</f>
        <v>0</v>
      </c>
      <c r="I5">
        <f>IF(Script!H5&lt;&gt;"", VLOOKUP(Script!H5,CONDITIONS!A:B,2,FALSE),0) + IF(Script!G5&lt;&gt;"",VLOOKUP(Script!G5,'CONDITION OPERATIONS'!$A$1:$B$4,2,FALSE),0)</f>
        <v>0</v>
      </c>
      <c r="J5">
        <f>IF(Script!I5=" ",0,Script!I5)</f>
        <v>0</v>
      </c>
      <c r="K5" t="str">
        <f t="shared" si="0"/>
        <v>AT$APP PARAM 512,3,0,0,0,0,0,0,0,0</v>
      </c>
    </row>
    <row r="6" spans="1:11">
      <c r="A6">
        <v>512</v>
      </c>
      <c r="B6">
        <f>Script!B6</f>
        <v>4</v>
      </c>
      <c r="C6">
        <f>IF((Script!C6)&lt;&gt;"",VLOOKUP(Script!C6,TRIGGERS!A:B,2,FALSE),0)</f>
        <v>0</v>
      </c>
      <c r="D6">
        <f>IF(Script!D6=" ",0,Script!D6)</f>
        <v>0</v>
      </c>
      <c r="E6">
        <f>IF(Script!E6&lt;&gt;"",VLOOKUP(Script!E6,CONDITIONS!A:B,2,FALSE),0)</f>
        <v>0</v>
      </c>
      <c r="F6">
        <f>IF(Script!F6=" ",0,Script!F6)</f>
        <v>0</v>
      </c>
      <c r="G6">
        <f>IF(Script!J6&lt;&gt;"",VLOOKUP(Script!J6,ACTIONS!A:B,2,FALSE),0)</f>
        <v>0</v>
      </c>
      <c r="H6">
        <f>IF(Script!K6=" ",0,Script!K6)</f>
        <v>0</v>
      </c>
      <c r="I6">
        <f>IF(Script!H6&lt;&gt;"", VLOOKUP(Script!H6,CONDITIONS!A:B,2,FALSE),0) + IF(Script!G6&lt;&gt;"",VLOOKUP(Script!G6,'CONDITION OPERATIONS'!$A$1:$B$4,2,FALSE),0)</f>
        <v>0</v>
      </c>
      <c r="J6">
        <f>IF(Script!I6=" ",0,Script!I6)</f>
        <v>0</v>
      </c>
      <c r="K6" t="str">
        <f t="shared" si="0"/>
        <v>AT$APP PARAM 512,4,0,0,0,0,0,0,0,0</v>
      </c>
    </row>
    <row r="7" spans="1:11">
      <c r="A7">
        <v>512</v>
      </c>
      <c r="B7">
        <f>Script!B7</f>
        <v>5</v>
      </c>
      <c r="C7">
        <f>IF((Script!C7)&lt;&gt;"",VLOOKUP(Script!C7,TRIGGERS!A:B,2,FALSE),0)</f>
        <v>0</v>
      </c>
      <c r="D7">
        <f>IF(Script!D7=" ",0,Script!D7)</f>
        <v>0</v>
      </c>
      <c r="E7">
        <f>IF(Script!E7&lt;&gt;"",VLOOKUP(Script!E7,CONDITIONS!A:B,2,FALSE),0)</f>
        <v>0</v>
      </c>
      <c r="F7">
        <f>IF(Script!F7=" ",0,Script!F7)</f>
        <v>0</v>
      </c>
      <c r="G7">
        <f>IF(Script!J7&lt;&gt;"",VLOOKUP(Script!J7,ACTIONS!A:B,2,FALSE),0)</f>
        <v>0</v>
      </c>
      <c r="H7">
        <f>IF(Script!K7=" ",0,Script!K7)</f>
        <v>0</v>
      </c>
      <c r="I7">
        <f>IF(Script!H7&lt;&gt;"", VLOOKUP(Script!H7,CONDITIONS!A:B,2,FALSE),0) + IF(Script!G7&lt;&gt;"",VLOOKUP(Script!G7,'CONDITION OPERATIONS'!$A$1:$B$4,2,FALSE),0)</f>
        <v>0</v>
      </c>
      <c r="J7">
        <f>IF(Script!I7=" ",0,Script!I7)</f>
        <v>0</v>
      </c>
      <c r="K7" t="str">
        <f t="shared" si="0"/>
        <v>AT$APP PARAM 512,5,0,0,0,0,0,0,0,0</v>
      </c>
    </row>
    <row r="8" spans="1:11">
      <c r="A8">
        <v>512</v>
      </c>
      <c r="B8">
        <f>Script!B8</f>
        <v>6</v>
      </c>
      <c r="C8">
        <f>IF((Script!C8)&lt;&gt;"",VLOOKUP(Script!C8,TRIGGERS!A:B,2,FALSE),0)</f>
        <v>0</v>
      </c>
      <c r="D8">
        <f>IF(Script!D8=" ",0,Script!D8)</f>
        <v>0</v>
      </c>
      <c r="E8">
        <f>IF(Script!E8&lt;&gt;"",VLOOKUP(Script!E8,CONDITIONS!A:B,2,FALSE),0)</f>
        <v>0</v>
      </c>
      <c r="F8">
        <f>IF(Script!F8=" ",0,Script!F8)</f>
        <v>0</v>
      </c>
      <c r="G8">
        <f>IF(Script!J8&lt;&gt;"",VLOOKUP(Script!J8,ACTIONS!A:B,2,FALSE),0)</f>
        <v>0</v>
      </c>
      <c r="H8">
        <f>IF(Script!K8=" ",0,Script!K8)</f>
        <v>0</v>
      </c>
      <c r="I8">
        <f>IF(Script!H8&lt;&gt;"", VLOOKUP(Script!H8,CONDITIONS!A:B,2,FALSE),0) + IF(Script!G8&lt;&gt;"",VLOOKUP(Script!G8,'CONDITION OPERATIONS'!$A$1:$B$4,2,FALSE),0)</f>
        <v>0</v>
      </c>
      <c r="J8">
        <f>IF(Script!I8=" ",0,Script!I8)</f>
        <v>0</v>
      </c>
      <c r="K8" t="str">
        <f t="shared" si="0"/>
        <v>AT$APP PARAM 512,6,0,0,0,0,0,0,0,0</v>
      </c>
    </row>
    <row r="9" spans="1:11">
      <c r="A9">
        <v>512</v>
      </c>
      <c r="B9">
        <f>Script!B9</f>
        <v>7</v>
      </c>
      <c r="C9">
        <f>IF((Script!C9)&lt;&gt;"",VLOOKUP(Script!C9,TRIGGERS!A:B,2,FALSE),0)</f>
        <v>0</v>
      </c>
      <c r="D9">
        <f>IF(Script!D9=" ",0,Script!D9)</f>
        <v>0</v>
      </c>
      <c r="E9">
        <f>IF(Script!E9&lt;&gt;"",VLOOKUP(Script!E9,CONDITIONS!A:B,2,FALSE),0)</f>
        <v>0</v>
      </c>
      <c r="F9">
        <f>IF(Script!F9=" ",0,Script!F9)</f>
        <v>0</v>
      </c>
      <c r="G9">
        <f>IF(Script!J9&lt;&gt;"",VLOOKUP(Script!J9,ACTIONS!A:B,2,FALSE),0)</f>
        <v>0</v>
      </c>
      <c r="H9">
        <f>IF(Script!K9=" ",0,Script!K9)</f>
        <v>0</v>
      </c>
      <c r="I9">
        <f>IF(Script!H9&lt;&gt;"", VLOOKUP(Script!H9,CONDITIONS!A:B,2,FALSE),0) + IF(Script!G9&lt;&gt;"",VLOOKUP(Script!G9,'CONDITION OPERATIONS'!$A$1:$B$4,2,FALSE),0)</f>
        <v>0</v>
      </c>
      <c r="J9">
        <f>IF(Script!I9=" ",0,Script!I9)</f>
        <v>0</v>
      </c>
      <c r="K9" t="str">
        <f t="shared" si="0"/>
        <v>AT$APP PARAM 512,7,0,0,0,0,0,0,0,0</v>
      </c>
    </row>
    <row r="10" spans="1:11">
      <c r="A10">
        <v>512</v>
      </c>
      <c r="B10">
        <f>Script!B10</f>
        <v>8</v>
      </c>
      <c r="C10">
        <f>IF((Script!C10)&lt;&gt;"",VLOOKUP(Script!C10,TRIGGERS!A:B,2,FALSE),0)</f>
        <v>0</v>
      </c>
      <c r="D10">
        <f>IF(Script!D10=" ",0,Script!D10)</f>
        <v>0</v>
      </c>
      <c r="E10">
        <f>IF(Script!E10&lt;&gt;"",VLOOKUP(Script!E10,CONDITIONS!A:B,2,FALSE),0)</f>
        <v>0</v>
      </c>
      <c r="F10">
        <f>IF(Script!F10=" ",0,Script!F10)</f>
        <v>0</v>
      </c>
      <c r="G10">
        <f>IF(Script!J10&lt;&gt;"",VLOOKUP(Script!J10,ACTIONS!A:B,2,FALSE),0)</f>
        <v>0</v>
      </c>
      <c r="H10">
        <f>IF(Script!K10=" ",0,Script!K10)</f>
        <v>0</v>
      </c>
      <c r="I10">
        <f>IF(Script!H10&lt;&gt;"", VLOOKUP(Script!H10,CONDITIONS!A:B,2,FALSE),0) + IF(Script!G10&lt;&gt;"",VLOOKUP(Script!G10,'CONDITION OPERATIONS'!$A$1:$B$4,2,FALSE),0)</f>
        <v>0</v>
      </c>
      <c r="J10">
        <f>IF(Script!I10=" ",0,Script!I10)</f>
        <v>0</v>
      </c>
      <c r="K10" t="str">
        <f t="shared" si="0"/>
        <v>AT$APP PARAM 512,8,0,0,0,0,0,0,0,0</v>
      </c>
    </row>
    <row r="11" spans="1:11">
      <c r="A11">
        <v>512</v>
      </c>
      <c r="B11">
        <f>Script!B11</f>
        <v>9</v>
      </c>
      <c r="C11">
        <f>IF((Script!C11)&lt;&gt;"",VLOOKUP(Script!C11,TRIGGERS!A:B,2,FALSE),0)</f>
        <v>0</v>
      </c>
      <c r="D11">
        <f>IF(Script!D11=" ",0,Script!D11)</f>
        <v>0</v>
      </c>
      <c r="E11">
        <f>IF(Script!E11&lt;&gt;"",VLOOKUP(Script!E11,CONDITIONS!A:B,2,FALSE),0)</f>
        <v>0</v>
      </c>
      <c r="F11">
        <f>IF(Script!F11=" ",0,Script!F11)</f>
        <v>0</v>
      </c>
      <c r="G11">
        <f>IF(Script!J11&lt;&gt;"",VLOOKUP(Script!J11,ACTIONS!A:B,2,FALSE),0)</f>
        <v>0</v>
      </c>
      <c r="H11">
        <f>IF(Script!K11=" ",0,Script!K11)</f>
        <v>0</v>
      </c>
      <c r="I11">
        <f>IF(Script!H11&lt;&gt;"", VLOOKUP(Script!H11,CONDITIONS!A:B,2,FALSE),0) + IF(Script!G11&lt;&gt;"",VLOOKUP(Script!G11,'CONDITION OPERATIONS'!$A$1:$B$4,2,FALSE),0)</f>
        <v>0</v>
      </c>
      <c r="J11">
        <f>IF(Script!I11=" ",0,Script!I11)</f>
        <v>0</v>
      </c>
      <c r="K11" t="str">
        <f t="shared" si="0"/>
        <v>AT$APP PARAM 512,9,0,0,0,0,0,0,0,0</v>
      </c>
    </row>
    <row r="12" spans="1:11">
      <c r="A12">
        <v>512</v>
      </c>
      <c r="B12">
        <f>Script!B12</f>
        <v>10</v>
      </c>
      <c r="C12">
        <f>IF((Script!C12)&lt;&gt;"",VLOOKUP(Script!C12,TRIGGERS!A:B,2,FALSE),0)</f>
        <v>0</v>
      </c>
      <c r="D12">
        <f>IF(Script!D12=" ",0,Script!D12)</f>
        <v>0</v>
      </c>
      <c r="E12">
        <f>IF(Script!E12&lt;&gt;"",VLOOKUP(Script!E12,CONDITIONS!A:B,2,FALSE),0)</f>
        <v>0</v>
      </c>
      <c r="F12">
        <f>IF(Script!F12=" ",0,Script!F12)</f>
        <v>0</v>
      </c>
      <c r="G12">
        <f>IF(Script!J12&lt;&gt;"",VLOOKUP(Script!J12,ACTIONS!A:B,2,FALSE),0)</f>
        <v>0</v>
      </c>
      <c r="H12">
        <f>IF(Script!K12=" ",0,Script!K12)</f>
        <v>0</v>
      </c>
      <c r="I12">
        <f>IF(Script!H12&lt;&gt;"", VLOOKUP(Script!H12,CONDITIONS!A:B,2,FALSE),0) + IF(Script!G12&lt;&gt;"",VLOOKUP(Script!G12,'CONDITION OPERATIONS'!$A$1:$B$4,2,FALSE),0)</f>
        <v>0</v>
      </c>
      <c r="J12">
        <f>IF(Script!I12=" ",0,Script!I12)</f>
        <v>0</v>
      </c>
      <c r="K12" t="str">
        <f t="shared" si="0"/>
        <v>AT$APP PARAM 512,10,0,0,0,0,0,0,0,0</v>
      </c>
    </row>
    <row r="13" spans="1:11">
      <c r="A13">
        <v>512</v>
      </c>
      <c r="B13">
        <f>Script!B13</f>
        <v>11</v>
      </c>
      <c r="C13">
        <f>IF((Script!C13)&lt;&gt;"",VLOOKUP(Script!C13,TRIGGERS!A:B,2,FALSE),0)</f>
        <v>0</v>
      </c>
      <c r="D13">
        <f>IF(Script!D13=" ",0,Script!D13)</f>
        <v>0</v>
      </c>
      <c r="E13">
        <f>IF(Script!E13&lt;&gt;"",VLOOKUP(Script!E13,CONDITIONS!A:B,2,FALSE),0)</f>
        <v>0</v>
      </c>
      <c r="F13">
        <f>IF(Script!F13=" ",0,Script!F13)</f>
        <v>0</v>
      </c>
      <c r="G13">
        <f>IF(Script!J13&lt;&gt;"",VLOOKUP(Script!J13,ACTIONS!A:B,2,FALSE),0)</f>
        <v>0</v>
      </c>
      <c r="H13">
        <f>IF(Script!K13=" ",0,Script!K13)</f>
        <v>0</v>
      </c>
      <c r="I13">
        <f>IF(Script!H13&lt;&gt;"", VLOOKUP(Script!H13,CONDITIONS!A:B,2,FALSE),0) + IF(Script!G13&lt;&gt;"",VLOOKUP(Script!G13,'CONDITION OPERATIONS'!$A$1:$B$4,2,FALSE),0)</f>
        <v>0</v>
      </c>
      <c r="J13">
        <f>IF(Script!I13=" ",0,Script!I13)</f>
        <v>0</v>
      </c>
      <c r="K13" t="str">
        <f t="shared" si="0"/>
        <v>AT$APP PARAM 512,11,0,0,0,0,0,0,0,0</v>
      </c>
    </row>
    <row r="14" spans="1:11">
      <c r="A14">
        <v>512</v>
      </c>
      <c r="B14">
        <f>Script!B14</f>
        <v>12</v>
      </c>
      <c r="C14">
        <f>IF((Script!C14)&lt;&gt;"",VLOOKUP(Script!C14,TRIGGERS!A:B,2,FALSE),0)</f>
        <v>0</v>
      </c>
      <c r="D14">
        <f>IF(Script!D14=" ",0,Script!D14)</f>
        <v>0</v>
      </c>
      <c r="E14">
        <f>IF(Script!E14&lt;&gt;"",VLOOKUP(Script!E14,CONDITIONS!A:B,2,FALSE),0)</f>
        <v>0</v>
      </c>
      <c r="F14">
        <f>IF(Script!F14=" ",0,Script!F14)</f>
        <v>0</v>
      </c>
      <c r="G14">
        <f>IF(Script!J14&lt;&gt;"",VLOOKUP(Script!J14,ACTIONS!A:B,2,FALSE),0)</f>
        <v>0</v>
      </c>
      <c r="H14">
        <f>IF(Script!K14=" ",0,Script!K14)</f>
        <v>0</v>
      </c>
      <c r="I14">
        <f>IF(Script!H14&lt;&gt;"", VLOOKUP(Script!H14,CONDITIONS!A:B,2,FALSE),0) + IF(Script!G14&lt;&gt;"",VLOOKUP(Script!G14,'CONDITION OPERATIONS'!$A$1:$B$4,2,FALSE),0)</f>
        <v>0</v>
      </c>
      <c r="J14">
        <f>IF(Script!I14=" ",0,Script!I14)</f>
        <v>0</v>
      </c>
      <c r="K14" t="str">
        <f t="shared" si="0"/>
        <v>AT$APP PARAM 512,12,0,0,0,0,0,0,0,0</v>
      </c>
    </row>
    <row r="15" spans="1:11">
      <c r="A15">
        <v>512</v>
      </c>
      <c r="B15">
        <f>Script!B15</f>
        <v>13</v>
      </c>
      <c r="C15">
        <f>IF((Script!C15)&lt;&gt;"",VLOOKUP(Script!C15,TRIGGERS!A:B,2,FALSE),0)</f>
        <v>0</v>
      </c>
      <c r="D15">
        <f>IF(Script!D15=" ",0,Script!D15)</f>
        <v>0</v>
      </c>
      <c r="E15">
        <f>IF(Script!E15&lt;&gt;"",VLOOKUP(Script!E15,CONDITIONS!A:B,2,FALSE),0)</f>
        <v>0</v>
      </c>
      <c r="F15">
        <f>IF(Script!F15=" ",0,Script!F15)</f>
        <v>0</v>
      </c>
      <c r="G15">
        <f>IF(Script!J15&lt;&gt;"",VLOOKUP(Script!J15,ACTIONS!A:B,2,FALSE),0)</f>
        <v>0</v>
      </c>
      <c r="H15">
        <f>IF(Script!K15=" ",0,Script!K15)</f>
        <v>0</v>
      </c>
      <c r="I15">
        <f>IF(Script!H15&lt;&gt;"", VLOOKUP(Script!H15,CONDITIONS!A:B,2,FALSE),0) + IF(Script!G15&lt;&gt;"",VLOOKUP(Script!G15,'CONDITION OPERATIONS'!$A$1:$B$4,2,FALSE),0)</f>
        <v>0</v>
      </c>
      <c r="J15">
        <f>IF(Script!I15=" ",0,Script!I15)</f>
        <v>0</v>
      </c>
      <c r="K15" t="str">
        <f t="shared" si="0"/>
        <v>AT$APP PARAM 512,13,0,0,0,0,0,0,0,0</v>
      </c>
    </row>
    <row r="16" spans="1:11">
      <c r="A16">
        <v>512</v>
      </c>
      <c r="B16">
        <f>Script!B16</f>
        <v>14</v>
      </c>
      <c r="C16">
        <f>IF((Script!C16)&lt;&gt;"",VLOOKUP(Script!C16,TRIGGERS!A:B,2,FALSE),0)</f>
        <v>0</v>
      </c>
      <c r="D16">
        <f>IF(Script!D16=" ",0,Script!D16)</f>
        <v>0</v>
      </c>
      <c r="E16">
        <f>IF(Script!E16&lt;&gt;"",VLOOKUP(Script!E16,CONDITIONS!A:B,2,FALSE),0)</f>
        <v>0</v>
      </c>
      <c r="F16">
        <f>IF(Script!F16=" ",0,Script!F16)</f>
        <v>0</v>
      </c>
      <c r="G16">
        <f>IF(Script!J16&lt;&gt;"",VLOOKUP(Script!J16,ACTIONS!A:B,2,FALSE),0)</f>
        <v>0</v>
      </c>
      <c r="H16">
        <f>IF(Script!K16=" ",0,Script!K16)</f>
        <v>0</v>
      </c>
      <c r="I16">
        <f>IF(Script!H16&lt;&gt;"", VLOOKUP(Script!H16,CONDITIONS!A:B,2,FALSE),0) + IF(Script!G16&lt;&gt;"",VLOOKUP(Script!G16,'CONDITION OPERATIONS'!$A$1:$B$4,2,FALSE),0)</f>
        <v>0</v>
      </c>
      <c r="J16">
        <f>IF(Script!I16=" ",0,Script!I16)</f>
        <v>0</v>
      </c>
      <c r="K16" t="str">
        <f t="shared" si="0"/>
        <v>AT$APP PARAM 512,14,0,0,0,0,0,0,0,0</v>
      </c>
    </row>
    <row r="17" spans="1:11">
      <c r="A17">
        <v>512</v>
      </c>
      <c r="B17">
        <f>Script!B17</f>
        <v>15</v>
      </c>
      <c r="C17">
        <f>IF((Script!C17)&lt;&gt;"",VLOOKUP(Script!C17,TRIGGERS!A:B,2,FALSE),0)</f>
        <v>0</v>
      </c>
      <c r="D17">
        <f>IF(Script!D17=" ",0,Script!D17)</f>
        <v>0</v>
      </c>
      <c r="E17">
        <f>IF(Script!E17&lt;&gt;"",VLOOKUP(Script!E17,CONDITIONS!A:B,2,FALSE),0)</f>
        <v>0</v>
      </c>
      <c r="F17">
        <f>IF(Script!F17=" ",0,Script!F17)</f>
        <v>0</v>
      </c>
      <c r="G17">
        <f>IF(Script!J17&lt;&gt;"",VLOOKUP(Script!J17,ACTIONS!A:B,2,FALSE),0)</f>
        <v>0</v>
      </c>
      <c r="H17">
        <f>IF(Script!K17=" ",0,Script!K17)</f>
        <v>0</v>
      </c>
      <c r="I17">
        <f>IF(Script!H17&lt;&gt;"", VLOOKUP(Script!H17,CONDITIONS!A:B,2,FALSE),0) + IF(Script!G17&lt;&gt;"",VLOOKUP(Script!G17,'CONDITION OPERATIONS'!$A$1:$B$4,2,FALSE),0)</f>
        <v>0</v>
      </c>
      <c r="J17">
        <f>IF(Script!I17=" ",0,Script!I17)</f>
        <v>0</v>
      </c>
      <c r="K17" t="str">
        <f t="shared" si="0"/>
        <v>AT$APP PARAM 512,15,0,0,0,0,0,0,0,0</v>
      </c>
    </row>
    <row r="18" spans="1:11">
      <c r="A18">
        <v>512</v>
      </c>
      <c r="B18">
        <f>Script!B18</f>
        <v>16</v>
      </c>
      <c r="C18">
        <f>IF((Script!C18)&lt;&gt;"",VLOOKUP(Script!C18,TRIGGERS!A:B,2,FALSE),0)</f>
        <v>0</v>
      </c>
      <c r="D18">
        <f>IF(Script!D18=" ",0,Script!D18)</f>
        <v>0</v>
      </c>
      <c r="E18">
        <f>IF(Script!E18&lt;&gt;"",VLOOKUP(Script!E18,CONDITIONS!A:B,2,FALSE),0)</f>
        <v>0</v>
      </c>
      <c r="F18">
        <f>IF(Script!F18=" ",0,Script!F18)</f>
        <v>0</v>
      </c>
      <c r="G18">
        <f>IF(Script!J18&lt;&gt;"",VLOOKUP(Script!J18,ACTIONS!A:B,2,FALSE),0)</f>
        <v>0</v>
      </c>
      <c r="H18">
        <f>IF(Script!K18=" ",0,Script!K18)</f>
        <v>0</v>
      </c>
      <c r="I18">
        <f>IF(Script!H18&lt;&gt;"", VLOOKUP(Script!H18,CONDITIONS!A:B,2,FALSE),0) + IF(Script!G18&lt;&gt;"",VLOOKUP(Script!G18,'CONDITION OPERATIONS'!$A$1:$B$4,2,FALSE),0)</f>
        <v>0</v>
      </c>
      <c r="J18">
        <f>IF(Script!I18=" ",0,Script!I18)</f>
        <v>0</v>
      </c>
      <c r="K18" t="str">
        <f t="shared" si="0"/>
        <v>AT$APP PARAM 512,16,0,0,0,0,0,0,0,0</v>
      </c>
    </row>
    <row r="19" spans="1:11">
      <c r="A19">
        <v>512</v>
      </c>
      <c r="B19">
        <f>Script!B19</f>
        <v>17</v>
      </c>
      <c r="C19">
        <f>IF((Script!C19)&lt;&gt;"",VLOOKUP(Script!C19,TRIGGERS!A:B,2,FALSE),0)</f>
        <v>0</v>
      </c>
      <c r="D19">
        <f>IF(Script!D19=" ",0,Script!D19)</f>
        <v>0</v>
      </c>
      <c r="E19">
        <f>IF(Script!E19&lt;&gt;"",VLOOKUP(Script!E19,CONDITIONS!A:B,2,FALSE),0)</f>
        <v>0</v>
      </c>
      <c r="F19">
        <f>IF(Script!F19=" ",0,Script!F19)</f>
        <v>0</v>
      </c>
      <c r="G19">
        <f>IF(Script!J19&lt;&gt;"",VLOOKUP(Script!J19,ACTIONS!A:B,2,FALSE),0)</f>
        <v>0</v>
      </c>
      <c r="H19">
        <f>IF(Script!K19=" ",0,Script!K19)</f>
        <v>0</v>
      </c>
      <c r="I19">
        <f>IF(Script!H19&lt;&gt;"", VLOOKUP(Script!H19,CONDITIONS!A:B,2,FALSE),0) + IF(Script!G19&lt;&gt;"",VLOOKUP(Script!G19,'CONDITION OPERATIONS'!$A$1:$B$4,2,FALSE),0)</f>
        <v>0</v>
      </c>
      <c r="J19">
        <f>IF(Script!I19=" ",0,Script!I19)</f>
        <v>0</v>
      </c>
      <c r="K19" t="str">
        <f t="shared" si="0"/>
        <v>AT$APP PARAM 512,17,0,0,0,0,0,0,0,0</v>
      </c>
    </row>
    <row r="20" spans="1:11">
      <c r="A20">
        <v>512</v>
      </c>
      <c r="B20">
        <f>Script!B20</f>
        <v>18</v>
      </c>
      <c r="C20">
        <f>IF((Script!C20)&lt;&gt;"",VLOOKUP(Script!C20,TRIGGERS!A:B,2,FALSE),0)</f>
        <v>0</v>
      </c>
      <c r="D20">
        <f>IF(Script!D20=" ",0,Script!D20)</f>
        <v>0</v>
      </c>
      <c r="E20">
        <f>IF(Script!E20&lt;&gt;"",VLOOKUP(Script!E20,CONDITIONS!A:B,2,FALSE),0)</f>
        <v>0</v>
      </c>
      <c r="F20">
        <f>IF(Script!F20=" ",0,Script!F20)</f>
        <v>0</v>
      </c>
      <c r="G20">
        <f>IF(Script!J20&lt;&gt;"",VLOOKUP(Script!J20,ACTIONS!A:B,2,FALSE),0)</f>
        <v>0</v>
      </c>
      <c r="H20">
        <f>IF(Script!K20=" ",0,Script!K20)</f>
        <v>0</v>
      </c>
      <c r="I20">
        <f>IF(Script!H20&lt;&gt;"", VLOOKUP(Script!H20,CONDITIONS!A:B,2,FALSE),0) + IF(Script!G20&lt;&gt;"",VLOOKUP(Script!G20,'CONDITION OPERATIONS'!$A$1:$B$4,2,FALSE),0)</f>
        <v>0</v>
      </c>
      <c r="J20">
        <f>IF(Script!I20=" ",0,Script!I20)</f>
        <v>0</v>
      </c>
      <c r="K20" t="str">
        <f t="shared" si="0"/>
        <v>AT$APP PARAM 512,18,0,0,0,0,0,0,0,0</v>
      </c>
    </row>
    <row r="21" spans="1:11">
      <c r="A21">
        <v>512</v>
      </c>
      <c r="B21">
        <f>Script!B21</f>
        <v>19</v>
      </c>
      <c r="C21">
        <f>IF((Script!C21)&lt;&gt;"",VLOOKUP(Script!C21,TRIGGERS!A:B,2,FALSE),0)</f>
        <v>0</v>
      </c>
      <c r="D21">
        <f>IF(Script!D21=" ",0,Script!D21)</f>
        <v>0</v>
      </c>
      <c r="E21">
        <f>IF(Script!E21&lt;&gt;"",VLOOKUP(Script!E21,CONDITIONS!A:B,2,FALSE),0)</f>
        <v>0</v>
      </c>
      <c r="F21">
        <f>IF(Script!F21=" ",0,Script!F21)</f>
        <v>0</v>
      </c>
      <c r="G21">
        <f>IF(Script!J21&lt;&gt;"",VLOOKUP(Script!J21,ACTIONS!A:B,2,FALSE),0)</f>
        <v>0</v>
      </c>
      <c r="H21">
        <f>IF(Script!K21=" ",0,Script!K21)</f>
        <v>0</v>
      </c>
      <c r="I21">
        <f>IF(Script!H21&lt;&gt;"", VLOOKUP(Script!H21,CONDITIONS!A:B,2,FALSE),0) + IF(Script!G21&lt;&gt;"",VLOOKUP(Script!G21,'CONDITION OPERATIONS'!$A$1:$B$4,2,FALSE),0)</f>
        <v>0</v>
      </c>
      <c r="J21">
        <f>IF(Script!I21=" ",0,Script!I21)</f>
        <v>0</v>
      </c>
      <c r="K21" t="str">
        <f t="shared" si="0"/>
        <v>AT$APP PARAM 512,19,0,0,0,0,0,0,0,0</v>
      </c>
    </row>
    <row r="22" spans="1:11">
      <c r="A22">
        <v>512</v>
      </c>
      <c r="B22">
        <f>Script!B22</f>
        <v>20</v>
      </c>
      <c r="C22">
        <f>IF((Script!C22)&lt;&gt;"",VLOOKUP(Script!C22,TRIGGERS!A:B,2,FALSE),0)</f>
        <v>0</v>
      </c>
      <c r="D22">
        <f>IF(Script!D22=" ",0,Script!D22)</f>
        <v>0</v>
      </c>
      <c r="E22">
        <f>IF(Script!E22&lt;&gt;"",VLOOKUP(Script!E22,CONDITIONS!A:B,2,FALSE),0)</f>
        <v>0</v>
      </c>
      <c r="F22">
        <f>IF(Script!F22=" ",0,Script!F22)</f>
        <v>0</v>
      </c>
      <c r="G22">
        <f>IF(Script!J22&lt;&gt;"",VLOOKUP(Script!J22,ACTIONS!A:B,2,FALSE),0)</f>
        <v>0</v>
      </c>
      <c r="H22">
        <f>IF(Script!K22=" ",0,Script!K22)</f>
        <v>0</v>
      </c>
      <c r="I22">
        <f>IF(Script!H22&lt;&gt;"", VLOOKUP(Script!H22,CONDITIONS!A:B,2,FALSE),0) + IF(Script!G22&lt;&gt;"",VLOOKUP(Script!G22,'CONDITION OPERATIONS'!$A$1:$B$4,2,FALSE),0)</f>
        <v>0</v>
      </c>
      <c r="J22">
        <f>IF(Script!I22=" ",0,Script!I22)</f>
        <v>0</v>
      </c>
      <c r="K22" t="str">
        <f t="shared" si="0"/>
        <v>AT$APP PARAM 512,20,0,0,0,0,0,0,0,0</v>
      </c>
    </row>
    <row r="23" spans="1:11">
      <c r="A23">
        <v>512</v>
      </c>
      <c r="B23">
        <f>Script!B23</f>
        <v>21</v>
      </c>
      <c r="C23">
        <f>IF((Script!C23)&lt;&gt;"",VLOOKUP(Script!C23,TRIGGERS!A:B,2,FALSE),0)</f>
        <v>0</v>
      </c>
      <c r="D23">
        <f>IF(Script!D23=" ",0,Script!D23)</f>
        <v>0</v>
      </c>
      <c r="E23">
        <f>IF(Script!E23&lt;&gt;"",VLOOKUP(Script!E23,CONDITIONS!A:B,2,FALSE),0)</f>
        <v>0</v>
      </c>
      <c r="F23">
        <f>IF(Script!F23=" ",0,Script!F23)</f>
        <v>0</v>
      </c>
      <c r="G23">
        <f>IF(Script!J23&lt;&gt;"",VLOOKUP(Script!J23,ACTIONS!A:B,2,FALSE),0)</f>
        <v>0</v>
      </c>
      <c r="H23">
        <f>IF(Script!K23=" ",0,Script!K23)</f>
        <v>0</v>
      </c>
      <c r="I23">
        <f>IF(Script!H23&lt;&gt;"", VLOOKUP(Script!H23,CONDITIONS!A:B,2,FALSE),0) + IF(Script!G23&lt;&gt;"",VLOOKUP(Script!G23,'CONDITION OPERATIONS'!$A$1:$B$4,2,FALSE),0)</f>
        <v>0</v>
      </c>
      <c r="J23">
        <f>IF(Script!I23=" ",0,Script!I23)</f>
        <v>0</v>
      </c>
      <c r="K23" t="str">
        <f t="shared" si="0"/>
        <v>AT$APP PARAM 512,21,0,0,0,0,0,0,0,0</v>
      </c>
    </row>
    <row r="24" spans="1:11">
      <c r="A24">
        <v>512</v>
      </c>
      <c r="B24">
        <f>Script!B24</f>
        <v>22</v>
      </c>
      <c r="C24">
        <f>IF((Script!C24)&lt;&gt;"",VLOOKUP(Script!C24,TRIGGERS!A:B,2,FALSE),0)</f>
        <v>0</v>
      </c>
      <c r="D24">
        <f>IF(Script!D24=" ",0,Script!D24)</f>
        <v>0</v>
      </c>
      <c r="E24">
        <f>IF(Script!E24&lt;&gt;"",VLOOKUP(Script!E24,CONDITIONS!A:B,2,FALSE),0)</f>
        <v>0</v>
      </c>
      <c r="F24">
        <f>IF(Script!F24=" ",0,Script!F24)</f>
        <v>0</v>
      </c>
      <c r="G24">
        <f>IF(Script!J24&lt;&gt;"",VLOOKUP(Script!J24,ACTIONS!A:B,2,FALSE),0)</f>
        <v>0</v>
      </c>
      <c r="H24">
        <f>IF(Script!K24=" ",0,Script!K24)</f>
        <v>0</v>
      </c>
      <c r="I24">
        <f>IF(Script!H24&lt;&gt;"", VLOOKUP(Script!H24,CONDITIONS!A:B,2,FALSE),0) + IF(Script!G24&lt;&gt;"",VLOOKUP(Script!G24,'CONDITION OPERATIONS'!$A$1:$B$4,2,FALSE),0)</f>
        <v>0</v>
      </c>
      <c r="J24">
        <f>IF(Script!I24=" ",0,Script!I24)</f>
        <v>0</v>
      </c>
      <c r="K24" t="str">
        <f t="shared" si="0"/>
        <v>AT$APP PARAM 512,22,0,0,0,0,0,0,0,0</v>
      </c>
    </row>
    <row r="25" spans="1:11">
      <c r="A25">
        <v>512</v>
      </c>
      <c r="B25">
        <f>Script!B25</f>
        <v>23</v>
      </c>
      <c r="C25">
        <f>IF((Script!C25)&lt;&gt;"",VLOOKUP(Script!C25,TRIGGERS!A:B,2,FALSE),0)</f>
        <v>0</v>
      </c>
      <c r="D25">
        <f>IF(Script!D25=" ",0,Script!D25)</f>
        <v>0</v>
      </c>
      <c r="E25">
        <f>IF(Script!E25&lt;&gt;"",VLOOKUP(Script!E25,CONDITIONS!A:B,2,FALSE),0)</f>
        <v>0</v>
      </c>
      <c r="F25">
        <f>IF(Script!F25=" ",0,Script!F25)</f>
        <v>0</v>
      </c>
      <c r="G25">
        <f>IF(Script!J25&lt;&gt;"",VLOOKUP(Script!J25,ACTIONS!A:B,2,FALSE),0)</f>
        <v>0</v>
      </c>
      <c r="H25">
        <f>IF(Script!K25=" ",0,Script!K25)</f>
        <v>0</v>
      </c>
      <c r="I25">
        <f>IF(Script!H25&lt;&gt;"", VLOOKUP(Script!H25,CONDITIONS!A:B,2,FALSE),0) + IF(Script!G25&lt;&gt;"",VLOOKUP(Script!G25,'CONDITION OPERATIONS'!$A$1:$B$4,2,FALSE),0)</f>
        <v>0</v>
      </c>
      <c r="J25">
        <f>IF(Script!I25=" ",0,Script!I25)</f>
        <v>0</v>
      </c>
      <c r="K25" t="str">
        <f t="shared" si="0"/>
        <v>AT$APP PARAM 512,23,0,0,0,0,0,0,0,0</v>
      </c>
    </row>
    <row r="26" spans="1:11">
      <c r="A26">
        <v>512</v>
      </c>
      <c r="B26">
        <f>Script!B26</f>
        <v>24</v>
      </c>
      <c r="C26">
        <f>IF((Script!C26)&lt;&gt;"",VLOOKUP(Script!C26,TRIGGERS!A:B,2,FALSE),0)</f>
        <v>0</v>
      </c>
      <c r="D26">
        <f>IF(Script!D26=" ",0,Script!D26)</f>
        <v>0</v>
      </c>
      <c r="E26">
        <f>IF(Script!E26&lt;&gt;"",VLOOKUP(Script!E26,CONDITIONS!A:B,2,FALSE),0)</f>
        <v>0</v>
      </c>
      <c r="F26">
        <f>IF(Script!F26=" ",0,Script!F26)</f>
        <v>0</v>
      </c>
      <c r="G26">
        <f>IF(Script!J26&lt;&gt;"",VLOOKUP(Script!J26,ACTIONS!A:B,2,FALSE),0)</f>
        <v>0</v>
      </c>
      <c r="H26">
        <f>IF(Script!K26=" ",0,Script!K26)</f>
        <v>0</v>
      </c>
      <c r="I26">
        <f>IF(Script!H26&lt;&gt;"", VLOOKUP(Script!H26,CONDITIONS!A:B,2,FALSE),0) + IF(Script!G26&lt;&gt;"",VLOOKUP(Script!G26,'CONDITION OPERATIONS'!$A$1:$B$4,2,FALSE),0)</f>
        <v>0</v>
      </c>
      <c r="J26">
        <f>IF(Script!I26=" ",0,Script!I26)</f>
        <v>0</v>
      </c>
      <c r="K26" t="str">
        <f t="shared" si="0"/>
        <v>AT$APP PARAM 512,24,0,0,0,0,0,0,0,0</v>
      </c>
    </row>
    <row r="27" spans="1:11">
      <c r="A27">
        <v>512</v>
      </c>
      <c r="B27">
        <f>Script!B27</f>
        <v>25</v>
      </c>
      <c r="C27">
        <f>IF((Script!C27)&lt;&gt;"",VLOOKUP(Script!C27,TRIGGERS!A:B,2,FALSE),0)</f>
        <v>0</v>
      </c>
      <c r="D27">
        <f>IF(Script!D27=" ",0,Script!D27)</f>
        <v>0</v>
      </c>
      <c r="E27">
        <f>IF(Script!E27&lt;&gt;"",VLOOKUP(Script!E27,CONDITIONS!A:B,2,FALSE),0)</f>
        <v>0</v>
      </c>
      <c r="F27">
        <f>IF(Script!F27=" ",0,Script!F27)</f>
        <v>0</v>
      </c>
      <c r="G27">
        <f>IF(Script!J27&lt;&gt;"",VLOOKUP(Script!J27,ACTIONS!A:B,2,FALSE),0)</f>
        <v>0</v>
      </c>
      <c r="H27">
        <f>IF(Script!K27=" ",0,Script!K27)</f>
        <v>0</v>
      </c>
      <c r="I27">
        <f>IF(Script!H27&lt;&gt;"", VLOOKUP(Script!H27,CONDITIONS!A:B,2,FALSE),0) + IF(Script!G27&lt;&gt;"",VLOOKUP(Script!G27,'CONDITION OPERATIONS'!$A$1:$B$4,2,FALSE),0)</f>
        <v>0</v>
      </c>
      <c r="J27">
        <f>IF(Script!I27=" ",0,Script!I27)</f>
        <v>0</v>
      </c>
      <c r="K27" t="str">
        <f t="shared" si="0"/>
        <v>AT$APP PARAM 512,25,0,0,0,0,0,0,0,0</v>
      </c>
    </row>
    <row r="28" spans="1:11">
      <c r="A28">
        <v>512</v>
      </c>
      <c r="B28">
        <f>Script!B28</f>
        <v>26</v>
      </c>
      <c r="C28">
        <f>IF((Script!C28)&lt;&gt;"",VLOOKUP(Script!C28,TRIGGERS!A:B,2,FALSE),0)</f>
        <v>0</v>
      </c>
      <c r="D28">
        <f>IF(Script!D28=" ",0,Script!D28)</f>
        <v>0</v>
      </c>
      <c r="E28">
        <f>IF(Script!E28&lt;&gt;"",VLOOKUP(Script!E28,CONDITIONS!A:B,2,FALSE),0)</f>
        <v>0</v>
      </c>
      <c r="F28">
        <f>IF(Script!F28=" ",0,Script!F28)</f>
        <v>0</v>
      </c>
      <c r="G28">
        <f>IF(Script!J28&lt;&gt;"",VLOOKUP(Script!J28,ACTIONS!A:B,2,FALSE),0)</f>
        <v>0</v>
      </c>
      <c r="H28">
        <f>IF(Script!K28=" ",0,Script!K28)</f>
        <v>0</v>
      </c>
      <c r="I28">
        <f>IF(Script!H28&lt;&gt;"", VLOOKUP(Script!H28,CONDITIONS!A:B,2,FALSE),0) + IF(Script!G28&lt;&gt;"",VLOOKUP(Script!G28,'CONDITION OPERATIONS'!$A$1:$B$4,2,FALSE),0)</f>
        <v>0</v>
      </c>
      <c r="J28">
        <f>IF(Script!I28=" ",0,Script!I28)</f>
        <v>0</v>
      </c>
      <c r="K28" t="str">
        <f t="shared" si="0"/>
        <v>AT$APP PARAM 512,26,0,0,0,0,0,0,0,0</v>
      </c>
    </row>
    <row r="29" spans="1:11">
      <c r="A29">
        <v>512</v>
      </c>
      <c r="B29">
        <f>Script!B29</f>
        <v>27</v>
      </c>
      <c r="C29">
        <f>IF((Script!C29)&lt;&gt;"",VLOOKUP(Script!C29,TRIGGERS!A:B,2,FALSE),0)</f>
        <v>0</v>
      </c>
      <c r="D29">
        <f>IF(Script!D29=" ",0,Script!D29)</f>
        <v>0</v>
      </c>
      <c r="E29">
        <f>IF(Script!E29&lt;&gt;"",VLOOKUP(Script!E29,CONDITIONS!A:B,2,FALSE),0)</f>
        <v>0</v>
      </c>
      <c r="F29">
        <f>IF(Script!F29=" ",0,Script!F29)</f>
        <v>0</v>
      </c>
      <c r="G29">
        <f>IF(Script!J29&lt;&gt;"",VLOOKUP(Script!J29,ACTIONS!A:B,2,FALSE),0)</f>
        <v>0</v>
      </c>
      <c r="H29">
        <f>IF(Script!K29=" ",0,Script!K29)</f>
        <v>0</v>
      </c>
      <c r="I29">
        <f>IF(Script!H29&lt;&gt;"", VLOOKUP(Script!H29,CONDITIONS!A:B,2,FALSE),0) + IF(Script!G29&lt;&gt;"",VLOOKUP(Script!G29,'CONDITION OPERATIONS'!$A$1:$B$4,2,FALSE),0)</f>
        <v>0</v>
      </c>
      <c r="J29">
        <f>IF(Script!I29=" ",0,Script!I29)</f>
        <v>0</v>
      </c>
      <c r="K29" t="str">
        <f t="shared" si="0"/>
        <v>AT$APP PARAM 512,27,0,0,0,0,0,0,0,0</v>
      </c>
    </row>
    <row r="30" spans="1:11">
      <c r="A30">
        <v>512</v>
      </c>
      <c r="B30">
        <f>Script!B30</f>
        <v>28</v>
      </c>
      <c r="C30">
        <f>IF((Script!C30)&lt;&gt;"",VLOOKUP(Script!C30,TRIGGERS!A:B,2,FALSE),0)</f>
        <v>0</v>
      </c>
      <c r="D30">
        <f>IF(Script!D30=" ",0,Script!D30)</f>
        <v>0</v>
      </c>
      <c r="E30">
        <f>IF(Script!E30&lt;&gt;"",VLOOKUP(Script!E30,CONDITIONS!A:B,2,FALSE),0)</f>
        <v>0</v>
      </c>
      <c r="F30">
        <f>IF(Script!F30=" ",0,Script!F30)</f>
        <v>0</v>
      </c>
      <c r="G30">
        <f>IF(Script!J30&lt;&gt;"",VLOOKUP(Script!J30,ACTIONS!A:B,2,FALSE),0)</f>
        <v>0</v>
      </c>
      <c r="H30">
        <f>IF(Script!K30=" ",0,Script!K30)</f>
        <v>0</v>
      </c>
      <c r="I30">
        <f>IF(Script!H30&lt;&gt;"", VLOOKUP(Script!H30,CONDITIONS!A:B,2,FALSE),0) + IF(Script!G30&lt;&gt;"",VLOOKUP(Script!G30,'CONDITION OPERATIONS'!$A$1:$B$4,2,FALSE),0)</f>
        <v>0</v>
      </c>
      <c r="J30">
        <f>IF(Script!I30=" ",0,Script!I30)</f>
        <v>0</v>
      </c>
      <c r="K30" t="str">
        <f t="shared" si="0"/>
        <v>AT$APP PARAM 512,28,0,0,0,0,0,0,0,0</v>
      </c>
    </row>
    <row r="31" spans="1:11">
      <c r="A31">
        <v>512</v>
      </c>
      <c r="B31">
        <f>Script!B31</f>
        <v>29</v>
      </c>
      <c r="C31">
        <f>IF((Script!C31)&lt;&gt;"",VLOOKUP(Script!C31,TRIGGERS!A:B,2,FALSE),0)</f>
        <v>0</v>
      </c>
      <c r="D31">
        <f>IF(Script!D31=" ",0,Script!D31)</f>
        <v>0</v>
      </c>
      <c r="E31">
        <f>IF(Script!E31&lt;&gt;"",VLOOKUP(Script!E31,CONDITIONS!A:B,2,FALSE),0)</f>
        <v>0</v>
      </c>
      <c r="F31">
        <f>IF(Script!F31=" ",0,Script!F31)</f>
        <v>0</v>
      </c>
      <c r="G31">
        <f>IF(Script!J31&lt;&gt;"",VLOOKUP(Script!J31,ACTIONS!A:B,2,FALSE),0)</f>
        <v>0</v>
      </c>
      <c r="H31">
        <f>IF(Script!K31=" ",0,Script!K31)</f>
        <v>0</v>
      </c>
      <c r="I31">
        <f>IF(Script!H31&lt;&gt;"", VLOOKUP(Script!H31,CONDITIONS!A:B,2,FALSE),0) + IF(Script!G31&lt;&gt;"",VLOOKUP(Script!G31,'CONDITION OPERATIONS'!$A$1:$B$4,2,FALSE),0)</f>
        <v>0</v>
      </c>
      <c r="J31">
        <f>IF(Script!I31=" ",0,Script!I31)</f>
        <v>0</v>
      </c>
      <c r="K31" t="str">
        <f t="shared" si="0"/>
        <v>AT$APP PARAM 512,29,0,0,0,0,0,0,0,0</v>
      </c>
    </row>
    <row r="32" spans="1:11">
      <c r="A32">
        <v>512</v>
      </c>
      <c r="B32">
        <f>Script!B32</f>
        <v>30</v>
      </c>
      <c r="C32">
        <f>IF((Script!C32)&lt;&gt;"",VLOOKUP(Script!C32,TRIGGERS!A:B,2,FALSE),0)</f>
        <v>0</v>
      </c>
      <c r="D32">
        <f>IF(Script!D32=" ",0,Script!D32)</f>
        <v>0</v>
      </c>
      <c r="E32">
        <f>IF(Script!E32&lt;&gt;"",VLOOKUP(Script!E32,CONDITIONS!A:B,2,FALSE),0)</f>
        <v>0</v>
      </c>
      <c r="F32">
        <f>IF(Script!F32=" ",0,Script!F32)</f>
        <v>0</v>
      </c>
      <c r="G32">
        <f>IF(Script!J32&lt;&gt;"",VLOOKUP(Script!J32,ACTIONS!A:B,2,FALSE),0)</f>
        <v>0</v>
      </c>
      <c r="H32">
        <f>IF(Script!K32=" ",0,Script!K32)</f>
        <v>0</v>
      </c>
      <c r="I32">
        <f>IF(Script!H32&lt;&gt;"", VLOOKUP(Script!H32,CONDITIONS!A:B,2,FALSE),0) + IF(Script!G32&lt;&gt;"",VLOOKUP(Script!G32,'CONDITION OPERATIONS'!$A$1:$B$4,2,FALSE),0)</f>
        <v>0</v>
      </c>
      <c r="J32">
        <f>IF(Script!I32=" ",0,Script!I32)</f>
        <v>0</v>
      </c>
      <c r="K32" t="str">
        <f t="shared" si="0"/>
        <v>AT$APP PARAM 512,30,0,0,0,0,0,0,0,0</v>
      </c>
    </row>
    <row r="33" spans="1:11">
      <c r="A33">
        <v>512</v>
      </c>
      <c r="B33">
        <f>Script!B33</f>
        <v>31</v>
      </c>
      <c r="C33">
        <f>IF((Script!C33)&lt;&gt;"",VLOOKUP(Script!C33,TRIGGERS!A:B,2,FALSE),0)</f>
        <v>0</v>
      </c>
      <c r="D33">
        <f>IF(Script!D33=" ",0,Script!D33)</f>
        <v>0</v>
      </c>
      <c r="E33">
        <f>IF(Script!E33&lt;&gt;"",VLOOKUP(Script!E33,CONDITIONS!A:B,2,FALSE),0)</f>
        <v>0</v>
      </c>
      <c r="F33">
        <f>IF(Script!F33=" ",0,Script!F33)</f>
        <v>0</v>
      </c>
      <c r="G33">
        <f>IF(Script!J33&lt;&gt;"",VLOOKUP(Script!J33,ACTIONS!A:B,2,FALSE),0)</f>
        <v>0</v>
      </c>
      <c r="H33">
        <f>IF(Script!K33=" ",0,Script!K33)</f>
        <v>0</v>
      </c>
      <c r="I33">
        <f>IF(Script!H33&lt;&gt;"", VLOOKUP(Script!H33,CONDITIONS!A:B,2,FALSE),0) + IF(Script!G33&lt;&gt;"",VLOOKUP(Script!G33,'CONDITION OPERATIONS'!$A$1:$B$4,2,FALSE),0)</f>
        <v>0</v>
      </c>
      <c r="J33">
        <f>IF(Script!I33=" ",0,Script!I33)</f>
        <v>0</v>
      </c>
      <c r="K33" t="str">
        <f t="shared" si="0"/>
        <v>AT$APP PARAM 512,31,0,0,0,0,0,0,0,0</v>
      </c>
    </row>
    <row r="34" spans="1:11">
      <c r="A34">
        <v>512</v>
      </c>
      <c r="B34">
        <f>Script!B34</f>
        <v>32</v>
      </c>
      <c r="C34">
        <f>IF((Script!C34)&lt;&gt;"",VLOOKUP(Script!C34,TRIGGERS!A:B,2,FALSE),0)</f>
        <v>0</v>
      </c>
      <c r="D34">
        <f>IF(Script!D34=" ",0,Script!D34)</f>
        <v>0</v>
      </c>
      <c r="E34">
        <f>IF(Script!E34&lt;&gt;"",VLOOKUP(Script!E34,CONDITIONS!A:B,2,FALSE),0)</f>
        <v>0</v>
      </c>
      <c r="F34">
        <f>IF(Script!F34=" ",0,Script!F34)</f>
        <v>0</v>
      </c>
      <c r="G34">
        <f>IF(Script!J34&lt;&gt;"",VLOOKUP(Script!J34,ACTIONS!A:B,2,FALSE),0)</f>
        <v>0</v>
      </c>
      <c r="H34">
        <f>IF(Script!K34=" ",0,Script!K34)</f>
        <v>0</v>
      </c>
      <c r="I34">
        <f>IF(Script!H34&lt;&gt;"", VLOOKUP(Script!H34,CONDITIONS!A:B,2,FALSE),0) + IF(Script!G34&lt;&gt;"",VLOOKUP(Script!G34,'CONDITION OPERATIONS'!$A$1:$B$4,2,FALSE),0)</f>
        <v>0</v>
      </c>
      <c r="J34">
        <f>IF(Script!I34=" ",0,Script!I34)</f>
        <v>0</v>
      </c>
      <c r="K34" t="str">
        <f t="shared" si="0"/>
        <v>AT$APP PARAM 512,32,0,0,0,0,0,0,0,0</v>
      </c>
    </row>
    <row r="35" spans="1:11">
      <c r="A35">
        <v>512</v>
      </c>
      <c r="B35">
        <f>Script!B35</f>
        <v>33</v>
      </c>
      <c r="C35">
        <f>IF((Script!C35)&lt;&gt;"",VLOOKUP(Script!C35,TRIGGERS!A:B,2,FALSE),0)</f>
        <v>0</v>
      </c>
      <c r="D35">
        <f>IF(Script!D35=" ",0,Script!D35)</f>
        <v>0</v>
      </c>
      <c r="E35">
        <f>IF(Script!E35&lt;&gt;"",VLOOKUP(Script!E35,CONDITIONS!A:B,2,FALSE),0)</f>
        <v>0</v>
      </c>
      <c r="F35">
        <f>IF(Script!F35=" ",0,Script!F35)</f>
        <v>0</v>
      </c>
      <c r="G35">
        <f>IF(Script!J35&lt;&gt;"",VLOOKUP(Script!J35,ACTIONS!A:B,2,FALSE),0)</f>
        <v>0</v>
      </c>
      <c r="H35">
        <f>IF(Script!K35=" ",0,Script!K35)</f>
        <v>0</v>
      </c>
      <c r="I35">
        <f>IF(Script!H35&lt;&gt;"", VLOOKUP(Script!H35,CONDITIONS!A:B,2,FALSE),0) + IF(Script!G35&lt;&gt;"",VLOOKUP(Script!G35,'CONDITION OPERATIONS'!$A$1:$B$4,2,FALSE),0)</f>
        <v>0</v>
      </c>
      <c r="J35">
        <f>IF(Script!I35=" ",0,Script!I35)</f>
        <v>0</v>
      </c>
      <c r="K35" t="str">
        <f t="shared" si="0"/>
        <v>AT$APP PARAM 512,33,0,0,0,0,0,0,0,0</v>
      </c>
    </row>
    <row r="36" spans="1:11">
      <c r="A36">
        <v>512</v>
      </c>
      <c r="B36">
        <f>Script!B36</f>
        <v>34</v>
      </c>
      <c r="C36">
        <f>IF((Script!C36)&lt;&gt;"",VLOOKUP(Script!C36,TRIGGERS!A:B,2,FALSE),0)</f>
        <v>5</v>
      </c>
      <c r="D36">
        <f>IF(Script!D36=" ",0,Script!D36)</f>
        <v>1</v>
      </c>
      <c r="E36">
        <f>IF(Script!E36&lt;&gt;"",VLOOKUP(Script!E36,CONDITIONS!A:B,2,FALSE),0)</f>
        <v>5</v>
      </c>
      <c r="F36">
        <f>IF(Script!F36=" ",0,Script!F36)</f>
        <v>0</v>
      </c>
      <c r="G36">
        <f>IF(Script!J36&lt;&gt;"",VLOOKUP(Script!J36,ACTIONS!A:B,2,FALSE),0)</f>
        <v>1</v>
      </c>
      <c r="H36">
        <f>IF(Script!K36=" ",0,Script!K36)</f>
        <v>23</v>
      </c>
      <c r="I36">
        <f>IF(Script!H36&lt;&gt;"", VLOOKUP(Script!H36,CONDITIONS!A:B,2,FALSE),0) + IF(Script!G36&lt;&gt;"",VLOOKUP(Script!G36,'CONDITION OPERATIONS'!$A$1:$B$4,2,FALSE),0)</f>
        <v>24</v>
      </c>
      <c r="J36">
        <f>IF(Script!I36=" ",0,Script!I36)</f>
        <v>15</v>
      </c>
      <c r="K36" t="str">
        <f t="shared" si="0"/>
        <v>AT$APP PARAM 512,34,5,1,5,0,1,23,24,15</v>
      </c>
    </row>
    <row r="37" spans="1:11">
      <c r="A37">
        <v>512</v>
      </c>
      <c r="B37">
        <f>Script!B37</f>
        <v>35</v>
      </c>
      <c r="C37">
        <f>IF((Script!C37)&lt;&gt;"",VLOOKUP(Script!C37,TRIGGERS!A:B,2,FALSE),0)</f>
        <v>5</v>
      </c>
      <c r="D37">
        <f>IF(Script!D37=" ",0,Script!D37)</f>
        <v>1</v>
      </c>
      <c r="E37">
        <f>IF(Script!E37&lt;&gt;"",VLOOKUP(Script!E37,CONDITIONS!A:B,2,FALSE),0)</f>
        <v>6</v>
      </c>
      <c r="F37">
        <f>IF(Script!F37=" ",0,Script!F37)</f>
        <v>0</v>
      </c>
      <c r="G37">
        <f>IF(Script!J37&lt;&gt;"",VLOOKUP(Script!J37,ACTIONS!A:B,2,FALSE),0)</f>
        <v>2</v>
      </c>
      <c r="H37">
        <f>IF(Script!K37=" ",0,Script!K37)</f>
        <v>23</v>
      </c>
      <c r="I37">
        <f>IF(Script!H37&lt;&gt;"", VLOOKUP(Script!H37,CONDITIONS!A:B,2,FALSE),0) + IF(Script!G37&lt;&gt;"",VLOOKUP(Script!G37,'CONDITION OPERATIONS'!$A$1:$B$4,2,FALSE),0)</f>
        <v>24</v>
      </c>
      <c r="J37">
        <f>IF(Script!I37=" ",0,Script!I37)</f>
        <v>15</v>
      </c>
      <c r="K37" t="str">
        <f t="shared" si="0"/>
        <v>AT$APP PARAM 512,35,5,1,6,0,2,23,24,15</v>
      </c>
    </row>
    <row r="38" spans="1:11">
      <c r="A38">
        <v>512</v>
      </c>
      <c r="B38">
        <f>Script!B38</f>
        <v>36</v>
      </c>
      <c r="C38">
        <f>IF((Script!C38)&lt;&gt;"",VLOOKUP(Script!C38,TRIGGERS!A:B,2,FALSE),0)</f>
        <v>0</v>
      </c>
      <c r="D38">
        <f>IF(Script!D38=" ",0,Script!D38)</f>
        <v>0</v>
      </c>
      <c r="E38">
        <f>IF(Script!E38&lt;&gt;"",VLOOKUP(Script!E38,CONDITIONS!A:B,2,FALSE),0)</f>
        <v>0</v>
      </c>
      <c r="F38">
        <f>IF(Script!F38=" ",0,Script!F38)</f>
        <v>0</v>
      </c>
      <c r="G38">
        <f>IF(Script!J38&lt;&gt;"",VLOOKUP(Script!J38,ACTIONS!A:B,2,FALSE),0)</f>
        <v>0</v>
      </c>
      <c r="H38">
        <f>IF(Script!K38=" ",0,Script!K38)</f>
        <v>0</v>
      </c>
      <c r="I38">
        <f>IF(Script!H38&lt;&gt;"", VLOOKUP(Script!H38,CONDITIONS!A:B,2,FALSE),0) + IF(Script!G38&lt;&gt;"",VLOOKUP(Script!G38,'CONDITION OPERATIONS'!$A$1:$B$4,2,FALSE),0)</f>
        <v>0</v>
      </c>
      <c r="J38">
        <f>IF(Script!I38=" ",0,Script!I38)</f>
        <v>0</v>
      </c>
      <c r="K38" t="str">
        <f t="shared" si="0"/>
        <v>AT$APP PARAM 512,36,0,0,0,0,0,0,0,0</v>
      </c>
    </row>
    <row r="39" spans="1:11">
      <c r="A39">
        <v>512</v>
      </c>
      <c r="B39">
        <f>Script!B39</f>
        <v>37</v>
      </c>
      <c r="C39">
        <f>IF((Script!C39)&lt;&gt;"",VLOOKUP(Script!C39,TRIGGERS!A:B,2,FALSE),0)</f>
        <v>0</v>
      </c>
      <c r="D39">
        <f>IF(Script!D39=" ",0,Script!D39)</f>
        <v>0</v>
      </c>
      <c r="E39">
        <f>IF(Script!E39&lt;&gt;"",VLOOKUP(Script!E39,CONDITIONS!A:B,2,FALSE),0)</f>
        <v>0</v>
      </c>
      <c r="F39">
        <f>IF(Script!F39=" ",0,Script!F39)</f>
        <v>0</v>
      </c>
      <c r="G39">
        <f>IF(Script!J39&lt;&gt;"",VLOOKUP(Script!J39,ACTIONS!A:B,2,FALSE),0)</f>
        <v>0</v>
      </c>
      <c r="H39">
        <f>IF(Script!K39=" ",0,Script!K39)</f>
        <v>0</v>
      </c>
      <c r="I39">
        <f>IF(Script!H39&lt;&gt;"", VLOOKUP(Script!H39,CONDITIONS!A:B,2,FALSE),0) + IF(Script!G39&lt;&gt;"",VLOOKUP(Script!G39,'CONDITION OPERATIONS'!$A$1:$B$4,2,FALSE),0)</f>
        <v>0</v>
      </c>
      <c r="J39">
        <f>IF(Script!I39=" ",0,Script!I39)</f>
        <v>0</v>
      </c>
      <c r="K39" t="str">
        <f t="shared" si="0"/>
        <v>AT$APP PARAM 512,37,0,0,0,0,0,0,0,0</v>
      </c>
    </row>
    <row r="40" spans="1:11">
      <c r="A40">
        <v>512</v>
      </c>
      <c r="B40">
        <f>Script!B40</f>
        <v>38</v>
      </c>
      <c r="C40">
        <f>IF((Script!C40)&lt;&gt;"",VLOOKUP(Script!C40,TRIGGERS!A:B,2,FALSE),0)</f>
        <v>0</v>
      </c>
      <c r="D40">
        <f>IF(Script!D40=" ",0,Script!D40)</f>
        <v>0</v>
      </c>
      <c r="E40">
        <f>IF(Script!E40&lt;&gt;"",VLOOKUP(Script!E40,CONDITIONS!A:B,2,FALSE),0)</f>
        <v>0</v>
      </c>
      <c r="F40">
        <f>IF(Script!F40=" ",0,Script!F40)</f>
        <v>0</v>
      </c>
      <c r="G40">
        <f>IF(Script!J40&lt;&gt;"",VLOOKUP(Script!J40,ACTIONS!A:B,2,FALSE),0)</f>
        <v>0</v>
      </c>
      <c r="H40">
        <f>IF(Script!K40=" ",0,Script!K40)</f>
        <v>0</v>
      </c>
      <c r="I40">
        <f>IF(Script!H40&lt;&gt;"", VLOOKUP(Script!H40,CONDITIONS!A:B,2,FALSE),0) + IF(Script!G40&lt;&gt;"",VLOOKUP(Script!G40,'CONDITION OPERATIONS'!$A$1:$B$4,2,FALSE),0)</f>
        <v>0</v>
      </c>
      <c r="J40">
        <f>IF(Script!I40=" ",0,Script!I40)</f>
        <v>0</v>
      </c>
      <c r="K40" t="str">
        <f t="shared" si="0"/>
        <v>AT$APP PARAM 512,38,0,0,0,0,0,0,0,0</v>
      </c>
    </row>
    <row r="41" spans="1:11">
      <c r="A41">
        <v>512</v>
      </c>
      <c r="B41">
        <f>Script!B41</f>
        <v>39</v>
      </c>
      <c r="C41">
        <f>IF((Script!C41)&lt;&gt;"",VLOOKUP(Script!C41,TRIGGERS!A:B,2,FALSE),0)</f>
        <v>0</v>
      </c>
      <c r="D41">
        <f>IF(Script!D41=" ",0,Script!D41)</f>
        <v>0</v>
      </c>
      <c r="E41">
        <f>IF(Script!E41&lt;&gt;"",VLOOKUP(Script!E41,CONDITIONS!A:B,2,FALSE),0)</f>
        <v>0</v>
      </c>
      <c r="F41">
        <f>IF(Script!F41=" ",0,Script!F41)</f>
        <v>0</v>
      </c>
      <c r="G41">
        <f>IF(Script!J41&lt;&gt;"",VLOOKUP(Script!J41,ACTIONS!A:B,2,FALSE),0)</f>
        <v>0</v>
      </c>
      <c r="H41">
        <f>IF(Script!K41=" ",0,Script!K41)</f>
        <v>0</v>
      </c>
      <c r="I41">
        <f>IF(Script!H41&lt;&gt;"", VLOOKUP(Script!H41,CONDITIONS!A:B,2,FALSE),0) + IF(Script!G41&lt;&gt;"",VLOOKUP(Script!G41,'CONDITION OPERATIONS'!$A$1:$B$4,2,FALSE),0)</f>
        <v>0</v>
      </c>
      <c r="J41">
        <f>IF(Script!I41=" ",0,Script!I41)</f>
        <v>0</v>
      </c>
      <c r="K41" t="str">
        <f t="shared" si="0"/>
        <v>AT$APP PARAM 512,39,0,0,0,0,0,0,0,0</v>
      </c>
    </row>
    <row r="42" spans="1:11">
      <c r="A42">
        <v>512</v>
      </c>
      <c r="B42">
        <f>Script!B42</f>
        <v>40</v>
      </c>
      <c r="C42">
        <f>IF((Script!C42)&lt;&gt;"",VLOOKUP(Script!C42,TRIGGERS!A:B,2,FALSE),0)</f>
        <v>0</v>
      </c>
      <c r="D42">
        <f>IF(Script!D42=" ",0,Script!D42)</f>
        <v>0</v>
      </c>
      <c r="E42">
        <f>IF(Script!E42&lt;&gt;"",VLOOKUP(Script!E42,CONDITIONS!A:B,2,FALSE),0)</f>
        <v>0</v>
      </c>
      <c r="F42">
        <f>IF(Script!F42=" ",0,Script!F42)</f>
        <v>0</v>
      </c>
      <c r="G42">
        <f>IF(Script!J42&lt;&gt;"",VLOOKUP(Script!J42,ACTIONS!A:B,2,FALSE),0)</f>
        <v>0</v>
      </c>
      <c r="H42">
        <f>IF(Script!K42=" ",0,Script!K42)</f>
        <v>0</v>
      </c>
      <c r="I42">
        <f>IF(Script!H42&lt;&gt;"", VLOOKUP(Script!H42,CONDITIONS!A:B,2,FALSE),0) + IF(Script!G42&lt;&gt;"",VLOOKUP(Script!G42,'CONDITION OPERATIONS'!$A$1:$B$4,2,FALSE),0)</f>
        <v>0</v>
      </c>
      <c r="J42">
        <f>IF(Script!I42=" ",0,Script!I42)</f>
        <v>0</v>
      </c>
      <c r="K42" t="str">
        <f t="shared" si="0"/>
        <v>AT$APP PARAM 512,40,0,0,0,0,0,0,0,0</v>
      </c>
    </row>
    <row r="43" spans="1:11">
      <c r="A43">
        <v>512</v>
      </c>
      <c r="B43">
        <f>Script!B43</f>
        <v>41</v>
      </c>
      <c r="C43">
        <f>IF((Script!C43)&lt;&gt;"",VLOOKUP(Script!C43,TRIGGERS!A:B,2,FALSE),0)</f>
        <v>0</v>
      </c>
      <c r="D43">
        <f>IF(Script!D43=" ",0,Script!D43)</f>
        <v>0</v>
      </c>
      <c r="E43">
        <f>IF(Script!E43&lt;&gt;"",VLOOKUP(Script!E43,CONDITIONS!A:B,2,FALSE),0)</f>
        <v>0</v>
      </c>
      <c r="F43">
        <f>IF(Script!F43=" ",0,Script!F43)</f>
        <v>0</v>
      </c>
      <c r="G43">
        <f>IF(Script!J43&lt;&gt;"",VLOOKUP(Script!J43,ACTIONS!A:B,2,FALSE),0)</f>
        <v>0</v>
      </c>
      <c r="H43">
        <f>IF(Script!K43=" ",0,Script!K43)</f>
        <v>0</v>
      </c>
      <c r="I43">
        <f>IF(Script!H43&lt;&gt;"", VLOOKUP(Script!H43,CONDITIONS!A:B,2,FALSE),0) + IF(Script!G43&lt;&gt;"",VLOOKUP(Script!G43,'CONDITION OPERATIONS'!$A$1:$B$4,2,FALSE),0)</f>
        <v>0</v>
      </c>
      <c r="J43">
        <f>IF(Script!I43=" ",0,Script!I43)</f>
        <v>0</v>
      </c>
      <c r="K43" t="str">
        <f t="shared" si="0"/>
        <v>AT$APP PARAM 512,41,0,0,0,0,0,0,0,0</v>
      </c>
    </row>
    <row r="44" spans="1:11">
      <c r="A44">
        <v>512</v>
      </c>
      <c r="B44">
        <f>Script!B44</f>
        <v>42</v>
      </c>
      <c r="C44">
        <f>IF((Script!C44)&lt;&gt;"",VLOOKUP(Script!C44,TRIGGERS!A:B,2,FALSE),0)</f>
        <v>0</v>
      </c>
      <c r="D44">
        <f>IF(Script!D44=" ",0,Script!D44)</f>
        <v>0</v>
      </c>
      <c r="E44">
        <f>IF(Script!E44&lt;&gt;"",VLOOKUP(Script!E44,CONDITIONS!A:B,2,FALSE),0)</f>
        <v>0</v>
      </c>
      <c r="F44">
        <f>IF(Script!F44=" ",0,Script!F44)</f>
        <v>0</v>
      </c>
      <c r="G44">
        <f>IF(Script!J44&lt;&gt;"",VLOOKUP(Script!J44,ACTIONS!A:B,2,FALSE),0)</f>
        <v>0</v>
      </c>
      <c r="H44">
        <f>IF(Script!K44=" ",0,Script!K44)</f>
        <v>0</v>
      </c>
      <c r="I44">
        <f>IF(Script!H44&lt;&gt;"", VLOOKUP(Script!H44,CONDITIONS!A:B,2,FALSE),0) + IF(Script!G44&lt;&gt;"",VLOOKUP(Script!G44,'CONDITION OPERATIONS'!$A$1:$B$4,2,FALSE),0)</f>
        <v>0</v>
      </c>
      <c r="J44">
        <f>IF(Script!I44=" ",0,Script!I44)</f>
        <v>0</v>
      </c>
      <c r="K44" t="str">
        <f t="shared" si="0"/>
        <v>AT$APP PARAM 512,42,0,0,0,0,0,0,0,0</v>
      </c>
    </row>
    <row r="45" spans="1:11">
      <c r="A45">
        <v>512</v>
      </c>
      <c r="B45">
        <f>Script!B45</f>
        <v>43</v>
      </c>
      <c r="C45">
        <f>IF((Script!C45)&lt;&gt;"",VLOOKUP(Script!C45,TRIGGERS!A:B,2,FALSE),0)</f>
        <v>0</v>
      </c>
      <c r="D45">
        <f>IF(Script!D45=" ",0,Script!D45)</f>
        <v>0</v>
      </c>
      <c r="E45">
        <f>IF(Script!E45&lt;&gt;"",VLOOKUP(Script!E45,CONDITIONS!A:B,2,FALSE),0)</f>
        <v>0</v>
      </c>
      <c r="F45">
        <f>IF(Script!F45=" ",0,Script!F45)</f>
        <v>0</v>
      </c>
      <c r="G45">
        <f>IF(Script!J45&lt;&gt;"",VLOOKUP(Script!J45,ACTIONS!A:B,2,FALSE),0)</f>
        <v>0</v>
      </c>
      <c r="H45">
        <f>IF(Script!K45=" ",0,Script!K45)</f>
        <v>0</v>
      </c>
      <c r="I45">
        <f>IF(Script!H45&lt;&gt;"", VLOOKUP(Script!H45,CONDITIONS!A:B,2,FALSE),0) + IF(Script!G45&lt;&gt;"",VLOOKUP(Script!G45,'CONDITION OPERATIONS'!$A$1:$B$4,2,FALSE),0)</f>
        <v>0</v>
      </c>
      <c r="J45">
        <f>IF(Script!I45=" ",0,Script!I45)</f>
        <v>0</v>
      </c>
      <c r="K45" t="str">
        <f t="shared" si="0"/>
        <v>AT$APP PARAM 512,43,0,0,0,0,0,0,0,0</v>
      </c>
    </row>
    <row r="46" spans="1:11">
      <c r="A46">
        <v>512</v>
      </c>
      <c r="B46">
        <f>Script!B46</f>
        <v>44</v>
      </c>
      <c r="C46">
        <f>IF((Script!C46)&lt;&gt;"",VLOOKUP(Script!C46,TRIGGERS!A:B,2,FALSE),0)</f>
        <v>0</v>
      </c>
      <c r="D46">
        <f>IF(Script!D46=" ",0,Script!D46)</f>
        <v>0</v>
      </c>
      <c r="E46">
        <f>IF(Script!E46&lt;&gt;"",VLOOKUP(Script!E46,CONDITIONS!A:B,2,FALSE),0)</f>
        <v>0</v>
      </c>
      <c r="F46">
        <f>IF(Script!F46=" ",0,Script!F46)</f>
        <v>0</v>
      </c>
      <c r="G46">
        <f>IF(Script!J46&lt;&gt;"",VLOOKUP(Script!J46,ACTIONS!A:B,2,FALSE),0)</f>
        <v>0</v>
      </c>
      <c r="H46">
        <f>IF(Script!K46=" ",0,Script!K46)</f>
        <v>0</v>
      </c>
      <c r="I46">
        <f>IF(Script!H46&lt;&gt;"", VLOOKUP(Script!H46,CONDITIONS!A:B,2,FALSE),0) + IF(Script!G46&lt;&gt;"",VLOOKUP(Script!G46,'CONDITION OPERATIONS'!$A$1:$B$4,2,FALSE),0)</f>
        <v>0</v>
      </c>
      <c r="J46">
        <f>IF(Script!I46=" ",0,Script!I46)</f>
        <v>0</v>
      </c>
      <c r="K46" t="str">
        <f t="shared" si="0"/>
        <v>AT$APP PARAM 512,44,0,0,0,0,0,0,0,0</v>
      </c>
    </row>
    <row r="47" spans="1:11">
      <c r="A47">
        <v>512</v>
      </c>
      <c r="B47">
        <f>Script!B47</f>
        <v>45</v>
      </c>
      <c r="C47">
        <f>IF((Script!C47)&lt;&gt;"",VLOOKUP(Script!C47,TRIGGERS!A:B,2,FALSE),0)</f>
        <v>0</v>
      </c>
      <c r="D47">
        <f>IF(Script!D47=" ",0,Script!D47)</f>
        <v>0</v>
      </c>
      <c r="E47">
        <f>IF(Script!E47&lt;&gt;"",VLOOKUP(Script!E47,CONDITIONS!A:B,2,FALSE),0)</f>
        <v>0</v>
      </c>
      <c r="F47">
        <f>IF(Script!F47=" ",0,Script!F47)</f>
        <v>0</v>
      </c>
      <c r="G47">
        <f>IF(Script!J47&lt;&gt;"",VLOOKUP(Script!J47,ACTIONS!A:B,2,FALSE),0)</f>
        <v>0</v>
      </c>
      <c r="H47">
        <f>IF(Script!K47=" ",0,Script!K47)</f>
        <v>0</v>
      </c>
      <c r="I47">
        <f>IF(Script!H47&lt;&gt;"", VLOOKUP(Script!H47,CONDITIONS!A:B,2,FALSE),0) + IF(Script!G47&lt;&gt;"",VLOOKUP(Script!G47,'CONDITION OPERATIONS'!$A$1:$B$4,2,FALSE),0)</f>
        <v>0</v>
      </c>
      <c r="J47">
        <f>IF(Script!I47=" ",0,Script!I47)</f>
        <v>0</v>
      </c>
      <c r="K47" t="str">
        <f t="shared" si="0"/>
        <v>AT$APP PARAM 512,45,0,0,0,0,0,0,0,0</v>
      </c>
    </row>
    <row r="48" spans="1:11">
      <c r="A48">
        <v>512</v>
      </c>
      <c r="B48">
        <f>Script!B48</f>
        <v>46</v>
      </c>
      <c r="C48">
        <f>IF((Script!C48)&lt;&gt;"",VLOOKUP(Script!C48,TRIGGERS!A:B,2,FALSE),0)</f>
        <v>0</v>
      </c>
      <c r="D48">
        <f>IF(Script!D48=" ",0,Script!D48)</f>
        <v>0</v>
      </c>
      <c r="E48">
        <f>IF(Script!E48&lt;&gt;"",VLOOKUP(Script!E48,CONDITIONS!A:B,2,FALSE),0)</f>
        <v>0</v>
      </c>
      <c r="F48">
        <f>IF(Script!F48=" ",0,Script!F48)</f>
        <v>0</v>
      </c>
      <c r="G48">
        <f>IF(Script!J48&lt;&gt;"",VLOOKUP(Script!J48,ACTIONS!A:B,2,FALSE),0)</f>
        <v>0</v>
      </c>
      <c r="H48">
        <f>IF(Script!K48=" ",0,Script!K48)</f>
        <v>0</v>
      </c>
      <c r="I48">
        <f>IF(Script!H48&lt;&gt;"", VLOOKUP(Script!H48,CONDITIONS!A:B,2,FALSE),0) + IF(Script!G48&lt;&gt;"",VLOOKUP(Script!G48,'CONDITION OPERATIONS'!$A$1:$B$4,2,FALSE),0)</f>
        <v>0</v>
      </c>
      <c r="J48">
        <f>IF(Script!I48=" ",0,Script!I48)</f>
        <v>0</v>
      </c>
      <c r="K48" t="str">
        <f t="shared" si="0"/>
        <v>AT$APP PARAM 512,46,0,0,0,0,0,0,0,0</v>
      </c>
    </row>
    <row r="49" spans="1:11">
      <c r="A49">
        <v>512</v>
      </c>
      <c r="B49">
        <f>Script!B49</f>
        <v>47</v>
      </c>
      <c r="C49">
        <f>IF((Script!C49)&lt;&gt;"",VLOOKUP(Script!C49,TRIGGERS!A:B,2,FALSE),0)</f>
        <v>0</v>
      </c>
      <c r="D49">
        <f>IF(Script!D49=" ",0,Script!D49)</f>
        <v>0</v>
      </c>
      <c r="E49">
        <f>IF(Script!E49&lt;&gt;"",VLOOKUP(Script!E49,CONDITIONS!A:B,2,FALSE),0)</f>
        <v>0</v>
      </c>
      <c r="F49">
        <f>IF(Script!F49=" ",0,Script!F49)</f>
        <v>0</v>
      </c>
      <c r="G49">
        <f>IF(Script!J49&lt;&gt;"",VLOOKUP(Script!J49,ACTIONS!A:B,2,FALSE),0)</f>
        <v>0</v>
      </c>
      <c r="H49">
        <f>IF(Script!K49=" ",0,Script!K49)</f>
        <v>0</v>
      </c>
      <c r="I49">
        <f>IF(Script!H49&lt;&gt;"", VLOOKUP(Script!H49,CONDITIONS!A:B,2,FALSE),0) + IF(Script!G49&lt;&gt;"",VLOOKUP(Script!G49,'CONDITION OPERATIONS'!$A$1:$B$4,2,FALSE),0)</f>
        <v>0</v>
      </c>
      <c r="J49">
        <f>IF(Script!I49=" ",0,Script!I49)</f>
        <v>0</v>
      </c>
      <c r="K49" t="str">
        <f t="shared" si="0"/>
        <v>AT$APP PARAM 512,47,0,0,0,0,0,0,0,0</v>
      </c>
    </row>
    <row r="50" spans="1:11">
      <c r="A50">
        <v>512</v>
      </c>
      <c r="B50">
        <f>Script!B50</f>
        <v>48</v>
      </c>
      <c r="C50">
        <f>IF((Script!C50)&lt;&gt;"",VLOOKUP(Script!C50,TRIGGERS!A:B,2,FALSE),0)</f>
        <v>0</v>
      </c>
      <c r="D50">
        <f>IF(Script!D50=" ",0,Script!D50)</f>
        <v>0</v>
      </c>
      <c r="E50">
        <f>IF(Script!E50&lt;&gt;"",VLOOKUP(Script!E50,CONDITIONS!A:B,2,FALSE),0)</f>
        <v>0</v>
      </c>
      <c r="F50">
        <f>IF(Script!F50=" ",0,Script!F50)</f>
        <v>0</v>
      </c>
      <c r="G50">
        <f>IF(Script!J50&lt;&gt;"",VLOOKUP(Script!J50,ACTIONS!A:B,2,FALSE),0)</f>
        <v>0</v>
      </c>
      <c r="H50">
        <f>IF(Script!K50=" ",0,Script!K50)</f>
        <v>0</v>
      </c>
      <c r="I50">
        <f>IF(Script!H50&lt;&gt;"", VLOOKUP(Script!H50,CONDITIONS!A:B,2,FALSE),0) + IF(Script!G50&lt;&gt;"",VLOOKUP(Script!G50,'CONDITION OPERATIONS'!$A$1:$B$4,2,FALSE),0)</f>
        <v>0</v>
      </c>
      <c r="J50">
        <f>IF(Script!I50=" ",0,Script!I50)</f>
        <v>0</v>
      </c>
      <c r="K50" t="str">
        <f t="shared" si="0"/>
        <v>AT$APP PARAM 512,48,0,0,0,0,0,0,0,0</v>
      </c>
    </row>
    <row r="51" spans="1:11">
      <c r="A51">
        <v>512</v>
      </c>
      <c r="B51">
        <f>Script!B51</f>
        <v>49</v>
      </c>
      <c r="C51">
        <f>IF((Script!C51)&lt;&gt;"",VLOOKUP(Script!C51,TRIGGERS!A:B,2,FALSE),0)</f>
        <v>0</v>
      </c>
      <c r="D51">
        <f>IF(Script!D51=" ",0,Script!D51)</f>
        <v>0</v>
      </c>
      <c r="E51">
        <f>IF(Script!E51&lt;&gt;"",VLOOKUP(Script!E51,CONDITIONS!A:B,2,FALSE),0)</f>
        <v>0</v>
      </c>
      <c r="F51">
        <f>IF(Script!F51=" ",0,Script!F51)</f>
        <v>0</v>
      </c>
      <c r="G51">
        <f>IF(Script!J51&lt;&gt;"",VLOOKUP(Script!J51,ACTIONS!A:B,2,FALSE),0)</f>
        <v>0</v>
      </c>
      <c r="H51">
        <f>IF(Script!K51=" ",0,Script!K51)</f>
        <v>0</v>
      </c>
      <c r="I51">
        <f>IF(Script!H51&lt;&gt;"", VLOOKUP(Script!H51,CONDITIONS!A:B,2,FALSE),0) + IF(Script!G51&lt;&gt;"",VLOOKUP(Script!G51,'CONDITION OPERATIONS'!$A$1:$B$4,2,FALSE),0)</f>
        <v>0</v>
      </c>
      <c r="J51">
        <f>IF(Script!I51=" ",0,Script!I51)</f>
        <v>0</v>
      </c>
      <c r="K51" t="str">
        <f t="shared" si="0"/>
        <v>AT$APP PARAM 512,49,0,0,0,0,0,0,0,0</v>
      </c>
    </row>
    <row r="52" spans="1:11">
      <c r="A52">
        <v>512</v>
      </c>
      <c r="B52">
        <f>Script!B52</f>
        <v>50</v>
      </c>
      <c r="C52">
        <f>IF((Script!C52)&lt;&gt;"",VLOOKUP(Script!C52,TRIGGERS!A:B,2,FALSE),0)</f>
        <v>0</v>
      </c>
      <c r="D52">
        <f>IF(Script!D52=" ",0,Script!D52)</f>
        <v>0</v>
      </c>
      <c r="E52">
        <f>IF(Script!E52&lt;&gt;"",VLOOKUP(Script!E52,CONDITIONS!A:B,2,FALSE),0)</f>
        <v>0</v>
      </c>
      <c r="F52">
        <f>IF(Script!F52=" ",0,Script!F52)</f>
        <v>0</v>
      </c>
      <c r="G52">
        <f>IF(Script!J52&lt;&gt;"",VLOOKUP(Script!J52,ACTIONS!A:B,2,FALSE),0)</f>
        <v>0</v>
      </c>
      <c r="H52">
        <f>IF(Script!K52=" ",0,Script!K52)</f>
        <v>0</v>
      </c>
      <c r="I52">
        <f>IF(Script!H52&lt;&gt;"", VLOOKUP(Script!H52,CONDITIONS!A:B,2,FALSE),0) + IF(Script!G52&lt;&gt;"",VLOOKUP(Script!G52,'CONDITION OPERATIONS'!$A$1:$B$4,2,FALSE),0)</f>
        <v>0</v>
      </c>
      <c r="J52">
        <f>IF(Script!I52=" ",0,Script!I52)</f>
        <v>0</v>
      </c>
      <c r="K52" t="str">
        <f t="shared" si="0"/>
        <v>AT$APP PARAM 512,50,0,0,0,0,0,0,0,0</v>
      </c>
    </row>
    <row r="53" spans="1:11">
      <c r="A53">
        <v>512</v>
      </c>
      <c r="B53">
        <f>Script!B53</f>
        <v>51</v>
      </c>
      <c r="C53">
        <f>IF((Script!C53)&lt;&gt;"",VLOOKUP(Script!C53,TRIGGERS!A:B,2,FALSE),0)</f>
        <v>0</v>
      </c>
      <c r="D53">
        <f>IF(Script!D53=" ",0,Script!D53)</f>
        <v>0</v>
      </c>
      <c r="E53">
        <f>IF(Script!E53&lt;&gt;"",VLOOKUP(Script!E53,CONDITIONS!A:B,2,FALSE),0)</f>
        <v>0</v>
      </c>
      <c r="F53">
        <f>IF(Script!F53=" ",0,Script!F53)</f>
        <v>0</v>
      </c>
      <c r="G53">
        <f>IF(Script!J53&lt;&gt;"",VLOOKUP(Script!J53,ACTIONS!A:B,2,FALSE),0)</f>
        <v>0</v>
      </c>
      <c r="H53">
        <f>IF(Script!K53=" ",0,Script!K53)</f>
        <v>0</v>
      </c>
      <c r="I53">
        <f>IF(Script!H53&lt;&gt;"", VLOOKUP(Script!H53,CONDITIONS!A:B,2,FALSE),0) + IF(Script!G53&lt;&gt;"",VLOOKUP(Script!G53,'CONDITION OPERATIONS'!$A$1:$B$4,2,FALSE),0)</f>
        <v>0</v>
      </c>
      <c r="J53">
        <f>IF(Script!I53=" ",0,Script!I53)</f>
        <v>0</v>
      </c>
      <c r="K53" t="str">
        <f t="shared" si="0"/>
        <v>AT$APP PARAM 512,51,0,0,0,0,0,0,0,0</v>
      </c>
    </row>
    <row r="54" spans="1:11">
      <c r="A54">
        <v>512</v>
      </c>
      <c r="B54">
        <f>Script!B54</f>
        <v>52</v>
      </c>
      <c r="C54">
        <f>IF((Script!C54)&lt;&gt;"",VLOOKUP(Script!C54,TRIGGERS!A:B,2,FALSE),0)</f>
        <v>0</v>
      </c>
      <c r="D54">
        <f>IF(Script!D54=" ",0,Script!D54)</f>
        <v>0</v>
      </c>
      <c r="E54">
        <f>IF(Script!E54&lt;&gt;"",VLOOKUP(Script!E54,CONDITIONS!A:B,2,FALSE),0)</f>
        <v>0</v>
      </c>
      <c r="F54">
        <f>IF(Script!F54=" ",0,Script!F54)</f>
        <v>0</v>
      </c>
      <c r="G54">
        <f>IF(Script!J54&lt;&gt;"",VLOOKUP(Script!J54,ACTIONS!A:B,2,FALSE),0)</f>
        <v>0</v>
      </c>
      <c r="H54">
        <f>IF(Script!K54=" ",0,Script!K54)</f>
        <v>0</v>
      </c>
      <c r="I54">
        <f>IF(Script!H54&lt;&gt;"", VLOOKUP(Script!H54,CONDITIONS!A:B,2,FALSE),0) + IF(Script!G54&lt;&gt;"",VLOOKUP(Script!G54,'CONDITION OPERATIONS'!$A$1:$B$4,2,FALSE),0)</f>
        <v>0</v>
      </c>
      <c r="J54">
        <f>IF(Script!I54=" ",0,Script!I54)</f>
        <v>0</v>
      </c>
      <c r="K54" t="str">
        <f t="shared" si="0"/>
        <v>AT$APP PARAM 512,52,0,0,0,0,0,0,0,0</v>
      </c>
    </row>
    <row r="55" spans="1:11">
      <c r="A55">
        <v>512</v>
      </c>
      <c r="B55">
        <f>Script!B55</f>
        <v>53</v>
      </c>
      <c r="C55">
        <f>IF((Script!C55)&lt;&gt;"",VLOOKUP(Script!C55,TRIGGERS!A:B,2,FALSE),0)</f>
        <v>0</v>
      </c>
      <c r="D55">
        <f>IF(Script!D55=" ",0,Script!D55)</f>
        <v>0</v>
      </c>
      <c r="E55">
        <f>IF(Script!E55&lt;&gt;"",VLOOKUP(Script!E55,CONDITIONS!A:B,2,FALSE),0)</f>
        <v>0</v>
      </c>
      <c r="F55">
        <f>IF(Script!F55=" ",0,Script!F55)</f>
        <v>0</v>
      </c>
      <c r="G55">
        <f>IF(Script!J55&lt;&gt;"",VLOOKUP(Script!J55,ACTIONS!A:B,2,FALSE),0)</f>
        <v>0</v>
      </c>
      <c r="H55">
        <f>IF(Script!K55=" ",0,Script!K55)</f>
        <v>0</v>
      </c>
      <c r="I55">
        <f>IF(Script!H55&lt;&gt;"", VLOOKUP(Script!H55,CONDITIONS!A:B,2,FALSE),0) + IF(Script!G55&lt;&gt;"",VLOOKUP(Script!G55,'CONDITION OPERATIONS'!$A$1:$B$4,2,FALSE),0)</f>
        <v>0</v>
      </c>
      <c r="J55">
        <f>IF(Script!I55=" ",0,Script!I55)</f>
        <v>0</v>
      </c>
      <c r="K55" t="str">
        <f t="shared" si="0"/>
        <v>AT$APP PARAM 512,53,0,0,0,0,0,0,0,0</v>
      </c>
    </row>
    <row r="56" spans="1:11">
      <c r="A56">
        <v>512</v>
      </c>
      <c r="B56">
        <f>Script!B56</f>
        <v>54</v>
      </c>
      <c r="C56">
        <f>IF((Script!C56)&lt;&gt;"",VLOOKUP(Script!C56,TRIGGERS!A:B,2,FALSE),0)</f>
        <v>0</v>
      </c>
      <c r="D56">
        <f>IF(Script!D56=" ",0,Script!D56)</f>
        <v>0</v>
      </c>
      <c r="E56">
        <f>IF(Script!E56&lt;&gt;"",VLOOKUP(Script!E56,CONDITIONS!A:B,2,FALSE),0)</f>
        <v>0</v>
      </c>
      <c r="F56">
        <f>IF(Script!F56=" ",0,Script!F56)</f>
        <v>0</v>
      </c>
      <c r="G56">
        <f>IF(Script!J56&lt;&gt;"",VLOOKUP(Script!J56,ACTIONS!A:B,2,FALSE),0)</f>
        <v>0</v>
      </c>
      <c r="H56">
        <f>IF(Script!K56=" ",0,Script!K56)</f>
        <v>0</v>
      </c>
      <c r="I56">
        <f>IF(Script!H56&lt;&gt;"", VLOOKUP(Script!H56,CONDITIONS!A:B,2,FALSE),0) + IF(Script!G56&lt;&gt;"",VLOOKUP(Script!G56,'CONDITION OPERATIONS'!$A$1:$B$4,2,FALSE),0)</f>
        <v>0</v>
      </c>
      <c r="J56">
        <f>IF(Script!I56=" ",0,Script!I56)</f>
        <v>0</v>
      </c>
      <c r="K56" t="str">
        <f t="shared" si="0"/>
        <v>AT$APP PARAM 512,54,0,0,0,0,0,0,0,0</v>
      </c>
    </row>
    <row r="57" spans="1:11">
      <c r="A57">
        <v>512</v>
      </c>
      <c r="B57">
        <f>Script!B57</f>
        <v>55</v>
      </c>
      <c r="C57">
        <f>IF((Script!C57)&lt;&gt;"",VLOOKUP(Script!C57,TRIGGERS!A:B,2,FALSE),0)</f>
        <v>0</v>
      </c>
      <c r="D57">
        <f>IF(Script!D57=" ",0,Script!D57)</f>
        <v>0</v>
      </c>
      <c r="E57">
        <f>IF(Script!E57&lt;&gt;"",VLOOKUP(Script!E57,CONDITIONS!A:B,2,FALSE),0)</f>
        <v>0</v>
      </c>
      <c r="F57">
        <f>IF(Script!F57=" ",0,Script!F57)</f>
        <v>0</v>
      </c>
      <c r="G57">
        <f>IF(Script!J57&lt;&gt;"",VLOOKUP(Script!J57,ACTIONS!A:B,2,FALSE),0)</f>
        <v>0</v>
      </c>
      <c r="H57">
        <f>IF(Script!K57=" ",0,Script!K57)</f>
        <v>0</v>
      </c>
      <c r="I57">
        <f>IF(Script!H57&lt;&gt;"", VLOOKUP(Script!H57,CONDITIONS!A:B,2,FALSE),0) + IF(Script!G57&lt;&gt;"",VLOOKUP(Script!G57,'CONDITION OPERATIONS'!$A$1:$B$4,2,FALSE),0)</f>
        <v>0</v>
      </c>
      <c r="J57">
        <f>IF(Script!I57=" ",0,Script!I57)</f>
        <v>0</v>
      </c>
      <c r="K57" t="str">
        <f t="shared" si="0"/>
        <v>AT$APP PARAM 512,55,0,0,0,0,0,0,0,0</v>
      </c>
    </row>
    <row r="58" spans="1:11">
      <c r="A58">
        <v>512</v>
      </c>
      <c r="B58">
        <f>Script!B58</f>
        <v>56</v>
      </c>
      <c r="C58">
        <f>IF((Script!C58)&lt;&gt;"",VLOOKUP(Script!C58,TRIGGERS!A:B,2,FALSE),0)</f>
        <v>0</v>
      </c>
      <c r="D58">
        <f>IF(Script!D58=" ",0,Script!D58)</f>
        <v>0</v>
      </c>
      <c r="E58">
        <f>IF(Script!E58&lt;&gt;"",VLOOKUP(Script!E58,CONDITIONS!A:B,2,FALSE),0)</f>
        <v>0</v>
      </c>
      <c r="F58">
        <f>IF(Script!F58=" ",0,Script!F58)</f>
        <v>0</v>
      </c>
      <c r="G58">
        <f>IF(Script!J58&lt;&gt;"",VLOOKUP(Script!J58,ACTIONS!A:B,2,FALSE),0)</f>
        <v>0</v>
      </c>
      <c r="H58">
        <f>IF(Script!K58=" ",0,Script!K58)</f>
        <v>0</v>
      </c>
      <c r="I58">
        <f>IF(Script!H58&lt;&gt;"", VLOOKUP(Script!H58,CONDITIONS!A:B,2,FALSE),0) + IF(Script!G58&lt;&gt;"",VLOOKUP(Script!G58,'CONDITION OPERATIONS'!$A$1:$B$4,2,FALSE),0)</f>
        <v>0</v>
      </c>
      <c r="J58">
        <f>IF(Script!I58=" ",0,Script!I58)</f>
        <v>0</v>
      </c>
      <c r="K58" t="str">
        <f t="shared" si="0"/>
        <v>AT$APP PARAM 512,56,0,0,0,0,0,0,0,0</v>
      </c>
    </row>
    <row r="59" spans="1:11">
      <c r="A59">
        <v>512</v>
      </c>
      <c r="B59">
        <f>Script!B59</f>
        <v>57</v>
      </c>
      <c r="C59">
        <f>IF((Script!C59)&lt;&gt;"",VLOOKUP(Script!C59,TRIGGERS!A:B,2,FALSE),0)</f>
        <v>0</v>
      </c>
      <c r="D59">
        <f>IF(Script!D59=" ",0,Script!D59)</f>
        <v>0</v>
      </c>
      <c r="E59">
        <f>IF(Script!E59&lt;&gt;"",VLOOKUP(Script!E59,CONDITIONS!A:B,2,FALSE),0)</f>
        <v>0</v>
      </c>
      <c r="F59">
        <f>IF(Script!F59=" ",0,Script!F59)</f>
        <v>0</v>
      </c>
      <c r="G59">
        <f>IF(Script!J59&lt;&gt;"",VLOOKUP(Script!J59,ACTIONS!A:B,2,FALSE),0)</f>
        <v>0</v>
      </c>
      <c r="H59">
        <f>IF(Script!K59=" ",0,Script!K59)</f>
        <v>0</v>
      </c>
      <c r="I59">
        <f>IF(Script!H59&lt;&gt;"", VLOOKUP(Script!H59,CONDITIONS!A:B,2,FALSE),0) + IF(Script!G59&lt;&gt;"",VLOOKUP(Script!G59,'CONDITION OPERATIONS'!$A$1:$B$4,2,FALSE),0)</f>
        <v>0</v>
      </c>
      <c r="J59">
        <f>IF(Script!I59=" ",0,Script!I59)</f>
        <v>0</v>
      </c>
      <c r="K59" t="str">
        <f t="shared" si="0"/>
        <v>AT$APP PARAM 512,57,0,0,0,0,0,0,0,0</v>
      </c>
    </row>
    <row r="60" spans="1:11">
      <c r="A60">
        <v>512</v>
      </c>
      <c r="B60">
        <f>Script!B60</f>
        <v>58</v>
      </c>
      <c r="C60">
        <f>IF((Script!C60)&lt;&gt;"",VLOOKUP(Script!C60,TRIGGERS!A:B,2,FALSE),0)</f>
        <v>0</v>
      </c>
      <c r="D60">
        <f>IF(Script!D60=" ",0,Script!D60)</f>
        <v>0</v>
      </c>
      <c r="E60">
        <f>IF(Script!E60&lt;&gt;"",VLOOKUP(Script!E60,CONDITIONS!A:B,2,FALSE),0)</f>
        <v>0</v>
      </c>
      <c r="F60">
        <f>IF(Script!F60=" ",0,Script!F60)</f>
        <v>0</v>
      </c>
      <c r="G60">
        <f>IF(Script!J60&lt;&gt;"",VLOOKUP(Script!J60,ACTIONS!A:B,2,FALSE),0)</f>
        <v>0</v>
      </c>
      <c r="H60">
        <f>IF(Script!K60=" ",0,Script!K60)</f>
        <v>0</v>
      </c>
      <c r="I60">
        <f>IF(Script!H60&lt;&gt;"", VLOOKUP(Script!H60,CONDITIONS!A:B,2,FALSE),0) + IF(Script!G60&lt;&gt;"",VLOOKUP(Script!G60,'CONDITION OPERATIONS'!$A$1:$B$4,2,FALSE),0)</f>
        <v>0</v>
      </c>
      <c r="J60">
        <f>IF(Script!I60=" ",0,Script!I60)</f>
        <v>0</v>
      </c>
      <c r="K60" t="str">
        <f t="shared" si="0"/>
        <v>AT$APP PARAM 512,58,0,0,0,0,0,0,0,0</v>
      </c>
    </row>
    <row r="61" spans="1:11">
      <c r="A61">
        <v>512</v>
      </c>
      <c r="B61">
        <f>Script!B61</f>
        <v>59</v>
      </c>
      <c r="C61">
        <f>IF((Script!C61)&lt;&gt;"",VLOOKUP(Script!C61,TRIGGERS!A:B,2,FALSE),0)</f>
        <v>0</v>
      </c>
      <c r="D61">
        <f>IF(Script!D61=" ",0,Script!D61)</f>
        <v>0</v>
      </c>
      <c r="E61">
        <f>IF(Script!E61&lt;&gt;"",VLOOKUP(Script!E61,CONDITIONS!A:B,2,FALSE),0)</f>
        <v>0</v>
      </c>
      <c r="F61">
        <f>IF(Script!F61=" ",0,Script!F61)</f>
        <v>0</v>
      </c>
      <c r="G61">
        <f>IF(Script!J61&lt;&gt;"",VLOOKUP(Script!J61,ACTIONS!A:B,2,FALSE),0)</f>
        <v>0</v>
      </c>
      <c r="H61">
        <f>IF(Script!K61=" ",0,Script!K61)</f>
        <v>0</v>
      </c>
      <c r="I61">
        <f>IF(Script!H61&lt;&gt;"", VLOOKUP(Script!H61,CONDITIONS!A:B,2,FALSE),0) + IF(Script!G61&lt;&gt;"",VLOOKUP(Script!G61,'CONDITION OPERATIONS'!$A$1:$B$4,2,FALSE),0)</f>
        <v>0</v>
      </c>
      <c r="J61">
        <f>IF(Script!I61=" ",0,Script!I61)</f>
        <v>0</v>
      </c>
      <c r="K61" t="str">
        <f t="shared" si="0"/>
        <v>AT$APP PARAM 512,59,0,0,0,0,0,0,0,0</v>
      </c>
    </row>
    <row r="62" spans="1:11">
      <c r="A62">
        <v>512</v>
      </c>
      <c r="B62">
        <f>Script!B62</f>
        <v>60</v>
      </c>
      <c r="C62">
        <f>IF((Script!C62)&lt;&gt;"",VLOOKUP(Script!C62,TRIGGERS!A:B,2,FALSE),0)</f>
        <v>0</v>
      </c>
      <c r="D62">
        <f>IF(Script!D62=" ",0,Script!D62)</f>
        <v>0</v>
      </c>
      <c r="E62">
        <f>IF(Script!E62&lt;&gt;"",VLOOKUP(Script!E62,CONDITIONS!A:B,2,FALSE),0)</f>
        <v>0</v>
      </c>
      <c r="F62">
        <f>IF(Script!F62=" ",0,Script!F62)</f>
        <v>0</v>
      </c>
      <c r="G62">
        <f>IF(Script!J62&lt;&gt;"",VLOOKUP(Script!J62,ACTIONS!A:B,2,FALSE),0)</f>
        <v>0</v>
      </c>
      <c r="H62">
        <f>IF(Script!K62=" ",0,Script!K62)</f>
        <v>0</v>
      </c>
      <c r="I62">
        <f>IF(Script!H62&lt;&gt;"", VLOOKUP(Script!H62,CONDITIONS!A:B,2,FALSE),0) + IF(Script!G62&lt;&gt;"",VLOOKUP(Script!G62,'CONDITION OPERATIONS'!$A$1:$B$4,2,FALSE),0)</f>
        <v>0</v>
      </c>
      <c r="J62">
        <f>IF(Script!I62=" ",0,Script!I62)</f>
        <v>0</v>
      </c>
      <c r="K62" t="str">
        <f t="shared" si="0"/>
        <v>AT$APP PARAM 512,60,0,0,0,0,0,0,0,0</v>
      </c>
    </row>
    <row r="63" spans="1:11">
      <c r="A63">
        <v>512</v>
      </c>
      <c r="B63">
        <f>Script!B63</f>
        <v>61</v>
      </c>
      <c r="C63">
        <f>IF((Script!C63)&lt;&gt;"",VLOOKUP(Script!C63,TRIGGERS!A:B,2,FALSE),0)</f>
        <v>0</v>
      </c>
      <c r="D63">
        <f>IF(Script!D63=" ",0,Script!D63)</f>
        <v>0</v>
      </c>
      <c r="E63">
        <f>IF(Script!E63&lt;&gt;"",VLOOKUP(Script!E63,CONDITIONS!A:B,2,FALSE),0)</f>
        <v>0</v>
      </c>
      <c r="F63">
        <f>IF(Script!F63=" ",0,Script!F63)</f>
        <v>0</v>
      </c>
      <c r="G63">
        <f>IF(Script!J63&lt;&gt;"",VLOOKUP(Script!J63,ACTIONS!A:B,2,FALSE),0)</f>
        <v>0</v>
      </c>
      <c r="H63">
        <f>IF(Script!K63=" ",0,Script!K63)</f>
        <v>0</v>
      </c>
      <c r="I63">
        <f>IF(Script!H63&lt;&gt;"", VLOOKUP(Script!H63,CONDITIONS!A:B,2,FALSE),0) + IF(Script!G63&lt;&gt;"",VLOOKUP(Script!G63,'CONDITION OPERATIONS'!$A$1:$B$4,2,FALSE),0)</f>
        <v>0</v>
      </c>
      <c r="J63">
        <f>IF(Script!I63=" ",0,Script!I63)</f>
        <v>0</v>
      </c>
      <c r="K63" t="str">
        <f t="shared" si="0"/>
        <v>AT$APP PARAM 512,61,0,0,0,0,0,0,0,0</v>
      </c>
    </row>
    <row r="64" spans="1:11">
      <c r="A64">
        <v>512</v>
      </c>
      <c r="B64">
        <f>Script!B64</f>
        <v>62</v>
      </c>
      <c r="C64">
        <f>IF((Script!C64)&lt;&gt;"",VLOOKUP(Script!C64,TRIGGERS!A:B,2,FALSE),0)</f>
        <v>0</v>
      </c>
      <c r="D64">
        <f>IF(Script!D64=" ",0,Script!D64)</f>
        <v>0</v>
      </c>
      <c r="E64">
        <f>IF(Script!E64&lt;&gt;"",VLOOKUP(Script!E64,CONDITIONS!A:B,2,FALSE),0)</f>
        <v>0</v>
      </c>
      <c r="F64">
        <f>IF(Script!F64=" ",0,Script!F64)</f>
        <v>0</v>
      </c>
      <c r="G64">
        <f>IF(Script!J64&lt;&gt;"",VLOOKUP(Script!J64,ACTIONS!A:B,2,FALSE),0)</f>
        <v>0</v>
      </c>
      <c r="H64">
        <f>IF(Script!K64=" ",0,Script!K64)</f>
        <v>0</v>
      </c>
      <c r="I64">
        <f>IF(Script!H64&lt;&gt;"", VLOOKUP(Script!H64,CONDITIONS!A:B,2,FALSE),0) + IF(Script!G64&lt;&gt;"",VLOOKUP(Script!G64,'CONDITION OPERATIONS'!$A$1:$B$4,2,FALSE),0)</f>
        <v>0</v>
      </c>
      <c r="J64">
        <f>IF(Script!I64=" ",0,Script!I64)</f>
        <v>0</v>
      </c>
      <c r="K64" t="str">
        <f t="shared" si="0"/>
        <v>AT$APP PARAM 512,62,0,0,0,0,0,0,0,0</v>
      </c>
    </row>
    <row r="65" spans="1:11">
      <c r="A65">
        <v>512</v>
      </c>
      <c r="B65">
        <f>Script!B65</f>
        <v>63</v>
      </c>
      <c r="C65">
        <f>IF((Script!C65)&lt;&gt;"",VLOOKUP(Script!C65,TRIGGERS!A:B,2,FALSE),0)</f>
        <v>0</v>
      </c>
      <c r="D65">
        <f>IF(Script!D65=" ",0,Script!D65)</f>
        <v>0</v>
      </c>
      <c r="E65">
        <f>IF(Script!E65&lt;&gt;"",VLOOKUP(Script!E65,CONDITIONS!A:B,2,FALSE),0)</f>
        <v>0</v>
      </c>
      <c r="F65">
        <f>IF(Script!F65=" ",0,Script!F65)</f>
        <v>0</v>
      </c>
      <c r="G65">
        <f>IF(Script!J65&lt;&gt;"",VLOOKUP(Script!J65,ACTIONS!A:B,2,FALSE),0)</f>
        <v>0</v>
      </c>
      <c r="H65">
        <f>IF(Script!K65=" ",0,Script!K65)</f>
        <v>0</v>
      </c>
      <c r="I65">
        <f>IF(Script!H65&lt;&gt;"", VLOOKUP(Script!H65,CONDITIONS!A:B,2,FALSE),0) + IF(Script!G65&lt;&gt;"",VLOOKUP(Script!G65,'CONDITION OPERATIONS'!$A$1:$B$4,2,FALSE),0)</f>
        <v>0</v>
      </c>
      <c r="J65">
        <f>IF(Script!I65=" ",0,Script!I65)</f>
        <v>0</v>
      </c>
      <c r="K65" t="str">
        <f t="shared" si="0"/>
        <v>AT$APP PARAM 512,63,0,0,0,0,0,0,0,0</v>
      </c>
    </row>
    <row r="66" spans="1:11">
      <c r="A66">
        <v>512</v>
      </c>
      <c r="B66">
        <f>Script!B66</f>
        <v>64</v>
      </c>
      <c r="C66">
        <f>IF((Script!C66)&lt;&gt;"",VLOOKUP(Script!C66,TRIGGERS!A:B,2,FALSE),0)</f>
        <v>0</v>
      </c>
      <c r="D66">
        <f>IF(Script!D66=" ",0,Script!D66)</f>
        <v>0</v>
      </c>
      <c r="E66">
        <f>IF(Script!E66&lt;&gt;"",VLOOKUP(Script!E66,CONDITIONS!A:B,2,FALSE),0)</f>
        <v>0</v>
      </c>
      <c r="F66">
        <f>IF(Script!F66=" ",0,Script!F66)</f>
        <v>0</v>
      </c>
      <c r="G66">
        <f>IF(Script!J66&lt;&gt;"",VLOOKUP(Script!J66,ACTIONS!A:B,2,FALSE),0)</f>
        <v>0</v>
      </c>
      <c r="H66">
        <f>IF(Script!K66=" ",0,Script!K66)</f>
        <v>0</v>
      </c>
      <c r="I66">
        <f>IF(Script!H66&lt;&gt;"", VLOOKUP(Script!H66,CONDITIONS!A:B,2,FALSE),0) + IF(Script!G66&lt;&gt;"",VLOOKUP(Script!G66,'CONDITION OPERATIONS'!$A$1:$B$4,2,FALSE),0)</f>
        <v>0</v>
      </c>
      <c r="J66">
        <f>IF(Script!I66=" ",0,Script!I66)</f>
        <v>0</v>
      </c>
      <c r="K66" t="str">
        <f t="shared" ref="K66:K128" si="1">CONCATENATE("AT$APP PARAM ",$A66,",",$B66,",",$C66,",",$D66,",",$E66,",",$F66,",",$G66,",",$H66,",",$I66,",",$J66)</f>
        <v>AT$APP PARAM 512,64,0,0,0,0,0,0,0,0</v>
      </c>
    </row>
    <row r="67" spans="1:11">
      <c r="A67">
        <v>512</v>
      </c>
      <c r="B67">
        <f>Script!B67</f>
        <v>65</v>
      </c>
      <c r="C67">
        <f>IF((Script!C67)&lt;&gt;"",VLOOKUP(Script!C67,TRIGGERS!A:B,2,FALSE),0)</f>
        <v>0</v>
      </c>
      <c r="D67">
        <f>IF(Script!D67=" ",0,Script!D67)</f>
        <v>0</v>
      </c>
      <c r="E67">
        <f>IF(Script!E67&lt;&gt;"",VLOOKUP(Script!E67,CONDITIONS!A:B,2,FALSE),0)</f>
        <v>0</v>
      </c>
      <c r="F67">
        <f>IF(Script!F67=" ",0,Script!F67)</f>
        <v>0</v>
      </c>
      <c r="G67">
        <f>IF(Script!J67&lt;&gt;"",VLOOKUP(Script!J67,ACTIONS!A:B,2,FALSE),0)</f>
        <v>0</v>
      </c>
      <c r="H67">
        <f>IF(Script!K67=" ",0,Script!K67)</f>
        <v>0</v>
      </c>
      <c r="I67">
        <f>IF(Script!H67&lt;&gt;"", VLOOKUP(Script!H67,CONDITIONS!A:B,2,FALSE),0) + IF(Script!G67&lt;&gt;"",VLOOKUP(Script!G67,'CONDITION OPERATIONS'!$A$1:$B$4,2,FALSE),0)</f>
        <v>0</v>
      </c>
      <c r="J67">
        <f>IF(Script!I67=" ",0,Script!I67)</f>
        <v>0</v>
      </c>
      <c r="K67" t="str">
        <f t="shared" si="1"/>
        <v>AT$APP PARAM 512,65,0,0,0,0,0,0,0,0</v>
      </c>
    </row>
    <row r="68" spans="1:11">
      <c r="A68">
        <v>512</v>
      </c>
      <c r="B68">
        <f>Script!B68</f>
        <v>66</v>
      </c>
      <c r="C68">
        <f>IF((Script!C68)&lt;&gt;"",VLOOKUP(Script!C68,TRIGGERS!A:B,2,FALSE),0)</f>
        <v>0</v>
      </c>
      <c r="D68">
        <f>IF(Script!D68=" ",0,Script!D68)</f>
        <v>0</v>
      </c>
      <c r="E68">
        <f>IF(Script!E68&lt;&gt;"",VLOOKUP(Script!E68,CONDITIONS!A:B,2,FALSE),0)</f>
        <v>0</v>
      </c>
      <c r="F68">
        <f>IF(Script!F68=" ",0,Script!F68)</f>
        <v>0</v>
      </c>
      <c r="G68">
        <f>IF(Script!J68&lt;&gt;"",VLOOKUP(Script!J68,ACTIONS!A:B,2,FALSE),0)</f>
        <v>0</v>
      </c>
      <c r="H68">
        <f>IF(Script!K68=" ",0,Script!K68)</f>
        <v>0</v>
      </c>
      <c r="I68">
        <f>IF(Script!H68&lt;&gt;"", VLOOKUP(Script!H68,CONDITIONS!A:B,2,FALSE),0) + IF(Script!G68&lt;&gt;"",VLOOKUP(Script!G68,'CONDITION OPERATIONS'!$A$1:$B$4,2,FALSE),0)</f>
        <v>0</v>
      </c>
      <c r="J68">
        <f>IF(Script!I68=" ",0,Script!I68)</f>
        <v>0</v>
      </c>
      <c r="K68" t="str">
        <f t="shared" si="1"/>
        <v>AT$APP PARAM 512,66,0,0,0,0,0,0,0,0</v>
      </c>
    </row>
    <row r="69" spans="1:11">
      <c r="A69">
        <v>512</v>
      </c>
      <c r="B69">
        <f>Script!B69</f>
        <v>67</v>
      </c>
      <c r="C69">
        <f>IF((Script!C69)&lt;&gt;"",VLOOKUP(Script!C69,TRIGGERS!A:B,2,FALSE),0)</f>
        <v>0</v>
      </c>
      <c r="D69">
        <f>IF(Script!D69=" ",0,Script!D69)</f>
        <v>0</v>
      </c>
      <c r="E69">
        <f>IF(Script!E69&lt;&gt;"",VLOOKUP(Script!E69,CONDITIONS!A:B,2,FALSE),0)</f>
        <v>0</v>
      </c>
      <c r="F69">
        <f>IF(Script!F69=" ",0,Script!F69)</f>
        <v>0</v>
      </c>
      <c r="G69">
        <f>IF(Script!J69&lt;&gt;"",VLOOKUP(Script!J69,ACTIONS!A:B,2,FALSE),0)</f>
        <v>0</v>
      </c>
      <c r="H69">
        <f>IF(Script!K69=" ",0,Script!K69)</f>
        <v>0</v>
      </c>
      <c r="I69">
        <f>IF(Script!H69&lt;&gt;"", VLOOKUP(Script!H69,CONDITIONS!A:B,2,FALSE),0) + IF(Script!G69&lt;&gt;"",VLOOKUP(Script!G69,'CONDITION OPERATIONS'!$A$1:$B$4,2,FALSE),0)</f>
        <v>0</v>
      </c>
      <c r="J69">
        <f>IF(Script!I69=" ",0,Script!I69)</f>
        <v>0</v>
      </c>
      <c r="K69" t="str">
        <f t="shared" si="1"/>
        <v>AT$APP PARAM 512,67,0,0,0,0,0,0,0,0</v>
      </c>
    </row>
    <row r="70" spans="1:11">
      <c r="A70">
        <v>512</v>
      </c>
      <c r="B70">
        <f>Script!B70</f>
        <v>68</v>
      </c>
      <c r="C70">
        <f>IF((Script!C70)&lt;&gt;"",VLOOKUP(Script!C70,TRIGGERS!A:B,2,FALSE),0)</f>
        <v>0</v>
      </c>
      <c r="D70">
        <f>IF(Script!D70=" ",0,Script!D70)</f>
        <v>0</v>
      </c>
      <c r="E70">
        <f>IF(Script!E70&lt;&gt;"",VLOOKUP(Script!E70,CONDITIONS!A:B,2,FALSE),0)</f>
        <v>0</v>
      </c>
      <c r="F70">
        <f>IF(Script!F70=" ",0,Script!F70)</f>
        <v>0</v>
      </c>
      <c r="G70">
        <f>IF(Script!J70&lt;&gt;"",VLOOKUP(Script!J70,ACTIONS!A:B,2,FALSE),0)</f>
        <v>0</v>
      </c>
      <c r="H70">
        <f>IF(Script!K70=" ",0,Script!K70)</f>
        <v>0</v>
      </c>
      <c r="I70">
        <f>IF(Script!H70&lt;&gt;"", VLOOKUP(Script!H70,CONDITIONS!A:B,2,FALSE),0) + IF(Script!G70&lt;&gt;"",VLOOKUP(Script!G70,'CONDITION OPERATIONS'!$A$1:$B$4,2,FALSE),0)</f>
        <v>0</v>
      </c>
      <c r="J70">
        <f>IF(Script!I70=" ",0,Script!I70)</f>
        <v>0</v>
      </c>
      <c r="K70" t="str">
        <f t="shared" si="1"/>
        <v>AT$APP PARAM 512,68,0,0,0,0,0,0,0,0</v>
      </c>
    </row>
    <row r="71" spans="1:11">
      <c r="A71">
        <v>512</v>
      </c>
      <c r="B71">
        <f>Script!B71</f>
        <v>69</v>
      </c>
      <c r="C71">
        <f>IF((Script!C71)&lt;&gt;"",VLOOKUP(Script!C71,TRIGGERS!A:B,2,FALSE),0)</f>
        <v>0</v>
      </c>
      <c r="D71">
        <f>IF(Script!D71=" ",0,Script!D71)</f>
        <v>0</v>
      </c>
      <c r="E71">
        <f>IF(Script!E71&lt;&gt;"",VLOOKUP(Script!E71,CONDITIONS!A:B,2,FALSE),0)</f>
        <v>0</v>
      </c>
      <c r="F71">
        <f>IF(Script!F71=" ",0,Script!F71)</f>
        <v>0</v>
      </c>
      <c r="G71">
        <f>IF(Script!J71&lt;&gt;"",VLOOKUP(Script!J71,ACTIONS!A:B,2,FALSE),0)</f>
        <v>0</v>
      </c>
      <c r="H71">
        <f>IF(Script!K71=" ",0,Script!K71)</f>
        <v>0</v>
      </c>
      <c r="I71">
        <f>IF(Script!H71&lt;&gt;"", VLOOKUP(Script!H71,CONDITIONS!A:B,2,FALSE),0) + IF(Script!G71&lt;&gt;"",VLOOKUP(Script!G71,'CONDITION OPERATIONS'!$A$1:$B$4,2,FALSE),0)</f>
        <v>0</v>
      </c>
      <c r="J71">
        <f>IF(Script!I71=" ",0,Script!I71)</f>
        <v>0</v>
      </c>
      <c r="K71" t="str">
        <f t="shared" si="1"/>
        <v>AT$APP PARAM 512,69,0,0,0,0,0,0,0,0</v>
      </c>
    </row>
    <row r="72" spans="1:11">
      <c r="A72">
        <v>512</v>
      </c>
      <c r="B72">
        <f>Script!B72</f>
        <v>70</v>
      </c>
      <c r="C72">
        <f>IF((Script!C72)&lt;&gt;"",VLOOKUP(Script!C72,TRIGGERS!A:B,2,FALSE),0)</f>
        <v>0</v>
      </c>
      <c r="D72">
        <f>IF(Script!D72=" ",0,Script!D72)</f>
        <v>0</v>
      </c>
      <c r="E72">
        <f>IF(Script!E72&lt;&gt;"",VLOOKUP(Script!E72,CONDITIONS!A:B,2,FALSE),0)</f>
        <v>0</v>
      </c>
      <c r="F72">
        <f>IF(Script!F72=" ",0,Script!F72)</f>
        <v>0</v>
      </c>
      <c r="G72">
        <f>IF(Script!J72&lt;&gt;"",VLOOKUP(Script!J72,ACTIONS!A:B,2,FALSE),0)</f>
        <v>0</v>
      </c>
      <c r="H72">
        <f>IF(Script!K72=" ",0,Script!K72)</f>
        <v>0</v>
      </c>
      <c r="I72">
        <f>IF(Script!H72&lt;&gt;"", VLOOKUP(Script!H72,CONDITIONS!A:B,2,FALSE),0) + IF(Script!G72&lt;&gt;"",VLOOKUP(Script!G72,'CONDITION OPERATIONS'!$A$1:$B$4,2,FALSE),0)</f>
        <v>0</v>
      </c>
      <c r="J72">
        <f>IF(Script!I72=" ",0,Script!I72)</f>
        <v>0</v>
      </c>
      <c r="K72" t="str">
        <f t="shared" si="1"/>
        <v>AT$APP PARAM 512,70,0,0,0,0,0,0,0,0</v>
      </c>
    </row>
    <row r="73" spans="1:11">
      <c r="A73">
        <v>512</v>
      </c>
      <c r="B73">
        <f>Script!B73</f>
        <v>71</v>
      </c>
      <c r="C73">
        <f>IF((Script!C73)&lt;&gt;"",VLOOKUP(Script!C73,TRIGGERS!A:B,2,FALSE),0)</f>
        <v>0</v>
      </c>
      <c r="D73">
        <f>IF(Script!D73=" ",0,Script!D73)</f>
        <v>0</v>
      </c>
      <c r="E73">
        <f>IF(Script!E73&lt;&gt;"",VLOOKUP(Script!E73,CONDITIONS!A:B,2,FALSE),0)</f>
        <v>0</v>
      </c>
      <c r="F73">
        <f>IF(Script!F73=" ",0,Script!F73)</f>
        <v>0</v>
      </c>
      <c r="G73">
        <f>IF(Script!J73&lt;&gt;"",VLOOKUP(Script!J73,ACTIONS!A:B,2,FALSE),0)</f>
        <v>0</v>
      </c>
      <c r="H73">
        <f>IF(Script!K73=" ",0,Script!K73)</f>
        <v>0</v>
      </c>
      <c r="I73">
        <f>IF(Script!H73&lt;&gt;"", VLOOKUP(Script!H73,CONDITIONS!A:B,2,FALSE),0) + IF(Script!G73&lt;&gt;"",VLOOKUP(Script!G73,'CONDITION OPERATIONS'!$A$1:$B$4,2,FALSE),0)</f>
        <v>0</v>
      </c>
      <c r="J73">
        <f>IF(Script!I73=" ",0,Script!I73)</f>
        <v>0</v>
      </c>
      <c r="K73" t="str">
        <f t="shared" si="1"/>
        <v>AT$APP PARAM 512,71,0,0,0,0,0,0,0,0</v>
      </c>
    </row>
    <row r="74" spans="1:11">
      <c r="A74">
        <v>512</v>
      </c>
      <c r="B74">
        <f>Script!B74</f>
        <v>72</v>
      </c>
      <c r="C74">
        <f>IF((Script!C74)&lt;&gt;"",VLOOKUP(Script!C74,TRIGGERS!A:B,2,FALSE),0)</f>
        <v>0</v>
      </c>
      <c r="D74">
        <f>IF(Script!D74=" ",0,Script!D74)</f>
        <v>0</v>
      </c>
      <c r="E74">
        <f>IF(Script!E74&lt;&gt;"",VLOOKUP(Script!E74,CONDITIONS!A:B,2,FALSE),0)</f>
        <v>0</v>
      </c>
      <c r="F74">
        <f>IF(Script!F74=" ",0,Script!F74)</f>
        <v>0</v>
      </c>
      <c r="G74">
        <f>IF(Script!J74&lt;&gt;"",VLOOKUP(Script!J74,ACTIONS!A:B,2,FALSE),0)</f>
        <v>0</v>
      </c>
      <c r="H74">
        <f>IF(Script!K74=" ",0,Script!K74)</f>
        <v>0</v>
      </c>
      <c r="I74">
        <f>IF(Script!H74&lt;&gt;"", VLOOKUP(Script!H74,CONDITIONS!A:B,2,FALSE),0) + IF(Script!G74&lt;&gt;"",VLOOKUP(Script!G74,'CONDITION OPERATIONS'!$A$1:$B$4,2,FALSE),0)</f>
        <v>0</v>
      </c>
      <c r="J74">
        <f>IF(Script!I74=" ",0,Script!I74)</f>
        <v>0</v>
      </c>
      <c r="K74" t="str">
        <f t="shared" si="1"/>
        <v>AT$APP PARAM 512,72,0,0,0,0,0,0,0,0</v>
      </c>
    </row>
    <row r="75" spans="1:11">
      <c r="A75">
        <v>512</v>
      </c>
      <c r="B75">
        <f>Script!B75</f>
        <v>73</v>
      </c>
      <c r="C75">
        <f>IF((Script!C75)&lt;&gt;"",VLOOKUP(Script!C75,TRIGGERS!A:B,2,FALSE),0)</f>
        <v>0</v>
      </c>
      <c r="D75">
        <f>IF(Script!D75=" ",0,Script!D75)</f>
        <v>0</v>
      </c>
      <c r="E75">
        <f>IF(Script!E75&lt;&gt;"",VLOOKUP(Script!E75,CONDITIONS!A:B,2,FALSE),0)</f>
        <v>0</v>
      </c>
      <c r="F75">
        <f>IF(Script!F75=" ",0,Script!F75)</f>
        <v>0</v>
      </c>
      <c r="G75">
        <f>IF(Script!J75&lt;&gt;"",VLOOKUP(Script!J75,ACTIONS!A:B,2,FALSE),0)</f>
        <v>0</v>
      </c>
      <c r="H75">
        <f>IF(Script!K75=" ",0,Script!K75)</f>
        <v>0</v>
      </c>
      <c r="I75">
        <f>IF(Script!H75&lt;&gt;"", VLOOKUP(Script!H75,CONDITIONS!A:B,2,FALSE),0) + IF(Script!G75&lt;&gt;"",VLOOKUP(Script!G75,'CONDITION OPERATIONS'!$A$1:$B$4,2,FALSE),0)</f>
        <v>0</v>
      </c>
      <c r="J75">
        <f>IF(Script!I75=" ",0,Script!I75)</f>
        <v>0</v>
      </c>
      <c r="K75" t="str">
        <f t="shared" si="1"/>
        <v>AT$APP PARAM 512,73,0,0,0,0,0,0,0,0</v>
      </c>
    </row>
    <row r="76" spans="1:11">
      <c r="A76">
        <v>512</v>
      </c>
      <c r="B76">
        <f>Script!B76</f>
        <v>74</v>
      </c>
      <c r="C76">
        <f>IF((Script!C76)&lt;&gt;"",VLOOKUP(Script!C76,TRIGGERS!A:B,2,FALSE),0)</f>
        <v>0</v>
      </c>
      <c r="D76">
        <f>IF(Script!D76=" ",0,Script!D76)</f>
        <v>0</v>
      </c>
      <c r="E76">
        <f>IF(Script!E76&lt;&gt;"",VLOOKUP(Script!E76,CONDITIONS!A:B,2,FALSE),0)</f>
        <v>0</v>
      </c>
      <c r="F76">
        <f>IF(Script!F76=" ",0,Script!F76)</f>
        <v>0</v>
      </c>
      <c r="G76">
        <f>IF(Script!J76&lt;&gt;"",VLOOKUP(Script!J76,ACTIONS!A:B,2,FALSE),0)</f>
        <v>0</v>
      </c>
      <c r="H76">
        <f>IF(Script!K76=" ",0,Script!K76)</f>
        <v>0</v>
      </c>
      <c r="I76">
        <f>IF(Script!H76&lt;&gt;"", VLOOKUP(Script!H76,CONDITIONS!A:B,2,FALSE),0) + IF(Script!G76&lt;&gt;"",VLOOKUP(Script!G76,'CONDITION OPERATIONS'!$A$1:$B$4,2,FALSE),0)</f>
        <v>0</v>
      </c>
      <c r="J76">
        <f>IF(Script!I76=" ",0,Script!I76)</f>
        <v>0</v>
      </c>
      <c r="K76" t="str">
        <f t="shared" si="1"/>
        <v>AT$APP PARAM 512,74,0,0,0,0,0,0,0,0</v>
      </c>
    </row>
    <row r="77" spans="1:11">
      <c r="A77">
        <v>512</v>
      </c>
      <c r="B77">
        <f>Script!B77</f>
        <v>75</v>
      </c>
      <c r="C77">
        <f>IF((Script!C77)&lt;&gt;"",VLOOKUP(Script!C77,TRIGGERS!A:B,2,FALSE),0)</f>
        <v>0</v>
      </c>
      <c r="D77">
        <f>IF(Script!D77=" ",0,Script!D77)</f>
        <v>0</v>
      </c>
      <c r="E77">
        <f>IF(Script!E77&lt;&gt;"",VLOOKUP(Script!E77,CONDITIONS!A:B,2,FALSE),0)</f>
        <v>0</v>
      </c>
      <c r="F77">
        <f>IF(Script!F77=" ",0,Script!F77)</f>
        <v>0</v>
      </c>
      <c r="G77">
        <f>IF(Script!J77&lt;&gt;"",VLOOKUP(Script!J77,ACTIONS!A:B,2,FALSE),0)</f>
        <v>0</v>
      </c>
      <c r="H77">
        <f>IF(Script!K77=" ",0,Script!K77)</f>
        <v>0</v>
      </c>
      <c r="I77">
        <f>IF(Script!H77&lt;&gt;"", VLOOKUP(Script!H77,CONDITIONS!A:B,2,FALSE),0) + IF(Script!G77&lt;&gt;"",VLOOKUP(Script!G77,'CONDITION OPERATIONS'!$A$1:$B$4,2,FALSE),0)</f>
        <v>0</v>
      </c>
      <c r="J77">
        <f>IF(Script!I77=" ",0,Script!I77)</f>
        <v>0</v>
      </c>
      <c r="K77" t="str">
        <f t="shared" si="1"/>
        <v>AT$APP PARAM 512,75,0,0,0,0,0,0,0,0</v>
      </c>
    </row>
    <row r="78" spans="1:11">
      <c r="A78">
        <v>512</v>
      </c>
      <c r="B78">
        <f>Script!B78</f>
        <v>76</v>
      </c>
      <c r="C78">
        <f>IF((Script!C78)&lt;&gt;"",VLOOKUP(Script!C78,TRIGGERS!A:B,2,FALSE),0)</f>
        <v>0</v>
      </c>
      <c r="D78">
        <f>IF(Script!D78=" ",0,Script!D78)</f>
        <v>0</v>
      </c>
      <c r="E78">
        <f>IF(Script!E78&lt;&gt;"",VLOOKUP(Script!E78,CONDITIONS!A:B,2,FALSE),0)</f>
        <v>0</v>
      </c>
      <c r="F78">
        <f>IF(Script!F78=" ",0,Script!F78)</f>
        <v>0</v>
      </c>
      <c r="G78">
        <f>IF(Script!J78&lt;&gt;"",VLOOKUP(Script!J78,ACTIONS!A:B,2,FALSE),0)</f>
        <v>0</v>
      </c>
      <c r="H78">
        <f>IF(Script!K78=" ",0,Script!K78)</f>
        <v>0</v>
      </c>
      <c r="I78">
        <f>IF(Script!H78&lt;&gt;"", VLOOKUP(Script!H78,CONDITIONS!A:B,2,FALSE),0) + IF(Script!G78&lt;&gt;"",VLOOKUP(Script!G78,'CONDITION OPERATIONS'!$A$1:$B$4,2,FALSE),0)</f>
        <v>0</v>
      </c>
      <c r="J78">
        <f>IF(Script!I78=" ",0,Script!I78)</f>
        <v>0</v>
      </c>
      <c r="K78" t="str">
        <f t="shared" si="1"/>
        <v>AT$APP PARAM 512,76,0,0,0,0,0,0,0,0</v>
      </c>
    </row>
    <row r="79" spans="1:11">
      <c r="A79">
        <v>512</v>
      </c>
      <c r="B79">
        <f>Script!B79</f>
        <v>77</v>
      </c>
      <c r="C79">
        <f>IF((Script!C79)&lt;&gt;"",VLOOKUP(Script!C79,TRIGGERS!A:B,2,FALSE),0)</f>
        <v>0</v>
      </c>
      <c r="D79">
        <f>IF(Script!D79=" ",0,Script!D79)</f>
        <v>0</v>
      </c>
      <c r="E79">
        <f>IF(Script!E79&lt;&gt;"",VLOOKUP(Script!E79,CONDITIONS!A:B,2,FALSE),0)</f>
        <v>0</v>
      </c>
      <c r="F79">
        <f>IF(Script!F79=" ",0,Script!F79)</f>
        <v>0</v>
      </c>
      <c r="G79">
        <f>IF(Script!J79&lt;&gt;"",VLOOKUP(Script!J79,ACTIONS!A:B,2,FALSE),0)</f>
        <v>0</v>
      </c>
      <c r="H79">
        <f>IF(Script!K79=" ",0,Script!K79)</f>
        <v>0</v>
      </c>
      <c r="I79">
        <f>IF(Script!H79&lt;&gt;"", VLOOKUP(Script!H79,CONDITIONS!A:B,2,FALSE),0) + IF(Script!G79&lt;&gt;"",VLOOKUP(Script!G79,'CONDITION OPERATIONS'!$A$1:$B$4,2,FALSE),0)</f>
        <v>0</v>
      </c>
      <c r="J79">
        <f>IF(Script!I79=" ",0,Script!I79)</f>
        <v>0</v>
      </c>
      <c r="K79" t="str">
        <f t="shared" si="1"/>
        <v>AT$APP PARAM 512,77,0,0,0,0,0,0,0,0</v>
      </c>
    </row>
    <row r="80" spans="1:11">
      <c r="A80">
        <v>512</v>
      </c>
      <c r="B80">
        <f>Script!B80</f>
        <v>78</v>
      </c>
      <c r="C80">
        <f>IF((Script!C80)&lt;&gt;"",VLOOKUP(Script!C80,TRIGGERS!A:B,2,FALSE),0)</f>
        <v>0</v>
      </c>
      <c r="D80">
        <f>IF(Script!D80=" ",0,Script!D80)</f>
        <v>0</v>
      </c>
      <c r="E80">
        <f>IF(Script!E80&lt;&gt;"",VLOOKUP(Script!E80,CONDITIONS!A:B,2,FALSE),0)</f>
        <v>0</v>
      </c>
      <c r="F80">
        <f>IF(Script!F80=" ",0,Script!F80)</f>
        <v>0</v>
      </c>
      <c r="G80">
        <f>IF(Script!J80&lt;&gt;"",VLOOKUP(Script!J80,ACTIONS!A:B,2,FALSE),0)</f>
        <v>0</v>
      </c>
      <c r="H80">
        <f>IF(Script!K80=" ",0,Script!K80)</f>
        <v>0</v>
      </c>
      <c r="I80">
        <f>IF(Script!H80&lt;&gt;"", VLOOKUP(Script!H80,CONDITIONS!A:B,2,FALSE),0) + IF(Script!G80&lt;&gt;"",VLOOKUP(Script!G80,'CONDITION OPERATIONS'!$A$1:$B$4,2,FALSE),0)</f>
        <v>0</v>
      </c>
      <c r="J80">
        <f>IF(Script!I80=" ",0,Script!I80)</f>
        <v>0</v>
      </c>
      <c r="K80" t="str">
        <f t="shared" si="1"/>
        <v>AT$APP PARAM 512,78,0,0,0,0,0,0,0,0</v>
      </c>
    </row>
    <row r="81" spans="1:11">
      <c r="A81">
        <v>512</v>
      </c>
      <c r="B81">
        <f>Script!B81</f>
        <v>79</v>
      </c>
      <c r="C81">
        <f>IF((Script!C81)&lt;&gt;"",VLOOKUP(Script!C81,TRIGGERS!A:B,2,FALSE),0)</f>
        <v>0</v>
      </c>
      <c r="D81">
        <f>IF(Script!D81=" ",0,Script!D81)</f>
        <v>0</v>
      </c>
      <c r="E81">
        <f>IF(Script!E81&lt;&gt;"",VLOOKUP(Script!E81,CONDITIONS!A:B,2,FALSE),0)</f>
        <v>0</v>
      </c>
      <c r="F81">
        <f>IF(Script!F81=" ",0,Script!F81)</f>
        <v>0</v>
      </c>
      <c r="G81">
        <f>IF(Script!J81&lt;&gt;"",VLOOKUP(Script!J81,ACTIONS!A:B,2,FALSE),0)</f>
        <v>0</v>
      </c>
      <c r="H81">
        <f>IF(Script!K81=" ",0,Script!K81)</f>
        <v>0</v>
      </c>
      <c r="I81">
        <f>IF(Script!H81&lt;&gt;"", VLOOKUP(Script!H81,CONDITIONS!A:B,2,FALSE),0) + IF(Script!G81&lt;&gt;"",VLOOKUP(Script!G81,'CONDITION OPERATIONS'!$A$1:$B$4,2,FALSE),0)</f>
        <v>0</v>
      </c>
      <c r="J81">
        <f>IF(Script!I81=" ",0,Script!I81)</f>
        <v>0</v>
      </c>
      <c r="K81" t="str">
        <f t="shared" si="1"/>
        <v>AT$APP PARAM 512,79,0,0,0,0,0,0,0,0</v>
      </c>
    </row>
    <row r="82" spans="1:11">
      <c r="A82">
        <v>512</v>
      </c>
      <c r="B82">
        <f>Script!B82</f>
        <v>80</v>
      </c>
      <c r="C82">
        <f>IF((Script!C82)&lt;&gt;"",VLOOKUP(Script!C82,TRIGGERS!A:B,2,FALSE),0)</f>
        <v>0</v>
      </c>
      <c r="D82">
        <f>IF(Script!D82=" ",0,Script!D82)</f>
        <v>0</v>
      </c>
      <c r="E82">
        <f>IF(Script!E82&lt;&gt;"",VLOOKUP(Script!E82,CONDITIONS!A:B,2,FALSE),0)</f>
        <v>0</v>
      </c>
      <c r="F82">
        <f>IF(Script!F82=" ",0,Script!F82)</f>
        <v>0</v>
      </c>
      <c r="G82">
        <f>IF(Script!J82&lt;&gt;"",VLOOKUP(Script!J82,ACTIONS!A:B,2,FALSE),0)</f>
        <v>0</v>
      </c>
      <c r="H82">
        <f>IF(Script!K82=" ",0,Script!K82)</f>
        <v>0</v>
      </c>
      <c r="I82">
        <f>IF(Script!H82&lt;&gt;"", VLOOKUP(Script!H82,CONDITIONS!A:B,2,FALSE),0) + IF(Script!G82&lt;&gt;"",VLOOKUP(Script!G82,'CONDITION OPERATIONS'!$A$1:$B$4,2,FALSE),0)</f>
        <v>0</v>
      </c>
      <c r="J82">
        <f>IF(Script!I82=" ",0,Script!I82)</f>
        <v>0</v>
      </c>
      <c r="K82" t="str">
        <f t="shared" si="1"/>
        <v>AT$APP PARAM 512,80,0,0,0,0,0,0,0,0</v>
      </c>
    </row>
    <row r="83" spans="1:11">
      <c r="A83">
        <v>512</v>
      </c>
      <c r="B83">
        <f>Script!B83</f>
        <v>81</v>
      </c>
      <c r="C83">
        <f>IF((Script!C83)&lt;&gt;"",VLOOKUP(Script!C83,TRIGGERS!A:B,2,FALSE),0)</f>
        <v>0</v>
      </c>
      <c r="D83">
        <f>IF(Script!D83=" ",0,Script!D83)</f>
        <v>0</v>
      </c>
      <c r="E83">
        <f>IF(Script!E83&lt;&gt;"",VLOOKUP(Script!E83,CONDITIONS!A:B,2,FALSE),0)</f>
        <v>0</v>
      </c>
      <c r="F83">
        <f>IF(Script!F83=" ",0,Script!F83)</f>
        <v>0</v>
      </c>
      <c r="G83">
        <f>IF(Script!J83&lt;&gt;"",VLOOKUP(Script!J83,ACTIONS!A:B,2,FALSE),0)</f>
        <v>0</v>
      </c>
      <c r="H83">
        <f>IF(Script!K83=" ",0,Script!K83)</f>
        <v>0</v>
      </c>
      <c r="I83">
        <f>IF(Script!H83&lt;&gt;"", VLOOKUP(Script!H83,CONDITIONS!A:B,2,FALSE),0) + IF(Script!G83&lt;&gt;"",VLOOKUP(Script!G83,'CONDITION OPERATIONS'!$A$1:$B$4,2,FALSE),0)</f>
        <v>0</v>
      </c>
      <c r="J83">
        <f>IF(Script!I83=" ",0,Script!I83)</f>
        <v>0</v>
      </c>
      <c r="K83" t="str">
        <f t="shared" si="1"/>
        <v>AT$APP PARAM 512,81,0,0,0,0,0,0,0,0</v>
      </c>
    </row>
    <row r="84" spans="1:11">
      <c r="A84">
        <v>512</v>
      </c>
      <c r="B84">
        <f>Script!B84</f>
        <v>82</v>
      </c>
      <c r="C84">
        <f>IF((Script!C84)&lt;&gt;"",VLOOKUP(Script!C84,TRIGGERS!A:B,2,FALSE),0)</f>
        <v>0</v>
      </c>
      <c r="D84">
        <f>IF(Script!D84=" ",0,Script!D84)</f>
        <v>0</v>
      </c>
      <c r="E84">
        <f>IF(Script!E84&lt;&gt;"",VLOOKUP(Script!E84,CONDITIONS!A:B,2,FALSE),0)</f>
        <v>0</v>
      </c>
      <c r="F84">
        <f>IF(Script!F84=" ",0,Script!F84)</f>
        <v>0</v>
      </c>
      <c r="G84">
        <f>IF(Script!J84&lt;&gt;"",VLOOKUP(Script!J84,ACTIONS!A:B,2,FALSE),0)</f>
        <v>0</v>
      </c>
      <c r="H84">
        <f>IF(Script!K84=" ",0,Script!K84)</f>
        <v>0</v>
      </c>
      <c r="I84">
        <f>IF(Script!H84&lt;&gt;"", VLOOKUP(Script!H84,CONDITIONS!A:B,2,FALSE),0) + IF(Script!G84&lt;&gt;"",VLOOKUP(Script!G84,'CONDITION OPERATIONS'!$A$1:$B$4,2,FALSE),0)</f>
        <v>0</v>
      </c>
      <c r="J84">
        <f>IF(Script!I84=" ",0,Script!I84)</f>
        <v>0</v>
      </c>
      <c r="K84" t="str">
        <f t="shared" si="1"/>
        <v>AT$APP PARAM 512,82,0,0,0,0,0,0,0,0</v>
      </c>
    </row>
    <row r="85" spans="1:11">
      <c r="A85">
        <v>512</v>
      </c>
      <c r="B85">
        <f>Script!B85</f>
        <v>83</v>
      </c>
      <c r="C85">
        <f>IF((Script!C85)&lt;&gt;"",VLOOKUP(Script!C85,TRIGGERS!A:B,2,FALSE),0)</f>
        <v>0</v>
      </c>
      <c r="D85">
        <f>IF(Script!D85=" ",0,Script!D85)</f>
        <v>0</v>
      </c>
      <c r="E85">
        <f>IF(Script!E85&lt;&gt;"",VLOOKUP(Script!E85,CONDITIONS!A:B,2,FALSE),0)</f>
        <v>0</v>
      </c>
      <c r="F85">
        <f>IF(Script!F85=" ",0,Script!F85)</f>
        <v>0</v>
      </c>
      <c r="G85">
        <f>IF(Script!J85&lt;&gt;"",VLOOKUP(Script!J85,ACTIONS!A:B,2,FALSE),0)</f>
        <v>0</v>
      </c>
      <c r="H85">
        <f>IF(Script!K85=" ",0,Script!K85)</f>
        <v>0</v>
      </c>
      <c r="I85">
        <f>IF(Script!H85&lt;&gt;"", VLOOKUP(Script!H85,CONDITIONS!A:B,2,FALSE),0) + IF(Script!G85&lt;&gt;"",VLOOKUP(Script!G85,'CONDITION OPERATIONS'!$A$1:$B$4,2,FALSE),0)</f>
        <v>0</v>
      </c>
      <c r="J85">
        <f>IF(Script!I85=" ",0,Script!I85)</f>
        <v>0</v>
      </c>
      <c r="K85" t="str">
        <f t="shared" si="1"/>
        <v>AT$APP PARAM 512,83,0,0,0,0,0,0,0,0</v>
      </c>
    </row>
    <row r="86" spans="1:11">
      <c r="A86">
        <v>512</v>
      </c>
      <c r="B86">
        <f>Script!B86</f>
        <v>84</v>
      </c>
      <c r="C86">
        <f>IF((Script!C86)&lt;&gt;"",VLOOKUP(Script!C86,TRIGGERS!A:B,2,FALSE),0)</f>
        <v>0</v>
      </c>
      <c r="D86">
        <f>IF(Script!D86=" ",0,Script!D86)</f>
        <v>0</v>
      </c>
      <c r="E86">
        <f>IF(Script!E86&lt;&gt;"",VLOOKUP(Script!E86,CONDITIONS!A:B,2,FALSE),0)</f>
        <v>0</v>
      </c>
      <c r="F86">
        <f>IF(Script!F86=" ",0,Script!F86)</f>
        <v>0</v>
      </c>
      <c r="G86">
        <f>IF(Script!J86&lt;&gt;"",VLOOKUP(Script!J86,ACTIONS!A:B,2,FALSE),0)</f>
        <v>0</v>
      </c>
      <c r="H86">
        <f>IF(Script!K86=" ",0,Script!K86)</f>
        <v>0</v>
      </c>
      <c r="I86">
        <f>IF(Script!H86&lt;&gt;"", VLOOKUP(Script!H86,CONDITIONS!A:B,2,FALSE),0) + IF(Script!G86&lt;&gt;"",VLOOKUP(Script!G86,'CONDITION OPERATIONS'!$A$1:$B$4,2,FALSE),0)</f>
        <v>0</v>
      </c>
      <c r="J86">
        <f>IF(Script!I86=" ",0,Script!I86)</f>
        <v>0</v>
      </c>
      <c r="K86" t="str">
        <f t="shared" si="1"/>
        <v>AT$APP PARAM 512,84,0,0,0,0,0,0,0,0</v>
      </c>
    </row>
    <row r="87" spans="1:11">
      <c r="A87">
        <v>512</v>
      </c>
      <c r="B87">
        <f>Script!B87</f>
        <v>85</v>
      </c>
      <c r="C87">
        <f>IF((Script!C87)&lt;&gt;"",VLOOKUP(Script!C87,TRIGGERS!A:B,2,FALSE),0)</f>
        <v>0</v>
      </c>
      <c r="D87">
        <f>IF(Script!D87=" ",0,Script!D87)</f>
        <v>0</v>
      </c>
      <c r="E87">
        <f>IF(Script!E87&lt;&gt;"",VLOOKUP(Script!E87,CONDITIONS!A:B,2,FALSE),0)</f>
        <v>0</v>
      </c>
      <c r="F87">
        <f>IF(Script!F87=" ",0,Script!F87)</f>
        <v>0</v>
      </c>
      <c r="G87">
        <f>IF(Script!J87&lt;&gt;"",VLOOKUP(Script!J87,ACTIONS!A:B,2,FALSE),0)</f>
        <v>0</v>
      </c>
      <c r="H87">
        <f>IF(Script!K87=" ",0,Script!K87)</f>
        <v>0</v>
      </c>
      <c r="I87">
        <f>IF(Script!H87&lt;&gt;"", VLOOKUP(Script!H87,CONDITIONS!A:B,2,FALSE),0) + IF(Script!G87&lt;&gt;"",VLOOKUP(Script!G87,'CONDITION OPERATIONS'!$A$1:$B$4,2,FALSE),0)</f>
        <v>0</v>
      </c>
      <c r="J87">
        <f>IF(Script!I87=" ",0,Script!I87)</f>
        <v>0</v>
      </c>
      <c r="K87" t="str">
        <f t="shared" si="1"/>
        <v>AT$APP PARAM 512,85,0,0,0,0,0,0,0,0</v>
      </c>
    </row>
    <row r="88" spans="1:11">
      <c r="A88">
        <v>512</v>
      </c>
      <c r="B88">
        <f>Script!B88</f>
        <v>86</v>
      </c>
      <c r="C88">
        <f>IF((Script!C88)&lt;&gt;"",VLOOKUP(Script!C88,TRIGGERS!A:B,2,FALSE),0)</f>
        <v>0</v>
      </c>
      <c r="D88">
        <f>IF(Script!D88=" ",0,Script!D88)</f>
        <v>0</v>
      </c>
      <c r="E88">
        <f>IF(Script!E88&lt;&gt;"",VLOOKUP(Script!E88,CONDITIONS!A:B,2,FALSE),0)</f>
        <v>0</v>
      </c>
      <c r="F88">
        <f>IF(Script!F88=" ",0,Script!F88)</f>
        <v>0</v>
      </c>
      <c r="G88">
        <f>IF(Script!J88&lt;&gt;"",VLOOKUP(Script!J88,ACTIONS!A:B,2,FALSE),0)</f>
        <v>0</v>
      </c>
      <c r="H88">
        <f>IF(Script!K88=" ",0,Script!K88)</f>
        <v>0</v>
      </c>
      <c r="I88">
        <f>IF(Script!H88&lt;&gt;"", VLOOKUP(Script!H88,CONDITIONS!A:B,2,FALSE),0) + IF(Script!G88&lt;&gt;"",VLOOKUP(Script!G88,'CONDITION OPERATIONS'!$A$1:$B$4,2,FALSE),0)</f>
        <v>0</v>
      </c>
      <c r="J88">
        <f>IF(Script!I88=" ",0,Script!I88)</f>
        <v>0</v>
      </c>
      <c r="K88" t="str">
        <f t="shared" si="1"/>
        <v>AT$APP PARAM 512,86,0,0,0,0,0,0,0,0</v>
      </c>
    </row>
    <row r="89" spans="1:11">
      <c r="A89">
        <v>512</v>
      </c>
      <c r="B89">
        <f>Script!B89</f>
        <v>87</v>
      </c>
      <c r="C89">
        <f>IF((Script!C89)&lt;&gt;"",VLOOKUP(Script!C89,TRIGGERS!A:B,2,FALSE),0)</f>
        <v>0</v>
      </c>
      <c r="D89">
        <f>IF(Script!D89=" ",0,Script!D89)</f>
        <v>0</v>
      </c>
      <c r="E89">
        <f>IF(Script!E89&lt;&gt;"",VLOOKUP(Script!E89,CONDITIONS!A:B,2,FALSE),0)</f>
        <v>0</v>
      </c>
      <c r="F89">
        <f>IF(Script!F89=" ",0,Script!F89)</f>
        <v>0</v>
      </c>
      <c r="G89">
        <f>IF(Script!J89&lt;&gt;"",VLOOKUP(Script!J89,ACTIONS!A:B,2,FALSE),0)</f>
        <v>0</v>
      </c>
      <c r="H89">
        <f>IF(Script!K89=" ",0,Script!K89)</f>
        <v>0</v>
      </c>
      <c r="I89">
        <f>IF(Script!H89&lt;&gt;"", VLOOKUP(Script!H89,CONDITIONS!A:B,2,FALSE),0) + IF(Script!G89&lt;&gt;"",VLOOKUP(Script!G89,'CONDITION OPERATIONS'!$A$1:$B$4,2,FALSE),0)</f>
        <v>0</v>
      </c>
      <c r="J89">
        <f>IF(Script!I89=" ",0,Script!I89)</f>
        <v>0</v>
      </c>
      <c r="K89" t="str">
        <f t="shared" si="1"/>
        <v>AT$APP PARAM 512,87,0,0,0,0,0,0,0,0</v>
      </c>
    </row>
    <row r="90" spans="1:11">
      <c r="A90">
        <v>512</v>
      </c>
      <c r="B90">
        <f>Script!B90</f>
        <v>88</v>
      </c>
      <c r="C90">
        <f>IF((Script!C90)&lt;&gt;"",VLOOKUP(Script!C90,TRIGGERS!A:B,2,FALSE),0)</f>
        <v>0</v>
      </c>
      <c r="D90">
        <f>IF(Script!D90=" ",0,Script!D90)</f>
        <v>0</v>
      </c>
      <c r="E90">
        <f>IF(Script!E90&lt;&gt;"",VLOOKUP(Script!E90,CONDITIONS!A:B,2,FALSE),0)</f>
        <v>0</v>
      </c>
      <c r="F90">
        <f>IF(Script!F90=" ",0,Script!F90)</f>
        <v>0</v>
      </c>
      <c r="G90">
        <f>IF(Script!J90&lt;&gt;"",VLOOKUP(Script!J90,ACTIONS!A:B,2,FALSE),0)</f>
        <v>0</v>
      </c>
      <c r="H90">
        <f>IF(Script!K90=" ",0,Script!K90)</f>
        <v>0</v>
      </c>
      <c r="I90">
        <f>IF(Script!H90&lt;&gt;"", VLOOKUP(Script!H90,CONDITIONS!A:B,2,FALSE),0) + IF(Script!G90&lt;&gt;"",VLOOKUP(Script!G90,'CONDITION OPERATIONS'!$A$1:$B$4,2,FALSE),0)</f>
        <v>0</v>
      </c>
      <c r="J90">
        <f>IF(Script!I90=" ",0,Script!I90)</f>
        <v>0</v>
      </c>
      <c r="K90" t="str">
        <f t="shared" si="1"/>
        <v>AT$APP PARAM 512,88,0,0,0,0,0,0,0,0</v>
      </c>
    </row>
    <row r="91" spans="1:11">
      <c r="A91">
        <v>512</v>
      </c>
      <c r="B91">
        <f>Script!B91</f>
        <v>89</v>
      </c>
      <c r="C91">
        <f>IF((Script!C91)&lt;&gt;"",VLOOKUP(Script!C91,TRIGGERS!A:B,2,FALSE),0)</f>
        <v>0</v>
      </c>
      <c r="D91">
        <f>IF(Script!D91=" ",0,Script!D91)</f>
        <v>0</v>
      </c>
      <c r="E91">
        <f>IF(Script!E91&lt;&gt;"",VLOOKUP(Script!E91,CONDITIONS!A:B,2,FALSE),0)</f>
        <v>0</v>
      </c>
      <c r="F91">
        <f>IF(Script!F91=" ",0,Script!F91)</f>
        <v>0</v>
      </c>
      <c r="G91">
        <f>IF(Script!J91&lt;&gt;"",VLOOKUP(Script!J91,ACTIONS!A:B,2,FALSE),0)</f>
        <v>0</v>
      </c>
      <c r="H91">
        <f>IF(Script!K91=" ",0,Script!K91)</f>
        <v>0</v>
      </c>
      <c r="I91">
        <f>IF(Script!H91&lt;&gt;"", VLOOKUP(Script!H91,CONDITIONS!A:B,2,FALSE),0) + IF(Script!G91&lt;&gt;"",VLOOKUP(Script!G91,'CONDITION OPERATIONS'!$A$1:$B$4,2,FALSE),0)</f>
        <v>0</v>
      </c>
      <c r="J91">
        <f>IF(Script!I91=" ",0,Script!I91)</f>
        <v>0</v>
      </c>
      <c r="K91" t="str">
        <f t="shared" si="1"/>
        <v>AT$APP PARAM 512,89,0,0,0,0,0,0,0,0</v>
      </c>
    </row>
    <row r="92" spans="1:11">
      <c r="A92">
        <v>512</v>
      </c>
      <c r="B92">
        <f>Script!B92</f>
        <v>90</v>
      </c>
      <c r="C92">
        <f>IF((Script!C92)&lt;&gt;"",VLOOKUP(Script!C92,TRIGGERS!A:B,2,FALSE),0)</f>
        <v>0</v>
      </c>
      <c r="D92">
        <f>IF(Script!D92=" ",0,Script!D92)</f>
        <v>0</v>
      </c>
      <c r="E92">
        <f>IF(Script!E92&lt;&gt;"",VLOOKUP(Script!E92,CONDITIONS!A:B,2,FALSE),0)</f>
        <v>0</v>
      </c>
      <c r="F92">
        <f>IF(Script!F92=" ",0,Script!F92)</f>
        <v>0</v>
      </c>
      <c r="G92">
        <f>IF(Script!J92&lt;&gt;"",VLOOKUP(Script!J92,ACTIONS!A:B,2,FALSE),0)</f>
        <v>0</v>
      </c>
      <c r="H92">
        <f>IF(Script!K92=" ",0,Script!K92)</f>
        <v>0</v>
      </c>
      <c r="I92">
        <f>IF(Script!H92&lt;&gt;"", VLOOKUP(Script!H92,CONDITIONS!A:B,2,FALSE),0) + IF(Script!G92&lt;&gt;"",VLOOKUP(Script!G92,'CONDITION OPERATIONS'!$A$1:$B$4,2,FALSE),0)</f>
        <v>0</v>
      </c>
      <c r="J92">
        <f>IF(Script!I92=" ",0,Script!I92)</f>
        <v>0</v>
      </c>
      <c r="K92" t="str">
        <f t="shared" si="1"/>
        <v>AT$APP PARAM 512,90,0,0,0,0,0,0,0,0</v>
      </c>
    </row>
    <row r="93" spans="1:11">
      <c r="A93">
        <v>512</v>
      </c>
      <c r="B93">
        <f>Script!B93</f>
        <v>91</v>
      </c>
      <c r="C93">
        <f>IF((Script!C93)&lt;&gt;"",VLOOKUP(Script!C93,TRIGGERS!A:B,2,FALSE),0)</f>
        <v>0</v>
      </c>
      <c r="D93">
        <f>IF(Script!D93=" ",0,Script!D93)</f>
        <v>0</v>
      </c>
      <c r="E93">
        <f>IF(Script!E93&lt;&gt;"",VLOOKUP(Script!E93,CONDITIONS!A:B,2,FALSE),0)</f>
        <v>0</v>
      </c>
      <c r="F93">
        <f>IF(Script!F93=" ",0,Script!F93)</f>
        <v>0</v>
      </c>
      <c r="G93">
        <f>IF(Script!J93&lt;&gt;"",VLOOKUP(Script!J93,ACTIONS!A:B,2,FALSE),0)</f>
        <v>0</v>
      </c>
      <c r="H93">
        <f>IF(Script!K93=" ",0,Script!K93)</f>
        <v>0</v>
      </c>
      <c r="I93">
        <f>IF(Script!H93&lt;&gt;"", VLOOKUP(Script!H93,CONDITIONS!A:B,2,FALSE),0) + IF(Script!G93&lt;&gt;"",VLOOKUP(Script!G93,'CONDITION OPERATIONS'!$A$1:$B$4,2,FALSE),0)</f>
        <v>0</v>
      </c>
      <c r="J93">
        <f>IF(Script!I93=" ",0,Script!I93)</f>
        <v>0</v>
      </c>
      <c r="K93" t="str">
        <f t="shared" si="1"/>
        <v>AT$APP PARAM 512,91,0,0,0,0,0,0,0,0</v>
      </c>
    </row>
    <row r="94" spans="1:11">
      <c r="A94">
        <v>512</v>
      </c>
      <c r="B94">
        <f>Script!B94</f>
        <v>92</v>
      </c>
      <c r="C94">
        <f>IF((Script!C94)&lt;&gt;"",VLOOKUP(Script!C94,TRIGGERS!A:B,2,FALSE),0)</f>
        <v>0</v>
      </c>
      <c r="D94">
        <f>IF(Script!D94=" ",0,Script!D94)</f>
        <v>0</v>
      </c>
      <c r="E94">
        <f>IF(Script!E94&lt;&gt;"",VLOOKUP(Script!E94,CONDITIONS!A:B,2,FALSE),0)</f>
        <v>0</v>
      </c>
      <c r="F94">
        <f>IF(Script!F94=" ",0,Script!F94)</f>
        <v>0</v>
      </c>
      <c r="G94">
        <f>IF(Script!J94&lt;&gt;"",VLOOKUP(Script!J94,ACTIONS!A:B,2,FALSE),0)</f>
        <v>0</v>
      </c>
      <c r="H94">
        <f>IF(Script!K94=" ",0,Script!K94)</f>
        <v>0</v>
      </c>
      <c r="I94">
        <f>IF(Script!H94&lt;&gt;"", VLOOKUP(Script!H94,CONDITIONS!A:B,2,FALSE),0) + IF(Script!G94&lt;&gt;"",VLOOKUP(Script!G94,'CONDITION OPERATIONS'!$A$1:$B$4,2,FALSE),0)</f>
        <v>0</v>
      </c>
      <c r="J94">
        <f>IF(Script!I94=" ",0,Script!I94)</f>
        <v>0</v>
      </c>
      <c r="K94" t="str">
        <f t="shared" si="1"/>
        <v>AT$APP PARAM 512,92,0,0,0,0,0,0,0,0</v>
      </c>
    </row>
    <row r="95" spans="1:11">
      <c r="A95">
        <v>512</v>
      </c>
      <c r="B95">
        <f>Script!B95</f>
        <v>93</v>
      </c>
      <c r="C95">
        <f>IF((Script!C95)&lt;&gt;"",VLOOKUP(Script!C95,TRIGGERS!A:B,2,FALSE),0)</f>
        <v>0</v>
      </c>
      <c r="D95">
        <f>IF(Script!D95=" ",0,Script!D95)</f>
        <v>0</v>
      </c>
      <c r="E95">
        <f>IF(Script!E95&lt;&gt;"",VLOOKUP(Script!E95,CONDITIONS!A:B,2,FALSE),0)</f>
        <v>0</v>
      </c>
      <c r="F95">
        <f>IF(Script!F95=" ",0,Script!F95)</f>
        <v>0</v>
      </c>
      <c r="G95">
        <f>IF(Script!J95&lt;&gt;"",VLOOKUP(Script!J95,ACTIONS!A:B,2,FALSE),0)</f>
        <v>0</v>
      </c>
      <c r="H95">
        <f>IF(Script!K95=" ",0,Script!K95)</f>
        <v>0</v>
      </c>
      <c r="I95">
        <f>IF(Script!H95&lt;&gt;"", VLOOKUP(Script!H95,CONDITIONS!A:B,2,FALSE),0) + IF(Script!G95&lt;&gt;"",VLOOKUP(Script!G95,'CONDITION OPERATIONS'!$A$1:$B$4,2,FALSE),0)</f>
        <v>0</v>
      </c>
      <c r="J95">
        <f>IF(Script!I95=" ",0,Script!I95)</f>
        <v>0</v>
      </c>
      <c r="K95" t="str">
        <f t="shared" si="1"/>
        <v>AT$APP PARAM 512,93,0,0,0,0,0,0,0,0</v>
      </c>
    </row>
    <row r="96" spans="1:11">
      <c r="A96">
        <v>512</v>
      </c>
      <c r="B96">
        <f>Script!B96</f>
        <v>94</v>
      </c>
      <c r="C96">
        <f>IF((Script!C96)&lt;&gt;"",VLOOKUP(Script!C96,TRIGGERS!A:B,2,FALSE),0)</f>
        <v>0</v>
      </c>
      <c r="D96">
        <f>IF(Script!D96=" ",0,Script!D96)</f>
        <v>0</v>
      </c>
      <c r="E96">
        <f>IF(Script!E96&lt;&gt;"",VLOOKUP(Script!E96,CONDITIONS!A:B,2,FALSE),0)</f>
        <v>0</v>
      </c>
      <c r="F96">
        <f>IF(Script!F96=" ",0,Script!F96)</f>
        <v>0</v>
      </c>
      <c r="G96">
        <f>IF(Script!J96&lt;&gt;"",VLOOKUP(Script!J96,ACTIONS!A:B,2,FALSE),0)</f>
        <v>0</v>
      </c>
      <c r="H96">
        <f>IF(Script!K96=" ",0,Script!K96)</f>
        <v>0</v>
      </c>
      <c r="I96">
        <f>IF(Script!H96&lt;&gt;"", VLOOKUP(Script!H96,CONDITIONS!A:B,2,FALSE),0) + IF(Script!G96&lt;&gt;"",VLOOKUP(Script!G96,'CONDITION OPERATIONS'!$A$1:$B$4,2,FALSE),0)</f>
        <v>0</v>
      </c>
      <c r="J96">
        <f>IF(Script!I96=" ",0,Script!I96)</f>
        <v>0</v>
      </c>
      <c r="K96" t="str">
        <f t="shared" si="1"/>
        <v>AT$APP PARAM 512,94,0,0,0,0,0,0,0,0</v>
      </c>
    </row>
    <row r="97" spans="1:11">
      <c r="A97">
        <v>512</v>
      </c>
      <c r="B97">
        <f>Script!B97</f>
        <v>95</v>
      </c>
      <c r="C97">
        <f>IF((Script!C97)&lt;&gt;"",VLOOKUP(Script!C97,TRIGGERS!A:B,2,FALSE),0)</f>
        <v>0</v>
      </c>
      <c r="D97">
        <f>IF(Script!D97=" ",0,Script!D97)</f>
        <v>0</v>
      </c>
      <c r="E97">
        <f>IF(Script!E97&lt;&gt;"",VLOOKUP(Script!E97,CONDITIONS!A:B,2,FALSE),0)</f>
        <v>0</v>
      </c>
      <c r="F97">
        <f>IF(Script!F97=" ",0,Script!F97)</f>
        <v>0</v>
      </c>
      <c r="G97">
        <f>IF(Script!J97&lt;&gt;"",VLOOKUP(Script!J97,ACTIONS!A:B,2,FALSE),0)</f>
        <v>0</v>
      </c>
      <c r="H97">
        <f>IF(Script!K97=" ",0,Script!K97)</f>
        <v>0</v>
      </c>
      <c r="I97">
        <f>IF(Script!H97&lt;&gt;"", VLOOKUP(Script!H97,CONDITIONS!A:B,2,FALSE),0) + IF(Script!G97&lt;&gt;"",VLOOKUP(Script!G97,'CONDITION OPERATIONS'!$A$1:$B$4,2,FALSE),0)</f>
        <v>0</v>
      </c>
      <c r="J97">
        <f>IF(Script!I97=" ",0,Script!I97)</f>
        <v>0</v>
      </c>
      <c r="K97" t="str">
        <f t="shared" si="1"/>
        <v>AT$APP PARAM 512,95,0,0,0,0,0,0,0,0</v>
      </c>
    </row>
    <row r="98" spans="1:11">
      <c r="A98">
        <v>512</v>
      </c>
      <c r="B98">
        <f>Script!B98</f>
        <v>96</v>
      </c>
      <c r="C98">
        <f>IF((Script!C98)&lt;&gt;"",VLOOKUP(Script!C98,TRIGGERS!A:B,2,FALSE),0)</f>
        <v>0</v>
      </c>
      <c r="D98">
        <f>IF(Script!D98=" ",0,Script!D98)</f>
        <v>0</v>
      </c>
      <c r="E98">
        <f>IF(Script!E98&lt;&gt;"",VLOOKUP(Script!E98,CONDITIONS!A:B,2,FALSE),0)</f>
        <v>0</v>
      </c>
      <c r="F98">
        <f>IF(Script!F98=" ",0,Script!F98)</f>
        <v>0</v>
      </c>
      <c r="G98">
        <f>IF(Script!J98&lt;&gt;"",VLOOKUP(Script!J98,ACTIONS!A:B,2,FALSE),0)</f>
        <v>0</v>
      </c>
      <c r="H98">
        <f>IF(Script!K98=" ",0,Script!K98)</f>
        <v>0</v>
      </c>
      <c r="I98">
        <f>IF(Script!H98&lt;&gt;"", VLOOKUP(Script!H98,CONDITIONS!A:B,2,FALSE),0) + IF(Script!G98&lt;&gt;"",VLOOKUP(Script!G98,'CONDITION OPERATIONS'!$A$1:$B$4,2,FALSE),0)</f>
        <v>0</v>
      </c>
      <c r="J98">
        <f>IF(Script!I98=" ",0,Script!I98)</f>
        <v>0</v>
      </c>
      <c r="K98" t="str">
        <f t="shared" si="1"/>
        <v>AT$APP PARAM 512,96,0,0,0,0,0,0,0,0</v>
      </c>
    </row>
    <row r="99" spans="1:11">
      <c r="A99">
        <v>512</v>
      </c>
      <c r="B99">
        <f>Script!B99</f>
        <v>97</v>
      </c>
      <c r="C99">
        <f>IF((Script!C99)&lt;&gt;"",VLOOKUP(Script!C99,TRIGGERS!A:B,2,FALSE),0)</f>
        <v>0</v>
      </c>
      <c r="D99">
        <f>IF(Script!D99=" ",0,Script!D99)</f>
        <v>0</v>
      </c>
      <c r="E99">
        <f>IF(Script!E99&lt;&gt;"",VLOOKUP(Script!E99,CONDITIONS!A:B,2,FALSE),0)</f>
        <v>0</v>
      </c>
      <c r="F99">
        <f>IF(Script!F99=" ",0,Script!F99)</f>
        <v>0</v>
      </c>
      <c r="G99">
        <f>IF(Script!J99&lt;&gt;"",VLOOKUP(Script!J99,ACTIONS!A:B,2,FALSE),0)</f>
        <v>0</v>
      </c>
      <c r="H99">
        <f>IF(Script!K99=" ",0,Script!K99)</f>
        <v>0</v>
      </c>
      <c r="I99">
        <f>IF(Script!H99&lt;&gt;"", VLOOKUP(Script!H99,CONDITIONS!A:B,2,FALSE),0) + IF(Script!G99&lt;&gt;"",VLOOKUP(Script!G99,'CONDITION OPERATIONS'!$A$1:$B$4,2,FALSE),0)</f>
        <v>0</v>
      </c>
      <c r="J99">
        <f>IF(Script!I99=" ",0,Script!I99)</f>
        <v>0</v>
      </c>
      <c r="K99" t="str">
        <f t="shared" si="1"/>
        <v>AT$APP PARAM 512,97,0,0,0,0,0,0,0,0</v>
      </c>
    </row>
    <row r="100" spans="1:11">
      <c r="A100">
        <v>512</v>
      </c>
      <c r="B100">
        <f>Script!B100</f>
        <v>98</v>
      </c>
      <c r="C100">
        <f>IF((Script!C100)&lt;&gt;"",VLOOKUP(Script!C100,TRIGGERS!A:B,2,FALSE),0)</f>
        <v>0</v>
      </c>
      <c r="D100">
        <f>IF(Script!D100=" ",0,Script!D100)</f>
        <v>0</v>
      </c>
      <c r="E100">
        <f>IF(Script!E100&lt;&gt;"",VLOOKUP(Script!E100,CONDITIONS!A:B,2,FALSE),0)</f>
        <v>0</v>
      </c>
      <c r="F100">
        <f>IF(Script!F100=" ",0,Script!F100)</f>
        <v>0</v>
      </c>
      <c r="G100">
        <f>IF(Script!J100&lt;&gt;"",VLOOKUP(Script!J100,ACTIONS!A:B,2,FALSE),0)</f>
        <v>0</v>
      </c>
      <c r="H100">
        <f>IF(Script!K100=" ",0,Script!K100)</f>
        <v>0</v>
      </c>
      <c r="I100">
        <f>IF(Script!H100&lt;&gt;"", VLOOKUP(Script!H100,CONDITIONS!A:B,2,FALSE),0) + IF(Script!G100&lt;&gt;"",VLOOKUP(Script!G100,'CONDITION OPERATIONS'!$A$1:$B$4,2,FALSE),0)</f>
        <v>0</v>
      </c>
      <c r="J100">
        <f>IF(Script!I100=" ",0,Script!I100)</f>
        <v>0</v>
      </c>
      <c r="K100" t="str">
        <f t="shared" si="1"/>
        <v>AT$APP PARAM 512,98,0,0,0,0,0,0,0,0</v>
      </c>
    </row>
    <row r="101" spans="1:11">
      <c r="A101">
        <v>512</v>
      </c>
      <c r="B101">
        <f>Script!B101</f>
        <v>99</v>
      </c>
      <c r="C101">
        <f>IF((Script!C101)&lt;&gt;"",VLOOKUP(Script!C101,TRIGGERS!A:B,2,FALSE),0)</f>
        <v>0</v>
      </c>
      <c r="D101">
        <f>IF(Script!D101=" ",0,Script!D101)</f>
        <v>0</v>
      </c>
      <c r="E101">
        <f>IF(Script!E101&lt;&gt;"",VLOOKUP(Script!E101,CONDITIONS!A:B,2,FALSE),0)</f>
        <v>0</v>
      </c>
      <c r="F101">
        <f>IF(Script!F101=" ",0,Script!F101)</f>
        <v>0</v>
      </c>
      <c r="G101">
        <f>IF(Script!J101&lt;&gt;"",VLOOKUP(Script!J101,ACTIONS!A:B,2,FALSE),0)</f>
        <v>0</v>
      </c>
      <c r="H101">
        <f>IF(Script!K101=" ",0,Script!K101)</f>
        <v>0</v>
      </c>
      <c r="I101">
        <f>IF(Script!H101&lt;&gt;"", VLOOKUP(Script!H101,CONDITIONS!A:B,2,FALSE),0) + IF(Script!G101&lt;&gt;"",VLOOKUP(Script!G101,'CONDITION OPERATIONS'!$A$1:$B$4,2,FALSE),0)</f>
        <v>0</v>
      </c>
      <c r="J101">
        <f>IF(Script!I101=" ",0,Script!I101)</f>
        <v>0</v>
      </c>
      <c r="K101" t="str">
        <f t="shared" si="1"/>
        <v>AT$APP PARAM 512,99,0,0,0,0,0,0,0,0</v>
      </c>
    </row>
    <row r="102" spans="1:11">
      <c r="A102">
        <v>512</v>
      </c>
      <c r="B102">
        <f>Script!B102</f>
        <v>100</v>
      </c>
      <c r="C102">
        <f>IF((Script!C102)&lt;&gt;"",VLOOKUP(Script!C102,TRIGGERS!A:B,2,FALSE),0)</f>
        <v>0</v>
      </c>
      <c r="D102">
        <f>IF(Script!D102=" ",0,Script!D102)</f>
        <v>0</v>
      </c>
      <c r="E102">
        <f>IF(Script!E102&lt;&gt;"",VLOOKUP(Script!E102,CONDITIONS!A:B,2,FALSE),0)</f>
        <v>0</v>
      </c>
      <c r="F102">
        <f>IF(Script!F102=" ",0,Script!F102)</f>
        <v>0</v>
      </c>
      <c r="G102">
        <f>IF(Script!J102&lt;&gt;"",VLOOKUP(Script!J102,ACTIONS!A:B,2,FALSE),0)</f>
        <v>0</v>
      </c>
      <c r="H102">
        <f>IF(Script!K102=" ",0,Script!K102)</f>
        <v>0</v>
      </c>
      <c r="I102">
        <f>IF(Script!H102&lt;&gt;"", VLOOKUP(Script!H102,CONDITIONS!A:B,2,FALSE),0) + IF(Script!G102&lt;&gt;"",VLOOKUP(Script!G102,'CONDITION OPERATIONS'!$A$1:$B$4,2,FALSE),0)</f>
        <v>0</v>
      </c>
      <c r="J102">
        <f>IF(Script!I102=" ",0,Script!I102)</f>
        <v>0</v>
      </c>
      <c r="K102" t="str">
        <f t="shared" si="1"/>
        <v>AT$APP PARAM 512,100,0,0,0,0,0,0,0,0</v>
      </c>
    </row>
    <row r="103" spans="1:11">
      <c r="A103">
        <v>512</v>
      </c>
      <c r="B103">
        <f>Script!B103</f>
        <v>101</v>
      </c>
      <c r="C103">
        <f>IF((Script!C103)&lt;&gt;"",VLOOKUP(Script!C103,TRIGGERS!A:B,2,FALSE),0)</f>
        <v>0</v>
      </c>
      <c r="D103">
        <f>IF(Script!D103=" ",0,Script!D103)</f>
        <v>0</v>
      </c>
      <c r="E103">
        <f>IF(Script!E103&lt;&gt;"",VLOOKUP(Script!E103,CONDITIONS!A:B,2,FALSE),0)</f>
        <v>0</v>
      </c>
      <c r="F103">
        <f>IF(Script!F103=" ",0,Script!F103)</f>
        <v>0</v>
      </c>
      <c r="G103">
        <f>IF(Script!J103&lt;&gt;"",VLOOKUP(Script!J103,ACTIONS!A:B,2,FALSE),0)</f>
        <v>0</v>
      </c>
      <c r="H103">
        <f>IF(Script!K103=" ",0,Script!K103)</f>
        <v>0</v>
      </c>
      <c r="I103">
        <f>IF(Script!H103&lt;&gt;"", VLOOKUP(Script!H103,CONDITIONS!A:B,2,FALSE),0) + IF(Script!G103&lt;&gt;"",VLOOKUP(Script!G103,'CONDITION OPERATIONS'!$A$1:$B$4,2,FALSE),0)</f>
        <v>0</v>
      </c>
      <c r="J103">
        <f>IF(Script!I103=" ",0,Script!I103)</f>
        <v>0</v>
      </c>
      <c r="K103" t="str">
        <f t="shared" si="1"/>
        <v>AT$APP PARAM 512,101,0,0,0,0,0,0,0,0</v>
      </c>
    </row>
    <row r="104" spans="1:11">
      <c r="A104">
        <v>512</v>
      </c>
      <c r="B104">
        <f>Script!B104</f>
        <v>102</v>
      </c>
      <c r="C104">
        <f>IF((Script!C104)&lt;&gt;"",VLOOKUP(Script!C104,TRIGGERS!A:B,2,FALSE),0)</f>
        <v>0</v>
      </c>
      <c r="D104">
        <f>IF(Script!D104=" ",0,Script!D104)</f>
        <v>0</v>
      </c>
      <c r="E104">
        <f>IF(Script!E104&lt;&gt;"",VLOOKUP(Script!E104,CONDITIONS!A:B,2,FALSE),0)</f>
        <v>0</v>
      </c>
      <c r="F104">
        <f>IF(Script!F104=" ",0,Script!F104)</f>
        <v>0</v>
      </c>
      <c r="G104">
        <f>IF(Script!J104&lt;&gt;"",VLOOKUP(Script!J104,ACTIONS!A:B,2,FALSE),0)</f>
        <v>0</v>
      </c>
      <c r="H104">
        <f>IF(Script!K104=" ",0,Script!K104)</f>
        <v>0</v>
      </c>
      <c r="I104">
        <f>IF(Script!H104&lt;&gt;"", VLOOKUP(Script!H104,CONDITIONS!A:B,2,FALSE),0) + IF(Script!G104&lt;&gt;"",VLOOKUP(Script!G104,'CONDITION OPERATIONS'!$A$1:$B$4,2,FALSE),0)</f>
        <v>0</v>
      </c>
      <c r="J104">
        <f>IF(Script!I104=" ",0,Script!I104)</f>
        <v>0</v>
      </c>
      <c r="K104" t="str">
        <f t="shared" si="1"/>
        <v>AT$APP PARAM 512,102,0,0,0,0,0,0,0,0</v>
      </c>
    </row>
    <row r="105" spans="1:11">
      <c r="A105">
        <v>512</v>
      </c>
      <c r="B105">
        <f>Script!B105</f>
        <v>103</v>
      </c>
      <c r="C105">
        <f>IF((Script!C105)&lt;&gt;"",VLOOKUP(Script!C105,TRIGGERS!A:B,2,FALSE),0)</f>
        <v>0</v>
      </c>
      <c r="D105">
        <f>IF(Script!D105=" ",0,Script!D105)</f>
        <v>0</v>
      </c>
      <c r="E105">
        <f>IF(Script!E105&lt;&gt;"",VLOOKUP(Script!E105,CONDITIONS!A:B,2,FALSE),0)</f>
        <v>0</v>
      </c>
      <c r="F105">
        <f>IF(Script!F105=" ",0,Script!F105)</f>
        <v>0</v>
      </c>
      <c r="G105">
        <f>IF(Script!J105&lt;&gt;"",VLOOKUP(Script!J105,ACTIONS!A:B,2,FALSE),0)</f>
        <v>0</v>
      </c>
      <c r="H105">
        <f>IF(Script!K105=" ",0,Script!K105)</f>
        <v>0</v>
      </c>
      <c r="I105">
        <f>IF(Script!H105&lt;&gt;"", VLOOKUP(Script!H105,CONDITIONS!A:B,2,FALSE),0) + IF(Script!G105&lt;&gt;"",VLOOKUP(Script!G105,'CONDITION OPERATIONS'!$A$1:$B$4,2,FALSE),0)</f>
        <v>0</v>
      </c>
      <c r="J105">
        <f>IF(Script!I105=" ",0,Script!I105)</f>
        <v>0</v>
      </c>
      <c r="K105" t="str">
        <f t="shared" si="1"/>
        <v>AT$APP PARAM 512,103,0,0,0,0,0,0,0,0</v>
      </c>
    </row>
    <row r="106" spans="1:11">
      <c r="A106">
        <v>512</v>
      </c>
      <c r="B106">
        <f>Script!B106</f>
        <v>104</v>
      </c>
      <c r="C106">
        <f>IF((Script!C106)&lt;&gt;"",VLOOKUP(Script!C106,TRIGGERS!A:B,2,FALSE),0)</f>
        <v>0</v>
      </c>
      <c r="D106">
        <f>IF(Script!D106=" ",0,Script!D106)</f>
        <v>0</v>
      </c>
      <c r="E106">
        <f>IF(Script!E106&lt;&gt;"",VLOOKUP(Script!E106,CONDITIONS!A:B,2,FALSE),0)</f>
        <v>0</v>
      </c>
      <c r="F106">
        <f>IF(Script!F106=" ",0,Script!F106)</f>
        <v>0</v>
      </c>
      <c r="G106">
        <f>IF(Script!J106&lt;&gt;"",VLOOKUP(Script!J106,ACTIONS!A:B,2,FALSE),0)</f>
        <v>0</v>
      </c>
      <c r="H106">
        <f>IF(Script!K106=" ",0,Script!K106)</f>
        <v>0</v>
      </c>
      <c r="I106">
        <f>IF(Script!H106&lt;&gt;"", VLOOKUP(Script!H106,CONDITIONS!A:B,2,FALSE),0) + IF(Script!G106&lt;&gt;"",VLOOKUP(Script!G106,'CONDITION OPERATIONS'!$A$1:$B$4,2,FALSE),0)</f>
        <v>0</v>
      </c>
      <c r="J106">
        <f>IF(Script!I106=" ",0,Script!I106)</f>
        <v>0</v>
      </c>
      <c r="K106" t="str">
        <f t="shared" si="1"/>
        <v>AT$APP PARAM 512,104,0,0,0,0,0,0,0,0</v>
      </c>
    </row>
    <row r="107" spans="1:11">
      <c r="A107">
        <v>512</v>
      </c>
      <c r="B107">
        <f>Script!B107</f>
        <v>105</v>
      </c>
      <c r="C107">
        <f>IF((Script!C107)&lt;&gt;"",VLOOKUP(Script!C107,TRIGGERS!A:B,2,FALSE),0)</f>
        <v>0</v>
      </c>
      <c r="D107">
        <f>IF(Script!D107=" ",0,Script!D107)</f>
        <v>0</v>
      </c>
      <c r="E107">
        <f>IF(Script!E107&lt;&gt;"",VLOOKUP(Script!E107,CONDITIONS!A:B,2,FALSE),0)</f>
        <v>0</v>
      </c>
      <c r="F107">
        <f>IF(Script!F107=" ",0,Script!F107)</f>
        <v>0</v>
      </c>
      <c r="G107">
        <f>IF(Script!J107&lt;&gt;"",VLOOKUP(Script!J107,ACTIONS!A:B,2,FALSE),0)</f>
        <v>0</v>
      </c>
      <c r="H107">
        <f>IF(Script!K107=" ",0,Script!K107)</f>
        <v>0</v>
      </c>
      <c r="I107">
        <f>IF(Script!H107&lt;&gt;"", VLOOKUP(Script!H107,CONDITIONS!A:B,2,FALSE),0) + IF(Script!G107&lt;&gt;"",VLOOKUP(Script!G107,'CONDITION OPERATIONS'!$A$1:$B$4,2,FALSE),0)</f>
        <v>0</v>
      </c>
      <c r="J107">
        <f>IF(Script!I107=" ",0,Script!I107)</f>
        <v>0</v>
      </c>
      <c r="K107" t="str">
        <f t="shared" si="1"/>
        <v>AT$APP PARAM 512,105,0,0,0,0,0,0,0,0</v>
      </c>
    </row>
    <row r="108" spans="1:11">
      <c r="A108">
        <v>512</v>
      </c>
      <c r="B108">
        <f>Script!B108</f>
        <v>106</v>
      </c>
      <c r="C108">
        <f>IF((Script!C108)&lt;&gt;"",VLOOKUP(Script!C108,TRIGGERS!A:B,2,FALSE),0)</f>
        <v>0</v>
      </c>
      <c r="D108">
        <f>IF(Script!D108=" ",0,Script!D108)</f>
        <v>0</v>
      </c>
      <c r="E108">
        <f>IF(Script!E108&lt;&gt;"",VLOOKUP(Script!E108,CONDITIONS!A:B,2,FALSE),0)</f>
        <v>0</v>
      </c>
      <c r="F108">
        <f>IF(Script!F108=" ",0,Script!F108)</f>
        <v>0</v>
      </c>
      <c r="G108">
        <f>IF(Script!J108&lt;&gt;"",VLOOKUP(Script!J108,ACTIONS!A:B,2,FALSE),0)</f>
        <v>0</v>
      </c>
      <c r="H108">
        <f>IF(Script!K108=" ",0,Script!K108)</f>
        <v>0</v>
      </c>
      <c r="I108">
        <f>IF(Script!H108&lt;&gt;"", VLOOKUP(Script!H108,CONDITIONS!A:B,2,FALSE),0) + IF(Script!G108&lt;&gt;"",VLOOKUP(Script!G108,'CONDITION OPERATIONS'!$A$1:$B$4,2,FALSE),0)</f>
        <v>0</v>
      </c>
      <c r="J108">
        <f>IF(Script!I108=" ",0,Script!I108)</f>
        <v>0</v>
      </c>
      <c r="K108" t="str">
        <f t="shared" si="1"/>
        <v>AT$APP PARAM 512,106,0,0,0,0,0,0,0,0</v>
      </c>
    </row>
    <row r="109" spans="1:11">
      <c r="A109">
        <v>512</v>
      </c>
      <c r="B109">
        <f>Script!B109</f>
        <v>107</v>
      </c>
      <c r="C109">
        <f>IF((Script!C109)&lt;&gt;"",VLOOKUP(Script!C109,TRIGGERS!A:B,2,FALSE),0)</f>
        <v>0</v>
      </c>
      <c r="D109">
        <f>IF(Script!D109=" ",0,Script!D109)</f>
        <v>0</v>
      </c>
      <c r="E109">
        <f>IF(Script!E109&lt;&gt;"",VLOOKUP(Script!E109,CONDITIONS!A:B,2,FALSE),0)</f>
        <v>0</v>
      </c>
      <c r="F109">
        <f>IF(Script!F109=" ",0,Script!F109)</f>
        <v>0</v>
      </c>
      <c r="G109">
        <f>IF(Script!J109&lt;&gt;"",VLOOKUP(Script!J109,ACTIONS!A:B,2,FALSE),0)</f>
        <v>0</v>
      </c>
      <c r="H109">
        <f>IF(Script!K109=" ",0,Script!K109)</f>
        <v>0</v>
      </c>
      <c r="I109">
        <f>IF(Script!H109&lt;&gt;"", VLOOKUP(Script!H109,CONDITIONS!A:B,2,FALSE),0) + IF(Script!G109&lt;&gt;"",VLOOKUP(Script!G109,'CONDITION OPERATIONS'!$A$1:$B$4,2,FALSE),0)</f>
        <v>0</v>
      </c>
      <c r="J109">
        <f>IF(Script!I109=" ",0,Script!I109)</f>
        <v>0</v>
      </c>
      <c r="K109" t="str">
        <f t="shared" si="1"/>
        <v>AT$APP PARAM 512,107,0,0,0,0,0,0,0,0</v>
      </c>
    </row>
    <row r="110" spans="1:11">
      <c r="A110">
        <v>512</v>
      </c>
      <c r="B110">
        <f>Script!B110</f>
        <v>108</v>
      </c>
      <c r="C110">
        <f>IF((Script!C110)&lt;&gt;"",VLOOKUP(Script!C110,TRIGGERS!A:B,2,FALSE),0)</f>
        <v>0</v>
      </c>
      <c r="D110">
        <f>IF(Script!D110=" ",0,Script!D110)</f>
        <v>0</v>
      </c>
      <c r="E110">
        <f>IF(Script!E110&lt;&gt;"",VLOOKUP(Script!E110,CONDITIONS!A:B,2,FALSE),0)</f>
        <v>0</v>
      </c>
      <c r="F110">
        <f>IF(Script!F110=" ",0,Script!F110)</f>
        <v>0</v>
      </c>
      <c r="G110">
        <f>IF(Script!J110&lt;&gt;"",VLOOKUP(Script!J110,ACTIONS!A:B,2,FALSE),0)</f>
        <v>0</v>
      </c>
      <c r="H110">
        <f>IF(Script!K110=" ",0,Script!K110)</f>
        <v>0</v>
      </c>
      <c r="I110">
        <f>IF(Script!H110&lt;&gt;"", VLOOKUP(Script!H110,CONDITIONS!A:B,2,FALSE),0) + IF(Script!G110&lt;&gt;"",VLOOKUP(Script!G110,'CONDITION OPERATIONS'!$A$1:$B$4,2,FALSE),0)</f>
        <v>0</v>
      </c>
      <c r="J110">
        <f>IF(Script!I110=" ",0,Script!I110)</f>
        <v>0</v>
      </c>
      <c r="K110" t="str">
        <f t="shared" si="1"/>
        <v>AT$APP PARAM 512,108,0,0,0,0,0,0,0,0</v>
      </c>
    </row>
    <row r="111" spans="1:11">
      <c r="A111">
        <v>512</v>
      </c>
      <c r="B111">
        <f>Script!B111</f>
        <v>109</v>
      </c>
      <c r="C111">
        <f>IF((Script!C111)&lt;&gt;"",VLOOKUP(Script!C111,TRIGGERS!A:B,2,FALSE),0)</f>
        <v>0</v>
      </c>
      <c r="D111">
        <f>IF(Script!D111=" ",0,Script!D111)</f>
        <v>0</v>
      </c>
      <c r="E111">
        <f>IF(Script!E111&lt;&gt;"",VLOOKUP(Script!E111,CONDITIONS!A:B,2,FALSE),0)</f>
        <v>0</v>
      </c>
      <c r="F111">
        <f>IF(Script!F111=" ",0,Script!F111)</f>
        <v>0</v>
      </c>
      <c r="G111">
        <f>IF(Script!J111&lt;&gt;"",VLOOKUP(Script!J111,ACTIONS!A:B,2,FALSE),0)</f>
        <v>0</v>
      </c>
      <c r="H111">
        <f>IF(Script!K111=" ",0,Script!K111)</f>
        <v>0</v>
      </c>
      <c r="I111">
        <f>IF(Script!H111&lt;&gt;"", VLOOKUP(Script!H111,CONDITIONS!A:B,2,FALSE),0) + IF(Script!G111&lt;&gt;"",VLOOKUP(Script!G111,'CONDITION OPERATIONS'!$A$1:$B$4,2,FALSE),0)</f>
        <v>0</v>
      </c>
      <c r="J111">
        <f>IF(Script!I111=" ",0,Script!I111)</f>
        <v>0</v>
      </c>
      <c r="K111" t="str">
        <f t="shared" si="1"/>
        <v>AT$APP PARAM 512,109,0,0,0,0,0,0,0,0</v>
      </c>
    </row>
    <row r="112" spans="1:11">
      <c r="A112">
        <v>512</v>
      </c>
      <c r="B112">
        <f>Script!B112</f>
        <v>110</v>
      </c>
      <c r="C112">
        <f>IF((Script!C112)&lt;&gt;"",VLOOKUP(Script!C112,TRIGGERS!A:B,2,FALSE),0)</f>
        <v>0</v>
      </c>
      <c r="D112">
        <f>IF(Script!D112=" ",0,Script!D112)</f>
        <v>0</v>
      </c>
      <c r="E112">
        <f>IF(Script!E112&lt;&gt;"",VLOOKUP(Script!E112,CONDITIONS!A:B,2,FALSE),0)</f>
        <v>0</v>
      </c>
      <c r="F112">
        <f>IF(Script!F112=" ",0,Script!F112)</f>
        <v>0</v>
      </c>
      <c r="G112">
        <f>IF(Script!J112&lt;&gt;"",VLOOKUP(Script!J112,ACTIONS!A:B,2,FALSE),0)</f>
        <v>0</v>
      </c>
      <c r="H112">
        <f>IF(Script!K112=" ",0,Script!K112)</f>
        <v>0</v>
      </c>
      <c r="I112">
        <f>IF(Script!H112&lt;&gt;"", VLOOKUP(Script!H112,CONDITIONS!A:B,2,FALSE),0) + IF(Script!G112&lt;&gt;"",VLOOKUP(Script!G112,'CONDITION OPERATIONS'!$A$1:$B$4,2,FALSE),0)</f>
        <v>0</v>
      </c>
      <c r="J112">
        <f>IF(Script!I112=" ",0,Script!I112)</f>
        <v>0</v>
      </c>
      <c r="K112" t="str">
        <f t="shared" si="1"/>
        <v>AT$APP PARAM 512,110,0,0,0,0,0,0,0,0</v>
      </c>
    </row>
    <row r="113" spans="1:11">
      <c r="A113">
        <v>512</v>
      </c>
      <c r="B113">
        <f>Script!B113</f>
        <v>111</v>
      </c>
      <c r="C113">
        <f>IF((Script!C113)&lt;&gt;"",VLOOKUP(Script!C113,TRIGGERS!A:B,2,FALSE),0)</f>
        <v>0</v>
      </c>
      <c r="D113">
        <f>IF(Script!D113=" ",0,Script!D113)</f>
        <v>0</v>
      </c>
      <c r="E113">
        <f>IF(Script!E113&lt;&gt;"",VLOOKUP(Script!E113,CONDITIONS!A:B,2,FALSE),0)</f>
        <v>0</v>
      </c>
      <c r="F113">
        <f>IF(Script!F113=" ",0,Script!F113)</f>
        <v>0</v>
      </c>
      <c r="G113">
        <f>IF(Script!J113&lt;&gt;"",VLOOKUP(Script!J113,ACTIONS!A:B,2,FALSE),0)</f>
        <v>0</v>
      </c>
      <c r="H113">
        <f>IF(Script!K113=" ",0,Script!K113)</f>
        <v>0</v>
      </c>
      <c r="I113">
        <f>IF(Script!H113&lt;&gt;"", VLOOKUP(Script!H113,CONDITIONS!A:B,2,FALSE),0) + IF(Script!G113&lt;&gt;"",VLOOKUP(Script!G113,'CONDITION OPERATIONS'!$A$1:$B$4,2,FALSE),0)</f>
        <v>0</v>
      </c>
      <c r="J113">
        <f>IF(Script!I113=" ",0,Script!I113)</f>
        <v>0</v>
      </c>
      <c r="K113" t="str">
        <f t="shared" si="1"/>
        <v>AT$APP PARAM 512,111,0,0,0,0,0,0,0,0</v>
      </c>
    </row>
    <row r="114" spans="1:11">
      <c r="A114">
        <v>512</v>
      </c>
      <c r="B114">
        <f>Script!B114</f>
        <v>112</v>
      </c>
      <c r="C114">
        <f>IF((Script!C114)&lt;&gt;"",VLOOKUP(Script!C114,TRIGGERS!A:B,2,FALSE),0)</f>
        <v>0</v>
      </c>
      <c r="D114">
        <f>IF(Script!D114=" ",0,Script!D114)</f>
        <v>0</v>
      </c>
      <c r="E114">
        <f>IF(Script!E114&lt;&gt;"",VLOOKUP(Script!E114,CONDITIONS!A:B,2,FALSE),0)</f>
        <v>0</v>
      </c>
      <c r="F114">
        <f>IF(Script!F114=" ",0,Script!F114)</f>
        <v>0</v>
      </c>
      <c r="G114">
        <f>IF(Script!J114&lt;&gt;"",VLOOKUP(Script!J114,ACTIONS!A:B,2,FALSE),0)</f>
        <v>0</v>
      </c>
      <c r="H114">
        <f>IF(Script!K114=" ",0,Script!K114)</f>
        <v>0</v>
      </c>
      <c r="I114">
        <f>IF(Script!H114&lt;&gt;"", VLOOKUP(Script!H114,CONDITIONS!A:B,2,FALSE),0) + IF(Script!G114&lt;&gt;"",VLOOKUP(Script!G114,'CONDITION OPERATIONS'!$A$1:$B$4,2,FALSE),0)</f>
        <v>0</v>
      </c>
      <c r="J114">
        <f>IF(Script!I114=" ",0,Script!I114)</f>
        <v>0</v>
      </c>
      <c r="K114" t="str">
        <f t="shared" si="1"/>
        <v>AT$APP PARAM 512,112,0,0,0,0,0,0,0,0</v>
      </c>
    </row>
    <row r="115" spans="1:11">
      <c r="A115">
        <v>512</v>
      </c>
      <c r="B115">
        <f>Script!B115</f>
        <v>113</v>
      </c>
      <c r="C115">
        <f>IF((Script!C115)&lt;&gt;"",VLOOKUP(Script!C115,TRIGGERS!A:B,2,FALSE),0)</f>
        <v>0</v>
      </c>
      <c r="D115">
        <f>IF(Script!D115=" ",0,Script!D115)</f>
        <v>0</v>
      </c>
      <c r="E115">
        <f>IF(Script!E115&lt;&gt;"",VLOOKUP(Script!E115,CONDITIONS!A:B,2,FALSE),0)</f>
        <v>0</v>
      </c>
      <c r="F115">
        <f>IF(Script!F115=" ",0,Script!F115)</f>
        <v>0</v>
      </c>
      <c r="G115">
        <f>IF(Script!J115&lt;&gt;"",VLOOKUP(Script!J115,ACTIONS!A:B,2,FALSE),0)</f>
        <v>0</v>
      </c>
      <c r="H115">
        <f>IF(Script!K115=" ",0,Script!K115)</f>
        <v>0</v>
      </c>
      <c r="I115">
        <f>IF(Script!H115&lt;&gt;"", VLOOKUP(Script!H115,CONDITIONS!A:B,2,FALSE),0) + IF(Script!G115&lt;&gt;"",VLOOKUP(Script!G115,'CONDITION OPERATIONS'!$A$1:$B$4,2,FALSE),0)</f>
        <v>0</v>
      </c>
      <c r="J115">
        <f>IF(Script!I115=" ",0,Script!I115)</f>
        <v>0</v>
      </c>
      <c r="K115" t="str">
        <f t="shared" si="1"/>
        <v>AT$APP PARAM 512,113,0,0,0,0,0,0,0,0</v>
      </c>
    </row>
    <row r="116" spans="1:11">
      <c r="A116">
        <v>512</v>
      </c>
      <c r="B116">
        <f>Script!B116</f>
        <v>114</v>
      </c>
      <c r="C116">
        <f>IF((Script!C116)&lt;&gt;"",VLOOKUP(Script!C116,TRIGGERS!A:B,2,FALSE),0)</f>
        <v>0</v>
      </c>
      <c r="D116">
        <f>IF(Script!D116=" ",0,Script!D116)</f>
        <v>0</v>
      </c>
      <c r="E116">
        <f>IF(Script!E116&lt;&gt;"",VLOOKUP(Script!E116,CONDITIONS!A:B,2,FALSE),0)</f>
        <v>0</v>
      </c>
      <c r="F116">
        <f>IF(Script!F116=" ",0,Script!F116)</f>
        <v>0</v>
      </c>
      <c r="G116">
        <f>IF(Script!J116&lt;&gt;"",VLOOKUP(Script!J116,ACTIONS!A:B,2,FALSE),0)</f>
        <v>0</v>
      </c>
      <c r="H116">
        <f>IF(Script!K116=" ",0,Script!K116)</f>
        <v>0</v>
      </c>
      <c r="I116">
        <f>IF(Script!H116&lt;&gt;"", VLOOKUP(Script!H116,CONDITIONS!A:B,2,FALSE),0) + IF(Script!G116&lt;&gt;"",VLOOKUP(Script!G116,'CONDITION OPERATIONS'!$A$1:$B$4,2,FALSE),0)</f>
        <v>0</v>
      </c>
      <c r="J116">
        <f>IF(Script!I116=" ",0,Script!I116)</f>
        <v>0</v>
      </c>
      <c r="K116" t="str">
        <f t="shared" si="1"/>
        <v>AT$APP PARAM 512,114,0,0,0,0,0,0,0,0</v>
      </c>
    </row>
    <row r="117" spans="1:11">
      <c r="A117">
        <v>512</v>
      </c>
      <c r="B117">
        <f>Script!B117</f>
        <v>115</v>
      </c>
      <c r="C117">
        <f>IF((Script!C117)&lt;&gt;"",VLOOKUP(Script!C117,TRIGGERS!A:B,2,FALSE),0)</f>
        <v>0</v>
      </c>
      <c r="D117">
        <f>IF(Script!D117=" ",0,Script!D117)</f>
        <v>0</v>
      </c>
      <c r="E117">
        <f>IF(Script!E117&lt;&gt;"",VLOOKUP(Script!E117,CONDITIONS!A:B,2,FALSE),0)</f>
        <v>0</v>
      </c>
      <c r="F117">
        <f>IF(Script!F117=" ",0,Script!F117)</f>
        <v>0</v>
      </c>
      <c r="G117">
        <f>IF(Script!J117&lt;&gt;"",VLOOKUP(Script!J117,ACTIONS!A:B,2,FALSE),0)</f>
        <v>0</v>
      </c>
      <c r="H117">
        <f>IF(Script!K117=" ",0,Script!K117)</f>
        <v>0</v>
      </c>
      <c r="I117">
        <f>IF(Script!H117&lt;&gt;"", VLOOKUP(Script!H117,CONDITIONS!A:B,2,FALSE),0) + IF(Script!G117&lt;&gt;"",VLOOKUP(Script!G117,'CONDITION OPERATIONS'!$A$1:$B$4,2,FALSE),0)</f>
        <v>0</v>
      </c>
      <c r="J117">
        <f>IF(Script!I117=" ",0,Script!I117)</f>
        <v>0</v>
      </c>
      <c r="K117" t="str">
        <f t="shared" si="1"/>
        <v>AT$APP PARAM 512,115,0,0,0,0,0,0,0,0</v>
      </c>
    </row>
    <row r="118" spans="1:11">
      <c r="A118">
        <v>512</v>
      </c>
      <c r="B118">
        <f>Script!B118</f>
        <v>116</v>
      </c>
      <c r="C118">
        <f>IF((Script!C118)&lt;&gt;"",VLOOKUP(Script!C118,TRIGGERS!A:B,2,FALSE),0)</f>
        <v>0</v>
      </c>
      <c r="D118">
        <f>IF(Script!D118=" ",0,Script!D118)</f>
        <v>0</v>
      </c>
      <c r="E118">
        <f>IF(Script!E118&lt;&gt;"",VLOOKUP(Script!E118,CONDITIONS!A:B,2,FALSE),0)</f>
        <v>0</v>
      </c>
      <c r="F118">
        <f>IF(Script!F118=" ",0,Script!F118)</f>
        <v>0</v>
      </c>
      <c r="G118">
        <f>IF(Script!J118&lt;&gt;"",VLOOKUP(Script!J118,ACTIONS!A:B,2,FALSE),0)</f>
        <v>0</v>
      </c>
      <c r="H118">
        <f>IF(Script!K118=" ",0,Script!K118)</f>
        <v>0</v>
      </c>
      <c r="I118">
        <f>IF(Script!H118&lt;&gt;"", VLOOKUP(Script!H118,CONDITIONS!A:B,2,FALSE),0) + IF(Script!G118&lt;&gt;"",VLOOKUP(Script!G118,'CONDITION OPERATIONS'!$A$1:$B$4,2,FALSE),0)</f>
        <v>0</v>
      </c>
      <c r="J118">
        <f>IF(Script!I118=" ",0,Script!I118)</f>
        <v>0</v>
      </c>
      <c r="K118" t="str">
        <f t="shared" si="1"/>
        <v>AT$APP PARAM 512,116,0,0,0,0,0,0,0,0</v>
      </c>
    </row>
    <row r="119" spans="1:11">
      <c r="A119">
        <v>512</v>
      </c>
      <c r="B119">
        <f>Script!B119</f>
        <v>117</v>
      </c>
      <c r="C119">
        <f>IF((Script!C119)&lt;&gt;"",VLOOKUP(Script!C119,TRIGGERS!A:B,2,FALSE),0)</f>
        <v>0</v>
      </c>
      <c r="D119">
        <f>IF(Script!D119=" ",0,Script!D119)</f>
        <v>0</v>
      </c>
      <c r="E119">
        <f>IF(Script!E119&lt;&gt;"",VLOOKUP(Script!E119,CONDITIONS!A:B,2,FALSE),0)</f>
        <v>0</v>
      </c>
      <c r="F119">
        <f>IF(Script!F119=" ",0,Script!F119)</f>
        <v>0</v>
      </c>
      <c r="G119">
        <f>IF(Script!J119&lt;&gt;"",VLOOKUP(Script!J119,ACTIONS!A:B,2,FALSE),0)</f>
        <v>0</v>
      </c>
      <c r="H119">
        <f>IF(Script!K119=" ",0,Script!K119)</f>
        <v>0</v>
      </c>
      <c r="I119">
        <f>IF(Script!H119&lt;&gt;"", VLOOKUP(Script!H119,CONDITIONS!A:B,2,FALSE),0) + IF(Script!G119&lt;&gt;"",VLOOKUP(Script!G119,'CONDITION OPERATIONS'!$A$1:$B$4,2,FALSE),0)</f>
        <v>0</v>
      </c>
      <c r="J119">
        <f>IF(Script!I119=" ",0,Script!I119)</f>
        <v>0</v>
      </c>
      <c r="K119" t="str">
        <f t="shared" si="1"/>
        <v>AT$APP PARAM 512,117,0,0,0,0,0,0,0,0</v>
      </c>
    </row>
    <row r="120" spans="1:11">
      <c r="A120">
        <v>512</v>
      </c>
      <c r="B120">
        <f>Script!B120</f>
        <v>118</v>
      </c>
      <c r="C120">
        <f>IF((Script!C120)&lt;&gt;"",VLOOKUP(Script!C120,TRIGGERS!A:B,2,FALSE),0)</f>
        <v>0</v>
      </c>
      <c r="D120">
        <f>IF(Script!D120=" ",0,Script!D120)</f>
        <v>0</v>
      </c>
      <c r="E120">
        <f>IF(Script!E120&lt;&gt;"",VLOOKUP(Script!E120,CONDITIONS!A:B,2,FALSE),0)</f>
        <v>0</v>
      </c>
      <c r="F120">
        <f>IF(Script!F120=" ",0,Script!F120)</f>
        <v>0</v>
      </c>
      <c r="G120">
        <f>IF(Script!J120&lt;&gt;"",VLOOKUP(Script!J120,ACTIONS!A:B,2,FALSE),0)</f>
        <v>0</v>
      </c>
      <c r="H120">
        <f>IF(Script!K120=" ",0,Script!K120)</f>
        <v>0</v>
      </c>
      <c r="I120">
        <f>IF(Script!H120&lt;&gt;"", VLOOKUP(Script!H120,CONDITIONS!A:B,2,FALSE),0) + IF(Script!G120&lt;&gt;"",VLOOKUP(Script!G120,'CONDITION OPERATIONS'!$A$1:$B$4,2,FALSE),0)</f>
        <v>0</v>
      </c>
      <c r="J120">
        <f>IF(Script!I120=" ",0,Script!I120)</f>
        <v>0</v>
      </c>
      <c r="K120" t="str">
        <f t="shared" si="1"/>
        <v>AT$APP PARAM 512,118,0,0,0,0,0,0,0,0</v>
      </c>
    </row>
    <row r="121" spans="1:11">
      <c r="A121">
        <v>512</v>
      </c>
      <c r="B121">
        <f>Script!B121</f>
        <v>119</v>
      </c>
      <c r="C121">
        <f>IF((Script!C121)&lt;&gt;"",VLOOKUP(Script!C121,TRIGGERS!A:B,2,FALSE),0)</f>
        <v>0</v>
      </c>
      <c r="D121">
        <f>IF(Script!D121=" ",0,Script!D121)</f>
        <v>0</v>
      </c>
      <c r="E121">
        <f>IF(Script!E121&lt;&gt;"",VLOOKUP(Script!E121,CONDITIONS!A:B,2,FALSE),0)</f>
        <v>0</v>
      </c>
      <c r="F121">
        <f>IF(Script!F121=" ",0,Script!F121)</f>
        <v>0</v>
      </c>
      <c r="G121">
        <f>IF(Script!J121&lt;&gt;"",VLOOKUP(Script!J121,ACTIONS!A:B,2,FALSE),0)</f>
        <v>0</v>
      </c>
      <c r="H121">
        <f>IF(Script!K121=" ",0,Script!K121)</f>
        <v>0</v>
      </c>
      <c r="I121">
        <f>IF(Script!H121&lt;&gt;"", VLOOKUP(Script!H121,CONDITIONS!A:B,2,FALSE),0) + IF(Script!G121&lt;&gt;"",VLOOKUP(Script!G121,'CONDITION OPERATIONS'!$A$1:$B$4,2,FALSE),0)</f>
        <v>0</v>
      </c>
      <c r="J121">
        <f>IF(Script!I121=" ",0,Script!I121)</f>
        <v>0</v>
      </c>
      <c r="K121" t="str">
        <f t="shared" si="1"/>
        <v>AT$APP PARAM 512,119,0,0,0,0,0,0,0,0</v>
      </c>
    </row>
    <row r="122" spans="1:11">
      <c r="A122">
        <v>512</v>
      </c>
      <c r="B122">
        <f>Script!B122</f>
        <v>120</v>
      </c>
      <c r="C122">
        <f>IF((Script!C122)&lt;&gt;"",VLOOKUP(Script!C122,TRIGGERS!A:B,2,FALSE),0)</f>
        <v>0</v>
      </c>
      <c r="D122">
        <f>IF(Script!D122=" ",0,Script!D122)</f>
        <v>0</v>
      </c>
      <c r="E122">
        <f>IF(Script!E122&lt;&gt;"",VLOOKUP(Script!E122,CONDITIONS!A:B,2,FALSE),0)</f>
        <v>0</v>
      </c>
      <c r="F122">
        <f>IF(Script!F122=" ",0,Script!F122)</f>
        <v>0</v>
      </c>
      <c r="G122">
        <f>IF(Script!J122&lt;&gt;"",VLOOKUP(Script!J122,ACTIONS!A:B,2,FALSE),0)</f>
        <v>0</v>
      </c>
      <c r="H122">
        <f>IF(Script!K122=" ",0,Script!K122)</f>
        <v>0</v>
      </c>
      <c r="I122">
        <f>IF(Script!H122&lt;&gt;"", VLOOKUP(Script!H122,CONDITIONS!A:B,2,FALSE),0) + IF(Script!G122&lt;&gt;"",VLOOKUP(Script!G122,'CONDITION OPERATIONS'!$A$1:$B$4,2,FALSE),0)</f>
        <v>0</v>
      </c>
      <c r="J122">
        <f>IF(Script!I122=" ",0,Script!I122)</f>
        <v>0</v>
      </c>
      <c r="K122" t="str">
        <f t="shared" si="1"/>
        <v>AT$APP PARAM 512,120,0,0,0,0,0,0,0,0</v>
      </c>
    </row>
    <row r="123" spans="1:11">
      <c r="A123">
        <v>512</v>
      </c>
      <c r="B123">
        <f>Script!B123</f>
        <v>121</v>
      </c>
      <c r="C123">
        <f>IF((Script!C123)&lt;&gt;"",VLOOKUP(Script!C123,TRIGGERS!A:B,2,FALSE),0)</f>
        <v>0</v>
      </c>
      <c r="D123">
        <f>IF(Script!D123=" ",0,Script!D123)</f>
        <v>0</v>
      </c>
      <c r="E123">
        <f>IF(Script!E123&lt;&gt;"",VLOOKUP(Script!E123,CONDITIONS!A:B,2,FALSE),0)</f>
        <v>0</v>
      </c>
      <c r="F123">
        <f>IF(Script!F123=" ",0,Script!F123)</f>
        <v>0</v>
      </c>
      <c r="G123">
        <f>IF(Script!J123&lt;&gt;"",VLOOKUP(Script!J123,ACTIONS!A:B,2,FALSE),0)</f>
        <v>0</v>
      </c>
      <c r="H123">
        <f>IF(Script!K123=" ",0,Script!K123)</f>
        <v>0</v>
      </c>
      <c r="I123">
        <f>IF(Script!H123&lt;&gt;"", VLOOKUP(Script!H123,CONDITIONS!A:B,2,FALSE),0) + IF(Script!G123&lt;&gt;"",VLOOKUP(Script!G123,'CONDITION OPERATIONS'!$A$1:$B$4,2,FALSE),0)</f>
        <v>0</v>
      </c>
      <c r="J123">
        <f>IF(Script!I123=" ",0,Script!I123)</f>
        <v>0</v>
      </c>
      <c r="K123" t="str">
        <f t="shared" si="1"/>
        <v>AT$APP PARAM 512,121,0,0,0,0,0,0,0,0</v>
      </c>
    </row>
    <row r="124" spans="1:11">
      <c r="A124">
        <v>512</v>
      </c>
      <c r="B124">
        <f>Script!B124</f>
        <v>122</v>
      </c>
      <c r="C124">
        <f>IF((Script!C124)&lt;&gt;"",VLOOKUP(Script!C124,TRIGGERS!A:B,2,FALSE),0)</f>
        <v>0</v>
      </c>
      <c r="D124">
        <f>IF(Script!D124=" ",0,Script!D124)</f>
        <v>0</v>
      </c>
      <c r="E124">
        <f>IF(Script!E124&lt;&gt;"",VLOOKUP(Script!E124,CONDITIONS!A:B,2,FALSE),0)</f>
        <v>0</v>
      </c>
      <c r="F124">
        <f>IF(Script!F124=" ",0,Script!F124)</f>
        <v>0</v>
      </c>
      <c r="G124">
        <f>IF(Script!J124&lt;&gt;"",VLOOKUP(Script!J124,ACTIONS!A:B,2,FALSE),0)</f>
        <v>0</v>
      </c>
      <c r="H124">
        <f>IF(Script!K124=" ",0,Script!K124)</f>
        <v>0</v>
      </c>
      <c r="I124">
        <f>IF(Script!H124&lt;&gt;"", VLOOKUP(Script!H124,CONDITIONS!A:B,2,FALSE),0) + IF(Script!G124&lt;&gt;"",VLOOKUP(Script!G124,'CONDITION OPERATIONS'!$A$1:$B$4,2,FALSE),0)</f>
        <v>0</v>
      </c>
      <c r="J124">
        <f>IF(Script!I124=" ",0,Script!I124)</f>
        <v>0</v>
      </c>
      <c r="K124" t="str">
        <f t="shared" si="1"/>
        <v>AT$APP PARAM 512,122,0,0,0,0,0,0,0,0</v>
      </c>
    </row>
    <row r="125" spans="1:11">
      <c r="A125">
        <v>512</v>
      </c>
      <c r="B125">
        <f>Script!B125</f>
        <v>123</v>
      </c>
      <c r="C125">
        <f>IF((Script!C125)&lt;&gt;"",VLOOKUP(Script!C125,TRIGGERS!A:B,2,FALSE),0)</f>
        <v>0</v>
      </c>
      <c r="D125">
        <f>IF(Script!D125=" ",0,Script!D125)</f>
        <v>0</v>
      </c>
      <c r="E125">
        <f>IF(Script!E125&lt;&gt;"",VLOOKUP(Script!E125,CONDITIONS!A:B,2,FALSE),0)</f>
        <v>0</v>
      </c>
      <c r="F125">
        <f>IF(Script!F125=" ",0,Script!F125)</f>
        <v>0</v>
      </c>
      <c r="G125">
        <f>IF(Script!J125&lt;&gt;"",VLOOKUP(Script!J125,ACTIONS!A:B,2,FALSE),0)</f>
        <v>0</v>
      </c>
      <c r="H125">
        <f>IF(Script!K125=" ",0,Script!K125)</f>
        <v>0</v>
      </c>
      <c r="I125">
        <f>IF(Script!H125&lt;&gt;"", VLOOKUP(Script!H125,CONDITIONS!A:B,2,FALSE),0) + IF(Script!G125&lt;&gt;"",VLOOKUP(Script!G125,'CONDITION OPERATIONS'!$A$1:$B$4,2,FALSE),0)</f>
        <v>0</v>
      </c>
      <c r="J125">
        <f>IF(Script!I125=" ",0,Script!I125)</f>
        <v>0</v>
      </c>
      <c r="K125" t="str">
        <f t="shared" si="1"/>
        <v>AT$APP PARAM 512,123,0,0,0,0,0,0,0,0</v>
      </c>
    </row>
    <row r="126" spans="1:11">
      <c r="A126">
        <v>512</v>
      </c>
      <c r="B126">
        <f>Script!B126</f>
        <v>124</v>
      </c>
      <c r="C126">
        <f>IF((Script!C126)&lt;&gt;"",VLOOKUP(Script!C126,TRIGGERS!A:B,2,FALSE),0)</f>
        <v>0</v>
      </c>
      <c r="D126">
        <f>IF(Script!D126=" ",0,Script!D126)</f>
        <v>0</v>
      </c>
      <c r="E126">
        <f>IF(Script!E126&lt;&gt;"",VLOOKUP(Script!E126,CONDITIONS!A:B,2,FALSE),0)</f>
        <v>0</v>
      </c>
      <c r="F126">
        <f>IF(Script!F126=" ",0,Script!F126)</f>
        <v>0</v>
      </c>
      <c r="G126">
        <f>IF(Script!J126&lt;&gt;"",VLOOKUP(Script!J126,ACTIONS!A:B,2,FALSE),0)</f>
        <v>0</v>
      </c>
      <c r="H126">
        <f>IF(Script!K126=" ",0,Script!K126)</f>
        <v>0</v>
      </c>
      <c r="I126">
        <f>IF(Script!H126&lt;&gt;"", VLOOKUP(Script!H126,CONDITIONS!A:B,2,FALSE),0) + IF(Script!G126&lt;&gt;"",VLOOKUP(Script!G126,'CONDITION OPERATIONS'!$A$1:$B$4,2,FALSE),0)</f>
        <v>0</v>
      </c>
      <c r="J126">
        <f>IF(Script!I126=" ",0,Script!I126)</f>
        <v>0</v>
      </c>
      <c r="K126" t="str">
        <f t="shared" si="1"/>
        <v>AT$APP PARAM 512,124,0,0,0,0,0,0,0,0</v>
      </c>
    </row>
    <row r="127" spans="1:11">
      <c r="A127">
        <v>512</v>
      </c>
      <c r="B127">
        <f>Script!B127</f>
        <v>125</v>
      </c>
      <c r="C127">
        <f>IF((Script!C127)&lt;&gt;"",VLOOKUP(Script!C127,TRIGGERS!A:B,2,FALSE),0)</f>
        <v>0</v>
      </c>
      <c r="D127">
        <f>IF(Script!D127=" ",0,Script!D127)</f>
        <v>0</v>
      </c>
      <c r="E127">
        <f>IF(Script!E127&lt;&gt;"",VLOOKUP(Script!E127,CONDITIONS!A:B,2,FALSE),0)</f>
        <v>0</v>
      </c>
      <c r="F127">
        <f>IF(Script!F127=" ",0,Script!F127)</f>
        <v>0</v>
      </c>
      <c r="G127">
        <f>IF(Script!J127&lt;&gt;"",VLOOKUP(Script!J127,ACTIONS!A:B,2,FALSE),0)</f>
        <v>0</v>
      </c>
      <c r="H127">
        <f>IF(Script!K127=" ",0,Script!K127)</f>
        <v>0</v>
      </c>
      <c r="I127">
        <f>IF(Script!H127&lt;&gt;"", VLOOKUP(Script!H127,CONDITIONS!A:B,2,FALSE),0) + IF(Script!G127&lt;&gt;"",VLOOKUP(Script!G127,'CONDITION OPERATIONS'!$A$1:$B$4,2,FALSE),0)</f>
        <v>0</v>
      </c>
      <c r="J127">
        <f>IF(Script!I127=" ",0,Script!I127)</f>
        <v>0</v>
      </c>
      <c r="K127" t="str">
        <f t="shared" si="1"/>
        <v>AT$APP PARAM 512,125,0,0,0,0,0,0,0,0</v>
      </c>
    </row>
    <row r="128" spans="1:11">
      <c r="A128">
        <v>512</v>
      </c>
      <c r="B128">
        <f>Script!B128</f>
        <v>126</v>
      </c>
      <c r="C128">
        <f>IF((Script!C128)&lt;&gt;"",VLOOKUP(Script!C128,TRIGGERS!A:B,2,FALSE),0)</f>
        <v>0</v>
      </c>
      <c r="D128">
        <f>IF(Script!D128=" ",0,Script!D128)</f>
        <v>0</v>
      </c>
      <c r="E128">
        <f>IF(Script!E128&lt;&gt;"",VLOOKUP(Script!E128,CONDITIONS!A:B,2,FALSE),0)</f>
        <v>0</v>
      </c>
      <c r="F128">
        <f>IF(Script!F128=" ",0,Script!F128)</f>
        <v>0</v>
      </c>
      <c r="G128">
        <f>IF(Script!J128&lt;&gt;"",VLOOKUP(Script!J128,ACTIONS!A:B,2,FALSE),0)</f>
        <v>0</v>
      </c>
      <c r="H128">
        <f>IF(Script!K128=" ",0,Script!K128)</f>
        <v>0</v>
      </c>
      <c r="I128">
        <f>IF(Script!H128&lt;&gt;"", VLOOKUP(Script!H128,CONDITIONS!A:B,2,FALSE),0) + IF(Script!G128&lt;&gt;"",VLOOKUP(Script!G128,'CONDITION OPERATIONS'!$A$1:$B$4,2,FALSE),0)</f>
        <v>0</v>
      </c>
      <c r="J128">
        <f>IF(Script!I128=" ",0,Script!I128)</f>
        <v>0</v>
      </c>
      <c r="K128" t="str">
        <f t="shared" si="1"/>
        <v>AT$APP PARAM 512,126,0,0,0,0,0,0,0,0</v>
      </c>
    </row>
    <row r="129" spans="1:12" ht="15">
      <c r="A129" s="30">
        <v>512</v>
      </c>
      <c r="B129" s="30">
        <f>Script!B129</f>
        <v>127</v>
      </c>
      <c r="C129" s="30">
        <f>IF((Script!C129)&lt;&gt;"",VLOOKUP(Script!C129,TRIGGERS!A:B,2,FALSE),0)</f>
        <v>0</v>
      </c>
      <c r="D129" s="30">
        <f>IF(Script!D129=" ",0,Script!D129)</f>
        <v>0</v>
      </c>
      <c r="E129" s="30">
        <f>IF(Script!E129&lt;&gt;"",VLOOKUP(Script!E129,CONDITIONS!A:B,2,FALSE),0)</f>
        <v>0</v>
      </c>
      <c r="F129" s="30">
        <f>IF(Script!F129=" ",0,Script!F129)</f>
        <v>0</v>
      </c>
      <c r="G129" s="30">
        <f>IF(Script!J129&lt;&gt;"",VLOOKUP(Script!J129,ACTIONS!A:B,2,FALSE),0)</f>
        <v>0</v>
      </c>
      <c r="H129" s="30">
        <f>IF(Script!K129=" ",0,Script!K129)</f>
        <v>0</v>
      </c>
      <c r="I129" s="30">
        <f>IF(Script!H129&lt;&gt;"", VLOOKUP(Script!H129,CONDITIONS!A:B,2,FALSE),0) + IF(Script!G129&lt;&gt;"",VLOOKUP(Script!G129,'CONDITION OPERATIONS'!$A$1:$B$4,2,FALSE),0)</f>
        <v>0</v>
      </c>
      <c r="J129" s="30">
        <f>IF(Script!I129=" ",0,Script!I129)</f>
        <v>0</v>
      </c>
      <c r="K129" s="30" t="str">
        <f t="shared" ref="K129:K192" si="2">CONCATENATE("AT$APP PARAM ",$A129,",",$B129,",",$C129,",",$D129,",",$E129,",",$F129,",",$G129,",",$H129,",",$I129,",",$J129)</f>
        <v>AT$APP PARAM 512,127,0,0,0,0,0,0,0,0</v>
      </c>
      <c r="L129" s="37" t="s">
        <v>765</v>
      </c>
    </row>
    <row r="130" spans="1:12">
      <c r="A130">
        <v>512</v>
      </c>
      <c r="B130" s="32">
        <f>Script!B130</f>
        <v>128</v>
      </c>
      <c r="C130" s="32">
        <f>IF((Script!C130)&lt;&gt;"",VLOOKUP(Script!C130,TRIGGERS!A:B,2,FALSE),0)</f>
        <v>0</v>
      </c>
      <c r="D130" s="32">
        <f>IF(Script!D130=" ",0,Script!D130)</f>
        <v>0</v>
      </c>
      <c r="E130" s="32">
        <f>IF(Script!E130&lt;&gt;"",VLOOKUP(Script!E130,CONDITIONS!A:B,2,FALSE),0)</f>
        <v>0</v>
      </c>
      <c r="F130" s="32">
        <f>IF(Script!F130=" ",0,Script!F130)</f>
        <v>0</v>
      </c>
      <c r="G130" s="32">
        <f>IF(Script!J130&lt;&gt;"",VLOOKUP(Script!J130,ACTIONS!A:B,2,FALSE),0)</f>
        <v>0</v>
      </c>
      <c r="H130" s="32">
        <f>IF(Script!K130=" ",0,Script!K130)</f>
        <v>0</v>
      </c>
      <c r="I130" s="32">
        <f>IF(Script!H130&lt;&gt;"", VLOOKUP(Script!H130,CONDITIONS!A:B,2,FALSE),0) + IF(Script!G130&lt;&gt;"",VLOOKUP(Script!G130,'CONDITION OPERATIONS'!$A$1:$B$4,2,FALSE),0)</f>
        <v>0</v>
      </c>
      <c r="J130" s="32">
        <f>IF(Script!I130=" ",0,Script!I130)</f>
        <v>0</v>
      </c>
      <c r="K130" s="32" t="str">
        <f t="shared" si="2"/>
        <v>AT$APP PARAM 512,128,0,0,0,0,0,0,0,0</v>
      </c>
    </row>
    <row r="131" spans="1:12">
      <c r="A131">
        <v>512</v>
      </c>
      <c r="B131" s="32">
        <f>Script!B131</f>
        <v>129</v>
      </c>
      <c r="C131" s="32">
        <f>IF((Script!C131)&lt;&gt;"",VLOOKUP(Script!C131,TRIGGERS!A:B,2,FALSE),0)</f>
        <v>0</v>
      </c>
      <c r="D131" s="32">
        <f>IF(Script!D131=" ",0,Script!D131)</f>
        <v>0</v>
      </c>
      <c r="E131" s="32">
        <f>IF(Script!E131&lt;&gt;"",VLOOKUP(Script!E131,CONDITIONS!A:B,2,FALSE),0)</f>
        <v>0</v>
      </c>
      <c r="F131" s="32">
        <f>IF(Script!F131=" ",0,Script!F131)</f>
        <v>0</v>
      </c>
      <c r="G131" s="32">
        <f>IF(Script!J131&lt;&gt;"",VLOOKUP(Script!J131,ACTIONS!A:B,2,FALSE),0)</f>
        <v>0</v>
      </c>
      <c r="H131" s="32">
        <f>IF(Script!K131=" ",0,Script!K131)</f>
        <v>0</v>
      </c>
      <c r="I131" s="32">
        <f>IF(Script!H131&lt;&gt;"", VLOOKUP(Script!H131,CONDITIONS!A:B,2,FALSE),0) + IF(Script!G131&lt;&gt;"",VLOOKUP(Script!G131,'CONDITION OPERATIONS'!$A$1:$B$4,2,FALSE),0)</f>
        <v>0</v>
      </c>
      <c r="J131" s="32">
        <f>IF(Script!I131=" ",0,Script!I131)</f>
        <v>0</v>
      </c>
      <c r="K131" s="32" t="str">
        <f t="shared" si="2"/>
        <v>AT$APP PARAM 512,129,0,0,0,0,0,0,0,0</v>
      </c>
    </row>
    <row r="132" spans="1:12">
      <c r="A132">
        <v>512</v>
      </c>
      <c r="B132" s="32">
        <f>Script!B132</f>
        <v>130</v>
      </c>
      <c r="C132" s="32">
        <f>IF((Script!C132)&lt;&gt;"",VLOOKUP(Script!C132,TRIGGERS!A:B,2,FALSE),0)</f>
        <v>3</v>
      </c>
      <c r="D132" s="32">
        <f>IF(Script!D132=" ",0,Script!D132)</f>
        <v>0</v>
      </c>
      <c r="E132" s="32">
        <f>IF(Script!E132&lt;&gt;"",VLOOKUP(Script!E132,CONDITIONS!A:B,2,FALSE),0)</f>
        <v>0</v>
      </c>
      <c r="F132" s="32">
        <f>IF(Script!F132=" ",0,Script!F132)</f>
        <v>0</v>
      </c>
      <c r="G132" s="32">
        <f>IF(Script!J132&lt;&gt;"",VLOOKUP(Script!J132,ACTIONS!A:B,2,FALSE),0)</f>
        <v>47</v>
      </c>
      <c r="H132" s="32">
        <f>IF(Script!K132=" ",0,Script!K132)</f>
        <v>15</v>
      </c>
      <c r="I132" s="32">
        <f>IF(Script!H132&lt;&gt;"", VLOOKUP(Script!H132,CONDITIONS!A:B,2,FALSE),0) + IF(Script!G132&lt;&gt;"",VLOOKUP(Script!G132,'CONDITION OPERATIONS'!$A$1:$B$4,2,FALSE),0)</f>
        <v>0</v>
      </c>
      <c r="J132" s="32">
        <f>IF(Script!I132=" ",0,Script!I132)</f>
        <v>0</v>
      </c>
      <c r="K132" s="32" t="str">
        <f t="shared" si="2"/>
        <v>AT$APP PARAM 512,130,3,0,0,0,47,15,0,0</v>
      </c>
    </row>
    <row r="133" spans="1:12">
      <c r="A133">
        <v>512</v>
      </c>
      <c r="B133" s="32">
        <f>Script!B133</f>
        <v>131</v>
      </c>
      <c r="C133" s="32">
        <f>IF((Script!C133)&lt;&gt;"",VLOOKUP(Script!C133,TRIGGERS!A:B,2,FALSE),0)</f>
        <v>0</v>
      </c>
      <c r="D133" s="32">
        <f>IF(Script!D133=" ",0,Script!D133)</f>
        <v>0</v>
      </c>
      <c r="E133" s="32">
        <f>IF(Script!E133&lt;&gt;"",VLOOKUP(Script!E133,CONDITIONS!A:B,2,FALSE),0)</f>
        <v>0</v>
      </c>
      <c r="F133" s="32">
        <f>IF(Script!F133=" ",0,Script!F133)</f>
        <v>0</v>
      </c>
      <c r="G133" s="32">
        <f>IF(Script!J133&lt;&gt;"",VLOOKUP(Script!J133,ACTIONS!A:B,2,FALSE),0)</f>
        <v>0</v>
      </c>
      <c r="H133" s="32">
        <f>IF(Script!K133=" ",0,Script!K133)</f>
        <v>0</v>
      </c>
      <c r="I133" s="32">
        <f>IF(Script!H133&lt;&gt;"", VLOOKUP(Script!H133,CONDITIONS!A:B,2,FALSE),0) + IF(Script!G133&lt;&gt;"",VLOOKUP(Script!G133,'CONDITION OPERATIONS'!$A$1:$B$4,2,FALSE),0)</f>
        <v>0</v>
      </c>
      <c r="J133" s="32">
        <f>IF(Script!I133=" ",0,Script!I133)</f>
        <v>0</v>
      </c>
      <c r="K133" s="32" t="str">
        <f t="shared" si="2"/>
        <v>AT$APP PARAM 512,131,0,0,0,0,0,0,0,0</v>
      </c>
    </row>
    <row r="134" spans="1:12">
      <c r="A134">
        <v>512</v>
      </c>
      <c r="B134" s="32">
        <f>Script!B134</f>
        <v>132</v>
      </c>
      <c r="C134" s="32">
        <f>IF((Script!C134)&lt;&gt;"",VLOOKUP(Script!C134,TRIGGERS!A:B,2,FALSE),0)</f>
        <v>0</v>
      </c>
      <c r="D134" s="32">
        <f>IF(Script!D134=" ",0,Script!D134)</f>
        <v>0</v>
      </c>
      <c r="E134" s="32">
        <f>IF(Script!E134&lt;&gt;"",VLOOKUP(Script!E134,CONDITIONS!A:B,2,FALSE),0)</f>
        <v>0</v>
      </c>
      <c r="F134" s="32">
        <f>IF(Script!F134=" ",0,Script!F134)</f>
        <v>0</v>
      </c>
      <c r="G134" s="32">
        <f>IF(Script!J134&lt;&gt;"",VLOOKUP(Script!J134,ACTIONS!A:B,2,FALSE),0)</f>
        <v>0</v>
      </c>
      <c r="H134" s="32">
        <f>IF(Script!K134=" ",0,Script!K134)</f>
        <v>0</v>
      </c>
      <c r="I134" s="32">
        <f>IF(Script!H134&lt;&gt;"", VLOOKUP(Script!H134,CONDITIONS!A:B,2,FALSE),0) + IF(Script!G134&lt;&gt;"",VLOOKUP(Script!G134,'CONDITION OPERATIONS'!$A$1:$B$4,2,FALSE),0)</f>
        <v>0</v>
      </c>
      <c r="J134" s="32">
        <f>IF(Script!I134=" ",0,Script!I134)</f>
        <v>0</v>
      </c>
      <c r="K134" s="32" t="str">
        <f t="shared" si="2"/>
        <v>AT$APP PARAM 512,132,0,0,0,0,0,0,0,0</v>
      </c>
    </row>
    <row r="135" spans="1:12">
      <c r="A135">
        <v>512</v>
      </c>
      <c r="B135" s="32">
        <f>Script!B135</f>
        <v>133</v>
      </c>
      <c r="C135" s="32">
        <f>IF((Script!C135)&lt;&gt;"",VLOOKUP(Script!C135,TRIGGERS!A:B,2,FALSE),0)</f>
        <v>0</v>
      </c>
      <c r="D135" s="32">
        <f>IF(Script!D135=" ",0,Script!D135)</f>
        <v>0</v>
      </c>
      <c r="E135" s="32">
        <f>IF(Script!E135&lt;&gt;"",VLOOKUP(Script!E135,CONDITIONS!A:B,2,FALSE),0)</f>
        <v>0</v>
      </c>
      <c r="F135" s="32">
        <f>IF(Script!F135=" ",0,Script!F135)</f>
        <v>0</v>
      </c>
      <c r="G135" s="32">
        <f>IF(Script!J135&lt;&gt;"",VLOOKUP(Script!J135,ACTIONS!A:B,2,FALSE),0)</f>
        <v>0</v>
      </c>
      <c r="H135" s="32">
        <f>IF(Script!K135=" ",0,Script!K135)</f>
        <v>0</v>
      </c>
      <c r="I135" s="32">
        <f>IF(Script!H135&lt;&gt;"", VLOOKUP(Script!H135,CONDITIONS!A:B,2,FALSE),0) + IF(Script!G135&lt;&gt;"",VLOOKUP(Script!G135,'CONDITION OPERATIONS'!$A$1:$B$4,2,FALSE),0)</f>
        <v>0</v>
      </c>
      <c r="J135" s="32">
        <f>IF(Script!I135=" ",0,Script!I135)</f>
        <v>0</v>
      </c>
      <c r="K135" s="32" t="str">
        <f t="shared" si="2"/>
        <v>AT$APP PARAM 512,133,0,0,0,0,0,0,0,0</v>
      </c>
    </row>
    <row r="136" spans="1:12">
      <c r="A136">
        <v>512</v>
      </c>
      <c r="B136" s="32">
        <f>Script!B136</f>
        <v>134</v>
      </c>
      <c r="C136" s="32">
        <f>IF((Script!C136)&lt;&gt;"",VLOOKUP(Script!C136,TRIGGERS!A:B,2,FALSE),0)</f>
        <v>0</v>
      </c>
      <c r="D136" s="32">
        <f>IF(Script!D136=" ",0,Script!D136)</f>
        <v>0</v>
      </c>
      <c r="E136" s="32">
        <f>IF(Script!E136&lt;&gt;"",VLOOKUP(Script!E136,CONDITIONS!A:B,2,FALSE),0)</f>
        <v>0</v>
      </c>
      <c r="F136" s="32">
        <f>IF(Script!F136=" ",0,Script!F136)</f>
        <v>0</v>
      </c>
      <c r="G136" s="32">
        <f>IF(Script!J136&lt;&gt;"",VLOOKUP(Script!J136,ACTIONS!A:B,2,FALSE),0)</f>
        <v>0</v>
      </c>
      <c r="H136" s="32">
        <f>IF(Script!K136=" ",0,Script!K136)</f>
        <v>0</v>
      </c>
      <c r="I136" s="32">
        <f>IF(Script!H136&lt;&gt;"", VLOOKUP(Script!H136,CONDITIONS!A:B,2,FALSE),0) + IF(Script!G136&lt;&gt;"",VLOOKUP(Script!G136,'CONDITION OPERATIONS'!$A$1:$B$4,2,FALSE),0)</f>
        <v>0</v>
      </c>
      <c r="J136" s="32">
        <f>IF(Script!I136=" ",0,Script!I136)</f>
        <v>0</v>
      </c>
      <c r="K136" s="32" t="str">
        <f t="shared" si="2"/>
        <v>AT$APP PARAM 512,134,0,0,0,0,0,0,0,0</v>
      </c>
    </row>
    <row r="137" spans="1:12">
      <c r="A137">
        <v>512</v>
      </c>
      <c r="B137" s="32">
        <f>Script!B137</f>
        <v>135</v>
      </c>
      <c r="C137" s="32">
        <f>IF((Script!C137)&lt;&gt;"",VLOOKUP(Script!C137,TRIGGERS!A:B,2,FALSE),0)</f>
        <v>0</v>
      </c>
      <c r="D137" s="32">
        <f>IF(Script!D137=" ",0,Script!D137)</f>
        <v>0</v>
      </c>
      <c r="E137" s="32">
        <f>IF(Script!E137&lt;&gt;"",VLOOKUP(Script!E137,CONDITIONS!A:B,2,FALSE),0)</f>
        <v>0</v>
      </c>
      <c r="F137" s="32">
        <f>IF(Script!F137=" ",0,Script!F137)</f>
        <v>0</v>
      </c>
      <c r="G137" s="32">
        <f>IF(Script!J137&lt;&gt;"",VLOOKUP(Script!J137,ACTIONS!A:B,2,FALSE),0)</f>
        <v>0</v>
      </c>
      <c r="H137" s="32">
        <f>IF(Script!K137=" ",0,Script!K137)</f>
        <v>0</v>
      </c>
      <c r="I137" s="32">
        <f>IF(Script!H137&lt;&gt;"", VLOOKUP(Script!H137,CONDITIONS!A:B,2,FALSE),0) + IF(Script!G137&lt;&gt;"",VLOOKUP(Script!G137,'CONDITION OPERATIONS'!$A$1:$B$4,2,FALSE),0)</f>
        <v>0</v>
      </c>
      <c r="J137" s="32">
        <f>IF(Script!I137=" ",0,Script!I137)</f>
        <v>0</v>
      </c>
      <c r="K137" s="32" t="str">
        <f t="shared" si="2"/>
        <v>AT$APP PARAM 512,135,0,0,0,0,0,0,0,0</v>
      </c>
    </row>
    <row r="138" spans="1:12">
      <c r="A138">
        <v>512</v>
      </c>
      <c r="B138" s="32">
        <f>Script!B138</f>
        <v>136</v>
      </c>
      <c r="C138" s="32">
        <f>IF((Script!C138)&lt;&gt;"",VLOOKUP(Script!C138,TRIGGERS!A:B,2,FALSE),0)</f>
        <v>0</v>
      </c>
      <c r="D138" s="32">
        <f>IF(Script!D138=" ",0,Script!D138)</f>
        <v>0</v>
      </c>
      <c r="E138" s="32">
        <f>IF(Script!E138&lt;&gt;"",VLOOKUP(Script!E138,CONDITIONS!A:B,2,FALSE),0)</f>
        <v>0</v>
      </c>
      <c r="F138" s="32">
        <f>IF(Script!F138=" ",0,Script!F138)</f>
        <v>0</v>
      </c>
      <c r="G138" s="32">
        <f>IF(Script!J138&lt;&gt;"",VLOOKUP(Script!J138,ACTIONS!A:B,2,FALSE),0)</f>
        <v>0</v>
      </c>
      <c r="H138" s="32">
        <f>IF(Script!K138=" ",0,Script!K138)</f>
        <v>0</v>
      </c>
      <c r="I138" s="32">
        <f>IF(Script!H138&lt;&gt;"", VLOOKUP(Script!H138,CONDITIONS!A:B,2,FALSE),0) + IF(Script!G138&lt;&gt;"",VLOOKUP(Script!G138,'CONDITION OPERATIONS'!$A$1:$B$4,2,FALSE),0)</f>
        <v>0</v>
      </c>
      <c r="J138" s="32">
        <f>IF(Script!I138=" ",0,Script!I138)</f>
        <v>0</v>
      </c>
      <c r="K138" s="32" t="str">
        <f t="shared" si="2"/>
        <v>AT$APP PARAM 512,136,0,0,0,0,0,0,0,0</v>
      </c>
    </row>
    <row r="139" spans="1:12">
      <c r="A139">
        <v>512</v>
      </c>
      <c r="B139" s="32">
        <f>Script!B139</f>
        <v>137</v>
      </c>
      <c r="C139" s="32">
        <f>IF((Script!C139)&lt;&gt;"",VLOOKUP(Script!C139,TRIGGERS!A:B,2,FALSE),0)</f>
        <v>0</v>
      </c>
      <c r="D139" s="32">
        <f>IF(Script!D139=" ",0,Script!D139)</f>
        <v>0</v>
      </c>
      <c r="E139" s="32">
        <f>IF(Script!E139&lt;&gt;"",VLOOKUP(Script!E139,CONDITIONS!A:B,2,FALSE),0)</f>
        <v>0</v>
      </c>
      <c r="F139" s="32">
        <f>IF(Script!F139=" ",0,Script!F139)</f>
        <v>0</v>
      </c>
      <c r="G139" s="32">
        <f>IF(Script!J139&lt;&gt;"",VLOOKUP(Script!J139,ACTIONS!A:B,2,FALSE),0)</f>
        <v>0</v>
      </c>
      <c r="H139" s="32">
        <f>IF(Script!K139=" ",0,Script!K139)</f>
        <v>0</v>
      </c>
      <c r="I139" s="32">
        <f>IF(Script!H139&lt;&gt;"", VLOOKUP(Script!H139,CONDITIONS!A:B,2,FALSE),0) + IF(Script!G139&lt;&gt;"",VLOOKUP(Script!G139,'CONDITION OPERATIONS'!$A$1:$B$4,2,FALSE),0)</f>
        <v>0</v>
      </c>
      <c r="J139" s="32">
        <f>IF(Script!I139=" ",0,Script!I139)</f>
        <v>0</v>
      </c>
      <c r="K139" s="32" t="str">
        <f t="shared" si="2"/>
        <v>AT$APP PARAM 512,137,0,0,0,0,0,0,0,0</v>
      </c>
    </row>
    <row r="140" spans="1:12">
      <c r="A140">
        <v>512</v>
      </c>
      <c r="B140" s="32">
        <f>Script!B140</f>
        <v>138</v>
      </c>
      <c r="C140" s="32">
        <f>IF((Script!C140)&lt;&gt;"",VLOOKUP(Script!C140,TRIGGERS!A:B,2,FALSE),0)</f>
        <v>0</v>
      </c>
      <c r="D140" s="32">
        <f>IF(Script!D140=" ",0,Script!D140)</f>
        <v>0</v>
      </c>
      <c r="E140" s="32">
        <f>IF(Script!E140&lt;&gt;"",VLOOKUP(Script!E140,CONDITIONS!A:B,2,FALSE),0)</f>
        <v>0</v>
      </c>
      <c r="F140" s="32">
        <f>IF(Script!F140=" ",0,Script!F140)</f>
        <v>0</v>
      </c>
      <c r="G140" s="32">
        <f>IF(Script!J140&lt;&gt;"",VLOOKUP(Script!J140,ACTIONS!A:B,2,FALSE),0)</f>
        <v>0</v>
      </c>
      <c r="H140" s="32">
        <f>IF(Script!K140=" ",0,Script!K140)</f>
        <v>0</v>
      </c>
      <c r="I140" s="32">
        <f>IF(Script!H140&lt;&gt;"", VLOOKUP(Script!H140,CONDITIONS!A:B,2,FALSE),0) + IF(Script!G140&lt;&gt;"",VLOOKUP(Script!G140,'CONDITION OPERATIONS'!$A$1:$B$4,2,FALSE),0)</f>
        <v>0</v>
      </c>
      <c r="J140" s="32">
        <f>IF(Script!I140=" ",0,Script!I140)</f>
        <v>0</v>
      </c>
      <c r="K140" s="32" t="str">
        <f t="shared" si="2"/>
        <v>AT$APP PARAM 512,138,0,0,0,0,0,0,0,0</v>
      </c>
    </row>
    <row r="141" spans="1:12">
      <c r="A141">
        <v>512</v>
      </c>
      <c r="B141" s="32">
        <f>Script!B141</f>
        <v>139</v>
      </c>
      <c r="C141" s="32">
        <f>IF((Script!C141)&lt;&gt;"",VLOOKUP(Script!C141,TRIGGERS!A:B,2,FALSE),0)</f>
        <v>0</v>
      </c>
      <c r="D141" s="32">
        <f>IF(Script!D141=" ",0,Script!D141)</f>
        <v>0</v>
      </c>
      <c r="E141" s="32">
        <f>IF(Script!E141&lt;&gt;"",VLOOKUP(Script!E141,CONDITIONS!A:B,2,FALSE),0)</f>
        <v>0</v>
      </c>
      <c r="F141" s="32">
        <f>IF(Script!F141=" ",0,Script!F141)</f>
        <v>0</v>
      </c>
      <c r="G141" s="32">
        <f>IF(Script!J141&lt;&gt;"",VLOOKUP(Script!J141,ACTIONS!A:B,2,FALSE),0)</f>
        <v>0</v>
      </c>
      <c r="H141" s="32">
        <f>IF(Script!K141=" ",0,Script!K141)</f>
        <v>0</v>
      </c>
      <c r="I141" s="32">
        <f>IF(Script!H141&lt;&gt;"", VLOOKUP(Script!H141,CONDITIONS!A:B,2,FALSE),0) + IF(Script!G141&lt;&gt;"",VLOOKUP(Script!G141,'CONDITION OPERATIONS'!$A$1:$B$4,2,FALSE),0)</f>
        <v>0</v>
      </c>
      <c r="J141" s="32">
        <f>IF(Script!I141=" ",0,Script!I141)</f>
        <v>0</v>
      </c>
      <c r="K141" s="32" t="str">
        <f t="shared" si="2"/>
        <v>AT$APP PARAM 512,139,0,0,0,0,0,0,0,0</v>
      </c>
    </row>
    <row r="142" spans="1:12">
      <c r="A142">
        <v>512</v>
      </c>
      <c r="B142" s="32">
        <f>Script!B142</f>
        <v>140</v>
      </c>
      <c r="C142" s="32">
        <f>IF((Script!C142)&lt;&gt;"",VLOOKUP(Script!C142,TRIGGERS!A:B,2,FALSE),0)</f>
        <v>0</v>
      </c>
      <c r="D142" s="32">
        <f>IF(Script!D142=" ",0,Script!D142)</f>
        <v>0</v>
      </c>
      <c r="E142" s="32">
        <f>IF(Script!E142&lt;&gt;"",VLOOKUP(Script!E142,CONDITIONS!A:B,2,FALSE),0)</f>
        <v>0</v>
      </c>
      <c r="F142" s="32">
        <f>IF(Script!F142=" ",0,Script!F142)</f>
        <v>0</v>
      </c>
      <c r="G142" s="32">
        <f>IF(Script!J142&lt;&gt;"",VLOOKUP(Script!J142,ACTIONS!A:B,2,FALSE),0)</f>
        <v>0</v>
      </c>
      <c r="H142" s="32">
        <f>IF(Script!K142=" ",0,Script!K142)</f>
        <v>0</v>
      </c>
      <c r="I142" s="32">
        <f>IF(Script!H142&lt;&gt;"", VLOOKUP(Script!H142,CONDITIONS!A:B,2,FALSE),0) + IF(Script!G142&lt;&gt;"",VLOOKUP(Script!G142,'CONDITION OPERATIONS'!$A$1:$B$4,2,FALSE),0)</f>
        <v>0</v>
      </c>
      <c r="J142" s="32">
        <f>IF(Script!I142=" ",0,Script!I142)</f>
        <v>0</v>
      </c>
      <c r="K142" s="32" t="str">
        <f t="shared" si="2"/>
        <v>AT$APP PARAM 512,140,0,0,0,0,0,0,0,0</v>
      </c>
    </row>
    <row r="143" spans="1:12">
      <c r="A143">
        <v>512</v>
      </c>
      <c r="B143" s="32">
        <f>Script!B143</f>
        <v>141</v>
      </c>
      <c r="C143" s="32">
        <f>IF((Script!C143)&lt;&gt;"",VLOOKUP(Script!C143,TRIGGERS!A:B,2,FALSE),0)</f>
        <v>0</v>
      </c>
      <c r="D143" s="32">
        <f>IF(Script!D143=" ",0,Script!D143)</f>
        <v>0</v>
      </c>
      <c r="E143" s="32">
        <f>IF(Script!E143&lt;&gt;"",VLOOKUP(Script!E143,CONDITIONS!A:B,2,FALSE),0)</f>
        <v>0</v>
      </c>
      <c r="F143" s="32">
        <f>IF(Script!F143=" ",0,Script!F143)</f>
        <v>0</v>
      </c>
      <c r="G143" s="32">
        <f>IF(Script!J143&lt;&gt;"",VLOOKUP(Script!J143,ACTIONS!A:B,2,FALSE),0)</f>
        <v>0</v>
      </c>
      <c r="H143" s="32">
        <f>IF(Script!K143=" ",0,Script!K143)</f>
        <v>0</v>
      </c>
      <c r="I143" s="32">
        <f>IF(Script!H143&lt;&gt;"", VLOOKUP(Script!H143,CONDITIONS!A:B,2,FALSE),0) + IF(Script!G143&lt;&gt;"",VLOOKUP(Script!G143,'CONDITION OPERATIONS'!$A$1:$B$4,2,FALSE),0)</f>
        <v>0</v>
      </c>
      <c r="J143" s="32">
        <f>IF(Script!I143=" ",0,Script!I143)</f>
        <v>0</v>
      </c>
      <c r="K143" s="32" t="str">
        <f t="shared" si="2"/>
        <v>AT$APP PARAM 512,141,0,0,0,0,0,0,0,0</v>
      </c>
    </row>
    <row r="144" spans="1:12">
      <c r="A144">
        <v>512</v>
      </c>
      <c r="B144" s="32">
        <f>Script!B144</f>
        <v>142</v>
      </c>
      <c r="C144" s="32">
        <f>IF((Script!C144)&lt;&gt;"",VLOOKUP(Script!C144,TRIGGERS!A:B,2,FALSE),0)</f>
        <v>0</v>
      </c>
      <c r="D144" s="32">
        <f>IF(Script!D144=" ",0,Script!D144)</f>
        <v>0</v>
      </c>
      <c r="E144" s="32">
        <f>IF(Script!E144&lt;&gt;"",VLOOKUP(Script!E144,CONDITIONS!A:B,2,FALSE),0)</f>
        <v>0</v>
      </c>
      <c r="F144" s="32">
        <f>IF(Script!F144=" ",0,Script!F144)</f>
        <v>0</v>
      </c>
      <c r="G144" s="32">
        <f>IF(Script!J144&lt;&gt;"",VLOOKUP(Script!J144,ACTIONS!A:B,2,FALSE),0)</f>
        <v>0</v>
      </c>
      <c r="H144" s="32">
        <f>IF(Script!K144=" ",0,Script!K144)</f>
        <v>0</v>
      </c>
      <c r="I144" s="32">
        <f>IF(Script!H144&lt;&gt;"", VLOOKUP(Script!H144,CONDITIONS!A:B,2,FALSE),0) + IF(Script!G144&lt;&gt;"",VLOOKUP(Script!G144,'CONDITION OPERATIONS'!$A$1:$B$4,2,FALSE),0)</f>
        <v>0</v>
      </c>
      <c r="J144" s="32">
        <f>IF(Script!I144=" ",0,Script!I144)</f>
        <v>0</v>
      </c>
      <c r="K144" s="32" t="str">
        <f t="shared" si="2"/>
        <v>AT$APP PARAM 512,142,0,0,0,0,0,0,0,0</v>
      </c>
    </row>
    <row r="145" spans="1:11">
      <c r="A145">
        <v>512</v>
      </c>
      <c r="B145" s="32">
        <f>Script!B145</f>
        <v>143</v>
      </c>
      <c r="C145" s="32">
        <f>IF((Script!C145)&lt;&gt;"",VLOOKUP(Script!C145,TRIGGERS!A:B,2,FALSE),0)</f>
        <v>0</v>
      </c>
      <c r="D145" s="32">
        <f>IF(Script!D145=" ",0,Script!D145)</f>
        <v>0</v>
      </c>
      <c r="E145" s="32">
        <f>IF(Script!E145&lt;&gt;"",VLOOKUP(Script!E145,CONDITIONS!A:B,2,FALSE),0)</f>
        <v>0</v>
      </c>
      <c r="F145" s="32">
        <f>IF(Script!F145=" ",0,Script!F145)</f>
        <v>0</v>
      </c>
      <c r="G145" s="32">
        <f>IF(Script!J145&lt;&gt;"",VLOOKUP(Script!J145,ACTIONS!A:B,2,FALSE),0)</f>
        <v>0</v>
      </c>
      <c r="H145" s="32">
        <f>IF(Script!K145=" ",0,Script!K145)</f>
        <v>0</v>
      </c>
      <c r="I145" s="32">
        <f>IF(Script!H145&lt;&gt;"", VLOOKUP(Script!H145,CONDITIONS!A:B,2,FALSE),0) + IF(Script!G145&lt;&gt;"",VLOOKUP(Script!G145,'CONDITION OPERATIONS'!$A$1:$B$4,2,FALSE),0)</f>
        <v>0</v>
      </c>
      <c r="J145" s="32">
        <f>IF(Script!I145=" ",0,Script!I145)</f>
        <v>0</v>
      </c>
      <c r="K145" s="32" t="str">
        <f t="shared" si="2"/>
        <v>AT$APP PARAM 512,143,0,0,0,0,0,0,0,0</v>
      </c>
    </row>
    <row r="146" spans="1:11">
      <c r="A146">
        <v>512</v>
      </c>
      <c r="B146" s="32">
        <f>Script!B146</f>
        <v>144</v>
      </c>
      <c r="C146" s="32">
        <f>IF((Script!C146)&lt;&gt;"",VLOOKUP(Script!C146,TRIGGERS!A:B,2,FALSE),0)</f>
        <v>0</v>
      </c>
      <c r="D146" s="32">
        <f>IF(Script!D146=" ",0,Script!D146)</f>
        <v>0</v>
      </c>
      <c r="E146" s="32">
        <f>IF(Script!E146&lt;&gt;"",VLOOKUP(Script!E146,CONDITIONS!A:B,2,FALSE),0)</f>
        <v>0</v>
      </c>
      <c r="F146" s="32">
        <f>IF(Script!F146=" ",0,Script!F146)</f>
        <v>0</v>
      </c>
      <c r="G146" s="32">
        <f>IF(Script!J146&lt;&gt;"",VLOOKUP(Script!J146,ACTIONS!A:B,2,FALSE),0)</f>
        <v>0</v>
      </c>
      <c r="H146" s="32">
        <f>IF(Script!K146=" ",0,Script!K146)</f>
        <v>0</v>
      </c>
      <c r="I146" s="32">
        <f>IF(Script!H146&lt;&gt;"", VLOOKUP(Script!H146,CONDITIONS!A:B,2,FALSE),0) + IF(Script!G146&lt;&gt;"",VLOOKUP(Script!G146,'CONDITION OPERATIONS'!$A$1:$B$4,2,FALSE),0)</f>
        <v>0</v>
      </c>
      <c r="J146" s="32">
        <f>IF(Script!I146=" ",0,Script!I146)</f>
        <v>0</v>
      </c>
      <c r="K146" s="32" t="str">
        <f t="shared" si="2"/>
        <v>AT$APP PARAM 512,144,0,0,0,0,0,0,0,0</v>
      </c>
    </row>
    <row r="147" spans="1:11">
      <c r="A147">
        <v>512</v>
      </c>
      <c r="B147" s="32">
        <f>Script!B147</f>
        <v>145</v>
      </c>
      <c r="C147" s="32">
        <f>IF((Script!C147)&lt;&gt;"",VLOOKUP(Script!C147,TRIGGERS!A:B,2,FALSE),0)</f>
        <v>0</v>
      </c>
      <c r="D147" s="32">
        <f>IF(Script!D147=" ",0,Script!D147)</f>
        <v>0</v>
      </c>
      <c r="E147" s="32">
        <f>IF(Script!E147&lt;&gt;"",VLOOKUP(Script!E147,CONDITIONS!A:B,2,FALSE),0)</f>
        <v>0</v>
      </c>
      <c r="F147" s="32">
        <f>IF(Script!F147=" ",0,Script!F147)</f>
        <v>0</v>
      </c>
      <c r="G147" s="32">
        <f>IF(Script!J147&lt;&gt;"",VLOOKUP(Script!J147,ACTIONS!A:B,2,FALSE),0)</f>
        <v>0</v>
      </c>
      <c r="H147" s="32">
        <f>IF(Script!K147=" ",0,Script!K147)</f>
        <v>0</v>
      </c>
      <c r="I147" s="32">
        <f>IF(Script!H147&lt;&gt;"", VLOOKUP(Script!H147,CONDITIONS!A:B,2,FALSE),0) + IF(Script!G147&lt;&gt;"",VLOOKUP(Script!G147,'CONDITION OPERATIONS'!$A$1:$B$4,2,FALSE),0)</f>
        <v>0</v>
      </c>
      <c r="J147" s="32">
        <f>IF(Script!I147=" ",0,Script!I147)</f>
        <v>0</v>
      </c>
      <c r="K147" s="32" t="str">
        <f t="shared" si="2"/>
        <v>AT$APP PARAM 512,145,0,0,0,0,0,0,0,0</v>
      </c>
    </row>
    <row r="148" spans="1:11">
      <c r="A148">
        <v>512</v>
      </c>
      <c r="B148" s="32">
        <f>Script!B148</f>
        <v>146</v>
      </c>
      <c r="C148" s="32">
        <f>IF((Script!C148)&lt;&gt;"",VLOOKUP(Script!C148,TRIGGERS!A:B,2,FALSE),0)</f>
        <v>0</v>
      </c>
      <c r="D148" s="32">
        <f>IF(Script!D148=" ",0,Script!D148)</f>
        <v>0</v>
      </c>
      <c r="E148" s="32">
        <f>IF(Script!E148&lt;&gt;"",VLOOKUP(Script!E148,CONDITIONS!A:B,2,FALSE),0)</f>
        <v>0</v>
      </c>
      <c r="F148" s="32">
        <f>IF(Script!F148=" ",0,Script!F148)</f>
        <v>0</v>
      </c>
      <c r="G148" s="32">
        <f>IF(Script!J148&lt;&gt;"",VLOOKUP(Script!J148,ACTIONS!A:B,2,FALSE),0)</f>
        <v>0</v>
      </c>
      <c r="H148" s="32">
        <f>IF(Script!K148=" ",0,Script!K148)</f>
        <v>0</v>
      </c>
      <c r="I148" s="32">
        <f>IF(Script!H148&lt;&gt;"", VLOOKUP(Script!H148,CONDITIONS!A:B,2,FALSE),0) + IF(Script!G148&lt;&gt;"",VLOOKUP(Script!G148,'CONDITION OPERATIONS'!$A$1:$B$4,2,FALSE),0)</f>
        <v>0</v>
      </c>
      <c r="J148" s="32">
        <f>IF(Script!I148=" ",0,Script!I148)</f>
        <v>0</v>
      </c>
      <c r="K148" s="32" t="str">
        <f t="shared" si="2"/>
        <v>AT$APP PARAM 512,146,0,0,0,0,0,0,0,0</v>
      </c>
    </row>
    <row r="149" spans="1:11">
      <c r="A149">
        <v>512</v>
      </c>
      <c r="B149" s="32">
        <f>Script!B149</f>
        <v>147</v>
      </c>
      <c r="C149" s="32">
        <f>IF((Script!C149)&lt;&gt;"",VLOOKUP(Script!C149,TRIGGERS!A:B,2,FALSE),0)</f>
        <v>0</v>
      </c>
      <c r="D149" s="32">
        <f>IF(Script!D149=" ",0,Script!D149)</f>
        <v>0</v>
      </c>
      <c r="E149" s="32">
        <f>IF(Script!E149&lt;&gt;"",VLOOKUP(Script!E149,CONDITIONS!A:B,2,FALSE),0)</f>
        <v>0</v>
      </c>
      <c r="F149" s="32">
        <f>IF(Script!F149=" ",0,Script!F149)</f>
        <v>0</v>
      </c>
      <c r="G149" s="32">
        <f>IF(Script!J149&lt;&gt;"",VLOOKUP(Script!J149,ACTIONS!A:B,2,FALSE),0)</f>
        <v>0</v>
      </c>
      <c r="H149" s="32">
        <f>IF(Script!K149=" ",0,Script!K149)</f>
        <v>0</v>
      </c>
      <c r="I149" s="32">
        <f>IF(Script!H149&lt;&gt;"", VLOOKUP(Script!H149,CONDITIONS!A:B,2,FALSE),0) + IF(Script!G149&lt;&gt;"",VLOOKUP(Script!G149,'CONDITION OPERATIONS'!$A$1:$B$4,2,FALSE),0)</f>
        <v>0</v>
      </c>
      <c r="J149" s="32">
        <f>IF(Script!I149=" ",0,Script!I149)</f>
        <v>0</v>
      </c>
      <c r="K149" s="32" t="str">
        <f t="shared" si="2"/>
        <v>AT$APP PARAM 512,147,0,0,0,0,0,0,0,0</v>
      </c>
    </row>
    <row r="150" spans="1:11">
      <c r="A150">
        <v>512</v>
      </c>
      <c r="B150" s="32">
        <f>Script!B150</f>
        <v>148</v>
      </c>
      <c r="C150" s="32">
        <f>IF((Script!C150)&lt;&gt;"",VLOOKUP(Script!C150,TRIGGERS!A:B,2,FALSE),0)</f>
        <v>0</v>
      </c>
      <c r="D150" s="32">
        <f>IF(Script!D150=" ",0,Script!D150)</f>
        <v>0</v>
      </c>
      <c r="E150" s="32">
        <f>IF(Script!E150&lt;&gt;"",VLOOKUP(Script!E150,CONDITIONS!A:B,2,FALSE),0)</f>
        <v>0</v>
      </c>
      <c r="F150" s="32">
        <f>IF(Script!F150=" ",0,Script!F150)</f>
        <v>0</v>
      </c>
      <c r="G150" s="32">
        <f>IF(Script!J150&lt;&gt;"",VLOOKUP(Script!J150,ACTIONS!A:B,2,FALSE),0)</f>
        <v>0</v>
      </c>
      <c r="H150" s="32">
        <f>IF(Script!K150=" ",0,Script!K150)</f>
        <v>0</v>
      </c>
      <c r="I150" s="32">
        <f>IF(Script!H150&lt;&gt;"", VLOOKUP(Script!H150,CONDITIONS!A:B,2,FALSE),0) + IF(Script!G150&lt;&gt;"",VLOOKUP(Script!G150,'CONDITION OPERATIONS'!$A$1:$B$4,2,FALSE),0)</f>
        <v>0</v>
      </c>
      <c r="J150" s="32">
        <f>IF(Script!I150=" ",0,Script!I150)</f>
        <v>0</v>
      </c>
      <c r="K150" s="32" t="str">
        <f t="shared" si="2"/>
        <v>AT$APP PARAM 512,148,0,0,0,0,0,0,0,0</v>
      </c>
    </row>
    <row r="151" spans="1:11">
      <c r="A151">
        <v>512</v>
      </c>
      <c r="B151" s="32">
        <f>Script!B151</f>
        <v>149</v>
      </c>
      <c r="C151" s="32">
        <f>IF((Script!C151)&lt;&gt;"",VLOOKUP(Script!C151,TRIGGERS!A:B,2,FALSE),0)</f>
        <v>0</v>
      </c>
      <c r="D151" s="32">
        <f>IF(Script!D151=" ",0,Script!D151)</f>
        <v>0</v>
      </c>
      <c r="E151" s="32">
        <f>IF(Script!E151&lt;&gt;"",VLOOKUP(Script!E151,CONDITIONS!A:B,2,FALSE),0)</f>
        <v>0</v>
      </c>
      <c r="F151" s="32">
        <f>IF(Script!F151=" ",0,Script!F151)</f>
        <v>0</v>
      </c>
      <c r="G151" s="32">
        <f>IF(Script!J151&lt;&gt;"",VLOOKUP(Script!J151,ACTIONS!A:B,2,FALSE),0)</f>
        <v>0</v>
      </c>
      <c r="H151" s="32">
        <f>IF(Script!K151=" ",0,Script!K151)</f>
        <v>0</v>
      </c>
      <c r="I151" s="32">
        <f>IF(Script!H151&lt;&gt;"", VLOOKUP(Script!H151,CONDITIONS!A:B,2,FALSE),0) + IF(Script!G151&lt;&gt;"",VLOOKUP(Script!G151,'CONDITION OPERATIONS'!$A$1:$B$4,2,FALSE),0)</f>
        <v>0</v>
      </c>
      <c r="J151" s="32">
        <f>IF(Script!I151=" ",0,Script!I151)</f>
        <v>0</v>
      </c>
      <c r="K151" s="32" t="str">
        <f t="shared" si="2"/>
        <v>AT$APP PARAM 512,149,0,0,0,0,0,0,0,0</v>
      </c>
    </row>
    <row r="152" spans="1:11">
      <c r="A152">
        <v>512</v>
      </c>
      <c r="B152" s="32">
        <f>Script!B152</f>
        <v>150</v>
      </c>
      <c r="C152" s="32">
        <f>IF((Script!C152)&lt;&gt;"",VLOOKUP(Script!C152,TRIGGERS!A:B,2,FALSE),0)</f>
        <v>0</v>
      </c>
      <c r="D152" s="32">
        <f>IF(Script!D152=" ",0,Script!D152)</f>
        <v>0</v>
      </c>
      <c r="E152" s="32">
        <f>IF(Script!E152&lt;&gt;"",VLOOKUP(Script!E152,CONDITIONS!A:B,2,FALSE),0)</f>
        <v>0</v>
      </c>
      <c r="F152" s="32">
        <f>IF(Script!F152=" ",0,Script!F152)</f>
        <v>0</v>
      </c>
      <c r="G152" s="32">
        <f>IF(Script!J152&lt;&gt;"",VLOOKUP(Script!J152,ACTIONS!A:B,2,FALSE),0)</f>
        <v>0</v>
      </c>
      <c r="H152" s="32">
        <f>IF(Script!K152=" ",0,Script!K152)</f>
        <v>0</v>
      </c>
      <c r="I152" s="32">
        <f>IF(Script!H152&lt;&gt;"", VLOOKUP(Script!H152,CONDITIONS!A:B,2,FALSE),0) + IF(Script!G152&lt;&gt;"",VLOOKUP(Script!G152,'CONDITION OPERATIONS'!$A$1:$B$4,2,FALSE),0)</f>
        <v>0</v>
      </c>
      <c r="J152" s="32">
        <f>IF(Script!I152=" ",0,Script!I152)</f>
        <v>0</v>
      </c>
      <c r="K152" s="32" t="str">
        <f t="shared" si="2"/>
        <v>AT$APP PARAM 512,150,0,0,0,0,0,0,0,0</v>
      </c>
    </row>
    <row r="153" spans="1:11">
      <c r="A153">
        <v>512</v>
      </c>
      <c r="B153" s="32">
        <f>Script!B153</f>
        <v>151</v>
      </c>
      <c r="C153" s="32">
        <f>IF((Script!C153)&lt;&gt;"",VLOOKUP(Script!C153,TRIGGERS!A:B,2,FALSE),0)</f>
        <v>0</v>
      </c>
      <c r="D153" s="32">
        <f>IF(Script!D153=" ",0,Script!D153)</f>
        <v>0</v>
      </c>
      <c r="E153" s="32">
        <f>IF(Script!E153&lt;&gt;"",VLOOKUP(Script!E153,CONDITIONS!A:B,2,FALSE),0)</f>
        <v>0</v>
      </c>
      <c r="F153" s="32">
        <f>IF(Script!F153=" ",0,Script!F153)</f>
        <v>0</v>
      </c>
      <c r="G153" s="32">
        <f>IF(Script!J153&lt;&gt;"",VLOOKUP(Script!J153,ACTIONS!A:B,2,FALSE),0)</f>
        <v>0</v>
      </c>
      <c r="H153" s="32">
        <f>IF(Script!K153=" ",0,Script!K153)</f>
        <v>0</v>
      </c>
      <c r="I153" s="32">
        <f>IF(Script!H153&lt;&gt;"", VLOOKUP(Script!H153,CONDITIONS!A:B,2,FALSE),0) + IF(Script!G153&lt;&gt;"",VLOOKUP(Script!G153,'CONDITION OPERATIONS'!$A$1:$B$4,2,FALSE),0)</f>
        <v>0</v>
      </c>
      <c r="J153" s="32">
        <f>IF(Script!I153=" ",0,Script!I153)</f>
        <v>0</v>
      </c>
      <c r="K153" s="32" t="str">
        <f t="shared" si="2"/>
        <v>AT$APP PARAM 512,151,0,0,0,0,0,0,0,0</v>
      </c>
    </row>
    <row r="154" spans="1:11">
      <c r="A154">
        <v>512</v>
      </c>
      <c r="B154" s="32">
        <f>Script!B154</f>
        <v>152</v>
      </c>
      <c r="C154" s="32">
        <f>IF((Script!C154)&lt;&gt;"",VLOOKUP(Script!C154,TRIGGERS!A:B,2,FALSE),0)</f>
        <v>0</v>
      </c>
      <c r="D154" s="32">
        <f>IF(Script!D154=" ",0,Script!D154)</f>
        <v>0</v>
      </c>
      <c r="E154" s="32">
        <f>IF(Script!E154&lt;&gt;"",VLOOKUP(Script!E154,CONDITIONS!A:B,2,FALSE),0)</f>
        <v>0</v>
      </c>
      <c r="F154" s="32">
        <f>IF(Script!F154=" ",0,Script!F154)</f>
        <v>0</v>
      </c>
      <c r="G154" s="32">
        <f>IF(Script!J154&lt;&gt;"",VLOOKUP(Script!J154,ACTIONS!A:B,2,FALSE),0)</f>
        <v>0</v>
      </c>
      <c r="H154" s="32">
        <f>IF(Script!K154=" ",0,Script!K154)</f>
        <v>0</v>
      </c>
      <c r="I154" s="32">
        <f>IF(Script!H154&lt;&gt;"", VLOOKUP(Script!H154,CONDITIONS!A:B,2,FALSE),0) + IF(Script!G154&lt;&gt;"",VLOOKUP(Script!G154,'CONDITION OPERATIONS'!$A$1:$B$4,2,FALSE),0)</f>
        <v>0</v>
      </c>
      <c r="J154" s="32">
        <f>IF(Script!I154=" ",0,Script!I154)</f>
        <v>0</v>
      </c>
      <c r="K154" s="32" t="str">
        <f t="shared" si="2"/>
        <v>AT$APP PARAM 512,152,0,0,0,0,0,0,0,0</v>
      </c>
    </row>
    <row r="155" spans="1:11">
      <c r="A155">
        <v>512</v>
      </c>
      <c r="B155" s="32">
        <f>Script!B155</f>
        <v>153</v>
      </c>
      <c r="C155" s="32">
        <f>IF((Script!C155)&lt;&gt;"",VLOOKUP(Script!C155,TRIGGERS!A:B,2,FALSE),0)</f>
        <v>0</v>
      </c>
      <c r="D155" s="32">
        <f>IF(Script!D155=" ",0,Script!D155)</f>
        <v>0</v>
      </c>
      <c r="E155" s="32">
        <f>IF(Script!E155&lt;&gt;"",VLOOKUP(Script!E155,CONDITIONS!A:B,2,FALSE),0)</f>
        <v>0</v>
      </c>
      <c r="F155" s="32">
        <f>IF(Script!F155=" ",0,Script!F155)</f>
        <v>0</v>
      </c>
      <c r="G155" s="32">
        <f>IF(Script!J155&lt;&gt;"",VLOOKUP(Script!J155,ACTIONS!A:B,2,FALSE),0)</f>
        <v>0</v>
      </c>
      <c r="H155" s="32">
        <f>IF(Script!K155=" ",0,Script!K155)</f>
        <v>0</v>
      </c>
      <c r="I155" s="32">
        <f>IF(Script!H155&lt;&gt;"", VLOOKUP(Script!H155,CONDITIONS!A:B,2,FALSE),0) + IF(Script!G155&lt;&gt;"",VLOOKUP(Script!G155,'CONDITION OPERATIONS'!$A$1:$B$4,2,FALSE),0)</f>
        <v>0</v>
      </c>
      <c r="J155" s="32">
        <f>IF(Script!I155=" ",0,Script!I155)</f>
        <v>0</v>
      </c>
      <c r="K155" s="32" t="str">
        <f t="shared" si="2"/>
        <v>AT$APP PARAM 512,153,0,0,0,0,0,0,0,0</v>
      </c>
    </row>
    <row r="156" spans="1:11">
      <c r="A156">
        <v>512</v>
      </c>
      <c r="B156" s="32">
        <f>Script!B156</f>
        <v>154</v>
      </c>
      <c r="C156" s="32">
        <f>IF((Script!C156)&lt;&gt;"",VLOOKUP(Script!C156,TRIGGERS!A:B,2,FALSE),0)</f>
        <v>0</v>
      </c>
      <c r="D156" s="32">
        <f>IF(Script!D156=" ",0,Script!D156)</f>
        <v>0</v>
      </c>
      <c r="E156" s="32">
        <f>IF(Script!E156&lt;&gt;"",VLOOKUP(Script!E156,CONDITIONS!A:B,2,FALSE),0)</f>
        <v>0</v>
      </c>
      <c r="F156" s="32">
        <f>IF(Script!F156=" ",0,Script!F156)</f>
        <v>0</v>
      </c>
      <c r="G156" s="32">
        <f>IF(Script!J156&lt;&gt;"",VLOOKUP(Script!J156,ACTIONS!A:B,2,FALSE),0)</f>
        <v>0</v>
      </c>
      <c r="H156" s="32">
        <f>IF(Script!K156=" ",0,Script!K156)</f>
        <v>0</v>
      </c>
      <c r="I156" s="32">
        <f>IF(Script!H156&lt;&gt;"", VLOOKUP(Script!H156,CONDITIONS!A:B,2,FALSE),0) + IF(Script!G156&lt;&gt;"",VLOOKUP(Script!G156,'CONDITION OPERATIONS'!$A$1:$B$4,2,FALSE),0)</f>
        <v>0</v>
      </c>
      <c r="J156" s="32">
        <f>IF(Script!I156=" ",0,Script!I156)</f>
        <v>0</v>
      </c>
      <c r="K156" s="32" t="str">
        <f t="shared" si="2"/>
        <v>AT$APP PARAM 512,154,0,0,0,0,0,0,0,0</v>
      </c>
    </row>
    <row r="157" spans="1:11">
      <c r="A157">
        <v>512</v>
      </c>
      <c r="B157" s="32">
        <f>Script!B157</f>
        <v>155</v>
      </c>
      <c r="C157" s="32">
        <f>IF((Script!C157)&lt;&gt;"",VLOOKUP(Script!C157,TRIGGERS!A:B,2,FALSE),0)</f>
        <v>0</v>
      </c>
      <c r="D157" s="32">
        <f>IF(Script!D157=" ",0,Script!D157)</f>
        <v>0</v>
      </c>
      <c r="E157" s="32">
        <f>IF(Script!E157&lt;&gt;"",VLOOKUP(Script!E157,CONDITIONS!A:B,2,FALSE),0)</f>
        <v>0</v>
      </c>
      <c r="F157" s="32">
        <f>IF(Script!F157=" ",0,Script!F157)</f>
        <v>0</v>
      </c>
      <c r="G157" s="32">
        <f>IF(Script!J157&lt;&gt;"",VLOOKUP(Script!J157,ACTIONS!A:B,2,FALSE),0)</f>
        <v>0</v>
      </c>
      <c r="H157" s="32">
        <f>IF(Script!K157=" ",0,Script!K157)</f>
        <v>0</v>
      </c>
      <c r="I157" s="32">
        <f>IF(Script!H157&lt;&gt;"", VLOOKUP(Script!H157,CONDITIONS!A:B,2,FALSE),0) + IF(Script!G157&lt;&gt;"",VLOOKUP(Script!G157,'CONDITION OPERATIONS'!$A$1:$B$4,2,FALSE),0)</f>
        <v>0</v>
      </c>
      <c r="J157" s="32">
        <f>IF(Script!I157=" ",0,Script!I157)</f>
        <v>0</v>
      </c>
      <c r="K157" s="32" t="str">
        <f t="shared" si="2"/>
        <v>AT$APP PARAM 512,155,0,0,0,0,0,0,0,0</v>
      </c>
    </row>
    <row r="158" spans="1:11">
      <c r="A158">
        <v>512</v>
      </c>
      <c r="B158" s="32">
        <f>Script!B158</f>
        <v>156</v>
      </c>
      <c r="C158" s="32">
        <f>IF((Script!C158)&lt;&gt;"",VLOOKUP(Script!C158,TRIGGERS!A:B,2,FALSE),0)</f>
        <v>0</v>
      </c>
      <c r="D158" s="32">
        <f>IF(Script!D158=" ",0,Script!D158)</f>
        <v>0</v>
      </c>
      <c r="E158" s="32">
        <f>IF(Script!E158&lt;&gt;"",VLOOKUP(Script!E158,CONDITIONS!A:B,2,FALSE),0)</f>
        <v>0</v>
      </c>
      <c r="F158" s="32">
        <f>IF(Script!F158=" ",0,Script!F158)</f>
        <v>0</v>
      </c>
      <c r="G158" s="32">
        <f>IF(Script!J158&lt;&gt;"",VLOOKUP(Script!J158,ACTIONS!A:B,2,FALSE),0)</f>
        <v>0</v>
      </c>
      <c r="H158" s="32">
        <f>IF(Script!K158=" ",0,Script!K158)</f>
        <v>0</v>
      </c>
      <c r="I158" s="32">
        <f>IF(Script!H158&lt;&gt;"", VLOOKUP(Script!H158,CONDITIONS!A:B,2,FALSE),0) + IF(Script!G158&lt;&gt;"",VLOOKUP(Script!G158,'CONDITION OPERATIONS'!$A$1:$B$4,2,FALSE),0)</f>
        <v>0</v>
      </c>
      <c r="J158" s="32">
        <f>IF(Script!I158=" ",0,Script!I158)</f>
        <v>0</v>
      </c>
      <c r="K158" s="32" t="str">
        <f t="shared" si="2"/>
        <v>AT$APP PARAM 512,156,0,0,0,0,0,0,0,0</v>
      </c>
    </row>
    <row r="159" spans="1:11">
      <c r="A159">
        <v>512</v>
      </c>
      <c r="B159" s="32">
        <f>Script!B159</f>
        <v>157</v>
      </c>
      <c r="C159" s="32">
        <f>IF((Script!C159)&lt;&gt;"",VLOOKUP(Script!C159,TRIGGERS!A:B,2,FALSE),0)</f>
        <v>0</v>
      </c>
      <c r="D159" s="32">
        <f>IF(Script!D159=" ",0,Script!D159)</f>
        <v>0</v>
      </c>
      <c r="E159" s="32">
        <f>IF(Script!E159&lt;&gt;"",VLOOKUP(Script!E159,CONDITIONS!A:B,2,FALSE),0)</f>
        <v>0</v>
      </c>
      <c r="F159" s="32">
        <f>IF(Script!F159=" ",0,Script!F159)</f>
        <v>0</v>
      </c>
      <c r="G159" s="32">
        <f>IF(Script!J159&lt;&gt;"",VLOOKUP(Script!J159,ACTIONS!A:B,2,FALSE),0)</f>
        <v>0</v>
      </c>
      <c r="H159" s="32">
        <f>IF(Script!K159=" ",0,Script!K159)</f>
        <v>0</v>
      </c>
      <c r="I159" s="32">
        <f>IF(Script!H159&lt;&gt;"", VLOOKUP(Script!H159,CONDITIONS!A:B,2,FALSE),0) + IF(Script!G159&lt;&gt;"",VLOOKUP(Script!G159,'CONDITION OPERATIONS'!$A$1:$B$4,2,FALSE),0)</f>
        <v>0</v>
      </c>
      <c r="J159" s="32">
        <f>IF(Script!I159=" ",0,Script!I159)</f>
        <v>0</v>
      </c>
      <c r="K159" s="32" t="str">
        <f t="shared" si="2"/>
        <v>AT$APP PARAM 512,157,0,0,0,0,0,0,0,0</v>
      </c>
    </row>
    <row r="160" spans="1:11">
      <c r="A160">
        <v>512</v>
      </c>
      <c r="B160" s="32">
        <f>Script!B160</f>
        <v>158</v>
      </c>
      <c r="C160" s="32">
        <f>IF((Script!C160)&lt;&gt;"",VLOOKUP(Script!C160,TRIGGERS!A:B,2,FALSE),0)</f>
        <v>0</v>
      </c>
      <c r="D160" s="32">
        <f>IF(Script!D160=" ",0,Script!D160)</f>
        <v>0</v>
      </c>
      <c r="E160" s="32">
        <f>IF(Script!E160&lt;&gt;"",VLOOKUP(Script!E160,CONDITIONS!A:B,2,FALSE),0)</f>
        <v>0</v>
      </c>
      <c r="F160" s="32">
        <f>IF(Script!F160=" ",0,Script!F160)</f>
        <v>0</v>
      </c>
      <c r="G160" s="32">
        <f>IF(Script!J160&lt;&gt;"",VLOOKUP(Script!J160,ACTIONS!A:B,2,FALSE),0)</f>
        <v>0</v>
      </c>
      <c r="H160" s="32">
        <f>IF(Script!K160=" ",0,Script!K160)</f>
        <v>0</v>
      </c>
      <c r="I160" s="32">
        <f>IF(Script!H160&lt;&gt;"", VLOOKUP(Script!H160,CONDITIONS!A:B,2,FALSE),0) + IF(Script!G160&lt;&gt;"",VLOOKUP(Script!G160,'CONDITION OPERATIONS'!$A$1:$B$4,2,FALSE),0)</f>
        <v>0</v>
      </c>
      <c r="J160" s="32">
        <f>IF(Script!I160=" ",0,Script!I160)</f>
        <v>0</v>
      </c>
      <c r="K160" s="32" t="str">
        <f t="shared" si="2"/>
        <v>AT$APP PARAM 512,158,0,0,0,0,0,0,0,0</v>
      </c>
    </row>
    <row r="161" spans="1:11">
      <c r="A161">
        <v>512</v>
      </c>
      <c r="B161" s="32">
        <f>Script!B161</f>
        <v>159</v>
      </c>
      <c r="C161" s="32">
        <f>IF((Script!C161)&lt;&gt;"",VLOOKUP(Script!C161,TRIGGERS!A:B,2,FALSE),0)</f>
        <v>0</v>
      </c>
      <c r="D161" s="32">
        <f>IF(Script!D161=" ",0,Script!D161)</f>
        <v>0</v>
      </c>
      <c r="E161" s="32">
        <f>IF(Script!E161&lt;&gt;"",VLOOKUP(Script!E161,CONDITIONS!A:B,2,FALSE),0)</f>
        <v>0</v>
      </c>
      <c r="F161" s="32">
        <f>IF(Script!F161=" ",0,Script!F161)</f>
        <v>0</v>
      </c>
      <c r="G161" s="32">
        <f>IF(Script!J161&lt;&gt;"",VLOOKUP(Script!J161,ACTIONS!A:B,2,FALSE),0)</f>
        <v>0</v>
      </c>
      <c r="H161" s="32">
        <f>IF(Script!K161=" ",0,Script!K161)</f>
        <v>0</v>
      </c>
      <c r="I161" s="32">
        <f>IF(Script!H161&lt;&gt;"", VLOOKUP(Script!H161,CONDITIONS!A:B,2,FALSE),0) + IF(Script!G161&lt;&gt;"",VLOOKUP(Script!G161,'CONDITION OPERATIONS'!$A$1:$B$4,2,FALSE),0)</f>
        <v>0</v>
      </c>
      <c r="J161" s="32">
        <f>IF(Script!I161=" ",0,Script!I161)</f>
        <v>0</v>
      </c>
      <c r="K161" s="32" t="str">
        <f t="shared" si="2"/>
        <v>AT$APP PARAM 512,159,0,0,0,0,0,0,0,0</v>
      </c>
    </row>
    <row r="162" spans="1:11">
      <c r="A162">
        <v>512</v>
      </c>
      <c r="B162" s="32">
        <f>Script!B162</f>
        <v>160</v>
      </c>
      <c r="C162" s="32">
        <f>IF((Script!C162)&lt;&gt;"",VLOOKUP(Script!C162,TRIGGERS!A:B,2,FALSE),0)</f>
        <v>0</v>
      </c>
      <c r="D162" s="32">
        <f>IF(Script!D162=" ",0,Script!D162)</f>
        <v>0</v>
      </c>
      <c r="E162" s="32">
        <f>IF(Script!E162&lt;&gt;"",VLOOKUP(Script!E162,CONDITIONS!A:B,2,FALSE),0)</f>
        <v>0</v>
      </c>
      <c r="F162" s="32">
        <f>IF(Script!F162=" ",0,Script!F162)</f>
        <v>0</v>
      </c>
      <c r="G162" s="32">
        <f>IF(Script!J162&lt;&gt;"",VLOOKUP(Script!J162,ACTIONS!A:B,2,FALSE),0)</f>
        <v>0</v>
      </c>
      <c r="H162" s="32">
        <f>IF(Script!K162=" ",0,Script!K162)</f>
        <v>0</v>
      </c>
      <c r="I162" s="32">
        <f>IF(Script!H162&lt;&gt;"", VLOOKUP(Script!H162,CONDITIONS!A:B,2,FALSE),0) + IF(Script!G162&lt;&gt;"",VLOOKUP(Script!G162,'CONDITION OPERATIONS'!$A$1:$B$4,2,FALSE),0)</f>
        <v>0</v>
      </c>
      <c r="J162" s="32">
        <f>IF(Script!I162=" ",0,Script!I162)</f>
        <v>0</v>
      </c>
      <c r="K162" s="32" t="str">
        <f t="shared" si="2"/>
        <v>AT$APP PARAM 512,160,0,0,0,0,0,0,0,0</v>
      </c>
    </row>
    <row r="163" spans="1:11">
      <c r="A163">
        <v>512</v>
      </c>
      <c r="B163" s="32">
        <f>Script!B163</f>
        <v>161</v>
      </c>
      <c r="C163" s="32">
        <f>IF((Script!C163)&lt;&gt;"",VLOOKUP(Script!C163,TRIGGERS!A:B,2,FALSE),0)</f>
        <v>0</v>
      </c>
      <c r="D163" s="32">
        <f>IF(Script!D163=" ",0,Script!D163)</f>
        <v>0</v>
      </c>
      <c r="E163" s="32">
        <f>IF(Script!E163&lt;&gt;"",VLOOKUP(Script!E163,CONDITIONS!A:B,2,FALSE),0)</f>
        <v>0</v>
      </c>
      <c r="F163" s="32">
        <f>IF(Script!F163=" ",0,Script!F163)</f>
        <v>0</v>
      </c>
      <c r="G163" s="32">
        <f>IF(Script!J163&lt;&gt;"",VLOOKUP(Script!J163,ACTIONS!A:B,2,FALSE),0)</f>
        <v>0</v>
      </c>
      <c r="H163" s="32">
        <f>IF(Script!K163=" ",0,Script!K163)</f>
        <v>0</v>
      </c>
      <c r="I163" s="32">
        <f>IF(Script!H163&lt;&gt;"", VLOOKUP(Script!H163,CONDITIONS!A:B,2,FALSE),0) + IF(Script!G163&lt;&gt;"",VLOOKUP(Script!G163,'CONDITION OPERATIONS'!$A$1:$B$4,2,FALSE),0)</f>
        <v>0</v>
      </c>
      <c r="J163" s="32">
        <f>IF(Script!I163=" ",0,Script!I163)</f>
        <v>0</v>
      </c>
      <c r="K163" s="32" t="str">
        <f t="shared" si="2"/>
        <v>AT$APP PARAM 512,161,0,0,0,0,0,0,0,0</v>
      </c>
    </row>
    <row r="164" spans="1:11">
      <c r="A164">
        <v>512</v>
      </c>
      <c r="B164" s="32">
        <f>Script!B164</f>
        <v>162</v>
      </c>
      <c r="C164" s="32">
        <f>IF((Script!C164)&lt;&gt;"",VLOOKUP(Script!C164,TRIGGERS!A:B,2,FALSE),0)</f>
        <v>0</v>
      </c>
      <c r="D164" s="32">
        <f>IF(Script!D164=" ",0,Script!D164)</f>
        <v>0</v>
      </c>
      <c r="E164" s="32">
        <f>IF(Script!E164&lt;&gt;"",VLOOKUP(Script!E164,CONDITIONS!A:B,2,FALSE),0)</f>
        <v>0</v>
      </c>
      <c r="F164" s="32">
        <f>IF(Script!F164=" ",0,Script!F164)</f>
        <v>0</v>
      </c>
      <c r="G164" s="32">
        <f>IF(Script!J164&lt;&gt;"",VLOOKUP(Script!J164,ACTIONS!A:B,2,FALSE),0)</f>
        <v>0</v>
      </c>
      <c r="H164" s="32">
        <f>IF(Script!K164=" ",0,Script!K164)</f>
        <v>0</v>
      </c>
      <c r="I164" s="32">
        <f>IF(Script!H164&lt;&gt;"", VLOOKUP(Script!H164,CONDITIONS!A:B,2,FALSE),0) + IF(Script!G164&lt;&gt;"",VLOOKUP(Script!G164,'CONDITION OPERATIONS'!$A$1:$B$4,2,FALSE),0)</f>
        <v>0</v>
      </c>
      <c r="J164" s="32">
        <f>IF(Script!I164=" ",0,Script!I164)</f>
        <v>0</v>
      </c>
      <c r="K164" s="32" t="str">
        <f t="shared" si="2"/>
        <v>AT$APP PARAM 512,162,0,0,0,0,0,0,0,0</v>
      </c>
    </row>
    <row r="165" spans="1:11">
      <c r="A165">
        <v>512</v>
      </c>
      <c r="B165" s="32">
        <f>Script!B165</f>
        <v>163</v>
      </c>
      <c r="C165" s="32">
        <f>IF((Script!C165)&lt;&gt;"",VLOOKUP(Script!C165,TRIGGERS!A:B,2,FALSE),0)</f>
        <v>0</v>
      </c>
      <c r="D165" s="32">
        <f>IF(Script!D165=" ",0,Script!D165)</f>
        <v>0</v>
      </c>
      <c r="E165" s="32">
        <f>IF(Script!E165&lt;&gt;"",VLOOKUP(Script!E165,CONDITIONS!A:B,2,FALSE),0)</f>
        <v>0</v>
      </c>
      <c r="F165" s="32">
        <f>IF(Script!F165=" ",0,Script!F165)</f>
        <v>0</v>
      </c>
      <c r="G165" s="32">
        <f>IF(Script!J165&lt;&gt;"",VLOOKUP(Script!J165,ACTIONS!A:B,2,FALSE),0)</f>
        <v>0</v>
      </c>
      <c r="H165" s="32">
        <f>IF(Script!K165=" ",0,Script!K165)</f>
        <v>0</v>
      </c>
      <c r="I165" s="32">
        <f>IF(Script!H165&lt;&gt;"", VLOOKUP(Script!H165,CONDITIONS!A:B,2,FALSE),0) + IF(Script!G165&lt;&gt;"",VLOOKUP(Script!G165,'CONDITION OPERATIONS'!$A$1:$B$4,2,FALSE),0)</f>
        <v>0</v>
      </c>
      <c r="J165" s="32">
        <f>IF(Script!I165=" ",0,Script!I165)</f>
        <v>0</v>
      </c>
      <c r="K165" s="32" t="str">
        <f t="shared" si="2"/>
        <v>AT$APP PARAM 512,163,0,0,0,0,0,0,0,0</v>
      </c>
    </row>
    <row r="166" spans="1:11">
      <c r="A166">
        <v>512</v>
      </c>
      <c r="B166" s="32">
        <f>Script!B166</f>
        <v>164</v>
      </c>
      <c r="C166" s="32">
        <f>IF((Script!C166)&lt;&gt;"",VLOOKUP(Script!C166,TRIGGERS!A:B,2,FALSE),0)</f>
        <v>0</v>
      </c>
      <c r="D166" s="32">
        <f>IF(Script!D166=" ",0,Script!D166)</f>
        <v>0</v>
      </c>
      <c r="E166" s="32">
        <f>IF(Script!E166&lt;&gt;"",VLOOKUP(Script!E166,CONDITIONS!A:B,2,FALSE),0)</f>
        <v>0</v>
      </c>
      <c r="F166" s="32">
        <f>IF(Script!F166=" ",0,Script!F166)</f>
        <v>0</v>
      </c>
      <c r="G166" s="32">
        <f>IF(Script!J166&lt;&gt;"",VLOOKUP(Script!J166,ACTIONS!A:B,2,FALSE),0)</f>
        <v>0</v>
      </c>
      <c r="H166" s="32">
        <f>IF(Script!K166=" ",0,Script!K166)</f>
        <v>0</v>
      </c>
      <c r="I166" s="32">
        <f>IF(Script!H166&lt;&gt;"", VLOOKUP(Script!H166,CONDITIONS!A:B,2,FALSE),0) + IF(Script!G166&lt;&gt;"",VLOOKUP(Script!G166,'CONDITION OPERATIONS'!$A$1:$B$4,2,FALSE),0)</f>
        <v>0</v>
      </c>
      <c r="J166" s="32">
        <f>IF(Script!I166=" ",0,Script!I166)</f>
        <v>0</v>
      </c>
      <c r="K166" s="32" t="str">
        <f t="shared" si="2"/>
        <v>AT$APP PARAM 512,164,0,0,0,0,0,0,0,0</v>
      </c>
    </row>
    <row r="167" spans="1:11">
      <c r="A167">
        <v>512</v>
      </c>
      <c r="B167" s="32">
        <f>Script!B167</f>
        <v>165</v>
      </c>
      <c r="C167" s="32">
        <f>IF((Script!C167)&lt;&gt;"",VLOOKUP(Script!C167,TRIGGERS!A:B,2,FALSE),0)</f>
        <v>0</v>
      </c>
      <c r="D167" s="32">
        <f>IF(Script!D167=" ",0,Script!D167)</f>
        <v>0</v>
      </c>
      <c r="E167" s="32">
        <f>IF(Script!E167&lt;&gt;"",VLOOKUP(Script!E167,CONDITIONS!A:B,2,FALSE),0)</f>
        <v>0</v>
      </c>
      <c r="F167" s="32">
        <f>IF(Script!F167=" ",0,Script!F167)</f>
        <v>0</v>
      </c>
      <c r="G167" s="32">
        <f>IF(Script!J167&lt;&gt;"",VLOOKUP(Script!J167,ACTIONS!A:B,2,FALSE),0)</f>
        <v>0</v>
      </c>
      <c r="H167" s="32">
        <f>IF(Script!K167=" ",0,Script!K167)</f>
        <v>0</v>
      </c>
      <c r="I167" s="32">
        <f>IF(Script!H167&lt;&gt;"", VLOOKUP(Script!H167,CONDITIONS!A:B,2,FALSE),0) + IF(Script!G167&lt;&gt;"",VLOOKUP(Script!G167,'CONDITION OPERATIONS'!$A$1:$B$4,2,FALSE),0)</f>
        <v>0</v>
      </c>
      <c r="J167" s="32">
        <f>IF(Script!I167=" ",0,Script!I167)</f>
        <v>0</v>
      </c>
      <c r="K167" s="32" t="str">
        <f t="shared" si="2"/>
        <v>AT$APP PARAM 512,165,0,0,0,0,0,0,0,0</v>
      </c>
    </row>
    <row r="168" spans="1:11">
      <c r="A168">
        <v>512</v>
      </c>
      <c r="B168" s="32">
        <f>Script!B168</f>
        <v>166</v>
      </c>
      <c r="C168" s="32">
        <f>IF((Script!C168)&lt;&gt;"",VLOOKUP(Script!C168,TRIGGERS!A:B,2,FALSE),0)</f>
        <v>0</v>
      </c>
      <c r="D168" s="32">
        <f>IF(Script!D168=" ",0,Script!D168)</f>
        <v>0</v>
      </c>
      <c r="E168" s="32">
        <f>IF(Script!E168&lt;&gt;"",VLOOKUP(Script!E168,CONDITIONS!A:B,2,FALSE),0)</f>
        <v>0</v>
      </c>
      <c r="F168" s="32">
        <f>IF(Script!F168=" ",0,Script!F168)</f>
        <v>0</v>
      </c>
      <c r="G168" s="32">
        <f>IF(Script!J168&lt;&gt;"",VLOOKUP(Script!J168,ACTIONS!A:B,2,FALSE),0)</f>
        <v>0</v>
      </c>
      <c r="H168" s="32">
        <f>IF(Script!K168=" ",0,Script!K168)</f>
        <v>0</v>
      </c>
      <c r="I168" s="32">
        <f>IF(Script!H168&lt;&gt;"", VLOOKUP(Script!H168,CONDITIONS!A:B,2,FALSE),0) + IF(Script!G168&lt;&gt;"",VLOOKUP(Script!G168,'CONDITION OPERATIONS'!$A$1:$B$4,2,FALSE),0)</f>
        <v>0</v>
      </c>
      <c r="J168" s="32">
        <f>IF(Script!I168=" ",0,Script!I168)</f>
        <v>0</v>
      </c>
      <c r="K168" s="32" t="str">
        <f t="shared" si="2"/>
        <v>AT$APP PARAM 512,166,0,0,0,0,0,0,0,0</v>
      </c>
    </row>
    <row r="169" spans="1:11">
      <c r="A169">
        <v>512</v>
      </c>
      <c r="B169" s="32">
        <f>Script!B169</f>
        <v>167</v>
      </c>
      <c r="C169" s="32">
        <f>IF((Script!C169)&lt;&gt;"",VLOOKUP(Script!C169,TRIGGERS!A:B,2,FALSE),0)</f>
        <v>0</v>
      </c>
      <c r="D169" s="32">
        <f>IF(Script!D169=" ",0,Script!D169)</f>
        <v>0</v>
      </c>
      <c r="E169" s="32">
        <f>IF(Script!E169&lt;&gt;"",VLOOKUP(Script!E169,CONDITIONS!A:B,2,FALSE),0)</f>
        <v>0</v>
      </c>
      <c r="F169" s="32">
        <f>IF(Script!F169=" ",0,Script!F169)</f>
        <v>0</v>
      </c>
      <c r="G169" s="32">
        <f>IF(Script!J169&lt;&gt;"",VLOOKUP(Script!J169,ACTIONS!A:B,2,FALSE),0)</f>
        <v>0</v>
      </c>
      <c r="H169" s="32">
        <f>IF(Script!K169=" ",0,Script!K169)</f>
        <v>0</v>
      </c>
      <c r="I169" s="32">
        <f>IF(Script!H169&lt;&gt;"", VLOOKUP(Script!H169,CONDITIONS!A:B,2,FALSE),0) + IF(Script!G169&lt;&gt;"",VLOOKUP(Script!G169,'CONDITION OPERATIONS'!$A$1:$B$4,2,FALSE),0)</f>
        <v>0</v>
      </c>
      <c r="J169" s="32">
        <f>IF(Script!I169=" ",0,Script!I169)</f>
        <v>0</v>
      </c>
      <c r="K169" s="32" t="str">
        <f t="shared" si="2"/>
        <v>AT$APP PARAM 512,167,0,0,0,0,0,0,0,0</v>
      </c>
    </row>
    <row r="170" spans="1:11">
      <c r="A170">
        <v>512</v>
      </c>
      <c r="B170" s="32">
        <f>Script!B170</f>
        <v>168</v>
      </c>
      <c r="C170" s="32">
        <f>IF((Script!C170)&lt;&gt;"",VLOOKUP(Script!C170,TRIGGERS!A:B,2,FALSE),0)</f>
        <v>0</v>
      </c>
      <c r="D170" s="32">
        <f>IF(Script!D170=" ",0,Script!D170)</f>
        <v>0</v>
      </c>
      <c r="E170" s="32">
        <f>IF(Script!E170&lt;&gt;"",VLOOKUP(Script!E170,CONDITIONS!A:B,2,FALSE),0)</f>
        <v>0</v>
      </c>
      <c r="F170" s="32">
        <f>IF(Script!F170=" ",0,Script!F170)</f>
        <v>0</v>
      </c>
      <c r="G170" s="32">
        <f>IF(Script!J170&lt;&gt;"",VLOOKUP(Script!J170,ACTIONS!A:B,2,FALSE),0)</f>
        <v>0</v>
      </c>
      <c r="H170" s="32">
        <f>IF(Script!K170=" ",0,Script!K170)</f>
        <v>0</v>
      </c>
      <c r="I170" s="32">
        <f>IF(Script!H170&lt;&gt;"", VLOOKUP(Script!H170,CONDITIONS!A:B,2,FALSE),0) + IF(Script!G170&lt;&gt;"",VLOOKUP(Script!G170,'CONDITION OPERATIONS'!$A$1:$B$4,2,FALSE),0)</f>
        <v>0</v>
      </c>
      <c r="J170" s="32">
        <f>IF(Script!I170=" ",0,Script!I170)</f>
        <v>0</v>
      </c>
      <c r="K170" s="32" t="str">
        <f t="shared" si="2"/>
        <v>AT$APP PARAM 512,168,0,0,0,0,0,0,0,0</v>
      </c>
    </row>
    <row r="171" spans="1:11">
      <c r="A171">
        <v>512</v>
      </c>
      <c r="B171" s="32">
        <f>Script!B171</f>
        <v>169</v>
      </c>
      <c r="C171" s="32">
        <f>IF((Script!C171)&lt;&gt;"",VLOOKUP(Script!C171,TRIGGERS!A:B,2,FALSE),0)</f>
        <v>0</v>
      </c>
      <c r="D171" s="32">
        <f>IF(Script!D171=" ",0,Script!D171)</f>
        <v>0</v>
      </c>
      <c r="E171" s="32">
        <f>IF(Script!E171&lt;&gt;"",VLOOKUP(Script!E171,CONDITIONS!A:B,2,FALSE),0)</f>
        <v>0</v>
      </c>
      <c r="F171" s="32">
        <f>IF(Script!F171=" ",0,Script!F171)</f>
        <v>0</v>
      </c>
      <c r="G171" s="32">
        <f>IF(Script!J171&lt;&gt;"",VLOOKUP(Script!J171,ACTIONS!A:B,2,FALSE),0)</f>
        <v>0</v>
      </c>
      <c r="H171" s="32">
        <f>IF(Script!K171=" ",0,Script!K171)</f>
        <v>0</v>
      </c>
      <c r="I171" s="32">
        <f>IF(Script!H171&lt;&gt;"", VLOOKUP(Script!H171,CONDITIONS!A:B,2,FALSE),0) + IF(Script!G171&lt;&gt;"",VLOOKUP(Script!G171,'CONDITION OPERATIONS'!$A$1:$B$4,2,FALSE),0)</f>
        <v>0</v>
      </c>
      <c r="J171" s="32">
        <f>IF(Script!I171=" ",0,Script!I171)</f>
        <v>0</v>
      </c>
      <c r="K171" s="32" t="str">
        <f t="shared" si="2"/>
        <v>AT$APP PARAM 512,169,0,0,0,0,0,0,0,0</v>
      </c>
    </row>
    <row r="172" spans="1:11">
      <c r="A172">
        <v>512</v>
      </c>
      <c r="B172" s="32">
        <f>Script!B172</f>
        <v>170</v>
      </c>
      <c r="C172" s="32">
        <f>IF((Script!C172)&lt;&gt;"",VLOOKUP(Script!C172,TRIGGERS!A:B,2,FALSE),0)</f>
        <v>0</v>
      </c>
      <c r="D172" s="32">
        <f>IF(Script!D172=" ",0,Script!D172)</f>
        <v>0</v>
      </c>
      <c r="E172" s="32">
        <f>IF(Script!E172&lt;&gt;"",VLOOKUP(Script!E172,CONDITIONS!A:B,2,FALSE),0)</f>
        <v>0</v>
      </c>
      <c r="F172" s="32">
        <f>IF(Script!F172=" ",0,Script!F172)</f>
        <v>0</v>
      </c>
      <c r="G172" s="32">
        <f>IF(Script!J172&lt;&gt;"",VLOOKUP(Script!J172,ACTIONS!A:B,2,FALSE),0)</f>
        <v>0</v>
      </c>
      <c r="H172" s="32">
        <f>IF(Script!K172=" ",0,Script!K172)</f>
        <v>0</v>
      </c>
      <c r="I172" s="32">
        <f>IF(Script!H172&lt;&gt;"", VLOOKUP(Script!H172,CONDITIONS!A:B,2,FALSE),0) + IF(Script!G172&lt;&gt;"",VLOOKUP(Script!G172,'CONDITION OPERATIONS'!$A$1:$B$4,2,FALSE),0)</f>
        <v>0</v>
      </c>
      <c r="J172" s="32">
        <f>IF(Script!I172=" ",0,Script!I172)</f>
        <v>0</v>
      </c>
      <c r="K172" s="32" t="str">
        <f t="shared" si="2"/>
        <v>AT$APP PARAM 512,170,0,0,0,0,0,0,0,0</v>
      </c>
    </row>
    <row r="173" spans="1:11">
      <c r="A173">
        <v>512</v>
      </c>
      <c r="B173" s="32">
        <f>Script!B173</f>
        <v>171</v>
      </c>
      <c r="C173" s="32">
        <f>IF((Script!C173)&lt;&gt;"",VLOOKUP(Script!C173,TRIGGERS!A:B,2,FALSE),0)</f>
        <v>0</v>
      </c>
      <c r="D173" s="32">
        <f>IF(Script!D173=" ",0,Script!D173)</f>
        <v>0</v>
      </c>
      <c r="E173" s="32">
        <f>IF(Script!E173&lt;&gt;"",VLOOKUP(Script!E173,CONDITIONS!A:B,2,FALSE),0)</f>
        <v>0</v>
      </c>
      <c r="F173" s="32">
        <f>IF(Script!F173=" ",0,Script!F173)</f>
        <v>0</v>
      </c>
      <c r="G173" s="32">
        <f>IF(Script!J173&lt;&gt;"",VLOOKUP(Script!J173,ACTIONS!A:B,2,FALSE),0)</f>
        <v>0</v>
      </c>
      <c r="H173" s="32">
        <f>IF(Script!K173=" ",0,Script!K173)</f>
        <v>0</v>
      </c>
      <c r="I173" s="32">
        <f>IF(Script!H173&lt;&gt;"", VLOOKUP(Script!H173,CONDITIONS!A:B,2,FALSE),0) + IF(Script!G173&lt;&gt;"",VLOOKUP(Script!G173,'CONDITION OPERATIONS'!$A$1:$B$4,2,FALSE),0)</f>
        <v>0</v>
      </c>
      <c r="J173" s="32">
        <f>IF(Script!I173=" ",0,Script!I173)</f>
        <v>0</v>
      </c>
      <c r="K173" s="32" t="str">
        <f t="shared" si="2"/>
        <v>AT$APP PARAM 512,171,0,0,0,0,0,0,0,0</v>
      </c>
    </row>
    <row r="174" spans="1:11">
      <c r="A174">
        <v>512</v>
      </c>
      <c r="B174" s="32">
        <f>Script!B174</f>
        <v>172</v>
      </c>
      <c r="C174" s="32">
        <f>IF((Script!C174)&lt;&gt;"",VLOOKUP(Script!C174,TRIGGERS!A:B,2,FALSE),0)</f>
        <v>0</v>
      </c>
      <c r="D174" s="32">
        <f>IF(Script!D174=" ",0,Script!D174)</f>
        <v>0</v>
      </c>
      <c r="E174" s="32">
        <f>IF(Script!E174&lt;&gt;"",VLOOKUP(Script!E174,CONDITIONS!A:B,2,FALSE),0)</f>
        <v>0</v>
      </c>
      <c r="F174" s="32">
        <f>IF(Script!F174=" ",0,Script!F174)</f>
        <v>0</v>
      </c>
      <c r="G174" s="32">
        <f>IF(Script!J174&lt;&gt;"",VLOOKUP(Script!J174,ACTIONS!A:B,2,FALSE),0)</f>
        <v>0</v>
      </c>
      <c r="H174" s="32">
        <f>IF(Script!K174=" ",0,Script!K174)</f>
        <v>0</v>
      </c>
      <c r="I174" s="32">
        <f>IF(Script!H174&lt;&gt;"", VLOOKUP(Script!H174,CONDITIONS!A:B,2,FALSE),0) + IF(Script!G174&lt;&gt;"",VLOOKUP(Script!G174,'CONDITION OPERATIONS'!$A$1:$B$4,2,FALSE),0)</f>
        <v>0</v>
      </c>
      <c r="J174" s="32">
        <f>IF(Script!I174=" ",0,Script!I174)</f>
        <v>0</v>
      </c>
      <c r="K174" s="32" t="str">
        <f t="shared" si="2"/>
        <v>AT$APP PARAM 512,172,0,0,0,0,0,0,0,0</v>
      </c>
    </row>
    <row r="175" spans="1:11">
      <c r="A175">
        <v>512</v>
      </c>
      <c r="B175" s="32">
        <f>Script!B175</f>
        <v>173</v>
      </c>
      <c r="C175" s="32">
        <f>IF((Script!C175)&lt;&gt;"",VLOOKUP(Script!C175,TRIGGERS!A:B,2,FALSE),0)</f>
        <v>0</v>
      </c>
      <c r="D175" s="32">
        <f>IF(Script!D175=" ",0,Script!D175)</f>
        <v>0</v>
      </c>
      <c r="E175" s="32">
        <f>IF(Script!E175&lt;&gt;"",VLOOKUP(Script!E175,CONDITIONS!A:B,2,FALSE),0)</f>
        <v>0</v>
      </c>
      <c r="F175" s="32">
        <f>IF(Script!F175=" ",0,Script!F175)</f>
        <v>0</v>
      </c>
      <c r="G175" s="32">
        <f>IF(Script!J175&lt;&gt;"",VLOOKUP(Script!J175,ACTIONS!A:B,2,FALSE),0)</f>
        <v>0</v>
      </c>
      <c r="H175" s="32">
        <f>IF(Script!K175=" ",0,Script!K175)</f>
        <v>0</v>
      </c>
      <c r="I175" s="32">
        <f>IF(Script!H175&lt;&gt;"", VLOOKUP(Script!H175,CONDITIONS!A:B,2,FALSE),0) + IF(Script!G175&lt;&gt;"",VLOOKUP(Script!G175,'CONDITION OPERATIONS'!$A$1:$B$4,2,FALSE),0)</f>
        <v>0</v>
      </c>
      <c r="J175" s="32">
        <f>IF(Script!I175=" ",0,Script!I175)</f>
        <v>0</v>
      </c>
      <c r="K175" s="32" t="str">
        <f t="shared" si="2"/>
        <v>AT$APP PARAM 512,173,0,0,0,0,0,0,0,0</v>
      </c>
    </row>
    <row r="176" spans="1:11">
      <c r="A176">
        <v>512</v>
      </c>
      <c r="B176" s="32">
        <f>Script!B176</f>
        <v>174</v>
      </c>
      <c r="C176" s="32">
        <f>IF((Script!C176)&lt;&gt;"",VLOOKUP(Script!C176,TRIGGERS!A:B,2,FALSE),0)</f>
        <v>0</v>
      </c>
      <c r="D176" s="32">
        <f>IF(Script!D176=" ",0,Script!D176)</f>
        <v>0</v>
      </c>
      <c r="E176" s="32">
        <f>IF(Script!E176&lt;&gt;"",VLOOKUP(Script!E176,CONDITIONS!A:B,2,FALSE),0)</f>
        <v>0</v>
      </c>
      <c r="F176" s="32">
        <f>IF(Script!F176=" ",0,Script!F176)</f>
        <v>0</v>
      </c>
      <c r="G176" s="32">
        <f>IF(Script!J176&lt;&gt;"",VLOOKUP(Script!J176,ACTIONS!A:B,2,FALSE),0)</f>
        <v>0</v>
      </c>
      <c r="H176" s="32">
        <f>IF(Script!K176=" ",0,Script!K176)</f>
        <v>0</v>
      </c>
      <c r="I176" s="32">
        <f>IF(Script!H176&lt;&gt;"", VLOOKUP(Script!H176,CONDITIONS!A:B,2,FALSE),0) + IF(Script!G176&lt;&gt;"",VLOOKUP(Script!G176,'CONDITION OPERATIONS'!$A$1:$B$4,2,FALSE),0)</f>
        <v>0</v>
      </c>
      <c r="J176" s="32">
        <f>IF(Script!I176=" ",0,Script!I176)</f>
        <v>0</v>
      </c>
      <c r="K176" s="32" t="str">
        <f t="shared" si="2"/>
        <v>AT$APP PARAM 512,174,0,0,0,0,0,0,0,0</v>
      </c>
    </row>
    <row r="177" spans="1:11">
      <c r="A177">
        <v>512</v>
      </c>
      <c r="B177" s="32">
        <f>Script!B177</f>
        <v>175</v>
      </c>
      <c r="C177" s="32">
        <f>IF((Script!C177)&lt;&gt;"",VLOOKUP(Script!C177,TRIGGERS!A:B,2,FALSE),0)</f>
        <v>0</v>
      </c>
      <c r="D177" s="32">
        <f>IF(Script!D177=" ",0,Script!D177)</f>
        <v>0</v>
      </c>
      <c r="E177" s="32">
        <f>IF(Script!E177&lt;&gt;"",VLOOKUP(Script!E177,CONDITIONS!A:B,2,FALSE),0)</f>
        <v>0</v>
      </c>
      <c r="F177" s="32">
        <f>IF(Script!F177=" ",0,Script!F177)</f>
        <v>0</v>
      </c>
      <c r="G177" s="32">
        <f>IF(Script!J177&lt;&gt;"",VLOOKUP(Script!J177,ACTIONS!A:B,2,FALSE),0)</f>
        <v>0</v>
      </c>
      <c r="H177" s="32">
        <f>IF(Script!K177=" ",0,Script!K177)</f>
        <v>0</v>
      </c>
      <c r="I177" s="32">
        <f>IF(Script!H177&lt;&gt;"", VLOOKUP(Script!H177,CONDITIONS!A:B,2,FALSE),0) + IF(Script!G177&lt;&gt;"",VLOOKUP(Script!G177,'CONDITION OPERATIONS'!$A$1:$B$4,2,FALSE),0)</f>
        <v>0</v>
      </c>
      <c r="J177" s="32">
        <f>IF(Script!I177=" ",0,Script!I177)</f>
        <v>0</v>
      </c>
      <c r="K177" s="32" t="str">
        <f t="shared" si="2"/>
        <v>AT$APP PARAM 512,175,0,0,0,0,0,0,0,0</v>
      </c>
    </row>
    <row r="178" spans="1:11">
      <c r="A178">
        <v>512</v>
      </c>
      <c r="B178" s="32">
        <f>Script!B178</f>
        <v>176</v>
      </c>
      <c r="C178" s="32">
        <f>IF((Script!C178)&lt;&gt;"",VLOOKUP(Script!C178,TRIGGERS!A:B,2,FALSE),0)</f>
        <v>0</v>
      </c>
      <c r="D178" s="32">
        <f>IF(Script!D178=" ",0,Script!D178)</f>
        <v>0</v>
      </c>
      <c r="E178" s="32">
        <f>IF(Script!E178&lt;&gt;"",VLOOKUP(Script!E178,CONDITIONS!A:B,2,FALSE),0)</f>
        <v>0</v>
      </c>
      <c r="F178" s="32">
        <f>IF(Script!F178=" ",0,Script!F178)</f>
        <v>0</v>
      </c>
      <c r="G178" s="32">
        <f>IF(Script!J178&lt;&gt;"",VLOOKUP(Script!J178,ACTIONS!A:B,2,FALSE),0)</f>
        <v>0</v>
      </c>
      <c r="H178" s="32">
        <f>IF(Script!K178=" ",0,Script!K178)</f>
        <v>0</v>
      </c>
      <c r="I178" s="32">
        <f>IF(Script!H178&lt;&gt;"", VLOOKUP(Script!H178,CONDITIONS!A:B,2,FALSE),0) + IF(Script!G178&lt;&gt;"",VLOOKUP(Script!G178,'CONDITION OPERATIONS'!$A$1:$B$4,2,FALSE),0)</f>
        <v>0</v>
      </c>
      <c r="J178" s="32">
        <f>IF(Script!I178=" ",0,Script!I178)</f>
        <v>0</v>
      </c>
      <c r="K178" s="32" t="str">
        <f t="shared" si="2"/>
        <v>AT$APP PARAM 512,176,0,0,0,0,0,0,0,0</v>
      </c>
    </row>
    <row r="179" spans="1:11">
      <c r="A179">
        <v>512</v>
      </c>
      <c r="B179" s="32">
        <f>Script!B179</f>
        <v>177</v>
      </c>
      <c r="C179" s="32">
        <f>IF((Script!C179)&lt;&gt;"",VLOOKUP(Script!C179,TRIGGERS!A:B,2,FALSE),0)</f>
        <v>0</v>
      </c>
      <c r="D179" s="32">
        <f>IF(Script!D179=" ",0,Script!D179)</f>
        <v>0</v>
      </c>
      <c r="E179" s="32">
        <f>IF(Script!E179&lt;&gt;"",VLOOKUP(Script!E179,CONDITIONS!A:B,2,FALSE),0)</f>
        <v>0</v>
      </c>
      <c r="F179" s="32">
        <f>IF(Script!F179=" ",0,Script!F179)</f>
        <v>0</v>
      </c>
      <c r="G179" s="32">
        <f>IF(Script!J179&lt;&gt;"",VLOOKUP(Script!J179,ACTIONS!A:B,2,FALSE),0)</f>
        <v>0</v>
      </c>
      <c r="H179" s="32">
        <f>IF(Script!K179=" ",0,Script!K179)</f>
        <v>0</v>
      </c>
      <c r="I179" s="32">
        <f>IF(Script!H179&lt;&gt;"", VLOOKUP(Script!H179,CONDITIONS!A:B,2,FALSE),0) + IF(Script!G179&lt;&gt;"",VLOOKUP(Script!G179,'CONDITION OPERATIONS'!$A$1:$B$4,2,FALSE),0)</f>
        <v>0</v>
      </c>
      <c r="J179" s="32">
        <f>IF(Script!I179=" ",0,Script!I179)</f>
        <v>0</v>
      </c>
      <c r="K179" s="32" t="str">
        <f t="shared" si="2"/>
        <v>AT$APP PARAM 512,177,0,0,0,0,0,0,0,0</v>
      </c>
    </row>
    <row r="180" spans="1:11">
      <c r="A180">
        <v>512</v>
      </c>
      <c r="B180" s="32">
        <f>Script!B180</f>
        <v>178</v>
      </c>
      <c r="C180" s="32">
        <f>IF((Script!C180)&lt;&gt;"",VLOOKUP(Script!C180,TRIGGERS!A:B,2,FALSE),0)</f>
        <v>0</v>
      </c>
      <c r="D180" s="32">
        <f>IF(Script!D180=" ",0,Script!D180)</f>
        <v>0</v>
      </c>
      <c r="E180" s="32">
        <f>IF(Script!E180&lt;&gt;"",VLOOKUP(Script!E180,CONDITIONS!A:B,2,FALSE),0)</f>
        <v>0</v>
      </c>
      <c r="F180" s="32">
        <f>IF(Script!F180=" ",0,Script!F180)</f>
        <v>0</v>
      </c>
      <c r="G180" s="32">
        <f>IF(Script!J180&lt;&gt;"",VLOOKUP(Script!J180,ACTIONS!A:B,2,FALSE),0)</f>
        <v>0</v>
      </c>
      <c r="H180" s="32">
        <f>IF(Script!K180=" ",0,Script!K180)</f>
        <v>0</v>
      </c>
      <c r="I180" s="32">
        <f>IF(Script!H180&lt;&gt;"", VLOOKUP(Script!H180,CONDITIONS!A:B,2,FALSE),0) + IF(Script!G180&lt;&gt;"",VLOOKUP(Script!G180,'CONDITION OPERATIONS'!$A$1:$B$4,2,FALSE),0)</f>
        <v>0</v>
      </c>
      <c r="J180" s="32">
        <f>IF(Script!I180=" ",0,Script!I180)</f>
        <v>0</v>
      </c>
      <c r="K180" s="32" t="str">
        <f t="shared" si="2"/>
        <v>AT$APP PARAM 512,178,0,0,0,0,0,0,0,0</v>
      </c>
    </row>
    <row r="181" spans="1:11">
      <c r="A181">
        <v>512</v>
      </c>
      <c r="B181" s="32">
        <f>Script!B181</f>
        <v>179</v>
      </c>
      <c r="C181" s="32">
        <f>IF((Script!C181)&lt;&gt;"",VLOOKUP(Script!C181,TRIGGERS!A:B,2,FALSE),0)</f>
        <v>0</v>
      </c>
      <c r="D181" s="32">
        <f>IF(Script!D181=" ",0,Script!D181)</f>
        <v>0</v>
      </c>
      <c r="E181" s="32">
        <f>IF(Script!E181&lt;&gt;"",VLOOKUP(Script!E181,CONDITIONS!A:B,2,FALSE),0)</f>
        <v>0</v>
      </c>
      <c r="F181" s="32">
        <f>IF(Script!F181=" ",0,Script!F181)</f>
        <v>0</v>
      </c>
      <c r="G181" s="32">
        <f>IF(Script!J181&lt;&gt;"",VLOOKUP(Script!J181,ACTIONS!A:B,2,FALSE),0)</f>
        <v>0</v>
      </c>
      <c r="H181" s="32">
        <f>IF(Script!K181=" ",0,Script!K181)</f>
        <v>0</v>
      </c>
      <c r="I181" s="32">
        <f>IF(Script!H181&lt;&gt;"", VLOOKUP(Script!H181,CONDITIONS!A:B,2,FALSE),0) + IF(Script!G181&lt;&gt;"",VLOOKUP(Script!G181,'CONDITION OPERATIONS'!$A$1:$B$4,2,FALSE),0)</f>
        <v>0</v>
      </c>
      <c r="J181" s="32">
        <f>IF(Script!I181=" ",0,Script!I181)</f>
        <v>0</v>
      </c>
      <c r="K181" s="32" t="str">
        <f t="shared" si="2"/>
        <v>AT$APP PARAM 512,179,0,0,0,0,0,0,0,0</v>
      </c>
    </row>
    <row r="182" spans="1:11">
      <c r="A182">
        <v>512</v>
      </c>
      <c r="B182" s="32">
        <f>Script!B182</f>
        <v>180</v>
      </c>
      <c r="C182" s="32">
        <f>IF((Script!C182)&lt;&gt;"",VLOOKUP(Script!C182,TRIGGERS!A:B,2,FALSE),0)</f>
        <v>0</v>
      </c>
      <c r="D182" s="32">
        <f>IF(Script!D182=" ",0,Script!D182)</f>
        <v>0</v>
      </c>
      <c r="E182" s="32">
        <f>IF(Script!E182&lt;&gt;"",VLOOKUP(Script!E182,CONDITIONS!A:B,2,FALSE),0)</f>
        <v>0</v>
      </c>
      <c r="F182" s="32">
        <f>IF(Script!F182=" ",0,Script!F182)</f>
        <v>0</v>
      </c>
      <c r="G182" s="32">
        <f>IF(Script!J182&lt;&gt;"",VLOOKUP(Script!J182,ACTIONS!A:B,2,FALSE),0)</f>
        <v>0</v>
      </c>
      <c r="H182" s="32">
        <f>IF(Script!K182=" ",0,Script!K182)</f>
        <v>0</v>
      </c>
      <c r="I182" s="32">
        <f>IF(Script!H182&lt;&gt;"", VLOOKUP(Script!H182,CONDITIONS!A:B,2,FALSE),0) + IF(Script!G182&lt;&gt;"",VLOOKUP(Script!G182,'CONDITION OPERATIONS'!$A$1:$B$4,2,FALSE),0)</f>
        <v>0</v>
      </c>
      <c r="J182" s="32">
        <f>IF(Script!I182=" ",0,Script!I182)</f>
        <v>0</v>
      </c>
      <c r="K182" s="32" t="str">
        <f t="shared" si="2"/>
        <v>AT$APP PARAM 512,180,0,0,0,0,0,0,0,0</v>
      </c>
    </row>
    <row r="183" spans="1:11">
      <c r="A183">
        <v>512</v>
      </c>
      <c r="B183" s="32">
        <f>Script!B183</f>
        <v>181</v>
      </c>
      <c r="C183" s="32">
        <f>IF((Script!C183)&lt;&gt;"",VLOOKUP(Script!C183,TRIGGERS!A:B,2,FALSE),0)</f>
        <v>0</v>
      </c>
      <c r="D183" s="32">
        <f>IF(Script!D183=" ",0,Script!D183)</f>
        <v>0</v>
      </c>
      <c r="E183" s="32">
        <f>IF(Script!E183&lt;&gt;"",VLOOKUP(Script!E183,CONDITIONS!A:B,2,FALSE),0)</f>
        <v>0</v>
      </c>
      <c r="F183" s="32">
        <f>IF(Script!F183=" ",0,Script!F183)</f>
        <v>0</v>
      </c>
      <c r="G183" s="32">
        <f>IF(Script!J183&lt;&gt;"",VLOOKUP(Script!J183,ACTIONS!A:B,2,FALSE),0)</f>
        <v>0</v>
      </c>
      <c r="H183" s="32">
        <f>IF(Script!K183=" ",0,Script!K183)</f>
        <v>0</v>
      </c>
      <c r="I183" s="32">
        <f>IF(Script!H183&lt;&gt;"", VLOOKUP(Script!H183,CONDITIONS!A:B,2,FALSE),0) + IF(Script!G183&lt;&gt;"",VLOOKUP(Script!G183,'CONDITION OPERATIONS'!$A$1:$B$4,2,FALSE),0)</f>
        <v>0</v>
      </c>
      <c r="J183" s="32">
        <f>IF(Script!I183=" ",0,Script!I183)</f>
        <v>0</v>
      </c>
      <c r="K183" s="32" t="str">
        <f t="shared" si="2"/>
        <v>AT$APP PARAM 512,181,0,0,0,0,0,0,0,0</v>
      </c>
    </row>
    <row r="184" spans="1:11">
      <c r="A184">
        <v>512</v>
      </c>
      <c r="B184" s="32">
        <f>Script!B184</f>
        <v>182</v>
      </c>
      <c r="C184" s="32">
        <f>IF((Script!C184)&lt;&gt;"",VLOOKUP(Script!C184,TRIGGERS!A:B,2,FALSE),0)</f>
        <v>0</v>
      </c>
      <c r="D184" s="32">
        <f>IF(Script!D184=" ",0,Script!D184)</f>
        <v>0</v>
      </c>
      <c r="E184" s="32">
        <f>IF(Script!E184&lt;&gt;"",VLOOKUP(Script!E184,CONDITIONS!A:B,2,FALSE),0)</f>
        <v>0</v>
      </c>
      <c r="F184" s="32">
        <f>IF(Script!F184=" ",0,Script!F184)</f>
        <v>0</v>
      </c>
      <c r="G184" s="32">
        <f>IF(Script!J184&lt;&gt;"",VLOOKUP(Script!J184,ACTIONS!A:B,2,FALSE),0)</f>
        <v>0</v>
      </c>
      <c r="H184" s="32">
        <f>IF(Script!K184=" ",0,Script!K184)</f>
        <v>0</v>
      </c>
      <c r="I184" s="32">
        <f>IF(Script!H184&lt;&gt;"", VLOOKUP(Script!H184,CONDITIONS!A:B,2,FALSE),0) + IF(Script!G184&lt;&gt;"",VLOOKUP(Script!G184,'CONDITION OPERATIONS'!$A$1:$B$4,2,FALSE),0)</f>
        <v>0</v>
      </c>
      <c r="J184" s="32">
        <f>IF(Script!I184=" ",0,Script!I184)</f>
        <v>0</v>
      </c>
      <c r="K184" s="32" t="str">
        <f t="shared" si="2"/>
        <v>AT$APP PARAM 512,182,0,0,0,0,0,0,0,0</v>
      </c>
    </row>
    <row r="185" spans="1:11">
      <c r="A185">
        <v>512</v>
      </c>
      <c r="B185" s="32">
        <f>Script!B185</f>
        <v>183</v>
      </c>
      <c r="C185" s="32">
        <f>IF((Script!C185)&lt;&gt;"",VLOOKUP(Script!C185,TRIGGERS!A:B,2,FALSE),0)</f>
        <v>0</v>
      </c>
      <c r="D185" s="32">
        <f>IF(Script!D185=" ",0,Script!D185)</f>
        <v>0</v>
      </c>
      <c r="E185" s="32">
        <f>IF(Script!E185&lt;&gt;"",VLOOKUP(Script!E185,CONDITIONS!A:B,2,FALSE),0)</f>
        <v>0</v>
      </c>
      <c r="F185" s="32">
        <f>IF(Script!F185=" ",0,Script!F185)</f>
        <v>0</v>
      </c>
      <c r="G185" s="32">
        <f>IF(Script!J185&lt;&gt;"",VLOOKUP(Script!J185,ACTIONS!A:B,2,FALSE),0)</f>
        <v>0</v>
      </c>
      <c r="H185" s="32">
        <f>IF(Script!K185=" ",0,Script!K185)</f>
        <v>0</v>
      </c>
      <c r="I185" s="32">
        <f>IF(Script!H185&lt;&gt;"", VLOOKUP(Script!H185,CONDITIONS!A:B,2,FALSE),0) + IF(Script!G185&lt;&gt;"",VLOOKUP(Script!G185,'CONDITION OPERATIONS'!$A$1:$B$4,2,FALSE),0)</f>
        <v>0</v>
      </c>
      <c r="J185" s="32">
        <f>IF(Script!I185=" ",0,Script!I185)</f>
        <v>0</v>
      </c>
      <c r="K185" s="32" t="str">
        <f t="shared" si="2"/>
        <v>AT$APP PARAM 512,183,0,0,0,0,0,0,0,0</v>
      </c>
    </row>
    <row r="186" spans="1:11">
      <c r="A186">
        <v>512</v>
      </c>
      <c r="B186" s="32">
        <f>Script!B186</f>
        <v>184</v>
      </c>
      <c r="C186" s="32">
        <f>IF((Script!C186)&lt;&gt;"",VLOOKUP(Script!C186,TRIGGERS!A:B,2,FALSE),0)</f>
        <v>0</v>
      </c>
      <c r="D186" s="32">
        <f>IF(Script!D186=" ",0,Script!D186)</f>
        <v>0</v>
      </c>
      <c r="E186" s="32">
        <f>IF(Script!E186&lt;&gt;"",VLOOKUP(Script!E186,CONDITIONS!A:B,2,FALSE),0)</f>
        <v>0</v>
      </c>
      <c r="F186" s="32">
        <f>IF(Script!F186=" ",0,Script!F186)</f>
        <v>0</v>
      </c>
      <c r="G186" s="32">
        <f>IF(Script!J186&lt;&gt;"",VLOOKUP(Script!J186,ACTIONS!A:B,2,FALSE),0)</f>
        <v>0</v>
      </c>
      <c r="H186" s="32">
        <f>IF(Script!K186=" ",0,Script!K186)</f>
        <v>0</v>
      </c>
      <c r="I186" s="32">
        <f>IF(Script!H186&lt;&gt;"", VLOOKUP(Script!H186,CONDITIONS!A:B,2,FALSE),0) + IF(Script!G186&lt;&gt;"",VLOOKUP(Script!G186,'CONDITION OPERATIONS'!$A$1:$B$4,2,FALSE),0)</f>
        <v>0</v>
      </c>
      <c r="J186" s="32">
        <f>IF(Script!I186=" ",0,Script!I186)</f>
        <v>0</v>
      </c>
      <c r="K186" s="32" t="str">
        <f t="shared" si="2"/>
        <v>AT$APP PARAM 512,184,0,0,0,0,0,0,0,0</v>
      </c>
    </row>
    <row r="187" spans="1:11">
      <c r="A187">
        <v>512</v>
      </c>
      <c r="B187" s="32">
        <f>Script!B187</f>
        <v>185</v>
      </c>
      <c r="C187" s="32">
        <f>IF((Script!C187)&lt;&gt;"",VLOOKUP(Script!C187,TRIGGERS!A:B,2,FALSE),0)</f>
        <v>0</v>
      </c>
      <c r="D187" s="32">
        <f>IF(Script!D187=" ",0,Script!D187)</f>
        <v>0</v>
      </c>
      <c r="E187" s="32">
        <f>IF(Script!E187&lt;&gt;"",VLOOKUP(Script!E187,CONDITIONS!A:B,2,FALSE),0)</f>
        <v>0</v>
      </c>
      <c r="F187" s="32">
        <f>IF(Script!F187=" ",0,Script!F187)</f>
        <v>0</v>
      </c>
      <c r="G187" s="32">
        <f>IF(Script!J187&lt;&gt;"",VLOOKUP(Script!J187,ACTIONS!A:B,2,FALSE),0)</f>
        <v>0</v>
      </c>
      <c r="H187" s="32">
        <f>IF(Script!K187=" ",0,Script!K187)</f>
        <v>0</v>
      </c>
      <c r="I187" s="32">
        <f>IF(Script!H187&lt;&gt;"", VLOOKUP(Script!H187,CONDITIONS!A:B,2,FALSE),0) + IF(Script!G187&lt;&gt;"",VLOOKUP(Script!G187,'CONDITION OPERATIONS'!$A$1:$B$4,2,FALSE),0)</f>
        <v>0</v>
      </c>
      <c r="J187" s="32">
        <f>IF(Script!I187=" ",0,Script!I187)</f>
        <v>0</v>
      </c>
      <c r="K187" s="32" t="str">
        <f t="shared" si="2"/>
        <v>AT$APP PARAM 512,185,0,0,0,0,0,0,0,0</v>
      </c>
    </row>
    <row r="188" spans="1:11">
      <c r="A188">
        <v>512</v>
      </c>
      <c r="B188" s="32">
        <f>Script!B188</f>
        <v>186</v>
      </c>
      <c r="C188" s="32">
        <f>IF((Script!C188)&lt;&gt;"",VLOOKUP(Script!C188,TRIGGERS!A:B,2,FALSE),0)</f>
        <v>0</v>
      </c>
      <c r="D188" s="32">
        <f>IF(Script!D188=" ",0,Script!D188)</f>
        <v>0</v>
      </c>
      <c r="E188" s="32">
        <f>IF(Script!E188&lt;&gt;"",VLOOKUP(Script!E188,CONDITIONS!A:B,2,FALSE),0)</f>
        <v>0</v>
      </c>
      <c r="F188" s="32">
        <f>IF(Script!F188=" ",0,Script!F188)</f>
        <v>0</v>
      </c>
      <c r="G188" s="32">
        <f>IF(Script!J188&lt;&gt;"",VLOOKUP(Script!J188,ACTIONS!A:B,2,FALSE),0)</f>
        <v>0</v>
      </c>
      <c r="H188" s="32">
        <f>IF(Script!K188=" ",0,Script!K188)</f>
        <v>0</v>
      </c>
      <c r="I188" s="32">
        <f>IF(Script!H188&lt;&gt;"", VLOOKUP(Script!H188,CONDITIONS!A:B,2,FALSE),0) + IF(Script!G188&lt;&gt;"",VLOOKUP(Script!G188,'CONDITION OPERATIONS'!$A$1:$B$4,2,FALSE),0)</f>
        <v>0</v>
      </c>
      <c r="J188" s="32">
        <f>IF(Script!I188=" ",0,Script!I188)</f>
        <v>0</v>
      </c>
      <c r="K188" s="32" t="str">
        <f t="shared" si="2"/>
        <v>AT$APP PARAM 512,186,0,0,0,0,0,0,0,0</v>
      </c>
    </row>
    <row r="189" spans="1:11">
      <c r="A189">
        <v>512</v>
      </c>
      <c r="B189" s="32">
        <f>Script!B189</f>
        <v>187</v>
      </c>
      <c r="C189" s="32">
        <f>IF((Script!C189)&lt;&gt;"",VLOOKUP(Script!C189,TRIGGERS!A:B,2,FALSE),0)</f>
        <v>0</v>
      </c>
      <c r="D189" s="32">
        <f>IF(Script!D189=" ",0,Script!D189)</f>
        <v>0</v>
      </c>
      <c r="E189" s="32">
        <f>IF(Script!E189&lt;&gt;"",VLOOKUP(Script!E189,CONDITIONS!A:B,2,FALSE),0)</f>
        <v>0</v>
      </c>
      <c r="F189" s="32">
        <f>IF(Script!F189=" ",0,Script!F189)</f>
        <v>0</v>
      </c>
      <c r="G189" s="32">
        <f>IF(Script!J189&lt;&gt;"",VLOOKUP(Script!J189,ACTIONS!A:B,2,FALSE),0)</f>
        <v>0</v>
      </c>
      <c r="H189" s="32">
        <f>IF(Script!K189=" ",0,Script!K189)</f>
        <v>0</v>
      </c>
      <c r="I189" s="32">
        <f>IF(Script!H189&lt;&gt;"", VLOOKUP(Script!H189,CONDITIONS!A:B,2,FALSE),0) + IF(Script!G189&lt;&gt;"",VLOOKUP(Script!G189,'CONDITION OPERATIONS'!$A$1:$B$4,2,FALSE),0)</f>
        <v>0</v>
      </c>
      <c r="J189" s="32">
        <f>IF(Script!I189=" ",0,Script!I189)</f>
        <v>0</v>
      </c>
      <c r="K189" s="32" t="str">
        <f t="shared" si="2"/>
        <v>AT$APP PARAM 512,187,0,0,0,0,0,0,0,0</v>
      </c>
    </row>
    <row r="190" spans="1:11">
      <c r="A190">
        <v>512</v>
      </c>
      <c r="B190" s="32">
        <f>Script!B190</f>
        <v>188</v>
      </c>
      <c r="C190" s="32">
        <f>IF((Script!C190)&lt;&gt;"",VLOOKUP(Script!C190,TRIGGERS!A:B,2,FALSE),0)</f>
        <v>0</v>
      </c>
      <c r="D190" s="32">
        <f>IF(Script!D190=" ",0,Script!D190)</f>
        <v>0</v>
      </c>
      <c r="E190" s="32">
        <f>IF(Script!E190&lt;&gt;"",VLOOKUP(Script!E190,CONDITIONS!A:B,2,FALSE),0)</f>
        <v>0</v>
      </c>
      <c r="F190" s="32">
        <f>IF(Script!F190=" ",0,Script!F190)</f>
        <v>0</v>
      </c>
      <c r="G190" s="32">
        <f>IF(Script!J190&lt;&gt;"",VLOOKUP(Script!J190,ACTIONS!A:B,2,FALSE),0)</f>
        <v>0</v>
      </c>
      <c r="H190" s="32">
        <f>IF(Script!K190=" ",0,Script!K190)</f>
        <v>0</v>
      </c>
      <c r="I190" s="32">
        <f>IF(Script!H190&lt;&gt;"", VLOOKUP(Script!H190,CONDITIONS!A:B,2,FALSE),0) + IF(Script!G190&lt;&gt;"",VLOOKUP(Script!G190,'CONDITION OPERATIONS'!$A$1:$B$4,2,FALSE),0)</f>
        <v>0</v>
      </c>
      <c r="J190" s="32">
        <f>IF(Script!I190=" ",0,Script!I190)</f>
        <v>0</v>
      </c>
      <c r="K190" s="32" t="str">
        <f t="shared" si="2"/>
        <v>AT$APP PARAM 512,188,0,0,0,0,0,0,0,0</v>
      </c>
    </row>
    <row r="191" spans="1:11">
      <c r="A191">
        <v>512</v>
      </c>
      <c r="B191" s="32">
        <f>Script!B191</f>
        <v>189</v>
      </c>
      <c r="C191" s="32">
        <f>IF((Script!C191)&lt;&gt;"",VLOOKUP(Script!C191,TRIGGERS!A:B,2,FALSE),0)</f>
        <v>0</v>
      </c>
      <c r="D191" s="32">
        <f>IF(Script!D191=" ",0,Script!D191)</f>
        <v>0</v>
      </c>
      <c r="E191" s="32">
        <f>IF(Script!E191&lt;&gt;"",VLOOKUP(Script!E191,CONDITIONS!A:B,2,FALSE),0)</f>
        <v>0</v>
      </c>
      <c r="F191" s="32">
        <f>IF(Script!F191=" ",0,Script!F191)</f>
        <v>0</v>
      </c>
      <c r="G191" s="32">
        <f>IF(Script!J191&lt;&gt;"",VLOOKUP(Script!J191,ACTIONS!A:B,2,FALSE),0)</f>
        <v>0</v>
      </c>
      <c r="H191" s="32">
        <f>IF(Script!K191=" ",0,Script!K191)</f>
        <v>0</v>
      </c>
      <c r="I191" s="32">
        <f>IF(Script!H191&lt;&gt;"", VLOOKUP(Script!H191,CONDITIONS!A:B,2,FALSE),0) + IF(Script!G191&lt;&gt;"",VLOOKUP(Script!G191,'CONDITION OPERATIONS'!$A$1:$B$4,2,FALSE),0)</f>
        <v>0</v>
      </c>
      <c r="J191" s="32">
        <f>IF(Script!I191=" ",0,Script!I191)</f>
        <v>0</v>
      </c>
      <c r="K191" s="32" t="str">
        <f t="shared" si="2"/>
        <v>AT$APP PARAM 512,189,0,0,0,0,0,0,0,0</v>
      </c>
    </row>
    <row r="192" spans="1:11">
      <c r="A192">
        <v>512</v>
      </c>
      <c r="B192" s="32">
        <f>Script!B192</f>
        <v>190</v>
      </c>
      <c r="C192" s="32">
        <f>IF((Script!C192)&lt;&gt;"",VLOOKUP(Script!C192,TRIGGERS!A:B,2,FALSE),0)</f>
        <v>0</v>
      </c>
      <c r="D192" s="32">
        <f>IF(Script!D192=" ",0,Script!D192)</f>
        <v>0</v>
      </c>
      <c r="E192" s="32">
        <f>IF(Script!E192&lt;&gt;"",VLOOKUP(Script!E192,CONDITIONS!A:B,2,FALSE),0)</f>
        <v>0</v>
      </c>
      <c r="F192" s="32">
        <f>IF(Script!F192=" ",0,Script!F192)</f>
        <v>0</v>
      </c>
      <c r="G192" s="32">
        <f>IF(Script!J192&lt;&gt;"",VLOOKUP(Script!J192,ACTIONS!A:B,2,FALSE),0)</f>
        <v>0</v>
      </c>
      <c r="H192" s="32">
        <f>IF(Script!K192=" ",0,Script!K192)</f>
        <v>0</v>
      </c>
      <c r="I192" s="32">
        <f>IF(Script!H192&lt;&gt;"", VLOOKUP(Script!H192,CONDITIONS!A:B,2,FALSE),0) + IF(Script!G192&lt;&gt;"",VLOOKUP(Script!G192,'CONDITION OPERATIONS'!$A$1:$B$4,2,FALSE),0)</f>
        <v>0</v>
      </c>
      <c r="J192" s="32">
        <f>IF(Script!I192=" ",0,Script!I192)</f>
        <v>0</v>
      </c>
      <c r="K192" s="32" t="str">
        <f t="shared" si="2"/>
        <v>AT$APP PARAM 512,190,0,0,0,0,0,0,0,0</v>
      </c>
    </row>
    <row r="193" spans="1:11">
      <c r="A193">
        <v>512</v>
      </c>
      <c r="B193" s="32">
        <f>Script!B193</f>
        <v>191</v>
      </c>
      <c r="C193" s="32">
        <f>IF((Script!C193)&lt;&gt;"",VLOOKUP(Script!C193,TRIGGERS!A:B,2,FALSE),0)</f>
        <v>0</v>
      </c>
      <c r="D193" s="32">
        <f>IF(Script!D193=" ",0,Script!D193)</f>
        <v>0</v>
      </c>
      <c r="E193" s="32">
        <f>IF(Script!E193&lt;&gt;"",VLOOKUP(Script!E193,CONDITIONS!A:B,2,FALSE),0)</f>
        <v>0</v>
      </c>
      <c r="F193" s="32">
        <f>IF(Script!F193=" ",0,Script!F193)</f>
        <v>0</v>
      </c>
      <c r="G193" s="32">
        <f>IF(Script!J193&lt;&gt;"",VLOOKUP(Script!J193,ACTIONS!A:B,2,FALSE),0)</f>
        <v>0</v>
      </c>
      <c r="H193" s="32">
        <f>IF(Script!K193=" ",0,Script!K193)</f>
        <v>0</v>
      </c>
      <c r="I193" s="32">
        <f>IF(Script!H193&lt;&gt;"", VLOOKUP(Script!H193,CONDITIONS!A:B,2,FALSE),0) + IF(Script!G193&lt;&gt;"",VLOOKUP(Script!G193,'CONDITION OPERATIONS'!$A$1:$B$4,2,FALSE),0)</f>
        <v>0</v>
      </c>
      <c r="J193" s="32">
        <f>IF(Script!I193=" ",0,Script!I193)</f>
        <v>0</v>
      </c>
      <c r="K193" s="32" t="str">
        <f t="shared" ref="K193:K251" si="3">CONCATENATE("AT$APP PARAM ",$A193,",",$B193,",",$C193,",",$D193,",",$E193,",",$F193,",",$G193,",",$H193,",",$I193,",",$J193)</f>
        <v>AT$APP PARAM 512,191,0,0,0,0,0,0,0,0</v>
      </c>
    </row>
    <row r="194" spans="1:11">
      <c r="A194">
        <v>512</v>
      </c>
      <c r="B194" s="32">
        <f>Script!B194</f>
        <v>192</v>
      </c>
      <c r="C194" s="32">
        <f>IF((Script!C194)&lt;&gt;"",VLOOKUP(Script!C194,TRIGGERS!A:B,2,FALSE),0)</f>
        <v>0</v>
      </c>
      <c r="D194" s="32">
        <f>IF(Script!D194=" ",0,Script!D194)</f>
        <v>0</v>
      </c>
      <c r="E194" s="32">
        <f>IF(Script!E194&lt;&gt;"",VLOOKUP(Script!E194,CONDITIONS!A:B,2,FALSE),0)</f>
        <v>0</v>
      </c>
      <c r="F194" s="32">
        <f>IF(Script!F194=" ",0,Script!F194)</f>
        <v>0</v>
      </c>
      <c r="G194" s="32">
        <f>IF(Script!J194&lt;&gt;"",VLOOKUP(Script!J194,ACTIONS!A:B,2,FALSE),0)</f>
        <v>0</v>
      </c>
      <c r="H194" s="32">
        <f>IF(Script!K194=" ",0,Script!K194)</f>
        <v>0</v>
      </c>
      <c r="I194" s="32">
        <f>IF(Script!H194&lt;&gt;"", VLOOKUP(Script!H194,CONDITIONS!A:B,2,FALSE),0) + IF(Script!G194&lt;&gt;"",VLOOKUP(Script!G194,'CONDITION OPERATIONS'!$A$1:$B$4,2,FALSE),0)</f>
        <v>0</v>
      </c>
      <c r="J194" s="32">
        <f>IF(Script!I194=" ",0,Script!I194)</f>
        <v>0</v>
      </c>
      <c r="K194" s="32" t="str">
        <f t="shared" si="3"/>
        <v>AT$APP PARAM 512,192,0,0,0,0,0,0,0,0</v>
      </c>
    </row>
    <row r="195" spans="1:11">
      <c r="A195">
        <v>512</v>
      </c>
      <c r="B195" s="32">
        <f>Script!B195</f>
        <v>193</v>
      </c>
      <c r="C195" s="32">
        <f>IF((Script!C195)&lt;&gt;"",VLOOKUP(Script!C195,TRIGGERS!A:B,2,FALSE),0)</f>
        <v>0</v>
      </c>
      <c r="D195" s="32">
        <f>IF(Script!D195=" ",0,Script!D195)</f>
        <v>0</v>
      </c>
      <c r="E195" s="32">
        <f>IF(Script!E195&lt;&gt;"",VLOOKUP(Script!E195,CONDITIONS!A:B,2,FALSE),0)</f>
        <v>0</v>
      </c>
      <c r="F195" s="32">
        <f>IF(Script!F195=" ",0,Script!F195)</f>
        <v>0</v>
      </c>
      <c r="G195" s="32">
        <f>IF(Script!J195&lt;&gt;"",VLOOKUP(Script!J195,ACTIONS!A:B,2,FALSE),0)</f>
        <v>0</v>
      </c>
      <c r="H195" s="32">
        <f>IF(Script!K195=" ",0,Script!K195)</f>
        <v>0</v>
      </c>
      <c r="I195" s="32">
        <f>IF(Script!H195&lt;&gt;"", VLOOKUP(Script!H195,CONDITIONS!A:B,2,FALSE),0) + IF(Script!G195&lt;&gt;"",VLOOKUP(Script!G195,'CONDITION OPERATIONS'!$A$1:$B$4,2,FALSE),0)</f>
        <v>0</v>
      </c>
      <c r="J195" s="32">
        <f>IF(Script!I195=" ",0,Script!I195)</f>
        <v>0</v>
      </c>
      <c r="K195" s="32" t="str">
        <f t="shared" si="3"/>
        <v>AT$APP PARAM 512,193,0,0,0,0,0,0,0,0</v>
      </c>
    </row>
    <row r="196" spans="1:11">
      <c r="A196">
        <v>512</v>
      </c>
      <c r="B196" s="32">
        <f>Script!B196</f>
        <v>194</v>
      </c>
      <c r="C196" s="32">
        <f>IF((Script!C196)&lt;&gt;"",VLOOKUP(Script!C196,TRIGGERS!A:B,2,FALSE),0)</f>
        <v>0</v>
      </c>
      <c r="D196" s="32">
        <f>IF(Script!D196=" ",0,Script!D196)</f>
        <v>0</v>
      </c>
      <c r="E196" s="32">
        <f>IF(Script!E196&lt;&gt;"",VLOOKUP(Script!E196,CONDITIONS!A:B,2,FALSE),0)</f>
        <v>0</v>
      </c>
      <c r="F196" s="32">
        <f>IF(Script!F196=" ",0,Script!F196)</f>
        <v>0</v>
      </c>
      <c r="G196" s="32">
        <f>IF(Script!J196&lt;&gt;"",VLOOKUP(Script!J196,ACTIONS!A:B,2,FALSE),0)</f>
        <v>0</v>
      </c>
      <c r="H196" s="32">
        <f>IF(Script!K196=" ",0,Script!K196)</f>
        <v>0</v>
      </c>
      <c r="I196" s="32">
        <f>IF(Script!H196&lt;&gt;"", VLOOKUP(Script!H196,CONDITIONS!A:B,2,FALSE),0) + IF(Script!G196&lt;&gt;"",VLOOKUP(Script!G196,'CONDITION OPERATIONS'!$A$1:$B$4,2,FALSE),0)</f>
        <v>0</v>
      </c>
      <c r="J196" s="32">
        <f>IF(Script!I196=" ",0,Script!I196)</f>
        <v>0</v>
      </c>
      <c r="K196" s="32" t="str">
        <f t="shared" si="3"/>
        <v>AT$APP PARAM 512,194,0,0,0,0,0,0,0,0</v>
      </c>
    </row>
    <row r="197" spans="1:11">
      <c r="A197">
        <v>512</v>
      </c>
      <c r="B197" s="32">
        <f>Script!B197</f>
        <v>195</v>
      </c>
      <c r="C197" s="32">
        <f>IF((Script!C197)&lt;&gt;"",VLOOKUP(Script!C197,TRIGGERS!A:B,2,FALSE),0)</f>
        <v>0</v>
      </c>
      <c r="D197" s="32">
        <f>IF(Script!D197=" ",0,Script!D197)</f>
        <v>0</v>
      </c>
      <c r="E197" s="32">
        <f>IF(Script!E197&lt;&gt;"",VLOOKUP(Script!E197,CONDITIONS!A:B,2,FALSE),0)</f>
        <v>0</v>
      </c>
      <c r="F197" s="32">
        <f>IF(Script!F197=" ",0,Script!F197)</f>
        <v>0</v>
      </c>
      <c r="G197" s="32">
        <f>IF(Script!J197&lt;&gt;"",VLOOKUP(Script!J197,ACTIONS!A:B,2,FALSE),0)</f>
        <v>0</v>
      </c>
      <c r="H197" s="32">
        <f>IF(Script!K197=" ",0,Script!K197)</f>
        <v>0</v>
      </c>
      <c r="I197" s="32">
        <f>IF(Script!H197&lt;&gt;"", VLOOKUP(Script!H197,CONDITIONS!A:B,2,FALSE),0) + IF(Script!G197&lt;&gt;"",VLOOKUP(Script!G197,'CONDITION OPERATIONS'!$A$1:$B$4,2,FALSE),0)</f>
        <v>0</v>
      </c>
      <c r="J197" s="32">
        <f>IF(Script!I197=" ",0,Script!I197)</f>
        <v>0</v>
      </c>
      <c r="K197" s="32" t="str">
        <f t="shared" si="3"/>
        <v>AT$APP PARAM 512,195,0,0,0,0,0,0,0,0</v>
      </c>
    </row>
    <row r="198" spans="1:11">
      <c r="A198">
        <v>512</v>
      </c>
      <c r="B198" s="32">
        <f>Script!B198</f>
        <v>196</v>
      </c>
      <c r="C198" s="32">
        <f>IF((Script!C198)&lt;&gt;"",VLOOKUP(Script!C198,TRIGGERS!A:B,2,FALSE),0)</f>
        <v>0</v>
      </c>
      <c r="D198" s="32">
        <f>IF(Script!D198=" ",0,Script!D198)</f>
        <v>0</v>
      </c>
      <c r="E198" s="32">
        <f>IF(Script!E198&lt;&gt;"",VLOOKUP(Script!E198,CONDITIONS!A:B,2,FALSE),0)</f>
        <v>0</v>
      </c>
      <c r="F198" s="32">
        <f>IF(Script!F198=" ",0,Script!F198)</f>
        <v>0</v>
      </c>
      <c r="G198" s="32">
        <f>IF(Script!J198&lt;&gt;"",VLOOKUP(Script!J198,ACTIONS!A:B,2,FALSE),0)</f>
        <v>0</v>
      </c>
      <c r="H198" s="32">
        <f>IF(Script!K198=" ",0,Script!K198)</f>
        <v>0</v>
      </c>
      <c r="I198" s="32">
        <f>IF(Script!H198&lt;&gt;"", VLOOKUP(Script!H198,CONDITIONS!A:B,2,FALSE),0) + IF(Script!G198&lt;&gt;"",VLOOKUP(Script!G198,'CONDITION OPERATIONS'!$A$1:$B$4,2,FALSE),0)</f>
        <v>0</v>
      </c>
      <c r="J198" s="32">
        <f>IF(Script!I198=" ",0,Script!I198)</f>
        <v>0</v>
      </c>
      <c r="K198" s="32" t="str">
        <f t="shared" si="3"/>
        <v>AT$APP PARAM 512,196,0,0,0,0,0,0,0,0</v>
      </c>
    </row>
    <row r="199" spans="1:11">
      <c r="A199">
        <v>512</v>
      </c>
      <c r="B199" s="32">
        <f>Script!B199</f>
        <v>197</v>
      </c>
      <c r="C199" s="32">
        <f>IF((Script!C199)&lt;&gt;"",VLOOKUP(Script!C199,TRIGGERS!A:B,2,FALSE),0)</f>
        <v>0</v>
      </c>
      <c r="D199" s="32">
        <f>IF(Script!D199=" ",0,Script!D199)</f>
        <v>0</v>
      </c>
      <c r="E199" s="32">
        <f>IF(Script!E199&lt;&gt;"",VLOOKUP(Script!E199,CONDITIONS!A:B,2,FALSE),0)</f>
        <v>0</v>
      </c>
      <c r="F199" s="32">
        <f>IF(Script!F199=" ",0,Script!F199)</f>
        <v>0</v>
      </c>
      <c r="G199" s="32">
        <f>IF(Script!J199&lt;&gt;"",VLOOKUP(Script!J199,ACTIONS!A:B,2,FALSE),0)</f>
        <v>0</v>
      </c>
      <c r="H199" s="32">
        <f>IF(Script!K199=" ",0,Script!K199)</f>
        <v>0</v>
      </c>
      <c r="I199" s="32">
        <f>IF(Script!H199&lt;&gt;"", VLOOKUP(Script!H199,CONDITIONS!A:B,2,FALSE),0) + IF(Script!G199&lt;&gt;"",VLOOKUP(Script!G199,'CONDITION OPERATIONS'!$A$1:$B$4,2,FALSE),0)</f>
        <v>0</v>
      </c>
      <c r="J199" s="32">
        <f>IF(Script!I199=" ",0,Script!I199)</f>
        <v>0</v>
      </c>
      <c r="K199" s="32" t="str">
        <f t="shared" si="3"/>
        <v>AT$APP PARAM 512,197,0,0,0,0,0,0,0,0</v>
      </c>
    </row>
    <row r="200" spans="1:11">
      <c r="A200">
        <v>512</v>
      </c>
      <c r="B200" s="32">
        <f>Script!B200</f>
        <v>198</v>
      </c>
      <c r="C200" s="32">
        <f>IF((Script!C200)&lt;&gt;"",VLOOKUP(Script!C200,TRIGGERS!A:B,2,FALSE),0)</f>
        <v>0</v>
      </c>
      <c r="D200" s="32">
        <f>IF(Script!D200=" ",0,Script!D200)</f>
        <v>0</v>
      </c>
      <c r="E200" s="32">
        <f>IF(Script!E200&lt;&gt;"",VLOOKUP(Script!E200,CONDITIONS!A:B,2,FALSE),0)</f>
        <v>0</v>
      </c>
      <c r="F200" s="32">
        <f>IF(Script!F200=" ",0,Script!F200)</f>
        <v>0</v>
      </c>
      <c r="G200" s="32">
        <f>IF(Script!J200&lt;&gt;"",VLOOKUP(Script!J200,ACTIONS!A:B,2,FALSE),0)</f>
        <v>0</v>
      </c>
      <c r="H200" s="32">
        <f>IF(Script!K200=" ",0,Script!K200)</f>
        <v>0</v>
      </c>
      <c r="I200" s="32">
        <f>IF(Script!H200&lt;&gt;"", VLOOKUP(Script!H200,CONDITIONS!A:B,2,FALSE),0) + IF(Script!G200&lt;&gt;"",VLOOKUP(Script!G200,'CONDITION OPERATIONS'!$A$1:$B$4,2,FALSE),0)</f>
        <v>0</v>
      </c>
      <c r="J200" s="32">
        <f>IF(Script!I200=" ",0,Script!I200)</f>
        <v>0</v>
      </c>
      <c r="K200" s="32" t="str">
        <f t="shared" si="3"/>
        <v>AT$APP PARAM 512,198,0,0,0,0,0,0,0,0</v>
      </c>
    </row>
    <row r="201" spans="1:11">
      <c r="A201">
        <v>512</v>
      </c>
      <c r="B201" s="32">
        <f>Script!B201</f>
        <v>199</v>
      </c>
      <c r="C201" s="32">
        <f>IF((Script!C201)&lt;&gt;"",VLOOKUP(Script!C201,TRIGGERS!A:B,2,FALSE),0)</f>
        <v>0</v>
      </c>
      <c r="D201" s="32">
        <f>IF(Script!D201=" ",0,Script!D201)</f>
        <v>0</v>
      </c>
      <c r="E201" s="32">
        <f>IF(Script!E201&lt;&gt;"",VLOOKUP(Script!E201,CONDITIONS!A:B,2,FALSE),0)</f>
        <v>0</v>
      </c>
      <c r="F201" s="32">
        <f>IF(Script!F201=" ",0,Script!F201)</f>
        <v>0</v>
      </c>
      <c r="G201" s="32">
        <f>IF(Script!J201&lt;&gt;"",VLOOKUP(Script!J201,ACTIONS!A:B,2,FALSE),0)</f>
        <v>0</v>
      </c>
      <c r="H201" s="32">
        <f>IF(Script!K201=" ",0,Script!K201)</f>
        <v>0</v>
      </c>
      <c r="I201" s="32">
        <f>IF(Script!H201&lt;&gt;"", VLOOKUP(Script!H201,CONDITIONS!A:B,2,FALSE),0) + IF(Script!G201&lt;&gt;"",VLOOKUP(Script!G201,'CONDITION OPERATIONS'!$A$1:$B$4,2,FALSE),0)</f>
        <v>0</v>
      </c>
      <c r="J201" s="32">
        <f>IF(Script!I201=" ",0,Script!I201)</f>
        <v>0</v>
      </c>
      <c r="K201" s="32" t="str">
        <f t="shared" si="3"/>
        <v>AT$APP PARAM 512,199,0,0,0,0,0,0,0,0</v>
      </c>
    </row>
    <row r="202" spans="1:11">
      <c r="A202">
        <v>512</v>
      </c>
      <c r="B202" s="32">
        <f>Script!B202</f>
        <v>200</v>
      </c>
      <c r="C202" s="32">
        <f>IF((Script!C202)&lt;&gt;"",VLOOKUP(Script!C202,TRIGGERS!A:B,2,FALSE),0)</f>
        <v>0</v>
      </c>
      <c r="D202" s="32">
        <f>IF(Script!D202=" ",0,Script!D202)</f>
        <v>0</v>
      </c>
      <c r="E202" s="32">
        <f>IF(Script!E202&lt;&gt;"",VLOOKUP(Script!E202,CONDITIONS!A:B,2,FALSE),0)</f>
        <v>0</v>
      </c>
      <c r="F202" s="32">
        <f>IF(Script!F202=" ",0,Script!F202)</f>
        <v>0</v>
      </c>
      <c r="G202" s="32">
        <f>IF(Script!J202&lt;&gt;"",VLOOKUP(Script!J202,ACTIONS!A:B,2,FALSE),0)</f>
        <v>0</v>
      </c>
      <c r="H202" s="32">
        <f>IF(Script!K202=" ",0,Script!K202)</f>
        <v>0</v>
      </c>
      <c r="I202" s="32">
        <f>IF(Script!H202&lt;&gt;"", VLOOKUP(Script!H202,CONDITIONS!A:B,2,FALSE),0) + IF(Script!G202&lt;&gt;"",VLOOKUP(Script!G202,'CONDITION OPERATIONS'!$A$1:$B$4,2,FALSE),0)</f>
        <v>0</v>
      </c>
      <c r="J202" s="32">
        <f>IF(Script!I202=" ",0,Script!I202)</f>
        <v>0</v>
      </c>
      <c r="K202" s="32" t="str">
        <f t="shared" si="3"/>
        <v>AT$APP PARAM 512,200,0,0,0,0,0,0,0,0</v>
      </c>
    </row>
    <row r="203" spans="1:11">
      <c r="A203">
        <v>512</v>
      </c>
      <c r="B203" s="32">
        <f>Script!B203</f>
        <v>201</v>
      </c>
      <c r="C203" s="32">
        <f>IF((Script!C203)&lt;&gt;"",VLOOKUP(Script!C203,TRIGGERS!A:B,2,FALSE),0)</f>
        <v>0</v>
      </c>
      <c r="D203" s="32">
        <f>IF(Script!D203=" ",0,Script!D203)</f>
        <v>0</v>
      </c>
      <c r="E203" s="32">
        <f>IF(Script!E203&lt;&gt;"",VLOOKUP(Script!E203,CONDITIONS!A:B,2,FALSE),0)</f>
        <v>0</v>
      </c>
      <c r="F203" s="32">
        <f>IF(Script!F203=" ",0,Script!F203)</f>
        <v>0</v>
      </c>
      <c r="G203" s="32">
        <f>IF(Script!J203&lt;&gt;"",VLOOKUP(Script!J203,ACTIONS!A:B,2,FALSE),0)</f>
        <v>0</v>
      </c>
      <c r="H203" s="32">
        <f>IF(Script!K203=" ",0,Script!K203)</f>
        <v>0</v>
      </c>
      <c r="I203" s="32">
        <f>IF(Script!H203&lt;&gt;"", VLOOKUP(Script!H203,CONDITIONS!A:B,2,FALSE),0) + IF(Script!G203&lt;&gt;"",VLOOKUP(Script!G203,'CONDITION OPERATIONS'!$A$1:$B$4,2,FALSE),0)</f>
        <v>0</v>
      </c>
      <c r="J203" s="32">
        <f>IF(Script!I203=" ",0,Script!I203)</f>
        <v>0</v>
      </c>
      <c r="K203" s="32" t="str">
        <f t="shared" si="3"/>
        <v>AT$APP PARAM 512,201,0,0,0,0,0,0,0,0</v>
      </c>
    </row>
    <row r="204" spans="1:11">
      <c r="A204">
        <v>512</v>
      </c>
      <c r="B204" s="32">
        <f>Script!B204</f>
        <v>202</v>
      </c>
      <c r="C204" s="32">
        <f>IF((Script!C204)&lt;&gt;"",VLOOKUP(Script!C204,TRIGGERS!A:B,2,FALSE),0)</f>
        <v>0</v>
      </c>
      <c r="D204" s="32">
        <f>IF(Script!D204=" ",0,Script!D204)</f>
        <v>0</v>
      </c>
      <c r="E204" s="32">
        <f>IF(Script!E204&lt;&gt;"",VLOOKUP(Script!E204,CONDITIONS!A:B,2,FALSE),0)</f>
        <v>0</v>
      </c>
      <c r="F204" s="32">
        <f>IF(Script!F204=" ",0,Script!F204)</f>
        <v>0</v>
      </c>
      <c r="G204" s="32">
        <f>IF(Script!J204&lt;&gt;"",VLOOKUP(Script!J204,ACTIONS!A:B,2,FALSE),0)</f>
        <v>0</v>
      </c>
      <c r="H204" s="32">
        <f>IF(Script!K204=" ",0,Script!K204)</f>
        <v>0</v>
      </c>
      <c r="I204" s="32">
        <f>IF(Script!H204&lt;&gt;"", VLOOKUP(Script!H204,CONDITIONS!A:B,2,FALSE),0) + IF(Script!G204&lt;&gt;"",VLOOKUP(Script!G204,'CONDITION OPERATIONS'!$A$1:$B$4,2,FALSE),0)</f>
        <v>0</v>
      </c>
      <c r="J204" s="32">
        <f>IF(Script!I204=" ",0,Script!I204)</f>
        <v>0</v>
      </c>
      <c r="K204" s="32" t="str">
        <f t="shared" si="3"/>
        <v>AT$APP PARAM 512,202,0,0,0,0,0,0,0,0</v>
      </c>
    </row>
    <row r="205" spans="1:11">
      <c r="A205">
        <v>512</v>
      </c>
      <c r="B205" s="32">
        <f>Script!B205</f>
        <v>203</v>
      </c>
      <c r="C205" s="32">
        <f>IF((Script!C205)&lt;&gt;"",VLOOKUP(Script!C205,TRIGGERS!A:B,2,FALSE),0)</f>
        <v>0</v>
      </c>
      <c r="D205" s="32">
        <f>IF(Script!D205=" ",0,Script!D205)</f>
        <v>0</v>
      </c>
      <c r="E205" s="32">
        <f>IF(Script!E205&lt;&gt;"",VLOOKUP(Script!E205,CONDITIONS!A:B,2,FALSE),0)</f>
        <v>0</v>
      </c>
      <c r="F205" s="32">
        <f>IF(Script!F205=" ",0,Script!F205)</f>
        <v>0</v>
      </c>
      <c r="G205" s="32">
        <f>IF(Script!J205&lt;&gt;"",VLOOKUP(Script!J205,ACTIONS!A:B,2,FALSE),0)</f>
        <v>0</v>
      </c>
      <c r="H205" s="32">
        <f>IF(Script!K205=" ",0,Script!K205)</f>
        <v>0</v>
      </c>
      <c r="I205" s="32">
        <f>IF(Script!H205&lt;&gt;"", VLOOKUP(Script!H205,CONDITIONS!A:B,2,FALSE),0) + IF(Script!G205&lt;&gt;"",VLOOKUP(Script!G205,'CONDITION OPERATIONS'!$A$1:$B$4,2,FALSE),0)</f>
        <v>0</v>
      </c>
      <c r="J205" s="32">
        <f>IF(Script!I205=" ",0,Script!I205)</f>
        <v>0</v>
      </c>
      <c r="K205" s="32" t="str">
        <f t="shared" si="3"/>
        <v>AT$APP PARAM 512,203,0,0,0,0,0,0,0,0</v>
      </c>
    </row>
    <row r="206" spans="1:11">
      <c r="A206">
        <v>512</v>
      </c>
      <c r="B206" s="32">
        <f>Script!B206</f>
        <v>204</v>
      </c>
      <c r="C206" s="32">
        <f>IF((Script!C206)&lt;&gt;"",VLOOKUP(Script!C206,TRIGGERS!A:B,2,FALSE),0)</f>
        <v>0</v>
      </c>
      <c r="D206" s="32">
        <f>IF(Script!D206=" ",0,Script!D206)</f>
        <v>0</v>
      </c>
      <c r="E206" s="32">
        <f>IF(Script!E206&lt;&gt;"",VLOOKUP(Script!E206,CONDITIONS!A:B,2,FALSE),0)</f>
        <v>0</v>
      </c>
      <c r="F206" s="32">
        <f>IF(Script!F206=" ",0,Script!F206)</f>
        <v>0</v>
      </c>
      <c r="G206" s="32">
        <f>IF(Script!J206&lt;&gt;"",VLOOKUP(Script!J206,ACTIONS!A:B,2,FALSE),0)</f>
        <v>0</v>
      </c>
      <c r="H206" s="32">
        <f>IF(Script!K206=" ",0,Script!K206)</f>
        <v>0</v>
      </c>
      <c r="I206" s="32">
        <f>IF(Script!H206&lt;&gt;"", VLOOKUP(Script!H206,CONDITIONS!A:B,2,FALSE),0) + IF(Script!G206&lt;&gt;"",VLOOKUP(Script!G206,'CONDITION OPERATIONS'!$A$1:$B$4,2,FALSE),0)</f>
        <v>0</v>
      </c>
      <c r="J206" s="32">
        <f>IF(Script!I206=" ",0,Script!I206)</f>
        <v>0</v>
      </c>
      <c r="K206" s="32" t="str">
        <f t="shared" si="3"/>
        <v>AT$APP PARAM 512,204,0,0,0,0,0,0,0,0</v>
      </c>
    </row>
    <row r="207" spans="1:11">
      <c r="A207">
        <v>512</v>
      </c>
      <c r="B207" s="32">
        <f>Script!B207</f>
        <v>205</v>
      </c>
      <c r="C207" s="32">
        <f>IF((Script!C207)&lt;&gt;"",VLOOKUP(Script!C207,TRIGGERS!A:B,2,FALSE),0)</f>
        <v>0</v>
      </c>
      <c r="D207" s="32">
        <f>IF(Script!D207=" ",0,Script!D207)</f>
        <v>0</v>
      </c>
      <c r="E207" s="32">
        <f>IF(Script!E207&lt;&gt;"",VLOOKUP(Script!E207,CONDITIONS!A:B,2,FALSE),0)</f>
        <v>0</v>
      </c>
      <c r="F207" s="32">
        <f>IF(Script!F207=" ",0,Script!F207)</f>
        <v>0</v>
      </c>
      <c r="G207" s="32">
        <f>IF(Script!J207&lt;&gt;"",VLOOKUP(Script!J207,ACTIONS!A:B,2,FALSE),0)</f>
        <v>0</v>
      </c>
      <c r="H207" s="32">
        <f>IF(Script!K207=" ",0,Script!K207)</f>
        <v>0</v>
      </c>
      <c r="I207" s="32">
        <f>IF(Script!H207&lt;&gt;"", VLOOKUP(Script!H207,CONDITIONS!A:B,2,FALSE),0) + IF(Script!G207&lt;&gt;"",VLOOKUP(Script!G207,'CONDITION OPERATIONS'!$A$1:$B$4,2,FALSE),0)</f>
        <v>0</v>
      </c>
      <c r="J207" s="32">
        <f>IF(Script!I207=" ",0,Script!I207)</f>
        <v>0</v>
      </c>
      <c r="K207" s="32" t="str">
        <f t="shared" si="3"/>
        <v>AT$APP PARAM 512,205,0,0,0,0,0,0,0,0</v>
      </c>
    </row>
    <row r="208" spans="1:11">
      <c r="A208">
        <v>512</v>
      </c>
      <c r="B208" s="32">
        <f>Script!B208</f>
        <v>206</v>
      </c>
      <c r="C208" s="32">
        <f>IF((Script!C208)&lt;&gt;"",VLOOKUP(Script!C208,TRIGGERS!A:B,2,FALSE),0)</f>
        <v>0</v>
      </c>
      <c r="D208" s="32">
        <f>IF(Script!D208=" ",0,Script!D208)</f>
        <v>0</v>
      </c>
      <c r="E208" s="32">
        <f>IF(Script!E208&lt;&gt;"",VLOOKUP(Script!E208,CONDITIONS!A:B,2,FALSE),0)</f>
        <v>0</v>
      </c>
      <c r="F208" s="32">
        <f>IF(Script!F208=" ",0,Script!F208)</f>
        <v>0</v>
      </c>
      <c r="G208" s="32">
        <f>IF(Script!J208&lt;&gt;"",VLOOKUP(Script!J208,ACTIONS!A:B,2,FALSE),0)</f>
        <v>0</v>
      </c>
      <c r="H208" s="32">
        <f>IF(Script!K208=" ",0,Script!K208)</f>
        <v>0</v>
      </c>
      <c r="I208" s="32">
        <f>IF(Script!H208&lt;&gt;"", VLOOKUP(Script!H208,CONDITIONS!A:B,2,FALSE),0) + IF(Script!G208&lt;&gt;"",VLOOKUP(Script!G208,'CONDITION OPERATIONS'!$A$1:$B$4,2,FALSE),0)</f>
        <v>0</v>
      </c>
      <c r="J208" s="32">
        <f>IF(Script!I208=" ",0,Script!I208)</f>
        <v>0</v>
      </c>
      <c r="K208" s="32" t="str">
        <f t="shared" si="3"/>
        <v>AT$APP PARAM 512,206,0,0,0,0,0,0,0,0</v>
      </c>
    </row>
    <row r="209" spans="1:11">
      <c r="A209">
        <v>512</v>
      </c>
      <c r="B209" s="32">
        <f>Script!B209</f>
        <v>207</v>
      </c>
      <c r="C209" s="32">
        <f>IF((Script!C209)&lt;&gt;"",VLOOKUP(Script!C209,TRIGGERS!A:B,2,FALSE),0)</f>
        <v>0</v>
      </c>
      <c r="D209" s="32">
        <f>IF(Script!D209=" ",0,Script!D209)</f>
        <v>0</v>
      </c>
      <c r="E209" s="32">
        <f>IF(Script!E209&lt;&gt;"",VLOOKUP(Script!E209,CONDITIONS!A:B,2,FALSE),0)</f>
        <v>0</v>
      </c>
      <c r="F209" s="32">
        <f>IF(Script!F209=" ",0,Script!F209)</f>
        <v>0</v>
      </c>
      <c r="G209" s="32">
        <f>IF(Script!J209&lt;&gt;"",VLOOKUP(Script!J209,ACTIONS!A:B,2,FALSE),0)</f>
        <v>0</v>
      </c>
      <c r="H209" s="32">
        <f>IF(Script!K209=" ",0,Script!K209)</f>
        <v>0</v>
      </c>
      <c r="I209" s="32">
        <f>IF(Script!H209&lt;&gt;"", VLOOKUP(Script!H209,CONDITIONS!A:B,2,FALSE),0) + IF(Script!G209&lt;&gt;"",VLOOKUP(Script!G209,'CONDITION OPERATIONS'!$A$1:$B$4,2,FALSE),0)</f>
        <v>0</v>
      </c>
      <c r="J209" s="32">
        <f>IF(Script!I209=" ",0,Script!I209)</f>
        <v>0</v>
      </c>
      <c r="K209" s="32" t="str">
        <f t="shared" si="3"/>
        <v>AT$APP PARAM 512,207,0,0,0,0,0,0,0,0</v>
      </c>
    </row>
    <row r="210" spans="1:11">
      <c r="A210">
        <v>512</v>
      </c>
      <c r="B210" s="32">
        <f>Script!B210</f>
        <v>208</v>
      </c>
      <c r="C210" s="32">
        <f>IF((Script!C210)&lt;&gt;"",VLOOKUP(Script!C210,TRIGGERS!A:B,2,FALSE),0)</f>
        <v>0</v>
      </c>
      <c r="D210" s="32">
        <f>IF(Script!D210=" ",0,Script!D210)</f>
        <v>0</v>
      </c>
      <c r="E210" s="32">
        <f>IF(Script!E210&lt;&gt;"",VLOOKUP(Script!E210,CONDITIONS!A:B,2,FALSE),0)</f>
        <v>0</v>
      </c>
      <c r="F210" s="32">
        <f>IF(Script!F210=" ",0,Script!F210)</f>
        <v>0</v>
      </c>
      <c r="G210" s="32">
        <f>IF(Script!J210&lt;&gt;"",VLOOKUP(Script!J210,ACTIONS!A:B,2,FALSE),0)</f>
        <v>0</v>
      </c>
      <c r="H210" s="32">
        <f>IF(Script!K210=" ",0,Script!K210)</f>
        <v>0</v>
      </c>
      <c r="I210" s="32">
        <f>IF(Script!H210&lt;&gt;"", VLOOKUP(Script!H210,CONDITIONS!A:B,2,FALSE),0) + IF(Script!G210&lt;&gt;"",VLOOKUP(Script!G210,'CONDITION OPERATIONS'!$A$1:$B$4,2,FALSE),0)</f>
        <v>0</v>
      </c>
      <c r="J210" s="32">
        <f>IF(Script!I210=" ",0,Script!I210)</f>
        <v>0</v>
      </c>
      <c r="K210" s="32" t="str">
        <f t="shared" si="3"/>
        <v>AT$APP PARAM 512,208,0,0,0,0,0,0,0,0</v>
      </c>
    </row>
    <row r="211" spans="1:11">
      <c r="A211">
        <v>512</v>
      </c>
      <c r="B211" s="32">
        <f>Script!B211</f>
        <v>209</v>
      </c>
      <c r="C211" s="32">
        <f>IF((Script!C211)&lt;&gt;"",VLOOKUP(Script!C211,TRIGGERS!A:B,2,FALSE),0)</f>
        <v>0</v>
      </c>
      <c r="D211" s="32">
        <f>IF(Script!D211=" ",0,Script!D211)</f>
        <v>0</v>
      </c>
      <c r="E211" s="32">
        <f>IF(Script!E211&lt;&gt;"",VLOOKUP(Script!E211,CONDITIONS!A:B,2,FALSE),0)</f>
        <v>0</v>
      </c>
      <c r="F211" s="32">
        <f>IF(Script!F211=" ",0,Script!F211)</f>
        <v>0</v>
      </c>
      <c r="G211" s="32">
        <f>IF(Script!J211&lt;&gt;"",VLOOKUP(Script!J211,ACTIONS!A:B,2,FALSE),0)</f>
        <v>0</v>
      </c>
      <c r="H211" s="32">
        <f>IF(Script!K211=" ",0,Script!K211)</f>
        <v>0</v>
      </c>
      <c r="I211" s="32">
        <f>IF(Script!H211&lt;&gt;"", VLOOKUP(Script!H211,CONDITIONS!A:B,2,FALSE),0) + IF(Script!G211&lt;&gt;"",VLOOKUP(Script!G211,'CONDITION OPERATIONS'!$A$1:$B$4,2,FALSE),0)</f>
        <v>0</v>
      </c>
      <c r="J211" s="32">
        <f>IF(Script!I211=" ",0,Script!I211)</f>
        <v>0</v>
      </c>
      <c r="K211" s="32" t="str">
        <f t="shared" si="3"/>
        <v>AT$APP PARAM 512,209,0,0,0,0,0,0,0,0</v>
      </c>
    </row>
    <row r="212" spans="1:11">
      <c r="A212">
        <v>512</v>
      </c>
      <c r="B212" s="32">
        <f>Script!B212</f>
        <v>210</v>
      </c>
      <c r="C212" s="32">
        <f>IF((Script!C212)&lt;&gt;"",VLOOKUP(Script!C212,TRIGGERS!A:B,2,FALSE),0)</f>
        <v>0</v>
      </c>
      <c r="D212" s="32">
        <f>IF(Script!D212=" ",0,Script!D212)</f>
        <v>0</v>
      </c>
      <c r="E212" s="32">
        <f>IF(Script!E212&lt;&gt;"",VLOOKUP(Script!E212,CONDITIONS!A:B,2,FALSE),0)</f>
        <v>0</v>
      </c>
      <c r="F212" s="32">
        <f>IF(Script!F212=" ",0,Script!F212)</f>
        <v>0</v>
      </c>
      <c r="G212" s="32">
        <f>IF(Script!J212&lt;&gt;"",VLOOKUP(Script!J212,ACTIONS!A:B,2,FALSE),0)</f>
        <v>0</v>
      </c>
      <c r="H212" s="32">
        <f>IF(Script!K212=" ",0,Script!K212)</f>
        <v>0</v>
      </c>
      <c r="I212" s="32">
        <f>IF(Script!H212&lt;&gt;"", VLOOKUP(Script!H212,CONDITIONS!A:B,2,FALSE),0) + IF(Script!G212&lt;&gt;"",VLOOKUP(Script!G212,'CONDITION OPERATIONS'!$A$1:$B$4,2,FALSE),0)</f>
        <v>0</v>
      </c>
      <c r="J212" s="32">
        <f>IF(Script!I212=" ",0,Script!I212)</f>
        <v>0</v>
      </c>
      <c r="K212" s="32" t="str">
        <f t="shared" si="3"/>
        <v>AT$APP PARAM 512,210,0,0,0,0,0,0,0,0</v>
      </c>
    </row>
    <row r="213" spans="1:11">
      <c r="A213">
        <v>512</v>
      </c>
      <c r="B213" s="32">
        <f>Script!B213</f>
        <v>211</v>
      </c>
      <c r="C213" s="32">
        <f>IF((Script!C213)&lt;&gt;"",VLOOKUP(Script!C213,TRIGGERS!A:B,2,FALSE),0)</f>
        <v>0</v>
      </c>
      <c r="D213" s="32">
        <f>IF(Script!D213=" ",0,Script!D213)</f>
        <v>0</v>
      </c>
      <c r="E213" s="32">
        <f>IF(Script!E213&lt;&gt;"",VLOOKUP(Script!E213,CONDITIONS!A:B,2,FALSE),0)</f>
        <v>0</v>
      </c>
      <c r="F213" s="32">
        <f>IF(Script!F213=" ",0,Script!F213)</f>
        <v>0</v>
      </c>
      <c r="G213" s="32">
        <f>IF(Script!J213&lt;&gt;"",VLOOKUP(Script!J213,ACTIONS!A:B,2,FALSE),0)</f>
        <v>0</v>
      </c>
      <c r="H213" s="32">
        <f>IF(Script!K213=" ",0,Script!K213)</f>
        <v>0</v>
      </c>
      <c r="I213" s="32">
        <f>IF(Script!H213&lt;&gt;"", VLOOKUP(Script!H213,CONDITIONS!A:B,2,FALSE),0) + IF(Script!G213&lt;&gt;"",VLOOKUP(Script!G213,'CONDITION OPERATIONS'!$A$1:$B$4,2,FALSE),0)</f>
        <v>0</v>
      </c>
      <c r="J213" s="32">
        <f>IF(Script!I213=" ",0,Script!I213)</f>
        <v>0</v>
      </c>
      <c r="K213" s="32" t="str">
        <f t="shared" si="3"/>
        <v>AT$APP PARAM 512,211,0,0,0,0,0,0,0,0</v>
      </c>
    </row>
    <row r="214" spans="1:11">
      <c r="A214">
        <v>512</v>
      </c>
      <c r="B214" s="32">
        <f>Script!B214</f>
        <v>212</v>
      </c>
      <c r="C214" s="32">
        <f>IF((Script!C214)&lt;&gt;"",VLOOKUP(Script!C214,TRIGGERS!A:B,2,FALSE),0)</f>
        <v>0</v>
      </c>
      <c r="D214" s="32">
        <f>IF(Script!D214=" ",0,Script!D214)</f>
        <v>0</v>
      </c>
      <c r="E214" s="32">
        <f>IF(Script!E214&lt;&gt;"",VLOOKUP(Script!E214,CONDITIONS!A:B,2,FALSE),0)</f>
        <v>0</v>
      </c>
      <c r="F214" s="32">
        <f>IF(Script!F214=" ",0,Script!F214)</f>
        <v>0</v>
      </c>
      <c r="G214" s="32">
        <f>IF(Script!J214&lt;&gt;"",VLOOKUP(Script!J214,ACTIONS!A:B,2,FALSE),0)</f>
        <v>0</v>
      </c>
      <c r="H214" s="32">
        <f>IF(Script!K214=" ",0,Script!K214)</f>
        <v>0</v>
      </c>
      <c r="I214" s="32">
        <f>IF(Script!H214&lt;&gt;"", VLOOKUP(Script!H214,CONDITIONS!A:B,2,FALSE),0) + IF(Script!G214&lt;&gt;"",VLOOKUP(Script!G214,'CONDITION OPERATIONS'!$A$1:$B$4,2,FALSE),0)</f>
        <v>0</v>
      </c>
      <c r="J214" s="32">
        <f>IF(Script!I214=" ",0,Script!I214)</f>
        <v>0</v>
      </c>
      <c r="K214" s="32" t="str">
        <f t="shared" si="3"/>
        <v>AT$APP PARAM 512,212,0,0,0,0,0,0,0,0</v>
      </c>
    </row>
    <row r="215" spans="1:11">
      <c r="A215">
        <v>512</v>
      </c>
      <c r="B215" s="32">
        <f>Script!B215</f>
        <v>213</v>
      </c>
      <c r="C215" s="32">
        <f>IF((Script!C215)&lt;&gt;"",VLOOKUP(Script!C215,TRIGGERS!A:B,2,FALSE),0)</f>
        <v>0</v>
      </c>
      <c r="D215" s="32">
        <f>IF(Script!D215=" ",0,Script!D215)</f>
        <v>0</v>
      </c>
      <c r="E215" s="32">
        <f>IF(Script!E215&lt;&gt;"",VLOOKUP(Script!E215,CONDITIONS!A:B,2,FALSE),0)</f>
        <v>0</v>
      </c>
      <c r="F215" s="32">
        <f>IF(Script!F215=" ",0,Script!F215)</f>
        <v>0</v>
      </c>
      <c r="G215" s="32">
        <f>IF(Script!J215&lt;&gt;"",VLOOKUP(Script!J215,ACTIONS!A:B,2,FALSE),0)</f>
        <v>0</v>
      </c>
      <c r="H215" s="32">
        <f>IF(Script!K215=" ",0,Script!K215)</f>
        <v>0</v>
      </c>
      <c r="I215" s="32">
        <f>IF(Script!H215&lt;&gt;"", VLOOKUP(Script!H215,CONDITIONS!A:B,2,FALSE),0) + IF(Script!G215&lt;&gt;"",VLOOKUP(Script!G215,'CONDITION OPERATIONS'!$A$1:$B$4,2,FALSE),0)</f>
        <v>0</v>
      </c>
      <c r="J215" s="32">
        <f>IF(Script!I215=" ",0,Script!I215)</f>
        <v>0</v>
      </c>
      <c r="K215" s="32" t="str">
        <f t="shared" si="3"/>
        <v>AT$APP PARAM 512,213,0,0,0,0,0,0,0,0</v>
      </c>
    </row>
    <row r="216" spans="1:11">
      <c r="A216">
        <v>512</v>
      </c>
      <c r="B216" s="32">
        <f>Script!B216</f>
        <v>214</v>
      </c>
      <c r="C216" s="32">
        <f>IF((Script!C216)&lt;&gt;"",VLOOKUP(Script!C216,TRIGGERS!A:B,2,FALSE),0)</f>
        <v>0</v>
      </c>
      <c r="D216" s="32">
        <f>IF(Script!D216=" ",0,Script!D216)</f>
        <v>0</v>
      </c>
      <c r="E216" s="32">
        <f>IF(Script!E216&lt;&gt;"",VLOOKUP(Script!E216,CONDITIONS!A:B,2,FALSE),0)</f>
        <v>0</v>
      </c>
      <c r="F216" s="32">
        <f>IF(Script!F216=" ",0,Script!F216)</f>
        <v>0</v>
      </c>
      <c r="G216" s="32">
        <f>IF(Script!J216&lt;&gt;"",VLOOKUP(Script!J216,ACTIONS!A:B,2,FALSE),0)</f>
        <v>0</v>
      </c>
      <c r="H216" s="32">
        <f>IF(Script!K216=" ",0,Script!K216)</f>
        <v>0</v>
      </c>
      <c r="I216" s="32">
        <f>IF(Script!H216&lt;&gt;"", VLOOKUP(Script!H216,CONDITIONS!A:B,2,FALSE),0) + IF(Script!G216&lt;&gt;"",VLOOKUP(Script!G216,'CONDITION OPERATIONS'!$A$1:$B$4,2,FALSE),0)</f>
        <v>0</v>
      </c>
      <c r="J216" s="32">
        <f>IF(Script!I216=" ",0,Script!I216)</f>
        <v>0</v>
      </c>
      <c r="K216" s="32" t="str">
        <f t="shared" si="3"/>
        <v>AT$APP PARAM 512,214,0,0,0,0,0,0,0,0</v>
      </c>
    </row>
    <row r="217" spans="1:11">
      <c r="A217">
        <v>512</v>
      </c>
      <c r="B217" s="32">
        <f>Script!B217</f>
        <v>215</v>
      </c>
      <c r="C217" s="32">
        <f>IF((Script!C217)&lt;&gt;"",VLOOKUP(Script!C217,TRIGGERS!A:B,2,FALSE),0)</f>
        <v>0</v>
      </c>
      <c r="D217" s="32">
        <f>IF(Script!D217=" ",0,Script!D217)</f>
        <v>0</v>
      </c>
      <c r="E217" s="32">
        <f>IF(Script!E217&lt;&gt;"",VLOOKUP(Script!E217,CONDITIONS!A:B,2,FALSE),0)</f>
        <v>0</v>
      </c>
      <c r="F217" s="32">
        <f>IF(Script!F217=" ",0,Script!F217)</f>
        <v>0</v>
      </c>
      <c r="G217" s="32">
        <f>IF(Script!J217&lt;&gt;"",VLOOKUP(Script!J217,ACTIONS!A:B,2,FALSE),0)</f>
        <v>0</v>
      </c>
      <c r="H217" s="32">
        <f>IF(Script!K217=" ",0,Script!K217)</f>
        <v>0</v>
      </c>
      <c r="I217" s="32">
        <f>IF(Script!H217&lt;&gt;"", VLOOKUP(Script!H217,CONDITIONS!A:B,2,FALSE),0) + IF(Script!G217&lt;&gt;"",VLOOKUP(Script!G217,'CONDITION OPERATIONS'!$A$1:$B$4,2,FALSE),0)</f>
        <v>0</v>
      </c>
      <c r="J217" s="32">
        <f>IF(Script!I217=" ",0,Script!I217)</f>
        <v>0</v>
      </c>
      <c r="K217" s="32" t="str">
        <f t="shared" si="3"/>
        <v>AT$APP PARAM 512,215,0,0,0,0,0,0,0,0</v>
      </c>
    </row>
    <row r="218" spans="1:11">
      <c r="A218">
        <v>512</v>
      </c>
      <c r="B218" s="32">
        <f>Script!B218</f>
        <v>216</v>
      </c>
      <c r="C218" s="32">
        <f>IF((Script!C218)&lt;&gt;"",VLOOKUP(Script!C218,TRIGGERS!A:B,2,FALSE),0)</f>
        <v>0</v>
      </c>
      <c r="D218" s="32">
        <f>IF(Script!D218=" ",0,Script!D218)</f>
        <v>0</v>
      </c>
      <c r="E218" s="32">
        <f>IF(Script!E218&lt;&gt;"",VLOOKUP(Script!E218,CONDITIONS!A:B,2,FALSE),0)</f>
        <v>0</v>
      </c>
      <c r="F218" s="32">
        <f>IF(Script!F218=" ",0,Script!F218)</f>
        <v>0</v>
      </c>
      <c r="G218" s="32">
        <f>IF(Script!J218&lt;&gt;"",VLOOKUP(Script!J218,ACTIONS!A:B,2,FALSE),0)</f>
        <v>0</v>
      </c>
      <c r="H218" s="32">
        <f>IF(Script!K218=" ",0,Script!K218)</f>
        <v>0</v>
      </c>
      <c r="I218" s="32">
        <f>IF(Script!H218&lt;&gt;"", VLOOKUP(Script!H218,CONDITIONS!A:B,2,FALSE),0) + IF(Script!G218&lt;&gt;"",VLOOKUP(Script!G218,'CONDITION OPERATIONS'!$A$1:$B$4,2,FALSE),0)</f>
        <v>0</v>
      </c>
      <c r="J218" s="32">
        <f>IF(Script!I218=" ",0,Script!I218)</f>
        <v>0</v>
      </c>
      <c r="K218" s="32" t="str">
        <f t="shared" si="3"/>
        <v>AT$APP PARAM 512,216,0,0,0,0,0,0,0,0</v>
      </c>
    </row>
    <row r="219" spans="1:11">
      <c r="A219">
        <v>512</v>
      </c>
      <c r="B219" s="32">
        <f>Script!B219</f>
        <v>217</v>
      </c>
      <c r="C219" s="32">
        <f>IF((Script!C219)&lt;&gt;"",VLOOKUP(Script!C219,TRIGGERS!A:B,2,FALSE),0)</f>
        <v>0</v>
      </c>
      <c r="D219" s="32">
        <f>IF(Script!D219=" ",0,Script!D219)</f>
        <v>0</v>
      </c>
      <c r="E219" s="32">
        <f>IF(Script!E219&lt;&gt;"",VLOOKUP(Script!E219,CONDITIONS!A:B,2,FALSE),0)</f>
        <v>0</v>
      </c>
      <c r="F219" s="32">
        <f>IF(Script!F219=" ",0,Script!F219)</f>
        <v>0</v>
      </c>
      <c r="G219" s="32">
        <f>IF(Script!J219&lt;&gt;"",VLOOKUP(Script!J219,ACTIONS!A:B,2,FALSE),0)</f>
        <v>0</v>
      </c>
      <c r="H219" s="32">
        <f>IF(Script!K219=" ",0,Script!K219)</f>
        <v>0</v>
      </c>
      <c r="I219" s="32">
        <f>IF(Script!H219&lt;&gt;"", VLOOKUP(Script!H219,CONDITIONS!A:B,2,FALSE),0) + IF(Script!G219&lt;&gt;"",VLOOKUP(Script!G219,'CONDITION OPERATIONS'!$A$1:$B$4,2,FALSE),0)</f>
        <v>0</v>
      </c>
      <c r="J219" s="32">
        <f>IF(Script!I219=" ",0,Script!I219)</f>
        <v>0</v>
      </c>
      <c r="K219" s="32" t="str">
        <f t="shared" si="3"/>
        <v>AT$APP PARAM 512,217,0,0,0,0,0,0,0,0</v>
      </c>
    </row>
    <row r="220" spans="1:11">
      <c r="A220">
        <v>512</v>
      </c>
      <c r="B220" s="32">
        <f>Script!B220</f>
        <v>218</v>
      </c>
      <c r="C220" s="32">
        <f>IF((Script!C220)&lt;&gt;"",VLOOKUP(Script!C220,TRIGGERS!A:B,2,FALSE),0)</f>
        <v>0</v>
      </c>
      <c r="D220" s="32">
        <f>IF(Script!D220=" ",0,Script!D220)</f>
        <v>0</v>
      </c>
      <c r="E220" s="32">
        <f>IF(Script!E220&lt;&gt;"",VLOOKUP(Script!E220,CONDITIONS!A:B,2,FALSE),0)</f>
        <v>0</v>
      </c>
      <c r="F220" s="32">
        <f>IF(Script!F220=" ",0,Script!F220)</f>
        <v>0</v>
      </c>
      <c r="G220" s="32">
        <f>IF(Script!J220&lt;&gt;"",VLOOKUP(Script!J220,ACTIONS!A:B,2,FALSE),0)</f>
        <v>0</v>
      </c>
      <c r="H220" s="32">
        <f>IF(Script!K220=" ",0,Script!K220)</f>
        <v>0</v>
      </c>
      <c r="I220" s="32">
        <f>IF(Script!H220&lt;&gt;"", VLOOKUP(Script!H220,CONDITIONS!A:B,2,FALSE),0) + IF(Script!G220&lt;&gt;"",VLOOKUP(Script!G220,'CONDITION OPERATIONS'!$A$1:$B$4,2,FALSE),0)</f>
        <v>0</v>
      </c>
      <c r="J220" s="32">
        <f>IF(Script!I220=" ",0,Script!I220)</f>
        <v>0</v>
      </c>
      <c r="K220" s="32" t="str">
        <f t="shared" si="3"/>
        <v>AT$APP PARAM 512,218,0,0,0,0,0,0,0,0</v>
      </c>
    </row>
    <row r="221" spans="1:11">
      <c r="A221">
        <v>512</v>
      </c>
      <c r="B221" s="32">
        <f>Script!B221</f>
        <v>219</v>
      </c>
      <c r="C221" s="32">
        <f>IF((Script!C221)&lt;&gt;"",VLOOKUP(Script!C221,TRIGGERS!A:B,2,FALSE),0)</f>
        <v>0</v>
      </c>
      <c r="D221" s="32">
        <f>IF(Script!D221=" ",0,Script!D221)</f>
        <v>0</v>
      </c>
      <c r="E221" s="32">
        <f>IF(Script!E221&lt;&gt;"",VLOOKUP(Script!E221,CONDITIONS!A:B,2,FALSE),0)</f>
        <v>0</v>
      </c>
      <c r="F221" s="32">
        <f>IF(Script!F221=" ",0,Script!F221)</f>
        <v>0</v>
      </c>
      <c r="G221" s="32">
        <f>IF(Script!J221&lt;&gt;"",VLOOKUP(Script!J221,ACTIONS!A:B,2,FALSE),0)</f>
        <v>0</v>
      </c>
      <c r="H221" s="32">
        <f>IF(Script!K221=" ",0,Script!K221)</f>
        <v>0</v>
      </c>
      <c r="I221" s="32">
        <f>IF(Script!H221&lt;&gt;"", VLOOKUP(Script!H221,CONDITIONS!A:B,2,FALSE),0) + IF(Script!G221&lt;&gt;"",VLOOKUP(Script!G221,'CONDITION OPERATIONS'!$A$1:$B$4,2,FALSE),0)</f>
        <v>0</v>
      </c>
      <c r="J221" s="32">
        <f>IF(Script!I221=" ",0,Script!I221)</f>
        <v>0</v>
      </c>
      <c r="K221" s="32" t="str">
        <f t="shared" si="3"/>
        <v>AT$APP PARAM 512,219,0,0,0,0,0,0,0,0</v>
      </c>
    </row>
    <row r="222" spans="1:11">
      <c r="A222">
        <v>512</v>
      </c>
      <c r="B222" s="32">
        <f>Script!B222</f>
        <v>220</v>
      </c>
      <c r="C222" s="32">
        <f>IF((Script!C222)&lt;&gt;"",VLOOKUP(Script!C222,TRIGGERS!A:B,2,FALSE),0)</f>
        <v>0</v>
      </c>
      <c r="D222" s="32">
        <f>IF(Script!D222=" ",0,Script!D222)</f>
        <v>0</v>
      </c>
      <c r="E222" s="32">
        <f>IF(Script!E222&lt;&gt;"",VLOOKUP(Script!E222,CONDITIONS!A:B,2,FALSE),0)</f>
        <v>0</v>
      </c>
      <c r="F222" s="32">
        <f>IF(Script!F222=" ",0,Script!F222)</f>
        <v>0</v>
      </c>
      <c r="G222" s="32">
        <f>IF(Script!J222&lt;&gt;"",VLOOKUP(Script!J222,ACTIONS!A:B,2,FALSE),0)</f>
        <v>0</v>
      </c>
      <c r="H222" s="32">
        <f>IF(Script!K222=" ",0,Script!K222)</f>
        <v>0</v>
      </c>
      <c r="I222" s="32">
        <f>IF(Script!H222&lt;&gt;"", VLOOKUP(Script!H222,CONDITIONS!A:B,2,FALSE),0) + IF(Script!G222&lt;&gt;"",VLOOKUP(Script!G222,'CONDITION OPERATIONS'!$A$1:$B$4,2,FALSE),0)</f>
        <v>0</v>
      </c>
      <c r="J222" s="32">
        <f>IF(Script!I222=" ",0,Script!I222)</f>
        <v>0</v>
      </c>
      <c r="K222" s="32" t="str">
        <f t="shared" si="3"/>
        <v>AT$APP PARAM 512,220,0,0,0,0,0,0,0,0</v>
      </c>
    </row>
    <row r="223" spans="1:11">
      <c r="A223">
        <v>512</v>
      </c>
      <c r="B223" s="32">
        <f>Script!B223</f>
        <v>221</v>
      </c>
      <c r="C223" s="32">
        <f>IF((Script!C223)&lt;&gt;"",VLOOKUP(Script!C223,TRIGGERS!A:B,2,FALSE),0)</f>
        <v>0</v>
      </c>
      <c r="D223" s="32">
        <f>IF(Script!D223=" ",0,Script!D223)</f>
        <v>0</v>
      </c>
      <c r="E223" s="32">
        <f>IF(Script!E223&lt;&gt;"",VLOOKUP(Script!E223,CONDITIONS!A:B,2,FALSE),0)</f>
        <v>0</v>
      </c>
      <c r="F223" s="32">
        <f>IF(Script!F223=" ",0,Script!F223)</f>
        <v>0</v>
      </c>
      <c r="G223" s="32">
        <f>IF(Script!J223&lt;&gt;"",VLOOKUP(Script!J223,ACTIONS!A:B,2,FALSE),0)</f>
        <v>0</v>
      </c>
      <c r="H223" s="32">
        <f>IF(Script!K223=" ",0,Script!K223)</f>
        <v>0</v>
      </c>
      <c r="I223" s="32">
        <f>IF(Script!H223&lt;&gt;"", VLOOKUP(Script!H223,CONDITIONS!A:B,2,FALSE),0) + IF(Script!G223&lt;&gt;"",VLOOKUP(Script!G223,'CONDITION OPERATIONS'!$A$1:$B$4,2,FALSE),0)</f>
        <v>0</v>
      </c>
      <c r="J223" s="32">
        <f>IF(Script!I223=" ",0,Script!I223)</f>
        <v>0</v>
      </c>
      <c r="K223" s="32" t="str">
        <f t="shared" si="3"/>
        <v>AT$APP PARAM 512,221,0,0,0,0,0,0,0,0</v>
      </c>
    </row>
    <row r="224" spans="1:11">
      <c r="A224">
        <v>512</v>
      </c>
      <c r="B224" s="32">
        <f>Script!B224</f>
        <v>222</v>
      </c>
      <c r="C224" s="32">
        <f>IF((Script!C224)&lt;&gt;"",VLOOKUP(Script!C224,TRIGGERS!A:B,2,FALSE),0)</f>
        <v>0</v>
      </c>
      <c r="D224" s="32">
        <f>IF(Script!D224=" ",0,Script!D224)</f>
        <v>0</v>
      </c>
      <c r="E224" s="32">
        <f>IF(Script!E224&lt;&gt;"",VLOOKUP(Script!E224,CONDITIONS!A:B,2,FALSE),0)</f>
        <v>0</v>
      </c>
      <c r="F224" s="32">
        <f>IF(Script!F224=" ",0,Script!F224)</f>
        <v>0</v>
      </c>
      <c r="G224" s="32">
        <f>IF(Script!J224&lt;&gt;"",VLOOKUP(Script!J224,ACTIONS!A:B,2,FALSE),0)</f>
        <v>0</v>
      </c>
      <c r="H224" s="32">
        <f>IF(Script!K224=" ",0,Script!K224)</f>
        <v>0</v>
      </c>
      <c r="I224" s="32">
        <f>IF(Script!H224&lt;&gt;"", VLOOKUP(Script!H224,CONDITIONS!A:B,2,FALSE),0) + IF(Script!G224&lt;&gt;"",VLOOKUP(Script!G224,'CONDITION OPERATIONS'!$A$1:$B$4,2,FALSE),0)</f>
        <v>0</v>
      </c>
      <c r="J224" s="32">
        <f>IF(Script!I224=" ",0,Script!I224)</f>
        <v>0</v>
      </c>
      <c r="K224" s="32" t="str">
        <f t="shared" si="3"/>
        <v>AT$APP PARAM 512,222,0,0,0,0,0,0,0,0</v>
      </c>
    </row>
    <row r="225" spans="1:11">
      <c r="A225">
        <v>512</v>
      </c>
      <c r="B225" s="32">
        <f>Script!B225</f>
        <v>223</v>
      </c>
      <c r="C225" s="32">
        <f>IF((Script!C225)&lt;&gt;"",VLOOKUP(Script!C225,TRIGGERS!A:B,2,FALSE),0)</f>
        <v>0</v>
      </c>
      <c r="D225" s="32">
        <f>IF(Script!D225=" ",0,Script!D225)</f>
        <v>0</v>
      </c>
      <c r="E225" s="32">
        <f>IF(Script!E225&lt;&gt;"",VLOOKUP(Script!E225,CONDITIONS!A:B,2,FALSE),0)</f>
        <v>0</v>
      </c>
      <c r="F225" s="32">
        <f>IF(Script!F225=" ",0,Script!F225)</f>
        <v>0</v>
      </c>
      <c r="G225" s="32">
        <f>IF(Script!J225&lt;&gt;"",VLOOKUP(Script!J225,ACTIONS!A:B,2,FALSE),0)</f>
        <v>0</v>
      </c>
      <c r="H225" s="32">
        <f>IF(Script!K225=" ",0,Script!K225)</f>
        <v>0</v>
      </c>
      <c r="I225" s="32">
        <f>IF(Script!H225&lt;&gt;"", VLOOKUP(Script!H225,CONDITIONS!A:B,2,FALSE),0) + IF(Script!G225&lt;&gt;"",VLOOKUP(Script!G225,'CONDITION OPERATIONS'!$A$1:$B$4,2,FALSE),0)</f>
        <v>0</v>
      </c>
      <c r="J225" s="32">
        <f>IF(Script!I225=" ",0,Script!I225)</f>
        <v>0</v>
      </c>
      <c r="K225" s="32" t="str">
        <f t="shared" si="3"/>
        <v>AT$APP PARAM 512,223,0,0,0,0,0,0,0,0</v>
      </c>
    </row>
    <row r="226" spans="1:11">
      <c r="A226">
        <v>512</v>
      </c>
      <c r="B226" s="32">
        <f>Script!B226</f>
        <v>224</v>
      </c>
      <c r="C226" s="32">
        <f>IF((Script!C226)&lt;&gt;"",VLOOKUP(Script!C226,TRIGGERS!A:B,2,FALSE),0)</f>
        <v>0</v>
      </c>
      <c r="D226" s="32">
        <f>IF(Script!D226=" ",0,Script!D226)</f>
        <v>0</v>
      </c>
      <c r="E226" s="32">
        <f>IF(Script!E226&lt;&gt;"",VLOOKUP(Script!E226,CONDITIONS!A:B,2,FALSE),0)</f>
        <v>0</v>
      </c>
      <c r="F226" s="32">
        <f>IF(Script!F226=" ",0,Script!F226)</f>
        <v>0</v>
      </c>
      <c r="G226" s="32">
        <f>IF(Script!J226&lt;&gt;"",VLOOKUP(Script!J226,ACTIONS!A:B,2,FALSE),0)</f>
        <v>0</v>
      </c>
      <c r="H226" s="32">
        <f>IF(Script!K226=" ",0,Script!K226)</f>
        <v>0</v>
      </c>
      <c r="I226" s="32">
        <f>IF(Script!H226&lt;&gt;"", VLOOKUP(Script!H226,CONDITIONS!A:B,2,FALSE),0) + IF(Script!G226&lt;&gt;"",VLOOKUP(Script!G226,'CONDITION OPERATIONS'!$A$1:$B$4,2,FALSE),0)</f>
        <v>0</v>
      </c>
      <c r="J226" s="32">
        <f>IF(Script!I226=" ",0,Script!I226)</f>
        <v>0</v>
      </c>
      <c r="K226" s="32" t="str">
        <f t="shared" si="3"/>
        <v>AT$APP PARAM 512,224,0,0,0,0,0,0,0,0</v>
      </c>
    </row>
    <row r="227" spans="1:11">
      <c r="A227">
        <v>512</v>
      </c>
      <c r="B227" s="32">
        <f>Script!B227</f>
        <v>225</v>
      </c>
      <c r="C227" s="32">
        <f>IF((Script!C227)&lt;&gt;"",VLOOKUP(Script!C227,TRIGGERS!A:B,2,FALSE),0)</f>
        <v>0</v>
      </c>
      <c r="D227" s="32">
        <f>IF(Script!D227=" ",0,Script!D227)</f>
        <v>0</v>
      </c>
      <c r="E227" s="32">
        <f>IF(Script!E227&lt;&gt;"",VLOOKUP(Script!E227,CONDITIONS!A:B,2,FALSE),0)</f>
        <v>0</v>
      </c>
      <c r="F227" s="32">
        <f>IF(Script!F227=" ",0,Script!F227)</f>
        <v>0</v>
      </c>
      <c r="G227" s="32">
        <f>IF(Script!J227&lt;&gt;"",VLOOKUP(Script!J227,ACTIONS!A:B,2,FALSE),0)</f>
        <v>0</v>
      </c>
      <c r="H227" s="32">
        <f>IF(Script!K227=" ",0,Script!K227)</f>
        <v>0</v>
      </c>
      <c r="I227" s="32">
        <f>IF(Script!H227&lt;&gt;"", VLOOKUP(Script!H227,CONDITIONS!A:B,2,FALSE),0) + IF(Script!G227&lt;&gt;"",VLOOKUP(Script!G227,'CONDITION OPERATIONS'!$A$1:$B$4,2,FALSE),0)</f>
        <v>0</v>
      </c>
      <c r="J227" s="32">
        <f>IF(Script!I227=" ",0,Script!I227)</f>
        <v>0</v>
      </c>
      <c r="K227" s="32" t="str">
        <f t="shared" si="3"/>
        <v>AT$APP PARAM 512,225,0,0,0,0,0,0,0,0</v>
      </c>
    </row>
    <row r="228" spans="1:11">
      <c r="A228">
        <v>512</v>
      </c>
      <c r="B228" s="32">
        <f>Script!B228</f>
        <v>226</v>
      </c>
      <c r="C228" s="32">
        <f>IF((Script!C228)&lt;&gt;"",VLOOKUP(Script!C228,TRIGGERS!A:B,2,FALSE),0)</f>
        <v>0</v>
      </c>
      <c r="D228" s="32">
        <f>IF(Script!D228=" ",0,Script!D228)</f>
        <v>0</v>
      </c>
      <c r="E228" s="32">
        <f>IF(Script!E228&lt;&gt;"",VLOOKUP(Script!E228,CONDITIONS!A:B,2,FALSE),0)</f>
        <v>0</v>
      </c>
      <c r="F228" s="32">
        <f>IF(Script!F228=" ",0,Script!F228)</f>
        <v>0</v>
      </c>
      <c r="G228" s="32">
        <f>IF(Script!J228&lt;&gt;"",VLOOKUP(Script!J228,ACTIONS!A:B,2,FALSE),0)</f>
        <v>0</v>
      </c>
      <c r="H228" s="32">
        <f>IF(Script!K228=" ",0,Script!K228)</f>
        <v>0</v>
      </c>
      <c r="I228" s="32">
        <f>IF(Script!H228&lt;&gt;"", VLOOKUP(Script!H228,CONDITIONS!A:B,2,FALSE),0) + IF(Script!G228&lt;&gt;"",VLOOKUP(Script!G228,'CONDITION OPERATIONS'!$A$1:$B$4,2,FALSE),0)</f>
        <v>0</v>
      </c>
      <c r="J228" s="32">
        <f>IF(Script!I228=" ",0,Script!I228)</f>
        <v>0</v>
      </c>
      <c r="K228" s="32" t="str">
        <f t="shared" si="3"/>
        <v>AT$APP PARAM 512,226,0,0,0,0,0,0,0,0</v>
      </c>
    </row>
    <row r="229" spans="1:11">
      <c r="A229">
        <v>512</v>
      </c>
      <c r="B229" s="32">
        <f>Script!B229</f>
        <v>227</v>
      </c>
      <c r="C229" s="32">
        <f>IF((Script!C229)&lt;&gt;"",VLOOKUP(Script!C229,TRIGGERS!A:B,2,FALSE),0)</f>
        <v>0</v>
      </c>
      <c r="D229" s="32">
        <f>IF(Script!D229=" ",0,Script!D229)</f>
        <v>0</v>
      </c>
      <c r="E229" s="32">
        <f>IF(Script!E229&lt;&gt;"",VLOOKUP(Script!E229,CONDITIONS!A:B,2,FALSE),0)</f>
        <v>0</v>
      </c>
      <c r="F229" s="32">
        <f>IF(Script!F229=" ",0,Script!F229)</f>
        <v>0</v>
      </c>
      <c r="G229" s="32">
        <f>IF(Script!J229&lt;&gt;"",VLOOKUP(Script!J229,ACTIONS!A:B,2,FALSE),0)</f>
        <v>0</v>
      </c>
      <c r="H229" s="32">
        <f>IF(Script!K229=" ",0,Script!K229)</f>
        <v>0</v>
      </c>
      <c r="I229" s="32">
        <f>IF(Script!H229&lt;&gt;"", VLOOKUP(Script!H229,CONDITIONS!A:B,2,FALSE),0) + IF(Script!G229&lt;&gt;"",VLOOKUP(Script!G229,'CONDITION OPERATIONS'!$A$1:$B$4,2,FALSE),0)</f>
        <v>0</v>
      </c>
      <c r="J229" s="32">
        <f>IF(Script!I229=" ",0,Script!I229)</f>
        <v>0</v>
      </c>
      <c r="K229" s="32" t="str">
        <f t="shared" si="3"/>
        <v>AT$APP PARAM 512,227,0,0,0,0,0,0,0,0</v>
      </c>
    </row>
    <row r="230" spans="1:11">
      <c r="A230">
        <v>512</v>
      </c>
      <c r="B230" s="32">
        <f>Script!B230</f>
        <v>228</v>
      </c>
      <c r="C230" s="32">
        <f>IF((Script!C230)&lt;&gt;"",VLOOKUP(Script!C230,TRIGGERS!A:B,2,FALSE),0)</f>
        <v>0</v>
      </c>
      <c r="D230" s="32">
        <f>IF(Script!D230=" ",0,Script!D230)</f>
        <v>0</v>
      </c>
      <c r="E230" s="32">
        <f>IF(Script!E230&lt;&gt;"",VLOOKUP(Script!E230,CONDITIONS!A:B,2,FALSE),0)</f>
        <v>0</v>
      </c>
      <c r="F230" s="32">
        <f>IF(Script!F230=" ",0,Script!F230)</f>
        <v>0</v>
      </c>
      <c r="G230" s="32">
        <f>IF(Script!J230&lt;&gt;"",VLOOKUP(Script!J230,ACTIONS!A:B,2,FALSE),0)</f>
        <v>0</v>
      </c>
      <c r="H230" s="32">
        <f>IF(Script!K230=" ",0,Script!K230)</f>
        <v>0</v>
      </c>
      <c r="I230" s="32">
        <f>IF(Script!H230&lt;&gt;"", VLOOKUP(Script!H230,CONDITIONS!A:B,2,FALSE),0) + IF(Script!G230&lt;&gt;"",VLOOKUP(Script!G230,'CONDITION OPERATIONS'!$A$1:$B$4,2,FALSE),0)</f>
        <v>0</v>
      </c>
      <c r="J230" s="32">
        <f>IF(Script!I230=" ",0,Script!I230)</f>
        <v>0</v>
      </c>
      <c r="K230" s="32" t="str">
        <f t="shared" si="3"/>
        <v>AT$APP PARAM 512,228,0,0,0,0,0,0,0,0</v>
      </c>
    </row>
    <row r="231" spans="1:11">
      <c r="A231">
        <v>512</v>
      </c>
      <c r="B231" s="32">
        <f>Script!B231</f>
        <v>229</v>
      </c>
      <c r="C231" s="32">
        <f>IF((Script!C231)&lt;&gt;"",VLOOKUP(Script!C231,TRIGGERS!A:B,2,FALSE),0)</f>
        <v>0</v>
      </c>
      <c r="D231" s="32">
        <f>IF(Script!D231=" ",0,Script!D231)</f>
        <v>0</v>
      </c>
      <c r="E231" s="32">
        <f>IF(Script!E231&lt;&gt;"",VLOOKUP(Script!E231,CONDITIONS!A:B,2,FALSE),0)</f>
        <v>0</v>
      </c>
      <c r="F231" s="32">
        <f>IF(Script!F231=" ",0,Script!F231)</f>
        <v>0</v>
      </c>
      <c r="G231" s="32">
        <f>IF(Script!J231&lt;&gt;"",VLOOKUP(Script!J231,ACTIONS!A:B,2,FALSE),0)</f>
        <v>0</v>
      </c>
      <c r="H231" s="32">
        <f>IF(Script!K231=" ",0,Script!K231)</f>
        <v>0</v>
      </c>
      <c r="I231" s="32">
        <f>IF(Script!H231&lt;&gt;"", VLOOKUP(Script!H231,CONDITIONS!A:B,2,FALSE),0) + IF(Script!G231&lt;&gt;"",VLOOKUP(Script!G231,'CONDITION OPERATIONS'!$A$1:$B$4,2,FALSE),0)</f>
        <v>0</v>
      </c>
      <c r="J231" s="32">
        <f>IF(Script!I231=" ",0,Script!I231)</f>
        <v>0</v>
      </c>
      <c r="K231" s="32" t="str">
        <f t="shared" si="3"/>
        <v>AT$APP PARAM 512,229,0,0,0,0,0,0,0,0</v>
      </c>
    </row>
    <row r="232" spans="1:11">
      <c r="A232">
        <v>512</v>
      </c>
      <c r="B232" s="32">
        <f>Script!B232</f>
        <v>230</v>
      </c>
      <c r="C232" s="32">
        <f>IF((Script!C232)&lt;&gt;"",VLOOKUP(Script!C232,TRIGGERS!A:B,2,FALSE),0)</f>
        <v>0</v>
      </c>
      <c r="D232" s="32">
        <f>IF(Script!D232=" ",0,Script!D232)</f>
        <v>0</v>
      </c>
      <c r="E232" s="32">
        <f>IF(Script!E232&lt;&gt;"",VLOOKUP(Script!E232,CONDITIONS!A:B,2,FALSE),0)</f>
        <v>0</v>
      </c>
      <c r="F232" s="32">
        <f>IF(Script!F232=" ",0,Script!F232)</f>
        <v>0</v>
      </c>
      <c r="G232" s="32">
        <f>IF(Script!J232&lt;&gt;"",VLOOKUP(Script!J232,ACTIONS!A:B,2,FALSE),0)</f>
        <v>0</v>
      </c>
      <c r="H232" s="32">
        <f>IF(Script!K232=" ",0,Script!K232)</f>
        <v>0</v>
      </c>
      <c r="I232" s="32">
        <f>IF(Script!H232&lt;&gt;"", VLOOKUP(Script!H232,CONDITIONS!A:B,2,FALSE),0) + IF(Script!G232&lt;&gt;"",VLOOKUP(Script!G232,'CONDITION OPERATIONS'!$A$1:$B$4,2,FALSE),0)</f>
        <v>0</v>
      </c>
      <c r="J232" s="32">
        <f>IF(Script!I232=" ",0,Script!I232)</f>
        <v>0</v>
      </c>
      <c r="K232" s="32" t="str">
        <f t="shared" si="3"/>
        <v>AT$APP PARAM 512,230,0,0,0,0,0,0,0,0</v>
      </c>
    </row>
    <row r="233" spans="1:11">
      <c r="A233">
        <v>512</v>
      </c>
      <c r="B233" s="32">
        <f>Script!B233</f>
        <v>231</v>
      </c>
      <c r="C233" s="32">
        <f>IF((Script!C233)&lt;&gt;"",VLOOKUP(Script!C233,TRIGGERS!A:B,2,FALSE),0)</f>
        <v>0</v>
      </c>
      <c r="D233" s="32">
        <f>IF(Script!D233=" ",0,Script!D233)</f>
        <v>0</v>
      </c>
      <c r="E233" s="32">
        <f>IF(Script!E233&lt;&gt;"",VLOOKUP(Script!E233,CONDITIONS!A:B,2,FALSE),0)</f>
        <v>0</v>
      </c>
      <c r="F233" s="32">
        <f>IF(Script!F233=" ",0,Script!F233)</f>
        <v>0</v>
      </c>
      <c r="G233" s="32">
        <f>IF(Script!J233&lt;&gt;"",VLOOKUP(Script!J233,ACTIONS!A:B,2,FALSE),0)</f>
        <v>0</v>
      </c>
      <c r="H233" s="32">
        <f>IF(Script!K233=" ",0,Script!K233)</f>
        <v>0</v>
      </c>
      <c r="I233" s="32">
        <f>IF(Script!H233&lt;&gt;"", VLOOKUP(Script!H233,CONDITIONS!A:B,2,FALSE),0) + IF(Script!G233&lt;&gt;"",VLOOKUP(Script!G233,'CONDITION OPERATIONS'!$A$1:$B$4,2,FALSE),0)</f>
        <v>0</v>
      </c>
      <c r="J233" s="32">
        <f>IF(Script!I233=" ",0,Script!I233)</f>
        <v>0</v>
      </c>
      <c r="K233" s="32" t="str">
        <f t="shared" si="3"/>
        <v>AT$APP PARAM 512,231,0,0,0,0,0,0,0,0</v>
      </c>
    </row>
    <row r="234" spans="1:11">
      <c r="A234">
        <v>512</v>
      </c>
      <c r="B234" s="32">
        <f>Script!B234</f>
        <v>232</v>
      </c>
      <c r="C234" s="32">
        <f>IF((Script!C234)&lt;&gt;"",VLOOKUP(Script!C234,TRIGGERS!A:B,2,FALSE),0)</f>
        <v>0</v>
      </c>
      <c r="D234" s="32">
        <f>IF(Script!D234=" ",0,Script!D234)</f>
        <v>0</v>
      </c>
      <c r="E234" s="32">
        <f>IF(Script!E234&lt;&gt;"",VLOOKUP(Script!E234,CONDITIONS!A:B,2,FALSE),0)</f>
        <v>0</v>
      </c>
      <c r="F234" s="32">
        <f>IF(Script!F234=" ",0,Script!F234)</f>
        <v>0</v>
      </c>
      <c r="G234" s="32">
        <f>IF(Script!J234&lt;&gt;"",VLOOKUP(Script!J234,ACTIONS!A:B,2,FALSE),0)</f>
        <v>0</v>
      </c>
      <c r="H234" s="32">
        <f>IF(Script!K234=" ",0,Script!K234)</f>
        <v>0</v>
      </c>
      <c r="I234" s="32">
        <f>IF(Script!H234&lt;&gt;"", VLOOKUP(Script!H234,CONDITIONS!A:B,2,FALSE),0) + IF(Script!G234&lt;&gt;"",VLOOKUP(Script!G234,'CONDITION OPERATIONS'!$A$1:$B$4,2,FALSE),0)</f>
        <v>0</v>
      </c>
      <c r="J234" s="32">
        <f>IF(Script!I234=" ",0,Script!I234)</f>
        <v>0</v>
      </c>
      <c r="K234" s="32" t="str">
        <f t="shared" si="3"/>
        <v>AT$APP PARAM 512,232,0,0,0,0,0,0,0,0</v>
      </c>
    </row>
    <row r="235" spans="1:11">
      <c r="A235">
        <v>512</v>
      </c>
      <c r="B235" s="32">
        <f>Script!B235</f>
        <v>233</v>
      </c>
      <c r="C235" s="32">
        <f>IF((Script!C235)&lt;&gt;"",VLOOKUP(Script!C235,TRIGGERS!A:B,2,FALSE),0)</f>
        <v>0</v>
      </c>
      <c r="D235" s="32">
        <f>IF(Script!D235=" ",0,Script!D235)</f>
        <v>0</v>
      </c>
      <c r="E235" s="32">
        <f>IF(Script!E235&lt;&gt;"",VLOOKUP(Script!E235,CONDITIONS!A:B,2,FALSE),0)</f>
        <v>0</v>
      </c>
      <c r="F235" s="32">
        <f>IF(Script!F235=" ",0,Script!F235)</f>
        <v>0</v>
      </c>
      <c r="G235" s="32">
        <f>IF(Script!J235&lt;&gt;"",VLOOKUP(Script!J235,ACTIONS!A:B,2,FALSE),0)</f>
        <v>0</v>
      </c>
      <c r="H235" s="32">
        <f>IF(Script!K235=" ",0,Script!K235)</f>
        <v>0</v>
      </c>
      <c r="I235" s="32">
        <f>IF(Script!H235&lt;&gt;"", VLOOKUP(Script!H235,CONDITIONS!A:B,2,FALSE),0) + IF(Script!G235&lt;&gt;"",VLOOKUP(Script!G235,'CONDITION OPERATIONS'!$A$1:$B$4,2,FALSE),0)</f>
        <v>0</v>
      </c>
      <c r="J235" s="32">
        <f>IF(Script!I235=" ",0,Script!I235)</f>
        <v>0</v>
      </c>
      <c r="K235" s="32" t="str">
        <f t="shared" si="3"/>
        <v>AT$APP PARAM 512,233,0,0,0,0,0,0,0,0</v>
      </c>
    </row>
    <row r="236" spans="1:11">
      <c r="A236">
        <v>512</v>
      </c>
      <c r="B236" s="32">
        <f>Script!B236</f>
        <v>234</v>
      </c>
      <c r="C236" s="32">
        <f>IF((Script!C236)&lt;&gt;"",VLOOKUP(Script!C236,TRIGGERS!A:B,2,FALSE),0)</f>
        <v>0</v>
      </c>
      <c r="D236" s="32">
        <f>IF(Script!D236=" ",0,Script!D236)</f>
        <v>0</v>
      </c>
      <c r="E236" s="32">
        <f>IF(Script!E236&lt;&gt;"",VLOOKUP(Script!E236,CONDITIONS!A:B,2,FALSE),0)</f>
        <v>0</v>
      </c>
      <c r="F236" s="32">
        <f>IF(Script!F236=" ",0,Script!F236)</f>
        <v>0</v>
      </c>
      <c r="G236" s="32">
        <f>IF(Script!J236&lt;&gt;"",VLOOKUP(Script!J236,ACTIONS!A:B,2,FALSE),0)</f>
        <v>0</v>
      </c>
      <c r="H236" s="32">
        <f>IF(Script!K236=" ",0,Script!K236)</f>
        <v>0</v>
      </c>
      <c r="I236" s="32">
        <f>IF(Script!H236&lt;&gt;"", VLOOKUP(Script!H236,CONDITIONS!A:B,2,FALSE),0) + IF(Script!G236&lt;&gt;"",VLOOKUP(Script!G236,'CONDITION OPERATIONS'!$A$1:$B$4,2,FALSE),0)</f>
        <v>0</v>
      </c>
      <c r="J236" s="32">
        <f>IF(Script!I236=" ",0,Script!I236)</f>
        <v>0</v>
      </c>
      <c r="K236" s="32" t="str">
        <f t="shared" si="3"/>
        <v>AT$APP PARAM 512,234,0,0,0,0,0,0,0,0</v>
      </c>
    </row>
    <row r="237" spans="1:11">
      <c r="A237">
        <v>512</v>
      </c>
      <c r="B237" s="32">
        <f>Script!B237</f>
        <v>235</v>
      </c>
      <c r="C237" s="32">
        <f>IF((Script!C237)&lt;&gt;"",VLOOKUP(Script!C237,TRIGGERS!A:B,2,FALSE),0)</f>
        <v>0</v>
      </c>
      <c r="D237" s="32">
        <f>IF(Script!D237=" ",0,Script!D237)</f>
        <v>0</v>
      </c>
      <c r="E237" s="32">
        <f>IF(Script!E237&lt;&gt;"",VLOOKUP(Script!E237,CONDITIONS!A:B,2,FALSE),0)</f>
        <v>0</v>
      </c>
      <c r="F237" s="32">
        <f>IF(Script!F237=" ",0,Script!F237)</f>
        <v>0</v>
      </c>
      <c r="G237" s="32">
        <f>IF(Script!J237&lt;&gt;"",VLOOKUP(Script!J237,ACTIONS!A:B,2,FALSE),0)</f>
        <v>0</v>
      </c>
      <c r="H237" s="32">
        <f>IF(Script!K237=" ",0,Script!K237)</f>
        <v>0</v>
      </c>
      <c r="I237" s="32">
        <f>IF(Script!H237&lt;&gt;"", VLOOKUP(Script!H237,CONDITIONS!A:B,2,FALSE),0) + IF(Script!G237&lt;&gt;"",VLOOKUP(Script!G237,'CONDITION OPERATIONS'!$A$1:$B$4,2,FALSE),0)</f>
        <v>0</v>
      </c>
      <c r="J237" s="32">
        <f>IF(Script!I237=" ",0,Script!I237)</f>
        <v>0</v>
      </c>
      <c r="K237" s="32" t="str">
        <f t="shared" si="3"/>
        <v>AT$APP PARAM 512,235,0,0,0,0,0,0,0,0</v>
      </c>
    </row>
    <row r="238" spans="1:11">
      <c r="A238">
        <v>512</v>
      </c>
      <c r="B238" s="32">
        <f>Script!B238</f>
        <v>236</v>
      </c>
      <c r="C238" s="32">
        <f>IF((Script!C238)&lt;&gt;"",VLOOKUP(Script!C238,TRIGGERS!A:B,2,FALSE),0)</f>
        <v>0</v>
      </c>
      <c r="D238" s="32">
        <f>IF(Script!D238=" ",0,Script!D238)</f>
        <v>0</v>
      </c>
      <c r="E238" s="32">
        <f>IF(Script!E238&lt;&gt;"",VLOOKUP(Script!E238,CONDITIONS!A:B,2,FALSE),0)</f>
        <v>0</v>
      </c>
      <c r="F238" s="32">
        <f>IF(Script!F238=" ",0,Script!F238)</f>
        <v>0</v>
      </c>
      <c r="G238" s="32">
        <f>IF(Script!J238&lt;&gt;"",VLOOKUP(Script!J238,ACTIONS!A:B,2,FALSE),0)</f>
        <v>0</v>
      </c>
      <c r="H238" s="32">
        <f>IF(Script!K238=" ",0,Script!K238)</f>
        <v>0</v>
      </c>
      <c r="I238" s="32">
        <f>IF(Script!H238&lt;&gt;"", VLOOKUP(Script!H238,CONDITIONS!A:B,2,FALSE),0) + IF(Script!G238&lt;&gt;"",VLOOKUP(Script!G238,'CONDITION OPERATIONS'!$A$1:$B$4,2,FALSE),0)</f>
        <v>0</v>
      </c>
      <c r="J238" s="32">
        <f>IF(Script!I238=" ",0,Script!I238)</f>
        <v>0</v>
      </c>
      <c r="K238" s="32" t="str">
        <f t="shared" si="3"/>
        <v>AT$APP PARAM 512,236,0,0,0,0,0,0,0,0</v>
      </c>
    </row>
    <row r="239" spans="1:11">
      <c r="A239">
        <v>512</v>
      </c>
      <c r="B239" s="32">
        <f>Script!B239</f>
        <v>237</v>
      </c>
      <c r="C239" s="32">
        <f>IF((Script!C239)&lt;&gt;"",VLOOKUP(Script!C239,TRIGGERS!A:B,2,FALSE),0)</f>
        <v>0</v>
      </c>
      <c r="D239" s="32">
        <f>IF(Script!D239=" ",0,Script!D239)</f>
        <v>0</v>
      </c>
      <c r="E239" s="32">
        <f>IF(Script!E239&lt;&gt;"",VLOOKUP(Script!E239,CONDITIONS!A:B,2,FALSE),0)</f>
        <v>0</v>
      </c>
      <c r="F239" s="32">
        <f>IF(Script!F239=" ",0,Script!F239)</f>
        <v>0</v>
      </c>
      <c r="G239" s="32">
        <f>IF(Script!J239&lt;&gt;"",VLOOKUP(Script!J239,ACTIONS!A:B,2,FALSE),0)</f>
        <v>0</v>
      </c>
      <c r="H239" s="32">
        <f>IF(Script!K239=" ",0,Script!K239)</f>
        <v>0</v>
      </c>
      <c r="I239" s="32">
        <f>IF(Script!H239&lt;&gt;"", VLOOKUP(Script!H239,CONDITIONS!A:B,2,FALSE),0) + IF(Script!G239&lt;&gt;"",VLOOKUP(Script!G239,'CONDITION OPERATIONS'!$A$1:$B$4,2,FALSE),0)</f>
        <v>0</v>
      </c>
      <c r="J239" s="32">
        <f>IF(Script!I239=" ",0,Script!I239)</f>
        <v>0</v>
      </c>
      <c r="K239" s="32" t="str">
        <f t="shared" si="3"/>
        <v>AT$APP PARAM 512,237,0,0,0,0,0,0,0,0</v>
      </c>
    </row>
    <row r="240" spans="1:11">
      <c r="A240">
        <v>512</v>
      </c>
      <c r="B240" s="32">
        <f>Script!B240</f>
        <v>238</v>
      </c>
      <c r="C240" s="32">
        <f>IF((Script!C240)&lt;&gt;"",VLOOKUP(Script!C240,TRIGGERS!A:B,2,FALSE),0)</f>
        <v>0</v>
      </c>
      <c r="D240" s="32">
        <f>IF(Script!D240=" ",0,Script!D240)</f>
        <v>0</v>
      </c>
      <c r="E240" s="32">
        <f>IF(Script!E240&lt;&gt;"",VLOOKUP(Script!E240,CONDITIONS!A:B,2,FALSE),0)</f>
        <v>0</v>
      </c>
      <c r="F240" s="32">
        <f>IF(Script!F240=" ",0,Script!F240)</f>
        <v>0</v>
      </c>
      <c r="G240" s="32">
        <f>IF(Script!J240&lt;&gt;"",VLOOKUP(Script!J240,ACTIONS!A:B,2,FALSE),0)</f>
        <v>0</v>
      </c>
      <c r="H240" s="32">
        <f>IF(Script!K240=" ",0,Script!K240)</f>
        <v>0</v>
      </c>
      <c r="I240" s="32">
        <f>IF(Script!H240&lt;&gt;"", VLOOKUP(Script!H240,CONDITIONS!A:B,2,FALSE),0) + IF(Script!G240&lt;&gt;"",VLOOKUP(Script!G240,'CONDITION OPERATIONS'!$A$1:$B$4,2,FALSE),0)</f>
        <v>0</v>
      </c>
      <c r="J240" s="32">
        <f>IF(Script!I240=" ",0,Script!I240)</f>
        <v>0</v>
      </c>
      <c r="K240" s="32" t="str">
        <f t="shared" si="3"/>
        <v>AT$APP PARAM 512,238,0,0,0,0,0,0,0,0</v>
      </c>
    </row>
    <row r="241" spans="1:11">
      <c r="A241">
        <v>512</v>
      </c>
      <c r="B241" s="32">
        <f>Script!B241</f>
        <v>239</v>
      </c>
      <c r="C241" s="32">
        <f>IF((Script!C241)&lt;&gt;"",VLOOKUP(Script!C241,TRIGGERS!A:B,2,FALSE),0)</f>
        <v>0</v>
      </c>
      <c r="D241" s="32">
        <f>IF(Script!D241=" ",0,Script!D241)</f>
        <v>0</v>
      </c>
      <c r="E241" s="32">
        <f>IF(Script!E241&lt;&gt;"",VLOOKUP(Script!E241,CONDITIONS!A:B,2,FALSE),0)</f>
        <v>0</v>
      </c>
      <c r="F241" s="32">
        <f>IF(Script!F241=" ",0,Script!F241)</f>
        <v>0</v>
      </c>
      <c r="G241" s="32">
        <f>IF(Script!J241&lt;&gt;"",VLOOKUP(Script!J241,ACTIONS!A:B,2,FALSE),0)</f>
        <v>0</v>
      </c>
      <c r="H241" s="32">
        <f>IF(Script!K241=" ",0,Script!K241)</f>
        <v>0</v>
      </c>
      <c r="I241" s="32">
        <f>IF(Script!H241&lt;&gt;"", VLOOKUP(Script!H241,CONDITIONS!A:B,2,FALSE),0) + IF(Script!G241&lt;&gt;"",VLOOKUP(Script!G241,'CONDITION OPERATIONS'!$A$1:$B$4,2,FALSE),0)</f>
        <v>0</v>
      </c>
      <c r="J241" s="32">
        <f>IF(Script!I241=" ",0,Script!I241)</f>
        <v>0</v>
      </c>
      <c r="K241" s="32" t="str">
        <f t="shared" si="3"/>
        <v>AT$APP PARAM 512,239,0,0,0,0,0,0,0,0</v>
      </c>
    </row>
    <row r="242" spans="1:11">
      <c r="A242">
        <v>512</v>
      </c>
      <c r="B242" s="32">
        <f>Script!B242</f>
        <v>240</v>
      </c>
      <c r="C242" s="32">
        <f>IF((Script!C242)&lt;&gt;"",VLOOKUP(Script!C242,TRIGGERS!A:B,2,FALSE),0)</f>
        <v>0</v>
      </c>
      <c r="D242" s="32">
        <f>IF(Script!D242=" ",0,Script!D242)</f>
        <v>0</v>
      </c>
      <c r="E242" s="32">
        <f>IF(Script!E242&lt;&gt;"",VLOOKUP(Script!E242,CONDITIONS!A:B,2,FALSE),0)</f>
        <v>0</v>
      </c>
      <c r="F242" s="32">
        <f>IF(Script!F242=" ",0,Script!F242)</f>
        <v>0</v>
      </c>
      <c r="G242" s="32">
        <f>IF(Script!J242&lt;&gt;"",VLOOKUP(Script!J242,ACTIONS!A:B,2,FALSE),0)</f>
        <v>0</v>
      </c>
      <c r="H242" s="32">
        <f>IF(Script!K242=" ",0,Script!K242)</f>
        <v>0</v>
      </c>
      <c r="I242" s="32">
        <f>IF(Script!H242&lt;&gt;"", VLOOKUP(Script!H242,CONDITIONS!A:B,2,FALSE),0) + IF(Script!G242&lt;&gt;"",VLOOKUP(Script!G242,'CONDITION OPERATIONS'!$A$1:$B$4,2,FALSE),0)</f>
        <v>0</v>
      </c>
      <c r="J242" s="32">
        <f>IF(Script!I242=" ",0,Script!I242)</f>
        <v>0</v>
      </c>
      <c r="K242" s="32" t="str">
        <f t="shared" si="3"/>
        <v>AT$APP PARAM 512,240,0,0,0,0,0,0,0,0</v>
      </c>
    </row>
    <row r="243" spans="1:11">
      <c r="A243">
        <v>512</v>
      </c>
      <c r="B243" s="32">
        <f>Script!B243</f>
        <v>241</v>
      </c>
      <c r="C243" s="32">
        <f>IF((Script!C243)&lt;&gt;"",VLOOKUP(Script!C243,TRIGGERS!A:B,2,FALSE),0)</f>
        <v>0</v>
      </c>
      <c r="D243" s="32">
        <f>IF(Script!D243=" ",0,Script!D243)</f>
        <v>0</v>
      </c>
      <c r="E243" s="32">
        <f>IF(Script!E243&lt;&gt;"",VLOOKUP(Script!E243,CONDITIONS!A:B,2,FALSE),0)</f>
        <v>0</v>
      </c>
      <c r="F243" s="32">
        <f>IF(Script!F243=" ",0,Script!F243)</f>
        <v>0</v>
      </c>
      <c r="G243" s="32">
        <f>IF(Script!J243&lt;&gt;"",VLOOKUP(Script!J243,ACTIONS!A:B,2,FALSE),0)</f>
        <v>0</v>
      </c>
      <c r="H243" s="32">
        <f>IF(Script!K243=" ",0,Script!K243)</f>
        <v>0</v>
      </c>
      <c r="I243" s="32">
        <f>IF(Script!H243&lt;&gt;"", VLOOKUP(Script!H243,CONDITIONS!A:B,2,FALSE),0) + IF(Script!G243&lt;&gt;"",VLOOKUP(Script!G243,'CONDITION OPERATIONS'!$A$1:$B$4,2,FALSE),0)</f>
        <v>0</v>
      </c>
      <c r="J243" s="32">
        <f>IF(Script!I243=" ",0,Script!I243)</f>
        <v>0</v>
      </c>
      <c r="K243" s="32" t="str">
        <f t="shared" si="3"/>
        <v>AT$APP PARAM 512,241,0,0,0,0,0,0,0,0</v>
      </c>
    </row>
    <row r="244" spans="1:11">
      <c r="A244">
        <v>512</v>
      </c>
      <c r="B244" s="32">
        <f>Script!B244</f>
        <v>242</v>
      </c>
      <c r="C244" s="32">
        <f>IF((Script!C244)&lt;&gt;"",VLOOKUP(Script!C244,TRIGGERS!A:B,2,FALSE),0)</f>
        <v>0</v>
      </c>
      <c r="D244" s="32">
        <f>IF(Script!D244=" ",0,Script!D244)</f>
        <v>0</v>
      </c>
      <c r="E244" s="32">
        <f>IF(Script!E244&lt;&gt;"",VLOOKUP(Script!E244,CONDITIONS!A:B,2,FALSE),0)</f>
        <v>0</v>
      </c>
      <c r="F244" s="32">
        <f>IF(Script!F244=" ",0,Script!F244)</f>
        <v>0</v>
      </c>
      <c r="G244" s="32">
        <f>IF(Script!J244&lt;&gt;"",VLOOKUP(Script!J244,ACTIONS!A:B,2,FALSE),0)</f>
        <v>0</v>
      </c>
      <c r="H244" s="32">
        <f>IF(Script!K244=" ",0,Script!K244)</f>
        <v>0</v>
      </c>
      <c r="I244" s="32">
        <f>IF(Script!H244&lt;&gt;"", VLOOKUP(Script!H244,CONDITIONS!A:B,2,FALSE),0) + IF(Script!G244&lt;&gt;"",VLOOKUP(Script!G244,'CONDITION OPERATIONS'!$A$1:$B$4,2,FALSE),0)</f>
        <v>0</v>
      </c>
      <c r="J244" s="32">
        <f>IF(Script!I244=" ",0,Script!I244)</f>
        <v>0</v>
      </c>
      <c r="K244" s="32" t="str">
        <f t="shared" si="3"/>
        <v>AT$APP PARAM 512,242,0,0,0,0,0,0,0,0</v>
      </c>
    </row>
    <row r="245" spans="1:11">
      <c r="A245">
        <v>512</v>
      </c>
      <c r="B245" s="32">
        <f>Script!B245</f>
        <v>243</v>
      </c>
      <c r="C245" s="32">
        <f>IF((Script!C245)&lt;&gt;"",VLOOKUP(Script!C245,TRIGGERS!A:B,2,FALSE),0)</f>
        <v>0</v>
      </c>
      <c r="D245" s="32">
        <f>IF(Script!D245=" ",0,Script!D245)</f>
        <v>0</v>
      </c>
      <c r="E245" s="32">
        <f>IF(Script!E245&lt;&gt;"",VLOOKUP(Script!E245,CONDITIONS!A:B,2,FALSE),0)</f>
        <v>0</v>
      </c>
      <c r="F245" s="32">
        <f>IF(Script!F245=" ",0,Script!F245)</f>
        <v>0</v>
      </c>
      <c r="G245" s="32">
        <f>IF(Script!J245&lt;&gt;"",VLOOKUP(Script!J245,ACTIONS!A:B,2,FALSE),0)</f>
        <v>0</v>
      </c>
      <c r="H245" s="32">
        <f>IF(Script!K245=" ",0,Script!K245)</f>
        <v>0</v>
      </c>
      <c r="I245" s="32">
        <f>IF(Script!H245&lt;&gt;"", VLOOKUP(Script!H245,CONDITIONS!A:B,2,FALSE),0) + IF(Script!G245&lt;&gt;"",VLOOKUP(Script!G245,'CONDITION OPERATIONS'!$A$1:$B$4,2,FALSE),0)</f>
        <v>0</v>
      </c>
      <c r="J245" s="32">
        <f>IF(Script!I245=" ",0,Script!I245)</f>
        <v>0</v>
      </c>
      <c r="K245" s="32" t="str">
        <f t="shared" si="3"/>
        <v>AT$APP PARAM 512,243,0,0,0,0,0,0,0,0</v>
      </c>
    </row>
    <row r="246" spans="1:11">
      <c r="A246">
        <v>512</v>
      </c>
      <c r="B246" s="32">
        <f>Script!B246</f>
        <v>244</v>
      </c>
      <c r="C246" s="32">
        <f>IF((Script!C246)&lt;&gt;"",VLOOKUP(Script!C246,TRIGGERS!A:B,2,FALSE),0)</f>
        <v>0</v>
      </c>
      <c r="D246" s="32">
        <f>IF(Script!D246=" ",0,Script!D246)</f>
        <v>0</v>
      </c>
      <c r="E246" s="32">
        <f>IF(Script!E246&lt;&gt;"",VLOOKUP(Script!E246,CONDITIONS!A:B,2,FALSE),0)</f>
        <v>0</v>
      </c>
      <c r="F246" s="32">
        <f>IF(Script!F246=" ",0,Script!F246)</f>
        <v>0</v>
      </c>
      <c r="G246" s="32">
        <f>IF(Script!J246&lt;&gt;"",VLOOKUP(Script!J246,ACTIONS!A:B,2,FALSE),0)</f>
        <v>0</v>
      </c>
      <c r="H246" s="32">
        <f>IF(Script!K246=" ",0,Script!K246)</f>
        <v>0</v>
      </c>
      <c r="I246" s="32">
        <f>IF(Script!H246&lt;&gt;"", VLOOKUP(Script!H246,CONDITIONS!A:B,2,FALSE),0) + IF(Script!G246&lt;&gt;"",VLOOKUP(Script!G246,'CONDITION OPERATIONS'!$A$1:$B$4,2,FALSE),0)</f>
        <v>0</v>
      </c>
      <c r="J246" s="32">
        <f>IF(Script!I246=" ",0,Script!I246)</f>
        <v>0</v>
      </c>
      <c r="K246" s="32" t="str">
        <f t="shared" si="3"/>
        <v>AT$APP PARAM 512,244,0,0,0,0,0,0,0,0</v>
      </c>
    </row>
    <row r="247" spans="1:11">
      <c r="A247">
        <v>512</v>
      </c>
      <c r="B247" s="32">
        <f>Script!B247</f>
        <v>245</v>
      </c>
      <c r="C247" s="32">
        <f>IF((Script!C247)&lt;&gt;"",VLOOKUP(Script!C247,TRIGGERS!A:B,2,FALSE),0)</f>
        <v>0</v>
      </c>
      <c r="D247" s="32">
        <f>IF(Script!D247=" ",0,Script!D247)</f>
        <v>0</v>
      </c>
      <c r="E247" s="32">
        <f>IF(Script!E247&lt;&gt;"",VLOOKUP(Script!E247,CONDITIONS!A:B,2,FALSE),0)</f>
        <v>0</v>
      </c>
      <c r="F247" s="32">
        <f>IF(Script!F247=" ",0,Script!F247)</f>
        <v>0</v>
      </c>
      <c r="G247" s="32">
        <f>IF(Script!J247&lt;&gt;"",VLOOKUP(Script!J247,ACTIONS!A:B,2,FALSE),0)</f>
        <v>0</v>
      </c>
      <c r="H247" s="32">
        <f>IF(Script!K247=" ",0,Script!K247)</f>
        <v>0</v>
      </c>
      <c r="I247" s="32">
        <f>IF(Script!H247&lt;&gt;"", VLOOKUP(Script!H247,CONDITIONS!A:B,2,FALSE),0) + IF(Script!G247&lt;&gt;"",VLOOKUP(Script!G247,'CONDITION OPERATIONS'!$A$1:$B$4,2,FALSE),0)</f>
        <v>0</v>
      </c>
      <c r="J247" s="32">
        <f>IF(Script!I247=" ",0,Script!I247)</f>
        <v>0</v>
      </c>
      <c r="K247" s="32" t="str">
        <f t="shared" si="3"/>
        <v>AT$APP PARAM 512,245,0,0,0,0,0,0,0,0</v>
      </c>
    </row>
    <row r="248" spans="1:11">
      <c r="A248">
        <v>512</v>
      </c>
      <c r="B248" s="32">
        <f>Script!B248</f>
        <v>246</v>
      </c>
      <c r="C248" s="32">
        <f>IF((Script!C248)&lt;&gt;"",VLOOKUP(Script!C248,TRIGGERS!A:B,2,FALSE),0)</f>
        <v>0</v>
      </c>
      <c r="D248" s="32">
        <f>IF(Script!D248=" ",0,Script!D248)</f>
        <v>0</v>
      </c>
      <c r="E248" s="32">
        <f>IF(Script!E248&lt;&gt;"",VLOOKUP(Script!E248,CONDITIONS!A:B,2,FALSE),0)</f>
        <v>0</v>
      </c>
      <c r="F248" s="32">
        <f>IF(Script!F248=" ",0,Script!F248)</f>
        <v>0</v>
      </c>
      <c r="G248" s="32">
        <f>IF(Script!J248&lt;&gt;"",VLOOKUP(Script!J248,ACTIONS!A:B,2,FALSE),0)</f>
        <v>0</v>
      </c>
      <c r="H248" s="32">
        <f>IF(Script!K248=" ",0,Script!K248)</f>
        <v>0</v>
      </c>
      <c r="I248" s="32">
        <f>IF(Script!H248&lt;&gt;"", VLOOKUP(Script!H248,CONDITIONS!A:B,2,FALSE),0) + IF(Script!G248&lt;&gt;"",VLOOKUP(Script!G248,'CONDITION OPERATIONS'!$A$1:$B$4,2,FALSE),0)</f>
        <v>0</v>
      </c>
      <c r="J248" s="32">
        <f>IF(Script!I248=" ",0,Script!I248)</f>
        <v>0</v>
      </c>
      <c r="K248" s="32" t="str">
        <f t="shared" si="3"/>
        <v>AT$APP PARAM 512,246,0,0,0,0,0,0,0,0</v>
      </c>
    </row>
    <row r="249" spans="1:11">
      <c r="A249">
        <v>512</v>
      </c>
      <c r="B249" s="32">
        <f>Script!B249</f>
        <v>247</v>
      </c>
      <c r="C249" s="32">
        <f>IF((Script!C249)&lt;&gt;"",VLOOKUP(Script!C249,TRIGGERS!A:B,2,FALSE),0)</f>
        <v>0</v>
      </c>
      <c r="D249" s="32">
        <f>IF(Script!D249=" ",0,Script!D249)</f>
        <v>0</v>
      </c>
      <c r="E249" s="32">
        <f>IF(Script!E249&lt;&gt;"",VLOOKUP(Script!E249,CONDITIONS!A:B,2,FALSE),0)</f>
        <v>0</v>
      </c>
      <c r="F249" s="32">
        <f>IF(Script!F249=" ",0,Script!F249)</f>
        <v>0</v>
      </c>
      <c r="G249" s="32">
        <f>IF(Script!J249&lt;&gt;"",VLOOKUP(Script!J249,ACTIONS!A:B,2,FALSE),0)</f>
        <v>0</v>
      </c>
      <c r="H249" s="32">
        <f>IF(Script!K249=" ",0,Script!K249)</f>
        <v>0</v>
      </c>
      <c r="I249" s="32">
        <f>IF(Script!H249&lt;&gt;"", VLOOKUP(Script!H249,CONDITIONS!A:B,2,FALSE),0) + IF(Script!G249&lt;&gt;"",VLOOKUP(Script!G249,'CONDITION OPERATIONS'!$A$1:$B$4,2,FALSE),0)</f>
        <v>0</v>
      </c>
      <c r="J249" s="32">
        <f>IF(Script!I249=" ",0,Script!I249)</f>
        <v>0</v>
      </c>
      <c r="K249" s="32" t="str">
        <f t="shared" si="3"/>
        <v>AT$APP PARAM 512,247,0,0,0,0,0,0,0,0</v>
      </c>
    </row>
    <row r="250" spans="1:11">
      <c r="A250">
        <v>512</v>
      </c>
      <c r="B250" s="32">
        <f>Script!B250</f>
        <v>248</v>
      </c>
      <c r="C250" s="32">
        <f>IF((Script!C250)&lt;&gt;"",VLOOKUP(Script!C250,TRIGGERS!A:B,2,FALSE),0)</f>
        <v>0</v>
      </c>
      <c r="D250" s="32">
        <f>IF(Script!D250=" ",0,Script!D250)</f>
        <v>0</v>
      </c>
      <c r="E250" s="32">
        <f>IF(Script!E250&lt;&gt;"",VLOOKUP(Script!E250,CONDITIONS!A:B,2,FALSE),0)</f>
        <v>0</v>
      </c>
      <c r="F250" s="32">
        <f>IF(Script!F250=" ",0,Script!F250)</f>
        <v>0</v>
      </c>
      <c r="G250" s="32">
        <f>IF(Script!J250&lt;&gt;"",VLOOKUP(Script!J250,ACTIONS!A:B,2,FALSE),0)</f>
        <v>0</v>
      </c>
      <c r="H250" s="32">
        <f>IF(Script!K250=" ",0,Script!K250)</f>
        <v>0</v>
      </c>
      <c r="I250" s="32">
        <f>IF(Script!H250&lt;&gt;"", VLOOKUP(Script!H250,CONDITIONS!A:B,2,FALSE),0) + IF(Script!G250&lt;&gt;"",VLOOKUP(Script!G250,'CONDITION OPERATIONS'!$A$1:$B$4,2,FALSE),0)</f>
        <v>0</v>
      </c>
      <c r="J250" s="32">
        <f>IF(Script!I250=" ",0,Script!I250)</f>
        <v>0</v>
      </c>
      <c r="K250" s="32" t="str">
        <f t="shared" si="3"/>
        <v>AT$APP PARAM 512,248,0,0,0,0,0,0,0,0</v>
      </c>
    </row>
    <row r="251" spans="1:11">
      <c r="A251">
        <v>512</v>
      </c>
      <c r="B251" s="32">
        <f>Script!B251</f>
        <v>249</v>
      </c>
      <c r="C251" s="32">
        <f>IF((Script!C251)&lt;&gt;"",VLOOKUP(Script!C251,TRIGGERS!A:B,2,FALSE),0)</f>
        <v>0</v>
      </c>
      <c r="D251" s="32">
        <f>IF(Script!D251=" ",0,Script!D251)</f>
        <v>0</v>
      </c>
      <c r="E251" s="32">
        <f>IF(Script!E251&lt;&gt;"",VLOOKUP(Script!E251,CONDITIONS!A:B,2,FALSE),0)</f>
        <v>0</v>
      </c>
      <c r="F251" s="32">
        <f>IF(Script!F251=" ",0,Script!F251)</f>
        <v>0</v>
      </c>
      <c r="G251" s="32">
        <f>IF(Script!J251&lt;&gt;"",VLOOKUP(Script!J251,ACTIONS!A:B,2,FALSE),0)</f>
        <v>0</v>
      </c>
      <c r="H251" s="32">
        <f>IF(Script!K251=" ",0,Script!K251)</f>
        <v>0</v>
      </c>
      <c r="I251" s="32">
        <f>IF(Script!H251&lt;&gt;"", VLOOKUP(Script!H251,CONDITIONS!A:B,2,FALSE),0) + IF(Script!G251&lt;&gt;"",VLOOKUP(Script!G251,'CONDITION OPERATIONS'!$A$1:$B$4,2,FALSE),0)</f>
        <v>0</v>
      </c>
      <c r="J251" s="32">
        <f>IF(Script!I251=" ",0,Script!I251)</f>
        <v>0</v>
      </c>
      <c r="K251" s="32" t="str">
        <f t="shared" si="3"/>
        <v>AT$APP PARAM 512,249,0,0,0,0,0,0,0,0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1"/>
  <sheetViews>
    <sheetView zoomScale="85" workbookViewId="0">
      <selection activeCell="B2" sqref="B2"/>
    </sheetView>
  </sheetViews>
  <sheetFormatPr baseColWidth="10" defaultColWidth="9.140625" defaultRowHeight="12.75"/>
  <cols>
    <col min="2" max="2" width="11.42578125" bestFit="1" customWidth="1"/>
    <col min="3" max="3" width="17.28515625" bestFit="1" customWidth="1"/>
    <col min="4" max="4" width="29.28515625" customWidth="1"/>
    <col min="5" max="5" width="61" customWidth="1"/>
    <col min="6" max="6" width="13.28515625" customWidth="1"/>
  </cols>
  <sheetData>
    <row r="1" spans="1:6">
      <c r="A1" t="s">
        <v>376</v>
      </c>
      <c r="B1" t="s">
        <v>377</v>
      </c>
      <c r="C1" t="s">
        <v>378</v>
      </c>
      <c r="D1" t="s">
        <v>387</v>
      </c>
      <c r="E1" t="s">
        <v>388</v>
      </c>
    </row>
    <row r="2" spans="1:6" ht="76.5">
      <c r="A2">
        <v>512</v>
      </c>
      <c r="B2" s="8">
        <f>Script!B2</f>
        <v>0</v>
      </c>
      <c r="C2" s="8" t="str">
        <f>CONCATENATE(DEC2HEX('Script AT Commands'!C2,2),DEC2HEX('Script AT Commands'!D2,2),DEC2HEX('Script AT Commands'!E2,2),DEC2HEX('Script AT Commands'!F2,2),DEC2HEX('Script AT Commands'!G2,2),DEC2HEX('Script AT Commands'!H2,2),DEC2HEX('Script AT Commands'!I2,2),DEC2HEX('Script AT Commands'!J2,2))</f>
        <v>0000000000000000</v>
      </c>
      <c r="D2" s="8" t="str">
        <f>CONCATENATE(A2,",",B2,",",C2)</f>
        <v>512,0,0000000000000000</v>
      </c>
      <c r="E2" s="9" t="str">
        <f>CONCATENATE("&lt;Index ID='",B2,"'CanUserView='f' CanUserEdit='f' CanAdminEdit='f'&gt;",CHAR(13),CHAR(10),"&lt;TabLabel&gt;Events&lt;/TabLabel&gt;",CHAR(13),CHAR(10),"&lt;DisplayLabel&gt;EVENT ",B2,"&lt;/DisplayLabel&gt;",CHAR(13),CHAR(10),"&lt;SortOrder&gt;0&lt;/SortOrder&gt;",CHAR(13),CHAR(10),"&lt;Value&gt;",C2,"&lt;/Value&gt;",CHAR(13),CHAR(10),"&lt;/Index&gt;")</f>
        <v>&lt;Index ID='0'CanUserView='f' CanUserEdit='f' CanAdminEdit='f'&gt;_x000D_
&lt;TabLabel&gt;Events&lt;/TabLabel&gt;_x000D_
&lt;DisplayLabel&gt;EVENT 0&lt;/DisplayLabel&gt;_x000D_
&lt;SortOrder&gt;0&lt;/SortOrder&gt;_x000D_
&lt;Value&gt;0000000000000000&lt;/Value&gt;_x000D_
&lt;/Index&gt;</v>
      </c>
      <c r="F2" s="9"/>
    </row>
    <row r="3" spans="1:6" ht="76.5">
      <c r="A3">
        <v>512</v>
      </c>
      <c r="B3" s="8">
        <f>Script!B3</f>
        <v>1</v>
      </c>
      <c r="C3" s="8" t="str">
        <f>CONCATENATE(DEC2HEX('Script AT Commands'!C3,2),DEC2HEX('Script AT Commands'!D3,2),DEC2HEX('Script AT Commands'!E3,2),DEC2HEX('Script AT Commands'!F3,2),DEC2HEX('Script AT Commands'!G3,2),DEC2HEX('Script AT Commands'!H3,2),DEC2HEX('Script AT Commands'!I3,2),DEC2HEX('Script AT Commands'!J3,2))</f>
        <v>0000000000000000</v>
      </c>
      <c r="D3" s="8" t="str">
        <f>CONCATENATE(A3,",",B3,",",C3)</f>
        <v>512,1,0000000000000000</v>
      </c>
      <c r="E3" s="9" t="str">
        <f t="shared" ref="E3:E66" si="0">CONCATENATE("&lt;Index ID='",B3,"'CanUserView='f' CanUserEdit='f' CanAdminEdit='f'&gt;",CHAR(13),CHAR(10),"&lt;TabLabel&gt;Events&lt;/TabLabel&gt;",CHAR(13),CHAR(10),"&lt;DisplayLabel&gt;EVENT ",B3,"&lt;/DisplayLabel&gt;",CHAR(13),CHAR(10),"&lt;SortOrder&gt;0&lt;/SortOrder&gt;",CHAR(13),CHAR(10),"&lt;Value&gt;",C3,"&lt;/Value&gt;",CHAR(13),CHAR(10),"&lt;/Index&gt;")</f>
        <v>&lt;Index ID='1'CanUserView='f' CanUserEdit='f' CanAdminEdit='f'&gt;_x000D_
&lt;TabLabel&gt;Events&lt;/TabLabel&gt;_x000D_
&lt;DisplayLabel&gt;EVENT 1&lt;/DisplayLabel&gt;_x000D_
&lt;SortOrder&gt;0&lt;/SortOrder&gt;_x000D_
&lt;Value&gt;0000000000000000&lt;/Value&gt;_x000D_
&lt;/Index&gt;</v>
      </c>
      <c r="F3" s="9"/>
    </row>
    <row r="4" spans="1:6" ht="76.5">
      <c r="A4">
        <v>512</v>
      </c>
      <c r="B4" s="8">
        <f>Script!B4</f>
        <v>2</v>
      </c>
      <c r="C4" s="8" t="str">
        <f>CONCATENATE(DEC2HEX('Script AT Commands'!C4,2),DEC2HEX('Script AT Commands'!D4,2),DEC2HEX('Script AT Commands'!E4,2),DEC2HEX('Script AT Commands'!F4,2),DEC2HEX('Script AT Commands'!G4,2),DEC2HEX('Script AT Commands'!H4,2),DEC2HEX('Script AT Commands'!I4,2),DEC2HEX('Script AT Commands'!J4,2))</f>
        <v>0000000000000000</v>
      </c>
      <c r="D4" s="8" t="str">
        <f t="shared" ref="D4:D67" si="1">CONCATENATE(A4,",",B4,",",C4)</f>
        <v>512,2,0000000000000000</v>
      </c>
      <c r="E4" s="9" t="str">
        <f t="shared" si="0"/>
        <v>&lt;Index ID='2'CanUserView='f' CanUserEdit='f' CanAdminEdit='f'&gt;_x000D_
&lt;TabLabel&gt;Events&lt;/TabLabel&gt;_x000D_
&lt;DisplayLabel&gt;EVENT 2&lt;/DisplayLabel&gt;_x000D_
&lt;SortOrder&gt;0&lt;/SortOrder&gt;_x000D_
&lt;Value&gt;0000000000000000&lt;/Value&gt;_x000D_
&lt;/Index&gt;</v>
      </c>
      <c r="F4" s="9"/>
    </row>
    <row r="5" spans="1:6" ht="76.5">
      <c r="A5">
        <v>512</v>
      </c>
      <c r="B5" s="8">
        <f>Script!B5</f>
        <v>3</v>
      </c>
      <c r="C5" s="8" t="str">
        <f>CONCATENATE(DEC2HEX('Script AT Commands'!C5,2),DEC2HEX('Script AT Commands'!D5,2),DEC2HEX('Script AT Commands'!E5,2),DEC2HEX('Script AT Commands'!F5,2),DEC2HEX('Script AT Commands'!G5,2),DEC2HEX('Script AT Commands'!H5,2),DEC2HEX('Script AT Commands'!I5,2),DEC2HEX('Script AT Commands'!J5,2))</f>
        <v>0000000000000000</v>
      </c>
      <c r="D5" s="8" t="str">
        <f t="shared" si="1"/>
        <v>512,3,0000000000000000</v>
      </c>
      <c r="E5" s="9" t="str">
        <f t="shared" si="0"/>
        <v>&lt;Index ID='3'CanUserView='f' CanUserEdit='f' CanAdminEdit='f'&gt;_x000D_
&lt;TabLabel&gt;Events&lt;/TabLabel&gt;_x000D_
&lt;DisplayLabel&gt;EVENT 3&lt;/DisplayLabel&gt;_x000D_
&lt;SortOrder&gt;0&lt;/SortOrder&gt;_x000D_
&lt;Value&gt;0000000000000000&lt;/Value&gt;_x000D_
&lt;/Index&gt;</v>
      </c>
      <c r="F5" s="9"/>
    </row>
    <row r="6" spans="1:6" ht="76.5">
      <c r="A6">
        <v>512</v>
      </c>
      <c r="B6" s="8">
        <f>Script!B6</f>
        <v>4</v>
      </c>
      <c r="C6" s="8" t="str">
        <f>CONCATENATE(DEC2HEX('Script AT Commands'!C6,2),DEC2HEX('Script AT Commands'!D6,2),DEC2HEX('Script AT Commands'!E6,2),DEC2HEX('Script AT Commands'!F6,2),DEC2HEX('Script AT Commands'!G6,2),DEC2HEX('Script AT Commands'!H6,2),DEC2HEX('Script AT Commands'!I6,2),DEC2HEX('Script AT Commands'!J6,2))</f>
        <v>0000000000000000</v>
      </c>
      <c r="D6" s="8" t="str">
        <f t="shared" si="1"/>
        <v>512,4,0000000000000000</v>
      </c>
      <c r="E6" s="9" t="str">
        <f t="shared" si="0"/>
        <v>&lt;Index ID='4'CanUserView='f' CanUserEdit='f' CanAdminEdit='f'&gt;_x000D_
&lt;TabLabel&gt;Events&lt;/TabLabel&gt;_x000D_
&lt;DisplayLabel&gt;EVENT 4&lt;/DisplayLabel&gt;_x000D_
&lt;SortOrder&gt;0&lt;/SortOrder&gt;_x000D_
&lt;Value&gt;0000000000000000&lt;/Value&gt;_x000D_
&lt;/Index&gt;</v>
      </c>
      <c r="F6" s="9"/>
    </row>
    <row r="7" spans="1:6" ht="76.5">
      <c r="A7">
        <v>512</v>
      </c>
      <c r="B7" s="8">
        <f>Script!B7</f>
        <v>5</v>
      </c>
      <c r="C7" s="8" t="str">
        <f>CONCATENATE(DEC2HEX('Script AT Commands'!C7,2),DEC2HEX('Script AT Commands'!D7,2),DEC2HEX('Script AT Commands'!E7,2),DEC2HEX('Script AT Commands'!F7,2),DEC2HEX('Script AT Commands'!G7,2),DEC2HEX('Script AT Commands'!H7,2),DEC2HEX('Script AT Commands'!I7,2),DEC2HEX('Script AT Commands'!J7,2))</f>
        <v>0000000000000000</v>
      </c>
      <c r="D7" s="8" t="str">
        <f t="shared" si="1"/>
        <v>512,5,0000000000000000</v>
      </c>
      <c r="E7" s="9" t="str">
        <f t="shared" si="0"/>
        <v>&lt;Index ID='5'CanUserView='f' CanUserEdit='f' CanAdminEdit='f'&gt;_x000D_
&lt;TabLabel&gt;Events&lt;/TabLabel&gt;_x000D_
&lt;DisplayLabel&gt;EVENT 5&lt;/DisplayLabel&gt;_x000D_
&lt;SortOrder&gt;0&lt;/SortOrder&gt;_x000D_
&lt;Value&gt;0000000000000000&lt;/Value&gt;_x000D_
&lt;/Index&gt;</v>
      </c>
      <c r="F7" s="9"/>
    </row>
    <row r="8" spans="1:6" ht="76.5">
      <c r="A8">
        <v>512</v>
      </c>
      <c r="B8" s="8">
        <f>Script!B8</f>
        <v>6</v>
      </c>
      <c r="C8" s="8" t="str">
        <f>CONCATENATE(DEC2HEX('Script AT Commands'!C8,2),DEC2HEX('Script AT Commands'!D8,2),DEC2HEX('Script AT Commands'!E8,2),DEC2HEX('Script AT Commands'!F8,2),DEC2HEX('Script AT Commands'!G8,2),DEC2HEX('Script AT Commands'!H8,2),DEC2HEX('Script AT Commands'!I8,2),DEC2HEX('Script AT Commands'!J8,2))</f>
        <v>0000000000000000</v>
      </c>
      <c r="D8" s="8" t="str">
        <f t="shared" si="1"/>
        <v>512,6,0000000000000000</v>
      </c>
      <c r="E8" s="9" t="str">
        <f t="shared" si="0"/>
        <v>&lt;Index ID='6'CanUserView='f' CanUserEdit='f' CanAdminEdit='f'&gt;_x000D_
&lt;TabLabel&gt;Events&lt;/TabLabel&gt;_x000D_
&lt;DisplayLabel&gt;EVENT 6&lt;/DisplayLabel&gt;_x000D_
&lt;SortOrder&gt;0&lt;/SortOrder&gt;_x000D_
&lt;Value&gt;0000000000000000&lt;/Value&gt;_x000D_
&lt;/Index&gt;</v>
      </c>
      <c r="F8" s="9"/>
    </row>
    <row r="9" spans="1:6" ht="76.5">
      <c r="A9">
        <v>512</v>
      </c>
      <c r="B9" s="8">
        <f>Script!B9</f>
        <v>7</v>
      </c>
      <c r="C9" s="8" t="str">
        <f>CONCATENATE(DEC2HEX('Script AT Commands'!C9,2),DEC2HEX('Script AT Commands'!D9,2),DEC2HEX('Script AT Commands'!E9,2),DEC2HEX('Script AT Commands'!F9,2),DEC2HEX('Script AT Commands'!G9,2),DEC2HEX('Script AT Commands'!H9,2),DEC2HEX('Script AT Commands'!I9,2),DEC2HEX('Script AT Commands'!J9,2))</f>
        <v>0000000000000000</v>
      </c>
      <c r="D9" s="8" t="str">
        <f t="shared" si="1"/>
        <v>512,7,0000000000000000</v>
      </c>
      <c r="E9" s="9" t="str">
        <f t="shared" si="0"/>
        <v>&lt;Index ID='7'CanUserView='f' CanUserEdit='f' CanAdminEdit='f'&gt;_x000D_
&lt;TabLabel&gt;Events&lt;/TabLabel&gt;_x000D_
&lt;DisplayLabel&gt;EVENT 7&lt;/DisplayLabel&gt;_x000D_
&lt;SortOrder&gt;0&lt;/SortOrder&gt;_x000D_
&lt;Value&gt;0000000000000000&lt;/Value&gt;_x000D_
&lt;/Index&gt;</v>
      </c>
      <c r="F9" s="9"/>
    </row>
    <row r="10" spans="1:6" ht="76.5">
      <c r="A10">
        <v>512</v>
      </c>
      <c r="B10" s="8">
        <f>Script!B10</f>
        <v>8</v>
      </c>
      <c r="C10" s="8" t="str">
        <f>CONCATENATE(DEC2HEX('Script AT Commands'!C10,2),DEC2HEX('Script AT Commands'!D10,2),DEC2HEX('Script AT Commands'!E10,2),DEC2HEX('Script AT Commands'!F10,2),DEC2HEX('Script AT Commands'!G10,2),DEC2HEX('Script AT Commands'!H10,2),DEC2HEX('Script AT Commands'!I10,2),DEC2HEX('Script AT Commands'!J10,2))</f>
        <v>0000000000000000</v>
      </c>
      <c r="D10" s="8" t="str">
        <f t="shared" si="1"/>
        <v>512,8,0000000000000000</v>
      </c>
      <c r="E10" s="9" t="str">
        <f t="shared" si="0"/>
        <v>&lt;Index ID='8'CanUserView='f' CanUserEdit='f' CanAdminEdit='f'&gt;_x000D_
&lt;TabLabel&gt;Events&lt;/TabLabel&gt;_x000D_
&lt;DisplayLabel&gt;EVENT 8&lt;/DisplayLabel&gt;_x000D_
&lt;SortOrder&gt;0&lt;/SortOrder&gt;_x000D_
&lt;Value&gt;0000000000000000&lt;/Value&gt;_x000D_
&lt;/Index&gt;</v>
      </c>
      <c r="F10" s="9"/>
    </row>
    <row r="11" spans="1:6" ht="76.5">
      <c r="A11">
        <v>512</v>
      </c>
      <c r="B11" s="8">
        <f>Script!B11</f>
        <v>9</v>
      </c>
      <c r="C11" s="8" t="str">
        <f>CONCATENATE(DEC2HEX('Script AT Commands'!C11,2),DEC2HEX('Script AT Commands'!D11,2),DEC2HEX('Script AT Commands'!E11,2),DEC2HEX('Script AT Commands'!F11,2),DEC2HEX('Script AT Commands'!G11,2),DEC2HEX('Script AT Commands'!H11,2),DEC2HEX('Script AT Commands'!I11,2),DEC2HEX('Script AT Commands'!J11,2))</f>
        <v>0000000000000000</v>
      </c>
      <c r="D11" s="8" t="str">
        <f t="shared" si="1"/>
        <v>512,9,0000000000000000</v>
      </c>
      <c r="E11" s="9" t="str">
        <f t="shared" si="0"/>
        <v>&lt;Index ID='9'CanUserView='f' CanUserEdit='f' CanAdminEdit='f'&gt;_x000D_
&lt;TabLabel&gt;Events&lt;/TabLabel&gt;_x000D_
&lt;DisplayLabel&gt;EVENT 9&lt;/DisplayLabel&gt;_x000D_
&lt;SortOrder&gt;0&lt;/SortOrder&gt;_x000D_
&lt;Value&gt;0000000000000000&lt;/Value&gt;_x000D_
&lt;/Index&gt;</v>
      </c>
      <c r="F11" s="9"/>
    </row>
    <row r="12" spans="1:6" ht="76.5">
      <c r="A12">
        <v>512</v>
      </c>
      <c r="B12" s="8">
        <f>Script!B12</f>
        <v>10</v>
      </c>
      <c r="C12" s="8" t="str">
        <f>CONCATENATE(DEC2HEX('Script AT Commands'!C12,2),DEC2HEX('Script AT Commands'!D12,2),DEC2HEX('Script AT Commands'!E12,2),DEC2HEX('Script AT Commands'!F12,2),DEC2HEX('Script AT Commands'!G12,2),DEC2HEX('Script AT Commands'!H12,2),DEC2HEX('Script AT Commands'!I12,2),DEC2HEX('Script AT Commands'!J12,2))</f>
        <v>0000000000000000</v>
      </c>
      <c r="D12" s="8" t="str">
        <f t="shared" si="1"/>
        <v>512,10,0000000000000000</v>
      </c>
      <c r="E12" s="9" t="str">
        <f t="shared" si="0"/>
        <v>&lt;Index ID='10'CanUserView='f' CanUserEdit='f' CanAdminEdit='f'&gt;_x000D_
&lt;TabLabel&gt;Events&lt;/TabLabel&gt;_x000D_
&lt;DisplayLabel&gt;EVENT 10&lt;/DisplayLabel&gt;_x000D_
&lt;SortOrder&gt;0&lt;/SortOrder&gt;_x000D_
&lt;Value&gt;0000000000000000&lt;/Value&gt;_x000D_
&lt;/Index&gt;</v>
      </c>
      <c r="F12" s="9"/>
    </row>
    <row r="13" spans="1:6" ht="76.5">
      <c r="A13">
        <v>512</v>
      </c>
      <c r="B13" s="8">
        <f>Script!B13</f>
        <v>11</v>
      </c>
      <c r="C13" s="8" t="str">
        <f>CONCATENATE(DEC2HEX('Script AT Commands'!C13,2),DEC2HEX('Script AT Commands'!D13,2),DEC2HEX('Script AT Commands'!E13,2),DEC2HEX('Script AT Commands'!F13,2),DEC2HEX('Script AT Commands'!G13,2),DEC2HEX('Script AT Commands'!H13,2),DEC2HEX('Script AT Commands'!I13,2),DEC2HEX('Script AT Commands'!J13,2))</f>
        <v>0000000000000000</v>
      </c>
      <c r="D13" s="8" t="str">
        <f t="shared" si="1"/>
        <v>512,11,0000000000000000</v>
      </c>
      <c r="E13" s="9" t="str">
        <f t="shared" si="0"/>
        <v>&lt;Index ID='11'CanUserView='f' CanUserEdit='f' CanAdminEdit='f'&gt;_x000D_
&lt;TabLabel&gt;Events&lt;/TabLabel&gt;_x000D_
&lt;DisplayLabel&gt;EVENT 11&lt;/DisplayLabel&gt;_x000D_
&lt;SortOrder&gt;0&lt;/SortOrder&gt;_x000D_
&lt;Value&gt;0000000000000000&lt;/Value&gt;_x000D_
&lt;/Index&gt;</v>
      </c>
      <c r="F13" s="9"/>
    </row>
    <row r="14" spans="1:6" ht="76.5">
      <c r="A14">
        <v>512</v>
      </c>
      <c r="B14" s="8">
        <f>Script!B14</f>
        <v>12</v>
      </c>
      <c r="C14" s="8" t="str">
        <f>CONCATENATE(DEC2HEX('Script AT Commands'!C14,2),DEC2HEX('Script AT Commands'!D14,2),DEC2HEX('Script AT Commands'!E14,2),DEC2HEX('Script AT Commands'!F14,2),DEC2HEX('Script AT Commands'!G14,2),DEC2HEX('Script AT Commands'!H14,2),DEC2HEX('Script AT Commands'!I14,2),DEC2HEX('Script AT Commands'!J14,2))</f>
        <v>0000000000000000</v>
      </c>
      <c r="D14" s="8" t="str">
        <f t="shared" si="1"/>
        <v>512,12,0000000000000000</v>
      </c>
      <c r="E14" s="9" t="str">
        <f t="shared" si="0"/>
        <v>&lt;Index ID='12'CanUserView='f' CanUserEdit='f' CanAdminEdit='f'&gt;_x000D_
&lt;TabLabel&gt;Events&lt;/TabLabel&gt;_x000D_
&lt;DisplayLabel&gt;EVENT 12&lt;/DisplayLabel&gt;_x000D_
&lt;SortOrder&gt;0&lt;/SortOrder&gt;_x000D_
&lt;Value&gt;0000000000000000&lt;/Value&gt;_x000D_
&lt;/Index&gt;</v>
      </c>
      <c r="F14" s="9"/>
    </row>
    <row r="15" spans="1:6" ht="76.5">
      <c r="A15">
        <v>512</v>
      </c>
      <c r="B15" s="8">
        <f>Script!B15</f>
        <v>13</v>
      </c>
      <c r="C15" s="8" t="str">
        <f>CONCATENATE(DEC2HEX('Script AT Commands'!C15,2),DEC2HEX('Script AT Commands'!D15,2),DEC2HEX('Script AT Commands'!E15,2),DEC2HEX('Script AT Commands'!F15,2),DEC2HEX('Script AT Commands'!G15,2),DEC2HEX('Script AT Commands'!H15,2),DEC2HEX('Script AT Commands'!I15,2),DEC2HEX('Script AT Commands'!J15,2))</f>
        <v>0000000000000000</v>
      </c>
      <c r="D15" s="8" t="str">
        <f t="shared" si="1"/>
        <v>512,13,0000000000000000</v>
      </c>
      <c r="E15" s="9" t="str">
        <f t="shared" si="0"/>
        <v>&lt;Index ID='13'CanUserView='f' CanUserEdit='f' CanAdminEdit='f'&gt;_x000D_
&lt;TabLabel&gt;Events&lt;/TabLabel&gt;_x000D_
&lt;DisplayLabel&gt;EVENT 13&lt;/DisplayLabel&gt;_x000D_
&lt;SortOrder&gt;0&lt;/SortOrder&gt;_x000D_
&lt;Value&gt;0000000000000000&lt;/Value&gt;_x000D_
&lt;/Index&gt;</v>
      </c>
      <c r="F15" s="9"/>
    </row>
    <row r="16" spans="1:6" ht="76.5">
      <c r="A16">
        <v>512</v>
      </c>
      <c r="B16" s="8">
        <f>Script!B16</f>
        <v>14</v>
      </c>
      <c r="C16" s="8" t="str">
        <f>CONCATENATE(DEC2HEX('Script AT Commands'!C16,2),DEC2HEX('Script AT Commands'!D16,2),DEC2HEX('Script AT Commands'!E16,2),DEC2HEX('Script AT Commands'!F16,2),DEC2HEX('Script AT Commands'!G16,2),DEC2HEX('Script AT Commands'!H16,2),DEC2HEX('Script AT Commands'!I16,2),DEC2HEX('Script AT Commands'!J16,2))</f>
        <v>0000000000000000</v>
      </c>
      <c r="D16" s="8" t="str">
        <f t="shared" si="1"/>
        <v>512,14,0000000000000000</v>
      </c>
      <c r="E16" s="9" t="str">
        <f t="shared" si="0"/>
        <v>&lt;Index ID='14'CanUserView='f' CanUserEdit='f' CanAdminEdit='f'&gt;_x000D_
&lt;TabLabel&gt;Events&lt;/TabLabel&gt;_x000D_
&lt;DisplayLabel&gt;EVENT 14&lt;/DisplayLabel&gt;_x000D_
&lt;SortOrder&gt;0&lt;/SortOrder&gt;_x000D_
&lt;Value&gt;0000000000000000&lt;/Value&gt;_x000D_
&lt;/Index&gt;</v>
      </c>
      <c r="F16" s="9"/>
    </row>
    <row r="17" spans="1:6" ht="76.5">
      <c r="A17">
        <v>512</v>
      </c>
      <c r="B17" s="8">
        <f>Script!B17</f>
        <v>15</v>
      </c>
      <c r="C17" s="8" t="str">
        <f>CONCATENATE(DEC2HEX('Script AT Commands'!C17,2),DEC2HEX('Script AT Commands'!D17,2),DEC2HEX('Script AT Commands'!E17,2),DEC2HEX('Script AT Commands'!F17,2),DEC2HEX('Script AT Commands'!G17,2),DEC2HEX('Script AT Commands'!H17,2),DEC2HEX('Script AT Commands'!I17,2),DEC2HEX('Script AT Commands'!J17,2))</f>
        <v>0000000000000000</v>
      </c>
      <c r="D17" s="8" t="str">
        <f t="shared" si="1"/>
        <v>512,15,0000000000000000</v>
      </c>
      <c r="E17" s="9" t="str">
        <f t="shared" si="0"/>
        <v>&lt;Index ID='15'CanUserView='f' CanUserEdit='f' CanAdminEdit='f'&gt;_x000D_
&lt;TabLabel&gt;Events&lt;/TabLabel&gt;_x000D_
&lt;DisplayLabel&gt;EVENT 15&lt;/DisplayLabel&gt;_x000D_
&lt;SortOrder&gt;0&lt;/SortOrder&gt;_x000D_
&lt;Value&gt;0000000000000000&lt;/Value&gt;_x000D_
&lt;/Index&gt;</v>
      </c>
      <c r="F17" s="9"/>
    </row>
    <row r="18" spans="1:6" ht="76.5">
      <c r="A18">
        <v>512</v>
      </c>
      <c r="B18" s="8">
        <f>Script!B18</f>
        <v>16</v>
      </c>
      <c r="C18" s="8" t="str">
        <f>CONCATENATE(DEC2HEX('Script AT Commands'!C18,2),DEC2HEX('Script AT Commands'!D18,2),DEC2HEX('Script AT Commands'!E18,2),DEC2HEX('Script AT Commands'!F18,2),DEC2HEX('Script AT Commands'!G18,2),DEC2HEX('Script AT Commands'!H18,2),DEC2HEX('Script AT Commands'!I18,2),DEC2HEX('Script AT Commands'!J18,2))</f>
        <v>0000000000000000</v>
      </c>
      <c r="D18" s="8" t="str">
        <f t="shared" si="1"/>
        <v>512,16,0000000000000000</v>
      </c>
      <c r="E18" s="9" t="str">
        <f t="shared" si="0"/>
        <v>&lt;Index ID='16'CanUserView='f' CanUserEdit='f' CanAdminEdit='f'&gt;_x000D_
&lt;TabLabel&gt;Events&lt;/TabLabel&gt;_x000D_
&lt;DisplayLabel&gt;EVENT 16&lt;/DisplayLabel&gt;_x000D_
&lt;SortOrder&gt;0&lt;/SortOrder&gt;_x000D_
&lt;Value&gt;0000000000000000&lt;/Value&gt;_x000D_
&lt;/Index&gt;</v>
      </c>
      <c r="F18" s="9"/>
    </row>
    <row r="19" spans="1:6" ht="76.5">
      <c r="A19">
        <v>512</v>
      </c>
      <c r="B19" s="8">
        <f>Script!B19</f>
        <v>17</v>
      </c>
      <c r="C19" s="8" t="str">
        <f>CONCATENATE(DEC2HEX('Script AT Commands'!C19,2),DEC2HEX('Script AT Commands'!D19,2),DEC2HEX('Script AT Commands'!E19,2),DEC2HEX('Script AT Commands'!F19,2),DEC2HEX('Script AT Commands'!G19,2),DEC2HEX('Script AT Commands'!H19,2),DEC2HEX('Script AT Commands'!I19,2),DEC2HEX('Script AT Commands'!J19,2))</f>
        <v>0000000000000000</v>
      </c>
      <c r="D19" s="8" t="str">
        <f t="shared" si="1"/>
        <v>512,17,0000000000000000</v>
      </c>
      <c r="E19" s="9" t="str">
        <f t="shared" si="0"/>
        <v>&lt;Index ID='17'CanUserView='f' CanUserEdit='f' CanAdminEdit='f'&gt;_x000D_
&lt;TabLabel&gt;Events&lt;/TabLabel&gt;_x000D_
&lt;DisplayLabel&gt;EVENT 17&lt;/DisplayLabel&gt;_x000D_
&lt;SortOrder&gt;0&lt;/SortOrder&gt;_x000D_
&lt;Value&gt;0000000000000000&lt;/Value&gt;_x000D_
&lt;/Index&gt;</v>
      </c>
      <c r="F19" s="9"/>
    </row>
    <row r="20" spans="1:6" ht="76.5">
      <c r="A20">
        <v>512</v>
      </c>
      <c r="B20" s="8">
        <f>Script!B20</f>
        <v>18</v>
      </c>
      <c r="C20" s="8" t="str">
        <f>CONCATENATE(DEC2HEX('Script AT Commands'!C20,2),DEC2HEX('Script AT Commands'!D20,2),DEC2HEX('Script AT Commands'!E20,2),DEC2HEX('Script AT Commands'!F20,2),DEC2HEX('Script AT Commands'!G20,2),DEC2HEX('Script AT Commands'!H20,2),DEC2HEX('Script AT Commands'!I20,2),DEC2HEX('Script AT Commands'!J20,2))</f>
        <v>0000000000000000</v>
      </c>
      <c r="D20" s="8" t="str">
        <f t="shared" si="1"/>
        <v>512,18,0000000000000000</v>
      </c>
      <c r="E20" s="9" t="str">
        <f t="shared" si="0"/>
        <v>&lt;Index ID='18'CanUserView='f' CanUserEdit='f' CanAdminEdit='f'&gt;_x000D_
&lt;TabLabel&gt;Events&lt;/TabLabel&gt;_x000D_
&lt;DisplayLabel&gt;EVENT 18&lt;/DisplayLabel&gt;_x000D_
&lt;SortOrder&gt;0&lt;/SortOrder&gt;_x000D_
&lt;Value&gt;0000000000000000&lt;/Value&gt;_x000D_
&lt;/Index&gt;</v>
      </c>
      <c r="F20" s="9"/>
    </row>
    <row r="21" spans="1:6" ht="76.5">
      <c r="A21">
        <v>512</v>
      </c>
      <c r="B21" s="8">
        <f>Script!B21</f>
        <v>19</v>
      </c>
      <c r="C21" s="8" t="str">
        <f>CONCATENATE(DEC2HEX('Script AT Commands'!C21,2),DEC2HEX('Script AT Commands'!D21,2),DEC2HEX('Script AT Commands'!E21,2),DEC2HEX('Script AT Commands'!F21,2),DEC2HEX('Script AT Commands'!G21,2),DEC2HEX('Script AT Commands'!H21,2),DEC2HEX('Script AT Commands'!I21,2),DEC2HEX('Script AT Commands'!J21,2))</f>
        <v>0000000000000000</v>
      </c>
      <c r="D21" s="8" t="str">
        <f t="shared" si="1"/>
        <v>512,19,0000000000000000</v>
      </c>
      <c r="E21" s="9" t="str">
        <f t="shared" si="0"/>
        <v>&lt;Index ID='19'CanUserView='f' CanUserEdit='f' CanAdminEdit='f'&gt;_x000D_
&lt;TabLabel&gt;Events&lt;/TabLabel&gt;_x000D_
&lt;DisplayLabel&gt;EVENT 19&lt;/DisplayLabel&gt;_x000D_
&lt;SortOrder&gt;0&lt;/SortOrder&gt;_x000D_
&lt;Value&gt;0000000000000000&lt;/Value&gt;_x000D_
&lt;/Index&gt;</v>
      </c>
      <c r="F21" s="9"/>
    </row>
    <row r="22" spans="1:6" ht="76.5">
      <c r="A22">
        <v>512</v>
      </c>
      <c r="B22" s="8">
        <f>Script!B22</f>
        <v>20</v>
      </c>
      <c r="C22" s="8" t="str">
        <f>CONCATENATE(DEC2HEX('Script AT Commands'!C22,2),DEC2HEX('Script AT Commands'!D22,2),DEC2HEX('Script AT Commands'!E22,2),DEC2HEX('Script AT Commands'!F22,2),DEC2HEX('Script AT Commands'!G22,2),DEC2HEX('Script AT Commands'!H22,2),DEC2HEX('Script AT Commands'!I22,2),DEC2HEX('Script AT Commands'!J22,2))</f>
        <v>0000000000000000</v>
      </c>
      <c r="D22" s="8" t="str">
        <f t="shared" si="1"/>
        <v>512,20,0000000000000000</v>
      </c>
      <c r="E22" s="9" t="str">
        <f t="shared" si="0"/>
        <v>&lt;Index ID='20'CanUserView='f' CanUserEdit='f' CanAdminEdit='f'&gt;_x000D_
&lt;TabLabel&gt;Events&lt;/TabLabel&gt;_x000D_
&lt;DisplayLabel&gt;EVENT 20&lt;/DisplayLabel&gt;_x000D_
&lt;SortOrder&gt;0&lt;/SortOrder&gt;_x000D_
&lt;Value&gt;0000000000000000&lt;/Value&gt;_x000D_
&lt;/Index&gt;</v>
      </c>
      <c r="F22" s="9"/>
    </row>
    <row r="23" spans="1:6" ht="76.5">
      <c r="A23">
        <v>512</v>
      </c>
      <c r="B23" s="8">
        <f>Script!B23</f>
        <v>21</v>
      </c>
      <c r="C23" s="8" t="str">
        <f>CONCATENATE(DEC2HEX('Script AT Commands'!C23,2),DEC2HEX('Script AT Commands'!D23,2),DEC2HEX('Script AT Commands'!E23,2),DEC2HEX('Script AT Commands'!F23,2),DEC2HEX('Script AT Commands'!G23,2),DEC2HEX('Script AT Commands'!H23,2),DEC2HEX('Script AT Commands'!I23,2),DEC2HEX('Script AT Commands'!J23,2))</f>
        <v>0000000000000000</v>
      </c>
      <c r="D23" s="8" t="str">
        <f t="shared" si="1"/>
        <v>512,21,0000000000000000</v>
      </c>
      <c r="E23" s="9" t="str">
        <f t="shared" si="0"/>
        <v>&lt;Index ID='21'CanUserView='f' CanUserEdit='f' CanAdminEdit='f'&gt;_x000D_
&lt;TabLabel&gt;Events&lt;/TabLabel&gt;_x000D_
&lt;DisplayLabel&gt;EVENT 21&lt;/DisplayLabel&gt;_x000D_
&lt;SortOrder&gt;0&lt;/SortOrder&gt;_x000D_
&lt;Value&gt;0000000000000000&lt;/Value&gt;_x000D_
&lt;/Index&gt;</v>
      </c>
      <c r="F23" s="9"/>
    </row>
    <row r="24" spans="1:6" ht="76.5">
      <c r="A24">
        <v>512</v>
      </c>
      <c r="B24" s="8">
        <f>Script!B24</f>
        <v>22</v>
      </c>
      <c r="C24" s="8" t="str">
        <f>CONCATENATE(DEC2HEX('Script AT Commands'!C24,2),DEC2HEX('Script AT Commands'!D24,2),DEC2HEX('Script AT Commands'!E24,2),DEC2HEX('Script AT Commands'!F24,2),DEC2HEX('Script AT Commands'!G24,2),DEC2HEX('Script AT Commands'!H24,2),DEC2HEX('Script AT Commands'!I24,2),DEC2HEX('Script AT Commands'!J24,2))</f>
        <v>0000000000000000</v>
      </c>
      <c r="D24" s="8" t="str">
        <f t="shared" si="1"/>
        <v>512,22,0000000000000000</v>
      </c>
      <c r="E24" s="9" t="str">
        <f t="shared" si="0"/>
        <v>&lt;Index ID='22'CanUserView='f' CanUserEdit='f' CanAdminEdit='f'&gt;_x000D_
&lt;TabLabel&gt;Events&lt;/TabLabel&gt;_x000D_
&lt;DisplayLabel&gt;EVENT 22&lt;/DisplayLabel&gt;_x000D_
&lt;SortOrder&gt;0&lt;/SortOrder&gt;_x000D_
&lt;Value&gt;0000000000000000&lt;/Value&gt;_x000D_
&lt;/Index&gt;</v>
      </c>
      <c r="F24" s="9"/>
    </row>
    <row r="25" spans="1:6" ht="76.5">
      <c r="A25">
        <v>512</v>
      </c>
      <c r="B25" s="8">
        <f>Script!B25</f>
        <v>23</v>
      </c>
      <c r="C25" s="8" t="str">
        <f>CONCATENATE(DEC2HEX('Script AT Commands'!C25,2),DEC2HEX('Script AT Commands'!D25,2),DEC2HEX('Script AT Commands'!E25,2),DEC2HEX('Script AT Commands'!F25,2),DEC2HEX('Script AT Commands'!G25,2),DEC2HEX('Script AT Commands'!H25,2),DEC2HEX('Script AT Commands'!I25,2),DEC2HEX('Script AT Commands'!J25,2))</f>
        <v>0000000000000000</v>
      </c>
      <c r="D25" s="8" t="str">
        <f t="shared" si="1"/>
        <v>512,23,0000000000000000</v>
      </c>
      <c r="E25" s="9" t="str">
        <f t="shared" si="0"/>
        <v>&lt;Index ID='23'CanUserView='f' CanUserEdit='f' CanAdminEdit='f'&gt;_x000D_
&lt;TabLabel&gt;Events&lt;/TabLabel&gt;_x000D_
&lt;DisplayLabel&gt;EVENT 23&lt;/DisplayLabel&gt;_x000D_
&lt;SortOrder&gt;0&lt;/SortOrder&gt;_x000D_
&lt;Value&gt;0000000000000000&lt;/Value&gt;_x000D_
&lt;/Index&gt;</v>
      </c>
      <c r="F25" s="9"/>
    </row>
    <row r="26" spans="1:6" ht="76.5">
      <c r="A26">
        <v>512</v>
      </c>
      <c r="B26" s="8">
        <f>Script!B26</f>
        <v>24</v>
      </c>
      <c r="C26" s="8" t="str">
        <f>CONCATENATE(DEC2HEX('Script AT Commands'!C26,2),DEC2HEX('Script AT Commands'!D26,2),DEC2HEX('Script AT Commands'!E26,2),DEC2HEX('Script AT Commands'!F26,2),DEC2HEX('Script AT Commands'!G26,2),DEC2HEX('Script AT Commands'!H26,2),DEC2HEX('Script AT Commands'!I26,2),DEC2HEX('Script AT Commands'!J26,2))</f>
        <v>0000000000000000</v>
      </c>
      <c r="D26" s="8" t="str">
        <f t="shared" si="1"/>
        <v>512,24,0000000000000000</v>
      </c>
      <c r="E26" s="9" t="str">
        <f t="shared" si="0"/>
        <v>&lt;Index ID='24'CanUserView='f' CanUserEdit='f' CanAdminEdit='f'&gt;_x000D_
&lt;TabLabel&gt;Events&lt;/TabLabel&gt;_x000D_
&lt;DisplayLabel&gt;EVENT 24&lt;/DisplayLabel&gt;_x000D_
&lt;SortOrder&gt;0&lt;/SortOrder&gt;_x000D_
&lt;Value&gt;0000000000000000&lt;/Value&gt;_x000D_
&lt;/Index&gt;</v>
      </c>
      <c r="F26" s="9"/>
    </row>
    <row r="27" spans="1:6" ht="76.5">
      <c r="A27">
        <v>512</v>
      </c>
      <c r="B27" s="8">
        <f>Script!B27</f>
        <v>25</v>
      </c>
      <c r="C27" s="8" t="str">
        <f>CONCATENATE(DEC2HEX('Script AT Commands'!C27,2),DEC2HEX('Script AT Commands'!D27,2),DEC2HEX('Script AT Commands'!E27,2),DEC2HEX('Script AT Commands'!F27,2),DEC2HEX('Script AT Commands'!G27,2),DEC2HEX('Script AT Commands'!H27,2),DEC2HEX('Script AT Commands'!I27,2),DEC2HEX('Script AT Commands'!J27,2))</f>
        <v>0000000000000000</v>
      </c>
      <c r="D27" s="8" t="str">
        <f t="shared" si="1"/>
        <v>512,25,0000000000000000</v>
      </c>
      <c r="E27" s="9" t="str">
        <f t="shared" si="0"/>
        <v>&lt;Index ID='25'CanUserView='f' CanUserEdit='f' CanAdminEdit='f'&gt;_x000D_
&lt;TabLabel&gt;Events&lt;/TabLabel&gt;_x000D_
&lt;DisplayLabel&gt;EVENT 25&lt;/DisplayLabel&gt;_x000D_
&lt;SortOrder&gt;0&lt;/SortOrder&gt;_x000D_
&lt;Value&gt;0000000000000000&lt;/Value&gt;_x000D_
&lt;/Index&gt;</v>
      </c>
      <c r="F27" s="9"/>
    </row>
    <row r="28" spans="1:6" ht="76.5">
      <c r="A28">
        <v>512</v>
      </c>
      <c r="B28" s="8">
        <f>Script!B28</f>
        <v>26</v>
      </c>
      <c r="C28" s="8" t="str">
        <f>CONCATENATE(DEC2HEX('Script AT Commands'!C28,2),DEC2HEX('Script AT Commands'!D28,2),DEC2HEX('Script AT Commands'!E28,2),DEC2HEX('Script AT Commands'!F28,2),DEC2HEX('Script AT Commands'!G28,2),DEC2HEX('Script AT Commands'!H28,2),DEC2HEX('Script AT Commands'!I28,2),DEC2HEX('Script AT Commands'!J28,2))</f>
        <v>0000000000000000</v>
      </c>
      <c r="D28" s="8" t="str">
        <f t="shared" si="1"/>
        <v>512,26,0000000000000000</v>
      </c>
      <c r="E28" s="9" t="str">
        <f t="shared" si="0"/>
        <v>&lt;Index ID='26'CanUserView='f' CanUserEdit='f' CanAdminEdit='f'&gt;_x000D_
&lt;TabLabel&gt;Events&lt;/TabLabel&gt;_x000D_
&lt;DisplayLabel&gt;EVENT 26&lt;/DisplayLabel&gt;_x000D_
&lt;SortOrder&gt;0&lt;/SortOrder&gt;_x000D_
&lt;Value&gt;0000000000000000&lt;/Value&gt;_x000D_
&lt;/Index&gt;</v>
      </c>
      <c r="F28" s="9"/>
    </row>
    <row r="29" spans="1:6" ht="76.5">
      <c r="A29">
        <v>512</v>
      </c>
      <c r="B29" s="8">
        <f>Script!B29</f>
        <v>27</v>
      </c>
      <c r="C29" s="8" t="str">
        <f>CONCATENATE(DEC2HEX('Script AT Commands'!C29,2),DEC2HEX('Script AT Commands'!D29,2),DEC2HEX('Script AT Commands'!E29,2),DEC2HEX('Script AT Commands'!F29,2),DEC2HEX('Script AT Commands'!G29,2),DEC2HEX('Script AT Commands'!H29,2),DEC2HEX('Script AT Commands'!I29,2),DEC2HEX('Script AT Commands'!J29,2))</f>
        <v>0000000000000000</v>
      </c>
      <c r="D29" s="8" t="str">
        <f t="shared" si="1"/>
        <v>512,27,0000000000000000</v>
      </c>
      <c r="E29" s="9" t="str">
        <f t="shared" si="0"/>
        <v>&lt;Index ID='27'CanUserView='f' CanUserEdit='f' CanAdminEdit='f'&gt;_x000D_
&lt;TabLabel&gt;Events&lt;/TabLabel&gt;_x000D_
&lt;DisplayLabel&gt;EVENT 27&lt;/DisplayLabel&gt;_x000D_
&lt;SortOrder&gt;0&lt;/SortOrder&gt;_x000D_
&lt;Value&gt;0000000000000000&lt;/Value&gt;_x000D_
&lt;/Index&gt;</v>
      </c>
      <c r="F29" s="9"/>
    </row>
    <row r="30" spans="1:6" ht="76.5">
      <c r="A30">
        <v>512</v>
      </c>
      <c r="B30" s="8">
        <f>Script!B30</f>
        <v>28</v>
      </c>
      <c r="C30" s="8" t="str">
        <f>CONCATENATE(DEC2HEX('Script AT Commands'!C30,2),DEC2HEX('Script AT Commands'!D30,2),DEC2HEX('Script AT Commands'!E30,2),DEC2HEX('Script AT Commands'!F30,2),DEC2HEX('Script AT Commands'!G30,2),DEC2HEX('Script AT Commands'!H30,2),DEC2HEX('Script AT Commands'!I30,2),DEC2HEX('Script AT Commands'!J30,2))</f>
        <v>0000000000000000</v>
      </c>
      <c r="D30" s="8" t="str">
        <f t="shared" si="1"/>
        <v>512,28,0000000000000000</v>
      </c>
      <c r="E30" s="9" t="str">
        <f t="shared" si="0"/>
        <v>&lt;Index ID='28'CanUserView='f' CanUserEdit='f' CanAdminEdit='f'&gt;_x000D_
&lt;TabLabel&gt;Events&lt;/TabLabel&gt;_x000D_
&lt;DisplayLabel&gt;EVENT 28&lt;/DisplayLabel&gt;_x000D_
&lt;SortOrder&gt;0&lt;/SortOrder&gt;_x000D_
&lt;Value&gt;0000000000000000&lt;/Value&gt;_x000D_
&lt;/Index&gt;</v>
      </c>
      <c r="F30" s="9"/>
    </row>
    <row r="31" spans="1:6" ht="76.5">
      <c r="A31">
        <v>512</v>
      </c>
      <c r="B31" s="8">
        <f>Script!B31</f>
        <v>29</v>
      </c>
      <c r="C31" s="8" t="str">
        <f>CONCATENATE(DEC2HEX('Script AT Commands'!C31,2),DEC2HEX('Script AT Commands'!D31,2),DEC2HEX('Script AT Commands'!E31,2),DEC2HEX('Script AT Commands'!F31,2),DEC2HEX('Script AT Commands'!G31,2),DEC2HEX('Script AT Commands'!H31,2),DEC2HEX('Script AT Commands'!I31,2),DEC2HEX('Script AT Commands'!J31,2))</f>
        <v>0000000000000000</v>
      </c>
      <c r="D31" s="8" t="str">
        <f t="shared" si="1"/>
        <v>512,29,0000000000000000</v>
      </c>
      <c r="E31" s="9" t="str">
        <f t="shared" si="0"/>
        <v>&lt;Index ID='29'CanUserView='f' CanUserEdit='f' CanAdminEdit='f'&gt;_x000D_
&lt;TabLabel&gt;Events&lt;/TabLabel&gt;_x000D_
&lt;DisplayLabel&gt;EVENT 29&lt;/DisplayLabel&gt;_x000D_
&lt;SortOrder&gt;0&lt;/SortOrder&gt;_x000D_
&lt;Value&gt;0000000000000000&lt;/Value&gt;_x000D_
&lt;/Index&gt;</v>
      </c>
      <c r="F31" s="9"/>
    </row>
    <row r="32" spans="1:6" ht="76.5">
      <c r="A32">
        <v>512</v>
      </c>
      <c r="B32" s="8">
        <f>Script!B32</f>
        <v>30</v>
      </c>
      <c r="C32" s="8" t="str">
        <f>CONCATENATE(DEC2HEX('Script AT Commands'!C32,2),DEC2HEX('Script AT Commands'!D32,2),DEC2HEX('Script AT Commands'!E32,2),DEC2HEX('Script AT Commands'!F32,2),DEC2HEX('Script AT Commands'!G32,2),DEC2HEX('Script AT Commands'!H32,2),DEC2HEX('Script AT Commands'!I32,2),DEC2HEX('Script AT Commands'!J32,2))</f>
        <v>0000000000000000</v>
      </c>
      <c r="D32" s="8" t="str">
        <f t="shared" si="1"/>
        <v>512,30,0000000000000000</v>
      </c>
      <c r="E32" s="9" t="str">
        <f t="shared" si="0"/>
        <v>&lt;Index ID='30'CanUserView='f' CanUserEdit='f' CanAdminEdit='f'&gt;_x000D_
&lt;TabLabel&gt;Events&lt;/TabLabel&gt;_x000D_
&lt;DisplayLabel&gt;EVENT 30&lt;/DisplayLabel&gt;_x000D_
&lt;SortOrder&gt;0&lt;/SortOrder&gt;_x000D_
&lt;Value&gt;0000000000000000&lt;/Value&gt;_x000D_
&lt;/Index&gt;</v>
      </c>
      <c r="F32" s="9"/>
    </row>
    <row r="33" spans="1:6" ht="76.5">
      <c r="A33">
        <v>512</v>
      </c>
      <c r="B33" s="8">
        <f>Script!B33</f>
        <v>31</v>
      </c>
      <c r="C33" s="8" t="str">
        <f>CONCATENATE(DEC2HEX('Script AT Commands'!C33,2),DEC2HEX('Script AT Commands'!D33,2),DEC2HEX('Script AT Commands'!E33,2),DEC2HEX('Script AT Commands'!F33,2),DEC2HEX('Script AT Commands'!G33,2),DEC2HEX('Script AT Commands'!H33,2),DEC2HEX('Script AT Commands'!I33,2),DEC2HEX('Script AT Commands'!J33,2))</f>
        <v>0000000000000000</v>
      </c>
      <c r="D33" s="8" t="str">
        <f t="shared" si="1"/>
        <v>512,31,0000000000000000</v>
      </c>
      <c r="E33" s="9" t="str">
        <f t="shared" si="0"/>
        <v>&lt;Index ID='31'CanUserView='f' CanUserEdit='f' CanAdminEdit='f'&gt;_x000D_
&lt;TabLabel&gt;Events&lt;/TabLabel&gt;_x000D_
&lt;DisplayLabel&gt;EVENT 31&lt;/DisplayLabel&gt;_x000D_
&lt;SortOrder&gt;0&lt;/SortOrder&gt;_x000D_
&lt;Value&gt;0000000000000000&lt;/Value&gt;_x000D_
&lt;/Index&gt;</v>
      </c>
      <c r="F33" s="9"/>
    </row>
    <row r="34" spans="1:6" ht="76.5">
      <c r="A34">
        <v>512</v>
      </c>
      <c r="B34" s="8">
        <f>Script!B34</f>
        <v>32</v>
      </c>
      <c r="C34" s="8" t="str">
        <f>CONCATENATE(DEC2HEX('Script AT Commands'!C34,2),DEC2HEX('Script AT Commands'!D34,2),DEC2HEX('Script AT Commands'!E34,2),DEC2HEX('Script AT Commands'!F34,2),DEC2HEX('Script AT Commands'!G34,2),DEC2HEX('Script AT Commands'!H34,2),DEC2HEX('Script AT Commands'!I34,2),DEC2HEX('Script AT Commands'!J34,2))</f>
        <v>0000000000000000</v>
      </c>
      <c r="D34" s="8" t="str">
        <f t="shared" si="1"/>
        <v>512,32,0000000000000000</v>
      </c>
      <c r="E34" s="9" t="str">
        <f t="shared" si="0"/>
        <v>&lt;Index ID='32'CanUserView='f' CanUserEdit='f' CanAdminEdit='f'&gt;_x000D_
&lt;TabLabel&gt;Events&lt;/TabLabel&gt;_x000D_
&lt;DisplayLabel&gt;EVENT 32&lt;/DisplayLabel&gt;_x000D_
&lt;SortOrder&gt;0&lt;/SortOrder&gt;_x000D_
&lt;Value&gt;0000000000000000&lt;/Value&gt;_x000D_
&lt;/Index&gt;</v>
      </c>
      <c r="F34" s="9"/>
    </row>
    <row r="35" spans="1:6" ht="76.5">
      <c r="A35">
        <v>512</v>
      </c>
      <c r="B35" s="8">
        <f>Script!B35</f>
        <v>33</v>
      </c>
      <c r="C35" s="8" t="str">
        <f>CONCATENATE(DEC2HEX('Script AT Commands'!C35,2),DEC2HEX('Script AT Commands'!D35,2),DEC2HEX('Script AT Commands'!E35,2),DEC2HEX('Script AT Commands'!F35,2),DEC2HEX('Script AT Commands'!G35,2),DEC2HEX('Script AT Commands'!H35,2),DEC2HEX('Script AT Commands'!I35,2),DEC2HEX('Script AT Commands'!J35,2))</f>
        <v>0000000000000000</v>
      </c>
      <c r="D35" s="8" t="str">
        <f t="shared" si="1"/>
        <v>512,33,0000000000000000</v>
      </c>
      <c r="E35" s="9" t="str">
        <f t="shared" si="0"/>
        <v>&lt;Index ID='33'CanUserView='f' CanUserEdit='f' CanAdminEdit='f'&gt;_x000D_
&lt;TabLabel&gt;Events&lt;/TabLabel&gt;_x000D_
&lt;DisplayLabel&gt;EVENT 33&lt;/DisplayLabel&gt;_x000D_
&lt;SortOrder&gt;0&lt;/SortOrder&gt;_x000D_
&lt;Value&gt;0000000000000000&lt;/Value&gt;_x000D_
&lt;/Index&gt;</v>
      </c>
      <c r="F35" s="9"/>
    </row>
    <row r="36" spans="1:6" ht="76.5">
      <c r="A36">
        <v>512</v>
      </c>
      <c r="B36" s="8">
        <f>Script!B36</f>
        <v>34</v>
      </c>
      <c r="C36" s="8" t="str">
        <f>CONCATENATE(DEC2HEX('Script AT Commands'!C36,2),DEC2HEX('Script AT Commands'!D36,2),DEC2HEX('Script AT Commands'!E36,2),DEC2HEX('Script AT Commands'!F36,2),DEC2HEX('Script AT Commands'!G36,2),DEC2HEX('Script AT Commands'!H36,2),DEC2HEX('Script AT Commands'!I36,2),DEC2HEX('Script AT Commands'!J36,2))</f>
        <v>050105000117180F</v>
      </c>
      <c r="D36" s="8" t="str">
        <f t="shared" si="1"/>
        <v>512,34,050105000117180F</v>
      </c>
      <c r="E36" s="9" t="str">
        <f t="shared" si="0"/>
        <v>&lt;Index ID='34'CanUserView='f' CanUserEdit='f' CanAdminEdit='f'&gt;_x000D_
&lt;TabLabel&gt;Events&lt;/TabLabel&gt;_x000D_
&lt;DisplayLabel&gt;EVENT 34&lt;/DisplayLabel&gt;_x000D_
&lt;SortOrder&gt;0&lt;/SortOrder&gt;_x000D_
&lt;Value&gt;050105000117180F&lt;/Value&gt;_x000D_
&lt;/Index&gt;</v>
      </c>
      <c r="F36" s="9"/>
    </row>
    <row r="37" spans="1:6" ht="76.5">
      <c r="A37">
        <v>512</v>
      </c>
      <c r="B37" s="8">
        <f>Script!B37</f>
        <v>35</v>
      </c>
      <c r="C37" s="8" t="str">
        <f>CONCATENATE(DEC2HEX('Script AT Commands'!C37,2),DEC2HEX('Script AT Commands'!D37,2),DEC2HEX('Script AT Commands'!E37,2),DEC2HEX('Script AT Commands'!F37,2),DEC2HEX('Script AT Commands'!G37,2),DEC2HEX('Script AT Commands'!H37,2),DEC2HEX('Script AT Commands'!I37,2),DEC2HEX('Script AT Commands'!J37,2))</f>
        <v>050106000217180F</v>
      </c>
      <c r="D37" s="8" t="str">
        <f t="shared" si="1"/>
        <v>512,35,050106000217180F</v>
      </c>
      <c r="E37" s="9" t="str">
        <f t="shared" si="0"/>
        <v>&lt;Index ID='35'CanUserView='f' CanUserEdit='f' CanAdminEdit='f'&gt;_x000D_
&lt;TabLabel&gt;Events&lt;/TabLabel&gt;_x000D_
&lt;DisplayLabel&gt;EVENT 35&lt;/DisplayLabel&gt;_x000D_
&lt;SortOrder&gt;0&lt;/SortOrder&gt;_x000D_
&lt;Value&gt;050106000217180F&lt;/Value&gt;_x000D_
&lt;/Index&gt;</v>
      </c>
      <c r="F37" s="9"/>
    </row>
    <row r="38" spans="1:6" ht="76.5">
      <c r="A38">
        <v>512</v>
      </c>
      <c r="B38" s="8">
        <f>Script!B38</f>
        <v>36</v>
      </c>
      <c r="C38" s="8" t="str">
        <f>CONCATENATE(DEC2HEX('Script AT Commands'!C38,2),DEC2HEX('Script AT Commands'!D38,2),DEC2HEX('Script AT Commands'!E38,2),DEC2HEX('Script AT Commands'!F38,2),DEC2HEX('Script AT Commands'!G38,2),DEC2HEX('Script AT Commands'!H38,2),DEC2HEX('Script AT Commands'!I38,2),DEC2HEX('Script AT Commands'!J38,2))</f>
        <v>0000000000000000</v>
      </c>
      <c r="D38" s="8" t="str">
        <f t="shared" si="1"/>
        <v>512,36,0000000000000000</v>
      </c>
      <c r="E38" s="9" t="str">
        <f t="shared" si="0"/>
        <v>&lt;Index ID='36'CanUserView='f' CanUserEdit='f' CanAdminEdit='f'&gt;_x000D_
&lt;TabLabel&gt;Events&lt;/TabLabel&gt;_x000D_
&lt;DisplayLabel&gt;EVENT 36&lt;/DisplayLabel&gt;_x000D_
&lt;SortOrder&gt;0&lt;/SortOrder&gt;_x000D_
&lt;Value&gt;0000000000000000&lt;/Value&gt;_x000D_
&lt;/Index&gt;</v>
      </c>
      <c r="F38" s="9"/>
    </row>
    <row r="39" spans="1:6" ht="76.5">
      <c r="A39">
        <v>512</v>
      </c>
      <c r="B39" s="8">
        <f>Script!B39</f>
        <v>37</v>
      </c>
      <c r="C39" s="8" t="str">
        <f>CONCATENATE(DEC2HEX('Script AT Commands'!C39,2),DEC2HEX('Script AT Commands'!D39,2),DEC2HEX('Script AT Commands'!E39,2),DEC2HEX('Script AT Commands'!F39,2),DEC2HEX('Script AT Commands'!G39,2),DEC2HEX('Script AT Commands'!H39,2),DEC2HEX('Script AT Commands'!I39,2),DEC2HEX('Script AT Commands'!J39,2))</f>
        <v>0000000000000000</v>
      </c>
      <c r="D39" s="8" t="str">
        <f t="shared" si="1"/>
        <v>512,37,0000000000000000</v>
      </c>
      <c r="E39" s="9" t="str">
        <f t="shared" si="0"/>
        <v>&lt;Index ID='37'CanUserView='f' CanUserEdit='f' CanAdminEdit='f'&gt;_x000D_
&lt;TabLabel&gt;Events&lt;/TabLabel&gt;_x000D_
&lt;DisplayLabel&gt;EVENT 37&lt;/DisplayLabel&gt;_x000D_
&lt;SortOrder&gt;0&lt;/SortOrder&gt;_x000D_
&lt;Value&gt;0000000000000000&lt;/Value&gt;_x000D_
&lt;/Index&gt;</v>
      </c>
      <c r="F39" s="9"/>
    </row>
    <row r="40" spans="1:6" ht="76.5">
      <c r="A40">
        <v>512</v>
      </c>
      <c r="B40" s="8">
        <f>Script!B40</f>
        <v>38</v>
      </c>
      <c r="C40" s="8" t="str">
        <f>CONCATENATE(DEC2HEX('Script AT Commands'!C40,2),DEC2HEX('Script AT Commands'!D40,2),DEC2HEX('Script AT Commands'!E40,2),DEC2HEX('Script AT Commands'!F40,2),DEC2HEX('Script AT Commands'!G40,2),DEC2HEX('Script AT Commands'!H40,2),DEC2HEX('Script AT Commands'!I40,2),DEC2HEX('Script AT Commands'!J40,2))</f>
        <v>0000000000000000</v>
      </c>
      <c r="D40" s="8" t="str">
        <f t="shared" si="1"/>
        <v>512,38,0000000000000000</v>
      </c>
      <c r="E40" s="9" t="str">
        <f t="shared" si="0"/>
        <v>&lt;Index ID='38'CanUserView='f' CanUserEdit='f' CanAdminEdit='f'&gt;_x000D_
&lt;TabLabel&gt;Events&lt;/TabLabel&gt;_x000D_
&lt;DisplayLabel&gt;EVENT 38&lt;/DisplayLabel&gt;_x000D_
&lt;SortOrder&gt;0&lt;/SortOrder&gt;_x000D_
&lt;Value&gt;0000000000000000&lt;/Value&gt;_x000D_
&lt;/Index&gt;</v>
      </c>
      <c r="F40" s="9"/>
    </row>
    <row r="41" spans="1:6" ht="76.5">
      <c r="A41">
        <v>512</v>
      </c>
      <c r="B41" s="8">
        <f>Script!B41</f>
        <v>39</v>
      </c>
      <c r="C41" s="8" t="str">
        <f>CONCATENATE(DEC2HEX('Script AT Commands'!C41,2),DEC2HEX('Script AT Commands'!D41,2),DEC2HEX('Script AT Commands'!E41,2),DEC2HEX('Script AT Commands'!F41,2),DEC2HEX('Script AT Commands'!G41,2),DEC2HEX('Script AT Commands'!H41,2),DEC2HEX('Script AT Commands'!I41,2),DEC2HEX('Script AT Commands'!J41,2))</f>
        <v>0000000000000000</v>
      </c>
      <c r="D41" s="8" t="str">
        <f t="shared" si="1"/>
        <v>512,39,0000000000000000</v>
      </c>
      <c r="E41" s="9" t="str">
        <f t="shared" si="0"/>
        <v>&lt;Index ID='39'CanUserView='f' CanUserEdit='f' CanAdminEdit='f'&gt;_x000D_
&lt;TabLabel&gt;Events&lt;/TabLabel&gt;_x000D_
&lt;DisplayLabel&gt;EVENT 39&lt;/DisplayLabel&gt;_x000D_
&lt;SortOrder&gt;0&lt;/SortOrder&gt;_x000D_
&lt;Value&gt;0000000000000000&lt;/Value&gt;_x000D_
&lt;/Index&gt;</v>
      </c>
      <c r="F41" s="9"/>
    </row>
    <row r="42" spans="1:6" ht="76.5">
      <c r="A42">
        <v>512</v>
      </c>
      <c r="B42" s="8">
        <f>Script!B42</f>
        <v>40</v>
      </c>
      <c r="C42" s="8" t="str">
        <f>CONCATENATE(DEC2HEX('Script AT Commands'!C42,2),DEC2HEX('Script AT Commands'!D42,2),DEC2HEX('Script AT Commands'!E42,2),DEC2HEX('Script AT Commands'!F42,2),DEC2HEX('Script AT Commands'!G42,2),DEC2HEX('Script AT Commands'!H42,2),DEC2HEX('Script AT Commands'!I42,2),DEC2HEX('Script AT Commands'!J42,2))</f>
        <v>0000000000000000</v>
      </c>
      <c r="D42" s="8" t="str">
        <f t="shared" si="1"/>
        <v>512,40,0000000000000000</v>
      </c>
      <c r="E42" s="9" t="str">
        <f t="shared" si="0"/>
        <v>&lt;Index ID='40'CanUserView='f' CanUserEdit='f' CanAdminEdit='f'&gt;_x000D_
&lt;TabLabel&gt;Events&lt;/TabLabel&gt;_x000D_
&lt;DisplayLabel&gt;EVENT 40&lt;/DisplayLabel&gt;_x000D_
&lt;SortOrder&gt;0&lt;/SortOrder&gt;_x000D_
&lt;Value&gt;0000000000000000&lt;/Value&gt;_x000D_
&lt;/Index&gt;</v>
      </c>
      <c r="F42" s="9"/>
    </row>
    <row r="43" spans="1:6" ht="76.5">
      <c r="A43">
        <v>512</v>
      </c>
      <c r="B43" s="8">
        <f>Script!B43</f>
        <v>41</v>
      </c>
      <c r="C43" s="8" t="str">
        <f>CONCATENATE(DEC2HEX('Script AT Commands'!C43,2),DEC2HEX('Script AT Commands'!D43,2),DEC2HEX('Script AT Commands'!E43,2),DEC2HEX('Script AT Commands'!F43,2),DEC2HEX('Script AT Commands'!G43,2),DEC2HEX('Script AT Commands'!H43,2),DEC2HEX('Script AT Commands'!I43,2),DEC2HEX('Script AT Commands'!J43,2))</f>
        <v>0000000000000000</v>
      </c>
      <c r="D43" s="8" t="str">
        <f t="shared" si="1"/>
        <v>512,41,0000000000000000</v>
      </c>
      <c r="E43" s="9" t="str">
        <f t="shared" si="0"/>
        <v>&lt;Index ID='41'CanUserView='f' CanUserEdit='f' CanAdminEdit='f'&gt;_x000D_
&lt;TabLabel&gt;Events&lt;/TabLabel&gt;_x000D_
&lt;DisplayLabel&gt;EVENT 41&lt;/DisplayLabel&gt;_x000D_
&lt;SortOrder&gt;0&lt;/SortOrder&gt;_x000D_
&lt;Value&gt;0000000000000000&lt;/Value&gt;_x000D_
&lt;/Index&gt;</v>
      </c>
      <c r="F43" s="9"/>
    </row>
    <row r="44" spans="1:6" ht="76.5">
      <c r="A44">
        <v>512</v>
      </c>
      <c r="B44" s="8">
        <f>Script!B44</f>
        <v>42</v>
      </c>
      <c r="C44" s="8" t="str">
        <f>CONCATENATE(DEC2HEX('Script AT Commands'!C44,2),DEC2HEX('Script AT Commands'!D44,2),DEC2HEX('Script AT Commands'!E44,2),DEC2HEX('Script AT Commands'!F44,2),DEC2HEX('Script AT Commands'!G44,2),DEC2HEX('Script AT Commands'!H44,2),DEC2HEX('Script AT Commands'!I44,2),DEC2HEX('Script AT Commands'!J44,2))</f>
        <v>0000000000000000</v>
      </c>
      <c r="D44" s="8" t="str">
        <f t="shared" si="1"/>
        <v>512,42,0000000000000000</v>
      </c>
      <c r="E44" s="9" t="str">
        <f t="shared" si="0"/>
        <v>&lt;Index ID='42'CanUserView='f' CanUserEdit='f' CanAdminEdit='f'&gt;_x000D_
&lt;TabLabel&gt;Events&lt;/TabLabel&gt;_x000D_
&lt;DisplayLabel&gt;EVENT 42&lt;/DisplayLabel&gt;_x000D_
&lt;SortOrder&gt;0&lt;/SortOrder&gt;_x000D_
&lt;Value&gt;0000000000000000&lt;/Value&gt;_x000D_
&lt;/Index&gt;</v>
      </c>
      <c r="F44" s="9"/>
    </row>
    <row r="45" spans="1:6" ht="76.5">
      <c r="A45">
        <v>512</v>
      </c>
      <c r="B45" s="8">
        <f>Script!B45</f>
        <v>43</v>
      </c>
      <c r="C45" s="8" t="str">
        <f>CONCATENATE(DEC2HEX('Script AT Commands'!C45,2),DEC2HEX('Script AT Commands'!D45,2),DEC2HEX('Script AT Commands'!E45,2),DEC2HEX('Script AT Commands'!F45,2),DEC2HEX('Script AT Commands'!G45,2),DEC2HEX('Script AT Commands'!H45,2),DEC2HEX('Script AT Commands'!I45,2),DEC2HEX('Script AT Commands'!J45,2))</f>
        <v>0000000000000000</v>
      </c>
      <c r="D45" s="8" t="str">
        <f t="shared" si="1"/>
        <v>512,43,0000000000000000</v>
      </c>
      <c r="E45" s="9" t="str">
        <f t="shared" si="0"/>
        <v>&lt;Index ID='43'CanUserView='f' CanUserEdit='f' CanAdminEdit='f'&gt;_x000D_
&lt;TabLabel&gt;Events&lt;/TabLabel&gt;_x000D_
&lt;DisplayLabel&gt;EVENT 43&lt;/DisplayLabel&gt;_x000D_
&lt;SortOrder&gt;0&lt;/SortOrder&gt;_x000D_
&lt;Value&gt;0000000000000000&lt;/Value&gt;_x000D_
&lt;/Index&gt;</v>
      </c>
      <c r="F45" s="9"/>
    </row>
    <row r="46" spans="1:6" ht="76.5">
      <c r="A46">
        <v>512</v>
      </c>
      <c r="B46" s="8">
        <f>Script!B46</f>
        <v>44</v>
      </c>
      <c r="C46" s="8" t="str">
        <f>CONCATENATE(DEC2HEX('Script AT Commands'!C46,2),DEC2HEX('Script AT Commands'!D46,2),DEC2HEX('Script AT Commands'!E46,2),DEC2HEX('Script AT Commands'!F46,2),DEC2HEX('Script AT Commands'!G46,2),DEC2HEX('Script AT Commands'!H46,2),DEC2HEX('Script AT Commands'!I46,2),DEC2HEX('Script AT Commands'!J46,2))</f>
        <v>0000000000000000</v>
      </c>
      <c r="D46" s="8" t="str">
        <f t="shared" si="1"/>
        <v>512,44,0000000000000000</v>
      </c>
      <c r="E46" s="9" t="str">
        <f t="shared" si="0"/>
        <v>&lt;Index ID='44'CanUserView='f' CanUserEdit='f' CanAdminEdit='f'&gt;_x000D_
&lt;TabLabel&gt;Events&lt;/TabLabel&gt;_x000D_
&lt;DisplayLabel&gt;EVENT 44&lt;/DisplayLabel&gt;_x000D_
&lt;SortOrder&gt;0&lt;/SortOrder&gt;_x000D_
&lt;Value&gt;0000000000000000&lt;/Value&gt;_x000D_
&lt;/Index&gt;</v>
      </c>
      <c r="F46" s="9"/>
    </row>
    <row r="47" spans="1:6" ht="76.5">
      <c r="A47">
        <v>512</v>
      </c>
      <c r="B47" s="8">
        <f>Script!B47</f>
        <v>45</v>
      </c>
      <c r="C47" s="8" t="str">
        <f>CONCATENATE(DEC2HEX('Script AT Commands'!C47,2),DEC2HEX('Script AT Commands'!D47,2),DEC2HEX('Script AT Commands'!E47,2),DEC2HEX('Script AT Commands'!F47,2),DEC2HEX('Script AT Commands'!G47,2),DEC2HEX('Script AT Commands'!H47,2),DEC2HEX('Script AT Commands'!I47,2),DEC2HEX('Script AT Commands'!J47,2))</f>
        <v>0000000000000000</v>
      </c>
      <c r="D47" s="8" t="str">
        <f t="shared" si="1"/>
        <v>512,45,0000000000000000</v>
      </c>
      <c r="E47" s="9" t="str">
        <f t="shared" si="0"/>
        <v>&lt;Index ID='45'CanUserView='f' CanUserEdit='f' CanAdminEdit='f'&gt;_x000D_
&lt;TabLabel&gt;Events&lt;/TabLabel&gt;_x000D_
&lt;DisplayLabel&gt;EVENT 45&lt;/DisplayLabel&gt;_x000D_
&lt;SortOrder&gt;0&lt;/SortOrder&gt;_x000D_
&lt;Value&gt;0000000000000000&lt;/Value&gt;_x000D_
&lt;/Index&gt;</v>
      </c>
      <c r="F47" s="9"/>
    </row>
    <row r="48" spans="1:6" ht="76.5">
      <c r="A48">
        <v>512</v>
      </c>
      <c r="B48" s="8">
        <f>Script!B48</f>
        <v>46</v>
      </c>
      <c r="C48" s="8" t="str">
        <f>CONCATENATE(DEC2HEX('Script AT Commands'!C48,2),DEC2HEX('Script AT Commands'!D48,2),DEC2HEX('Script AT Commands'!E48,2),DEC2HEX('Script AT Commands'!F48,2),DEC2HEX('Script AT Commands'!G48,2),DEC2HEX('Script AT Commands'!H48,2),DEC2HEX('Script AT Commands'!I48,2),DEC2HEX('Script AT Commands'!J48,2))</f>
        <v>0000000000000000</v>
      </c>
      <c r="D48" s="8" t="str">
        <f t="shared" si="1"/>
        <v>512,46,0000000000000000</v>
      </c>
      <c r="E48" s="9" t="str">
        <f t="shared" si="0"/>
        <v>&lt;Index ID='46'CanUserView='f' CanUserEdit='f' CanAdminEdit='f'&gt;_x000D_
&lt;TabLabel&gt;Events&lt;/TabLabel&gt;_x000D_
&lt;DisplayLabel&gt;EVENT 46&lt;/DisplayLabel&gt;_x000D_
&lt;SortOrder&gt;0&lt;/SortOrder&gt;_x000D_
&lt;Value&gt;0000000000000000&lt;/Value&gt;_x000D_
&lt;/Index&gt;</v>
      </c>
      <c r="F48" s="9"/>
    </row>
    <row r="49" spans="1:6" ht="76.5">
      <c r="A49">
        <v>512</v>
      </c>
      <c r="B49" s="8">
        <f>Script!B49</f>
        <v>47</v>
      </c>
      <c r="C49" s="8" t="str">
        <f>CONCATENATE(DEC2HEX('Script AT Commands'!C49,2),DEC2HEX('Script AT Commands'!D49,2),DEC2HEX('Script AT Commands'!E49,2),DEC2HEX('Script AT Commands'!F49,2),DEC2HEX('Script AT Commands'!G49,2),DEC2HEX('Script AT Commands'!H49,2),DEC2HEX('Script AT Commands'!I49,2),DEC2HEX('Script AT Commands'!J49,2))</f>
        <v>0000000000000000</v>
      </c>
      <c r="D49" s="8" t="str">
        <f t="shared" si="1"/>
        <v>512,47,0000000000000000</v>
      </c>
      <c r="E49" s="9" t="str">
        <f t="shared" si="0"/>
        <v>&lt;Index ID='47'CanUserView='f' CanUserEdit='f' CanAdminEdit='f'&gt;_x000D_
&lt;TabLabel&gt;Events&lt;/TabLabel&gt;_x000D_
&lt;DisplayLabel&gt;EVENT 47&lt;/DisplayLabel&gt;_x000D_
&lt;SortOrder&gt;0&lt;/SortOrder&gt;_x000D_
&lt;Value&gt;0000000000000000&lt;/Value&gt;_x000D_
&lt;/Index&gt;</v>
      </c>
      <c r="F49" s="9"/>
    </row>
    <row r="50" spans="1:6" ht="76.5">
      <c r="A50">
        <v>512</v>
      </c>
      <c r="B50" s="8">
        <f>Script!B50</f>
        <v>48</v>
      </c>
      <c r="C50" s="8" t="str">
        <f>CONCATENATE(DEC2HEX('Script AT Commands'!C50,2),DEC2HEX('Script AT Commands'!D50,2),DEC2HEX('Script AT Commands'!E50,2),DEC2HEX('Script AT Commands'!F50,2),DEC2HEX('Script AT Commands'!G50,2),DEC2HEX('Script AT Commands'!H50,2),DEC2HEX('Script AT Commands'!I50,2),DEC2HEX('Script AT Commands'!J50,2))</f>
        <v>0000000000000000</v>
      </c>
      <c r="D50" s="8" t="str">
        <f t="shared" si="1"/>
        <v>512,48,0000000000000000</v>
      </c>
      <c r="E50" s="9" t="str">
        <f t="shared" si="0"/>
        <v>&lt;Index ID='48'CanUserView='f' CanUserEdit='f' CanAdminEdit='f'&gt;_x000D_
&lt;TabLabel&gt;Events&lt;/TabLabel&gt;_x000D_
&lt;DisplayLabel&gt;EVENT 48&lt;/DisplayLabel&gt;_x000D_
&lt;SortOrder&gt;0&lt;/SortOrder&gt;_x000D_
&lt;Value&gt;0000000000000000&lt;/Value&gt;_x000D_
&lt;/Index&gt;</v>
      </c>
      <c r="F50" s="9"/>
    </row>
    <row r="51" spans="1:6" ht="76.5">
      <c r="A51">
        <v>512</v>
      </c>
      <c r="B51" s="8">
        <f>Script!B51</f>
        <v>49</v>
      </c>
      <c r="C51" s="8" t="str">
        <f>CONCATENATE(DEC2HEX('Script AT Commands'!C51,2),DEC2HEX('Script AT Commands'!D51,2),DEC2HEX('Script AT Commands'!E51,2),DEC2HEX('Script AT Commands'!F51,2),DEC2HEX('Script AT Commands'!G51,2),DEC2HEX('Script AT Commands'!H51,2),DEC2HEX('Script AT Commands'!I51,2),DEC2HEX('Script AT Commands'!J51,2))</f>
        <v>0000000000000000</v>
      </c>
      <c r="D51" s="8" t="str">
        <f t="shared" si="1"/>
        <v>512,49,0000000000000000</v>
      </c>
      <c r="E51" s="9" t="str">
        <f t="shared" si="0"/>
        <v>&lt;Index ID='49'CanUserView='f' CanUserEdit='f' CanAdminEdit='f'&gt;_x000D_
&lt;TabLabel&gt;Events&lt;/TabLabel&gt;_x000D_
&lt;DisplayLabel&gt;EVENT 49&lt;/DisplayLabel&gt;_x000D_
&lt;SortOrder&gt;0&lt;/SortOrder&gt;_x000D_
&lt;Value&gt;0000000000000000&lt;/Value&gt;_x000D_
&lt;/Index&gt;</v>
      </c>
      <c r="F51" s="9"/>
    </row>
    <row r="52" spans="1:6" ht="76.5">
      <c r="A52">
        <v>512</v>
      </c>
      <c r="B52" s="8">
        <f>Script!B52</f>
        <v>50</v>
      </c>
      <c r="C52" s="8" t="str">
        <f>CONCATENATE(DEC2HEX('Script AT Commands'!C52,2),DEC2HEX('Script AT Commands'!D52,2),DEC2HEX('Script AT Commands'!E52,2),DEC2HEX('Script AT Commands'!F52,2),DEC2HEX('Script AT Commands'!G52,2),DEC2HEX('Script AT Commands'!H52,2),DEC2HEX('Script AT Commands'!I52,2),DEC2HEX('Script AT Commands'!J52,2))</f>
        <v>0000000000000000</v>
      </c>
      <c r="D52" s="8" t="str">
        <f t="shared" si="1"/>
        <v>512,50,0000000000000000</v>
      </c>
      <c r="E52" s="9" t="str">
        <f t="shared" si="0"/>
        <v>&lt;Index ID='50'CanUserView='f' CanUserEdit='f' CanAdminEdit='f'&gt;_x000D_
&lt;TabLabel&gt;Events&lt;/TabLabel&gt;_x000D_
&lt;DisplayLabel&gt;EVENT 50&lt;/DisplayLabel&gt;_x000D_
&lt;SortOrder&gt;0&lt;/SortOrder&gt;_x000D_
&lt;Value&gt;0000000000000000&lt;/Value&gt;_x000D_
&lt;/Index&gt;</v>
      </c>
      <c r="F52" s="9"/>
    </row>
    <row r="53" spans="1:6" ht="76.5">
      <c r="A53">
        <v>512</v>
      </c>
      <c r="B53" s="8">
        <f>Script!B53</f>
        <v>51</v>
      </c>
      <c r="C53" s="8" t="str">
        <f>CONCATENATE(DEC2HEX('Script AT Commands'!C53,2),DEC2HEX('Script AT Commands'!D53,2),DEC2HEX('Script AT Commands'!E53,2),DEC2HEX('Script AT Commands'!F53,2),DEC2HEX('Script AT Commands'!G53,2),DEC2HEX('Script AT Commands'!H53,2),DEC2HEX('Script AT Commands'!I53,2),DEC2HEX('Script AT Commands'!J53,2))</f>
        <v>0000000000000000</v>
      </c>
      <c r="D53" s="8" t="str">
        <f t="shared" si="1"/>
        <v>512,51,0000000000000000</v>
      </c>
      <c r="E53" s="9" t="str">
        <f t="shared" si="0"/>
        <v>&lt;Index ID='51'CanUserView='f' CanUserEdit='f' CanAdminEdit='f'&gt;_x000D_
&lt;TabLabel&gt;Events&lt;/TabLabel&gt;_x000D_
&lt;DisplayLabel&gt;EVENT 51&lt;/DisplayLabel&gt;_x000D_
&lt;SortOrder&gt;0&lt;/SortOrder&gt;_x000D_
&lt;Value&gt;0000000000000000&lt;/Value&gt;_x000D_
&lt;/Index&gt;</v>
      </c>
      <c r="F53" s="9"/>
    </row>
    <row r="54" spans="1:6" ht="76.5">
      <c r="A54">
        <v>512</v>
      </c>
      <c r="B54" s="8">
        <f>Script!B54</f>
        <v>52</v>
      </c>
      <c r="C54" s="8" t="str">
        <f>CONCATENATE(DEC2HEX('Script AT Commands'!C54,2),DEC2HEX('Script AT Commands'!D54,2),DEC2HEX('Script AT Commands'!E54,2),DEC2HEX('Script AT Commands'!F54,2),DEC2HEX('Script AT Commands'!G54,2),DEC2HEX('Script AT Commands'!H54,2),DEC2HEX('Script AT Commands'!I54,2),DEC2HEX('Script AT Commands'!J54,2))</f>
        <v>0000000000000000</v>
      </c>
      <c r="D54" s="8" t="str">
        <f t="shared" si="1"/>
        <v>512,52,0000000000000000</v>
      </c>
      <c r="E54" s="9" t="str">
        <f t="shared" si="0"/>
        <v>&lt;Index ID='52'CanUserView='f' CanUserEdit='f' CanAdminEdit='f'&gt;_x000D_
&lt;TabLabel&gt;Events&lt;/TabLabel&gt;_x000D_
&lt;DisplayLabel&gt;EVENT 52&lt;/DisplayLabel&gt;_x000D_
&lt;SortOrder&gt;0&lt;/SortOrder&gt;_x000D_
&lt;Value&gt;0000000000000000&lt;/Value&gt;_x000D_
&lt;/Index&gt;</v>
      </c>
      <c r="F54" s="9"/>
    </row>
    <row r="55" spans="1:6" ht="76.5">
      <c r="A55">
        <v>512</v>
      </c>
      <c r="B55" s="8">
        <f>Script!B55</f>
        <v>53</v>
      </c>
      <c r="C55" s="8" t="str">
        <f>CONCATENATE(DEC2HEX('Script AT Commands'!C55,2),DEC2HEX('Script AT Commands'!D55,2),DEC2HEX('Script AT Commands'!E55,2),DEC2HEX('Script AT Commands'!F55,2),DEC2HEX('Script AT Commands'!G55,2),DEC2HEX('Script AT Commands'!H55,2),DEC2HEX('Script AT Commands'!I55,2),DEC2HEX('Script AT Commands'!J55,2))</f>
        <v>0000000000000000</v>
      </c>
      <c r="D55" s="8" t="str">
        <f t="shared" si="1"/>
        <v>512,53,0000000000000000</v>
      </c>
      <c r="E55" s="9" t="str">
        <f t="shared" si="0"/>
        <v>&lt;Index ID='53'CanUserView='f' CanUserEdit='f' CanAdminEdit='f'&gt;_x000D_
&lt;TabLabel&gt;Events&lt;/TabLabel&gt;_x000D_
&lt;DisplayLabel&gt;EVENT 53&lt;/DisplayLabel&gt;_x000D_
&lt;SortOrder&gt;0&lt;/SortOrder&gt;_x000D_
&lt;Value&gt;0000000000000000&lt;/Value&gt;_x000D_
&lt;/Index&gt;</v>
      </c>
      <c r="F55" s="9"/>
    </row>
    <row r="56" spans="1:6" ht="76.5">
      <c r="A56">
        <v>512</v>
      </c>
      <c r="B56" s="8">
        <f>Script!B56</f>
        <v>54</v>
      </c>
      <c r="C56" s="8" t="str">
        <f>CONCATENATE(DEC2HEX('Script AT Commands'!C56,2),DEC2HEX('Script AT Commands'!D56,2),DEC2HEX('Script AT Commands'!E56,2),DEC2HEX('Script AT Commands'!F56,2),DEC2HEX('Script AT Commands'!G56,2),DEC2HEX('Script AT Commands'!H56,2),DEC2HEX('Script AT Commands'!I56,2),DEC2HEX('Script AT Commands'!J56,2))</f>
        <v>0000000000000000</v>
      </c>
      <c r="D56" s="8" t="str">
        <f t="shared" si="1"/>
        <v>512,54,0000000000000000</v>
      </c>
      <c r="E56" s="9" t="str">
        <f t="shared" si="0"/>
        <v>&lt;Index ID='54'CanUserView='f' CanUserEdit='f' CanAdminEdit='f'&gt;_x000D_
&lt;TabLabel&gt;Events&lt;/TabLabel&gt;_x000D_
&lt;DisplayLabel&gt;EVENT 54&lt;/DisplayLabel&gt;_x000D_
&lt;SortOrder&gt;0&lt;/SortOrder&gt;_x000D_
&lt;Value&gt;0000000000000000&lt;/Value&gt;_x000D_
&lt;/Index&gt;</v>
      </c>
      <c r="F56" s="9"/>
    </row>
    <row r="57" spans="1:6" ht="76.5">
      <c r="A57">
        <v>512</v>
      </c>
      <c r="B57" s="8">
        <f>Script!B57</f>
        <v>55</v>
      </c>
      <c r="C57" s="8" t="str">
        <f>CONCATENATE(DEC2HEX('Script AT Commands'!C57,2),DEC2HEX('Script AT Commands'!D57,2),DEC2HEX('Script AT Commands'!E57,2),DEC2HEX('Script AT Commands'!F57,2),DEC2HEX('Script AT Commands'!G57,2),DEC2HEX('Script AT Commands'!H57,2),DEC2HEX('Script AT Commands'!I57,2),DEC2HEX('Script AT Commands'!J57,2))</f>
        <v>0000000000000000</v>
      </c>
      <c r="D57" s="8" t="str">
        <f t="shared" si="1"/>
        <v>512,55,0000000000000000</v>
      </c>
      <c r="E57" s="9" t="str">
        <f t="shared" si="0"/>
        <v>&lt;Index ID='55'CanUserView='f' CanUserEdit='f' CanAdminEdit='f'&gt;_x000D_
&lt;TabLabel&gt;Events&lt;/TabLabel&gt;_x000D_
&lt;DisplayLabel&gt;EVENT 55&lt;/DisplayLabel&gt;_x000D_
&lt;SortOrder&gt;0&lt;/SortOrder&gt;_x000D_
&lt;Value&gt;0000000000000000&lt;/Value&gt;_x000D_
&lt;/Index&gt;</v>
      </c>
      <c r="F57" s="9"/>
    </row>
    <row r="58" spans="1:6" ht="76.5">
      <c r="A58">
        <v>512</v>
      </c>
      <c r="B58" s="8">
        <f>Script!B58</f>
        <v>56</v>
      </c>
      <c r="C58" s="8" t="str">
        <f>CONCATENATE(DEC2HEX('Script AT Commands'!C58,2),DEC2HEX('Script AT Commands'!D58,2),DEC2HEX('Script AT Commands'!E58,2),DEC2HEX('Script AT Commands'!F58,2),DEC2HEX('Script AT Commands'!G58,2),DEC2HEX('Script AT Commands'!H58,2),DEC2HEX('Script AT Commands'!I58,2),DEC2HEX('Script AT Commands'!J58,2))</f>
        <v>0000000000000000</v>
      </c>
      <c r="D58" s="8" t="str">
        <f t="shared" si="1"/>
        <v>512,56,0000000000000000</v>
      </c>
      <c r="E58" s="9" t="str">
        <f t="shared" si="0"/>
        <v>&lt;Index ID='56'CanUserView='f' CanUserEdit='f' CanAdminEdit='f'&gt;_x000D_
&lt;TabLabel&gt;Events&lt;/TabLabel&gt;_x000D_
&lt;DisplayLabel&gt;EVENT 56&lt;/DisplayLabel&gt;_x000D_
&lt;SortOrder&gt;0&lt;/SortOrder&gt;_x000D_
&lt;Value&gt;0000000000000000&lt;/Value&gt;_x000D_
&lt;/Index&gt;</v>
      </c>
      <c r="F58" s="9"/>
    </row>
    <row r="59" spans="1:6" ht="76.5">
      <c r="A59">
        <v>512</v>
      </c>
      <c r="B59" s="8">
        <f>Script!B59</f>
        <v>57</v>
      </c>
      <c r="C59" s="8" t="str">
        <f>CONCATENATE(DEC2HEX('Script AT Commands'!C59,2),DEC2HEX('Script AT Commands'!D59,2),DEC2HEX('Script AT Commands'!E59,2),DEC2HEX('Script AT Commands'!F59,2),DEC2HEX('Script AT Commands'!G59,2),DEC2HEX('Script AT Commands'!H59,2),DEC2HEX('Script AT Commands'!I59,2),DEC2HEX('Script AT Commands'!J59,2))</f>
        <v>0000000000000000</v>
      </c>
      <c r="D59" s="8" t="str">
        <f t="shared" si="1"/>
        <v>512,57,0000000000000000</v>
      </c>
      <c r="E59" s="9" t="str">
        <f t="shared" si="0"/>
        <v>&lt;Index ID='57'CanUserView='f' CanUserEdit='f' CanAdminEdit='f'&gt;_x000D_
&lt;TabLabel&gt;Events&lt;/TabLabel&gt;_x000D_
&lt;DisplayLabel&gt;EVENT 57&lt;/DisplayLabel&gt;_x000D_
&lt;SortOrder&gt;0&lt;/SortOrder&gt;_x000D_
&lt;Value&gt;0000000000000000&lt;/Value&gt;_x000D_
&lt;/Index&gt;</v>
      </c>
      <c r="F59" s="9"/>
    </row>
    <row r="60" spans="1:6" ht="76.5">
      <c r="A60">
        <v>512</v>
      </c>
      <c r="B60" s="8">
        <f>Script!B60</f>
        <v>58</v>
      </c>
      <c r="C60" s="8" t="str">
        <f>CONCATENATE(DEC2HEX('Script AT Commands'!C60,2),DEC2HEX('Script AT Commands'!D60,2),DEC2HEX('Script AT Commands'!E60,2),DEC2HEX('Script AT Commands'!F60,2),DEC2HEX('Script AT Commands'!G60,2),DEC2HEX('Script AT Commands'!H60,2),DEC2HEX('Script AT Commands'!I60,2),DEC2HEX('Script AT Commands'!J60,2))</f>
        <v>0000000000000000</v>
      </c>
      <c r="D60" s="8" t="str">
        <f t="shared" si="1"/>
        <v>512,58,0000000000000000</v>
      </c>
      <c r="E60" s="9" t="str">
        <f t="shared" si="0"/>
        <v>&lt;Index ID='58'CanUserView='f' CanUserEdit='f' CanAdminEdit='f'&gt;_x000D_
&lt;TabLabel&gt;Events&lt;/TabLabel&gt;_x000D_
&lt;DisplayLabel&gt;EVENT 58&lt;/DisplayLabel&gt;_x000D_
&lt;SortOrder&gt;0&lt;/SortOrder&gt;_x000D_
&lt;Value&gt;0000000000000000&lt;/Value&gt;_x000D_
&lt;/Index&gt;</v>
      </c>
      <c r="F60" s="9"/>
    </row>
    <row r="61" spans="1:6" ht="76.5">
      <c r="A61">
        <v>512</v>
      </c>
      <c r="B61" s="8">
        <f>Script!B61</f>
        <v>59</v>
      </c>
      <c r="C61" s="8" t="str">
        <f>CONCATENATE(DEC2HEX('Script AT Commands'!C61,2),DEC2HEX('Script AT Commands'!D61,2),DEC2HEX('Script AT Commands'!E61,2),DEC2HEX('Script AT Commands'!F61,2),DEC2HEX('Script AT Commands'!G61,2),DEC2HEX('Script AT Commands'!H61,2),DEC2HEX('Script AT Commands'!I61,2),DEC2HEX('Script AT Commands'!J61,2))</f>
        <v>0000000000000000</v>
      </c>
      <c r="D61" s="8" t="str">
        <f t="shared" si="1"/>
        <v>512,59,0000000000000000</v>
      </c>
      <c r="E61" s="9" t="str">
        <f t="shared" si="0"/>
        <v>&lt;Index ID='59'CanUserView='f' CanUserEdit='f' CanAdminEdit='f'&gt;_x000D_
&lt;TabLabel&gt;Events&lt;/TabLabel&gt;_x000D_
&lt;DisplayLabel&gt;EVENT 59&lt;/DisplayLabel&gt;_x000D_
&lt;SortOrder&gt;0&lt;/SortOrder&gt;_x000D_
&lt;Value&gt;0000000000000000&lt;/Value&gt;_x000D_
&lt;/Index&gt;</v>
      </c>
      <c r="F61" s="9"/>
    </row>
    <row r="62" spans="1:6" ht="76.5">
      <c r="A62">
        <v>512</v>
      </c>
      <c r="B62" s="8">
        <f>Script!B62</f>
        <v>60</v>
      </c>
      <c r="C62" s="8" t="str">
        <f>CONCATENATE(DEC2HEX('Script AT Commands'!C62,2),DEC2HEX('Script AT Commands'!D62,2),DEC2HEX('Script AT Commands'!E62,2),DEC2HEX('Script AT Commands'!F62,2),DEC2HEX('Script AT Commands'!G62,2),DEC2HEX('Script AT Commands'!H62,2),DEC2HEX('Script AT Commands'!I62,2),DEC2HEX('Script AT Commands'!J62,2))</f>
        <v>0000000000000000</v>
      </c>
      <c r="D62" s="8" t="str">
        <f t="shared" si="1"/>
        <v>512,60,0000000000000000</v>
      </c>
      <c r="E62" s="9" t="str">
        <f t="shared" si="0"/>
        <v>&lt;Index ID='60'CanUserView='f' CanUserEdit='f' CanAdminEdit='f'&gt;_x000D_
&lt;TabLabel&gt;Events&lt;/TabLabel&gt;_x000D_
&lt;DisplayLabel&gt;EVENT 60&lt;/DisplayLabel&gt;_x000D_
&lt;SortOrder&gt;0&lt;/SortOrder&gt;_x000D_
&lt;Value&gt;0000000000000000&lt;/Value&gt;_x000D_
&lt;/Index&gt;</v>
      </c>
      <c r="F62" s="9"/>
    </row>
    <row r="63" spans="1:6" ht="76.5">
      <c r="A63">
        <v>512</v>
      </c>
      <c r="B63" s="8">
        <f>Script!B63</f>
        <v>61</v>
      </c>
      <c r="C63" s="8" t="str">
        <f>CONCATENATE(DEC2HEX('Script AT Commands'!C63,2),DEC2HEX('Script AT Commands'!D63,2),DEC2HEX('Script AT Commands'!E63,2),DEC2HEX('Script AT Commands'!F63,2),DEC2HEX('Script AT Commands'!G63,2),DEC2HEX('Script AT Commands'!H63,2),DEC2HEX('Script AT Commands'!I63,2),DEC2HEX('Script AT Commands'!J63,2))</f>
        <v>0000000000000000</v>
      </c>
      <c r="D63" s="8" t="str">
        <f t="shared" si="1"/>
        <v>512,61,0000000000000000</v>
      </c>
      <c r="E63" s="9" t="str">
        <f t="shared" si="0"/>
        <v>&lt;Index ID='61'CanUserView='f' CanUserEdit='f' CanAdminEdit='f'&gt;_x000D_
&lt;TabLabel&gt;Events&lt;/TabLabel&gt;_x000D_
&lt;DisplayLabel&gt;EVENT 61&lt;/DisplayLabel&gt;_x000D_
&lt;SortOrder&gt;0&lt;/SortOrder&gt;_x000D_
&lt;Value&gt;0000000000000000&lt;/Value&gt;_x000D_
&lt;/Index&gt;</v>
      </c>
      <c r="F63" s="9"/>
    </row>
    <row r="64" spans="1:6" ht="76.5">
      <c r="A64">
        <v>512</v>
      </c>
      <c r="B64" s="8">
        <f>Script!B64</f>
        <v>62</v>
      </c>
      <c r="C64" s="8" t="str">
        <f>CONCATENATE(DEC2HEX('Script AT Commands'!C64,2),DEC2HEX('Script AT Commands'!D64,2),DEC2HEX('Script AT Commands'!E64,2),DEC2HEX('Script AT Commands'!F64,2),DEC2HEX('Script AT Commands'!G64,2),DEC2HEX('Script AT Commands'!H64,2),DEC2HEX('Script AT Commands'!I64,2),DEC2HEX('Script AT Commands'!J64,2))</f>
        <v>0000000000000000</v>
      </c>
      <c r="D64" s="8" t="str">
        <f t="shared" si="1"/>
        <v>512,62,0000000000000000</v>
      </c>
      <c r="E64" s="9" t="str">
        <f t="shared" si="0"/>
        <v>&lt;Index ID='62'CanUserView='f' CanUserEdit='f' CanAdminEdit='f'&gt;_x000D_
&lt;TabLabel&gt;Events&lt;/TabLabel&gt;_x000D_
&lt;DisplayLabel&gt;EVENT 62&lt;/DisplayLabel&gt;_x000D_
&lt;SortOrder&gt;0&lt;/SortOrder&gt;_x000D_
&lt;Value&gt;0000000000000000&lt;/Value&gt;_x000D_
&lt;/Index&gt;</v>
      </c>
      <c r="F64" s="9"/>
    </row>
    <row r="65" spans="1:6" ht="76.5">
      <c r="A65">
        <v>512</v>
      </c>
      <c r="B65" s="8">
        <f>Script!B65</f>
        <v>63</v>
      </c>
      <c r="C65" s="8" t="str">
        <f>CONCATENATE(DEC2HEX('Script AT Commands'!C65,2),DEC2HEX('Script AT Commands'!D65,2),DEC2HEX('Script AT Commands'!E65,2),DEC2HEX('Script AT Commands'!F65,2),DEC2HEX('Script AT Commands'!G65,2),DEC2HEX('Script AT Commands'!H65,2),DEC2HEX('Script AT Commands'!I65,2),DEC2HEX('Script AT Commands'!J65,2))</f>
        <v>0000000000000000</v>
      </c>
      <c r="D65" s="8" t="str">
        <f t="shared" si="1"/>
        <v>512,63,0000000000000000</v>
      </c>
      <c r="E65" s="9" t="str">
        <f t="shared" si="0"/>
        <v>&lt;Index ID='63'CanUserView='f' CanUserEdit='f' CanAdminEdit='f'&gt;_x000D_
&lt;TabLabel&gt;Events&lt;/TabLabel&gt;_x000D_
&lt;DisplayLabel&gt;EVENT 63&lt;/DisplayLabel&gt;_x000D_
&lt;SortOrder&gt;0&lt;/SortOrder&gt;_x000D_
&lt;Value&gt;0000000000000000&lt;/Value&gt;_x000D_
&lt;/Index&gt;</v>
      </c>
      <c r="F65" s="9"/>
    </row>
    <row r="66" spans="1:6" ht="76.5">
      <c r="A66">
        <v>512</v>
      </c>
      <c r="B66" s="8">
        <f>Script!B66</f>
        <v>64</v>
      </c>
      <c r="C66" s="8" t="str">
        <f>CONCATENATE(DEC2HEX('Script AT Commands'!C66,2),DEC2HEX('Script AT Commands'!D66,2),DEC2HEX('Script AT Commands'!E66,2),DEC2HEX('Script AT Commands'!F66,2),DEC2HEX('Script AT Commands'!G66,2),DEC2HEX('Script AT Commands'!H66,2),DEC2HEX('Script AT Commands'!I66,2),DEC2HEX('Script AT Commands'!J66,2))</f>
        <v>0000000000000000</v>
      </c>
      <c r="D66" s="8" t="str">
        <f t="shared" si="1"/>
        <v>512,64,0000000000000000</v>
      </c>
      <c r="E66" s="9" t="str">
        <f t="shared" si="0"/>
        <v>&lt;Index ID='64'CanUserView='f' CanUserEdit='f' CanAdminEdit='f'&gt;_x000D_
&lt;TabLabel&gt;Events&lt;/TabLabel&gt;_x000D_
&lt;DisplayLabel&gt;EVENT 64&lt;/DisplayLabel&gt;_x000D_
&lt;SortOrder&gt;0&lt;/SortOrder&gt;_x000D_
&lt;Value&gt;0000000000000000&lt;/Value&gt;_x000D_
&lt;/Index&gt;</v>
      </c>
      <c r="F66" s="9"/>
    </row>
    <row r="67" spans="1:6" ht="76.5">
      <c r="A67">
        <v>512</v>
      </c>
      <c r="B67" s="8">
        <f>Script!B67</f>
        <v>65</v>
      </c>
      <c r="C67" s="8" t="str">
        <f>CONCATENATE(DEC2HEX('Script AT Commands'!C67,2),DEC2HEX('Script AT Commands'!D67,2),DEC2HEX('Script AT Commands'!E67,2),DEC2HEX('Script AT Commands'!F67,2),DEC2HEX('Script AT Commands'!G67,2),DEC2HEX('Script AT Commands'!H67,2),DEC2HEX('Script AT Commands'!I67,2),DEC2HEX('Script AT Commands'!J67,2))</f>
        <v>0000000000000000</v>
      </c>
      <c r="D67" s="8" t="str">
        <f t="shared" si="1"/>
        <v>512,65,0000000000000000</v>
      </c>
      <c r="E67" s="9" t="str">
        <f t="shared" ref="E67:E103" si="2">CONCATENATE("&lt;Index ID='",B67,"'CanUserView='f' CanUserEdit='f' CanAdminEdit='f'&gt;",CHAR(13),CHAR(10),"&lt;TabLabel&gt;Events&lt;/TabLabel&gt;",CHAR(13),CHAR(10),"&lt;DisplayLabel&gt;EVENT ",B67,"&lt;/DisplayLabel&gt;",CHAR(13),CHAR(10),"&lt;SortOrder&gt;0&lt;/SortOrder&gt;",CHAR(13),CHAR(10),"&lt;Value&gt;",C67,"&lt;/Value&gt;",CHAR(13),CHAR(10),"&lt;/Index&gt;")</f>
        <v>&lt;Index ID='65'CanUserView='f' CanUserEdit='f' CanAdminEdit='f'&gt;_x000D_
&lt;TabLabel&gt;Events&lt;/TabLabel&gt;_x000D_
&lt;DisplayLabel&gt;EVENT 65&lt;/DisplayLabel&gt;_x000D_
&lt;SortOrder&gt;0&lt;/SortOrder&gt;_x000D_
&lt;Value&gt;0000000000000000&lt;/Value&gt;_x000D_
&lt;/Index&gt;</v>
      </c>
      <c r="F67" s="9"/>
    </row>
    <row r="68" spans="1:6" ht="76.5">
      <c r="A68">
        <v>512</v>
      </c>
      <c r="B68" s="8">
        <f>Script!B68</f>
        <v>66</v>
      </c>
      <c r="C68" s="8" t="str">
        <f>CONCATENATE(DEC2HEX('Script AT Commands'!C68,2),DEC2HEX('Script AT Commands'!D68,2),DEC2HEX('Script AT Commands'!E68,2),DEC2HEX('Script AT Commands'!F68,2),DEC2HEX('Script AT Commands'!G68,2),DEC2HEX('Script AT Commands'!H68,2),DEC2HEX('Script AT Commands'!I68,2),DEC2HEX('Script AT Commands'!J68,2))</f>
        <v>0000000000000000</v>
      </c>
      <c r="D68" s="8" t="str">
        <f t="shared" ref="D68:D129" si="3">CONCATENATE(A68,",",B68,",",C68)</f>
        <v>512,66,0000000000000000</v>
      </c>
      <c r="E68" s="9" t="str">
        <f t="shared" si="2"/>
        <v>&lt;Index ID='66'CanUserView='f' CanUserEdit='f' CanAdminEdit='f'&gt;_x000D_
&lt;TabLabel&gt;Events&lt;/TabLabel&gt;_x000D_
&lt;DisplayLabel&gt;EVENT 66&lt;/DisplayLabel&gt;_x000D_
&lt;SortOrder&gt;0&lt;/SortOrder&gt;_x000D_
&lt;Value&gt;0000000000000000&lt;/Value&gt;_x000D_
&lt;/Index&gt;</v>
      </c>
      <c r="F68" s="9"/>
    </row>
    <row r="69" spans="1:6" ht="76.5">
      <c r="A69">
        <v>512</v>
      </c>
      <c r="B69" s="8">
        <f>Script!B69</f>
        <v>67</v>
      </c>
      <c r="C69" s="8" t="str">
        <f>CONCATENATE(DEC2HEX('Script AT Commands'!C69,2),DEC2HEX('Script AT Commands'!D69,2),DEC2HEX('Script AT Commands'!E69,2),DEC2HEX('Script AT Commands'!F69,2),DEC2HEX('Script AT Commands'!G69,2),DEC2HEX('Script AT Commands'!H69,2),DEC2HEX('Script AT Commands'!I69,2),DEC2HEX('Script AT Commands'!J69,2))</f>
        <v>0000000000000000</v>
      </c>
      <c r="D69" s="8" t="str">
        <f t="shared" si="3"/>
        <v>512,67,0000000000000000</v>
      </c>
      <c r="E69" s="9" t="str">
        <f t="shared" si="2"/>
        <v>&lt;Index ID='67'CanUserView='f' CanUserEdit='f' CanAdminEdit='f'&gt;_x000D_
&lt;TabLabel&gt;Events&lt;/TabLabel&gt;_x000D_
&lt;DisplayLabel&gt;EVENT 67&lt;/DisplayLabel&gt;_x000D_
&lt;SortOrder&gt;0&lt;/SortOrder&gt;_x000D_
&lt;Value&gt;0000000000000000&lt;/Value&gt;_x000D_
&lt;/Index&gt;</v>
      </c>
      <c r="F69" s="9"/>
    </row>
    <row r="70" spans="1:6" ht="76.5">
      <c r="A70">
        <v>512</v>
      </c>
      <c r="B70" s="8">
        <f>Script!B70</f>
        <v>68</v>
      </c>
      <c r="C70" s="8" t="str">
        <f>CONCATENATE(DEC2HEX('Script AT Commands'!C70,2),DEC2HEX('Script AT Commands'!D70,2),DEC2HEX('Script AT Commands'!E70,2),DEC2HEX('Script AT Commands'!F70,2),DEC2HEX('Script AT Commands'!G70,2),DEC2HEX('Script AT Commands'!H70,2),DEC2HEX('Script AT Commands'!I70,2),DEC2HEX('Script AT Commands'!J70,2))</f>
        <v>0000000000000000</v>
      </c>
      <c r="D70" s="8" t="str">
        <f t="shared" si="3"/>
        <v>512,68,0000000000000000</v>
      </c>
      <c r="E70" s="9" t="str">
        <f t="shared" si="2"/>
        <v>&lt;Index ID='68'CanUserView='f' CanUserEdit='f' CanAdminEdit='f'&gt;_x000D_
&lt;TabLabel&gt;Events&lt;/TabLabel&gt;_x000D_
&lt;DisplayLabel&gt;EVENT 68&lt;/DisplayLabel&gt;_x000D_
&lt;SortOrder&gt;0&lt;/SortOrder&gt;_x000D_
&lt;Value&gt;0000000000000000&lt;/Value&gt;_x000D_
&lt;/Index&gt;</v>
      </c>
      <c r="F70" s="9"/>
    </row>
    <row r="71" spans="1:6" ht="76.5">
      <c r="A71">
        <v>512</v>
      </c>
      <c r="B71" s="8">
        <f>Script!B71</f>
        <v>69</v>
      </c>
      <c r="C71" s="8" t="str">
        <f>CONCATENATE(DEC2HEX('Script AT Commands'!C71,2),DEC2HEX('Script AT Commands'!D71,2),DEC2HEX('Script AT Commands'!E71,2),DEC2HEX('Script AT Commands'!F71,2),DEC2HEX('Script AT Commands'!G71,2),DEC2HEX('Script AT Commands'!H71,2),DEC2HEX('Script AT Commands'!I71,2),DEC2HEX('Script AT Commands'!J71,2))</f>
        <v>0000000000000000</v>
      </c>
      <c r="D71" s="8" t="str">
        <f t="shared" si="3"/>
        <v>512,69,0000000000000000</v>
      </c>
      <c r="E71" s="9" t="str">
        <f t="shared" si="2"/>
        <v>&lt;Index ID='69'CanUserView='f' CanUserEdit='f' CanAdminEdit='f'&gt;_x000D_
&lt;TabLabel&gt;Events&lt;/TabLabel&gt;_x000D_
&lt;DisplayLabel&gt;EVENT 69&lt;/DisplayLabel&gt;_x000D_
&lt;SortOrder&gt;0&lt;/SortOrder&gt;_x000D_
&lt;Value&gt;0000000000000000&lt;/Value&gt;_x000D_
&lt;/Index&gt;</v>
      </c>
      <c r="F71" s="9"/>
    </row>
    <row r="72" spans="1:6" ht="76.5">
      <c r="A72">
        <v>512</v>
      </c>
      <c r="B72" s="8">
        <f>Script!B72</f>
        <v>70</v>
      </c>
      <c r="C72" s="8" t="str">
        <f>CONCATENATE(DEC2HEX('Script AT Commands'!C72,2),DEC2HEX('Script AT Commands'!D72,2),DEC2HEX('Script AT Commands'!E72,2),DEC2HEX('Script AT Commands'!F72,2),DEC2HEX('Script AT Commands'!G72,2),DEC2HEX('Script AT Commands'!H72,2),DEC2HEX('Script AT Commands'!I72,2),DEC2HEX('Script AT Commands'!J72,2))</f>
        <v>0000000000000000</v>
      </c>
      <c r="D72" s="8" t="str">
        <f t="shared" si="3"/>
        <v>512,70,0000000000000000</v>
      </c>
      <c r="E72" s="9" t="str">
        <f t="shared" si="2"/>
        <v>&lt;Index ID='70'CanUserView='f' CanUserEdit='f' CanAdminEdit='f'&gt;_x000D_
&lt;TabLabel&gt;Events&lt;/TabLabel&gt;_x000D_
&lt;DisplayLabel&gt;EVENT 70&lt;/DisplayLabel&gt;_x000D_
&lt;SortOrder&gt;0&lt;/SortOrder&gt;_x000D_
&lt;Value&gt;0000000000000000&lt;/Value&gt;_x000D_
&lt;/Index&gt;</v>
      </c>
      <c r="F72" s="9"/>
    </row>
    <row r="73" spans="1:6" ht="76.5">
      <c r="A73">
        <v>512</v>
      </c>
      <c r="B73" s="8">
        <f>Script!B73</f>
        <v>71</v>
      </c>
      <c r="C73" s="8" t="str">
        <f>CONCATENATE(DEC2HEX('Script AT Commands'!C73,2),DEC2HEX('Script AT Commands'!D73,2),DEC2HEX('Script AT Commands'!E73,2),DEC2HEX('Script AT Commands'!F73,2),DEC2HEX('Script AT Commands'!G73,2),DEC2HEX('Script AT Commands'!H73,2),DEC2HEX('Script AT Commands'!I73,2),DEC2HEX('Script AT Commands'!J73,2))</f>
        <v>0000000000000000</v>
      </c>
      <c r="D73" s="8" t="str">
        <f t="shared" si="3"/>
        <v>512,71,0000000000000000</v>
      </c>
      <c r="E73" s="9" t="str">
        <f t="shared" si="2"/>
        <v>&lt;Index ID='71'CanUserView='f' CanUserEdit='f' CanAdminEdit='f'&gt;_x000D_
&lt;TabLabel&gt;Events&lt;/TabLabel&gt;_x000D_
&lt;DisplayLabel&gt;EVENT 71&lt;/DisplayLabel&gt;_x000D_
&lt;SortOrder&gt;0&lt;/SortOrder&gt;_x000D_
&lt;Value&gt;0000000000000000&lt;/Value&gt;_x000D_
&lt;/Index&gt;</v>
      </c>
      <c r="F73" s="9"/>
    </row>
    <row r="74" spans="1:6" ht="76.5">
      <c r="A74">
        <v>512</v>
      </c>
      <c r="B74" s="8">
        <f>Script!B74</f>
        <v>72</v>
      </c>
      <c r="C74" s="8" t="str">
        <f>CONCATENATE(DEC2HEX('Script AT Commands'!C74,2),DEC2HEX('Script AT Commands'!D74,2),DEC2HEX('Script AT Commands'!E74,2),DEC2HEX('Script AT Commands'!F74,2),DEC2HEX('Script AT Commands'!G74,2),DEC2HEX('Script AT Commands'!H74,2),DEC2HEX('Script AT Commands'!I74,2),DEC2HEX('Script AT Commands'!J74,2))</f>
        <v>0000000000000000</v>
      </c>
      <c r="D74" s="8" t="str">
        <f t="shared" si="3"/>
        <v>512,72,0000000000000000</v>
      </c>
      <c r="E74" s="9" t="str">
        <f t="shared" si="2"/>
        <v>&lt;Index ID='72'CanUserView='f' CanUserEdit='f' CanAdminEdit='f'&gt;_x000D_
&lt;TabLabel&gt;Events&lt;/TabLabel&gt;_x000D_
&lt;DisplayLabel&gt;EVENT 72&lt;/DisplayLabel&gt;_x000D_
&lt;SortOrder&gt;0&lt;/SortOrder&gt;_x000D_
&lt;Value&gt;0000000000000000&lt;/Value&gt;_x000D_
&lt;/Index&gt;</v>
      </c>
      <c r="F74" s="9"/>
    </row>
    <row r="75" spans="1:6" ht="76.5">
      <c r="A75">
        <v>512</v>
      </c>
      <c r="B75" s="8">
        <f>Script!B75</f>
        <v>73</v>
      </c>
      <c r="C75" s="8" t="str">
        <f>CONCATENATE(DEC2HEX('Script AT Commands'!C75,2),DEC2HEX('Script AT Commands'!D75,2),DEC2HEX('Script AT Commands'!E75,2),DEC2HEX('Script AT Commands'!F75,2),DEC2HEX('Script AT Commands'!G75,2),DEC2HEX('Script AT Commands'!H75,2),DEC2HEX('Script AT Commands'!I75,2),DEC2HEX('Script AT Commands'!J75,2))</f>
        <v>0000000000000000</v>
      </c>
      <c r="D75" s="8" t="str">
        <f t="shared" si="3"/>
        <v>512,73,0000000000000000</v>
      </c>
      <c r="E75" s="9" t="str">
        <f t="shared" si="2"/>
        <v>&lt;Index ID='73'CanUserView='f' CanUserEdit='f' CanAdminEdit='f'&gt;_x000D_
&lt;TabLabel&gt;Events&lt;/TabLabel&gt;_x000D_
&lt;DisplayLabel&gt;EVENT 73&lt;/DisplayLabel&gt;_x000D_
&lt;SortOrder&gt;0&lt;/SortOrder&gt;_x000D_
&lt;Value&gt;0000000000000000&lt;/Value&gt;_x000D_
&lt;/Index&gt;</v>
      </c>
      <c r="F75" s="9"/>
    </row>
    <row r="76" spans="1:6" ht="76.5">
      <c r="A76">
        <v>512</v>
      </c>
      <c r="B76" s="8">
        <f>Script!B76</f>
        <v>74</v>
      </c>
      <c r="C76" s="8" t="str">
        <f>CONCATENATE(DEC2HEX('Script AT Commands'!C76,2),DEC2HEX('Script AT Commands'!D76,2),DEC2HEX('Script AT Commands'!E76,2),DEC2HEX('Script AT Commands'!F76,2),DEC2HEX('Script AT Commands'!G76,2),DEC2HEX('Script AT Commands'!H76,2),DEC2HEX('Script AT Commands'!I76,2),DEC2HEX('Script AT Commands'!J76,2))</f>
        <v>0000000000000000</v>
      </c>
      <c r="D76" s="8" t="str">
        <f t="shared" si="3"/>
        <v>512,74,0000000000000000</v>
      </c>
      <c r="E76" s="9" t="str">
        <f t="shared" si="2"/>
        <v>&lt;Index ID='74'CanUserView='f' CanUserEdit='f' CanAdminEdit='f'&gt;_x000D_
&lt;TabLabel&gt;Events&lt;/TabLabel&gt;_x000D_
&lt;DisplayLabel&gt;EVENT 74&lt;/DisplayLabel&gt;_x000D_
&lt;SortOrder&gt;0&lt;/SortOrder&gt;_x000D_
&lt;Value&gt;0000000000000000&lt;/Value&gt;_x000D_
&lt;/Index&gt;</v>
      </c>
      <c r="F76" s="9"/>
    </row>
    <row r="77" spans="1:6" ht="76.5">
      <c r="A77">
        <v>512</v>
      </c>
      <c r="B77" s="8">
        <f>Script!B77</f>
        <v>75</v>
      </c>
      <c r="C77" s="8" t="str">
        <f>CONCATENATE(DEC2HEX('Script AT Commands'!C77,2),DEC2HEX('Script AT Commands'!D77,2),DEC2HEX('Script AT Commands'!E77,2),DEC2HEX('Script AT Commands'!F77,2),DEC2HEX('Script AT Commands'!G77,2),DEC2HEX('Script AT Commands'!H77,2),DEC2HEX('Script AT Commands'!I77,2),DEC2HEX('Script AT Commands'!J77,2))</f>
        <v>0000000000000000</v>
      </c>
      <c r="D77" s="8" t="str">
        <f t="shared" si="3"/>
        <v>512,75,0000000000000000</v>
      </c>
      <c r="E77" s="9" t="str">
        <f t="shared" si="2"/>
        <v>&lt;Index ID='75'CanUserView='f' CanUserEdit='f' CanAdminEdit='f'&gt;_x000D_
&lt;TabLabel&gt;Events&lt;/TabLabel&gt;_x000D_
&lt;DisplayLabel&gt;EVENT 75&lt;/DisplayLabel&gt;_x000D_
&lt;SortOrder&gt;0&lt;/SortOrder&gt;_x000D_
&lt;Value&gt;0000000000000000&lt;/Value&gt;_x000D_
&lt;/Index&gt;</v>
      </c>
      <c r="F77" s="9"/>
    </row>
    <row r="78" spans="1:6" ht="76.5">
      <c r="A78">
        <v>512</v>
      </c>
      <c r="B78" s="8">
        <f>Script!B78</f>
        <v>76</v>
      </c>
      <c r="C78" s="8" t="str">
        <f>CONCATENATE(DEC2HEX('Script AT Commands'!C78,2),DEC2HEX('Script AT Commands'!D78,2),DEC2HEX('Script AT Commands'!E78,2),DEC2HEX('Script AT Commands'!F78,2),DEC2HEX('Script AT Commands'!G78,2),DEC2HEX('Script AT Commands'!H78,2),DEC2HEX('Script AT Commands'!I78,2),DEC2HEX('Script AT Commands'!J78,2))</f>
        <v>0000000000000000</v>
      </c>
      <c r="D78" s="8" t="str">
        <f t="shared" si="3"/>
        <v>512,76,0000000000000000</v>
      </c>
      <c r="E78" s="9" t="str">
        <f t="shared" si="2"/>
        <v>&lt;Index ID='76'CanUserView='f' CanUserEdit='f' CanAdminEdit='f'&gt;_x000D_
&lt;TabLabel&gt;Events&lt;/TabLabel&gt;_x000D_
&lt;DisplayLabel&gt;EVENT 76&lt;/DisplayLabel&gt;_x000D_
&lt;SortOrder&gt;0&lt;/SortOrder&gt;_x000D_
&lt;Value&gt;0000000000000000&lt;/Value&gt;_x000D_
&lt;/Index&gt;</v>
      </c>
      <c r="F78" s="9"/>
    </row>
    <row r="79" spans="1:6" ht="76.5">
      <c r="A79">
        <v>512</v>
      </c>
      <c r="B79" s="8">
        <f>Script!B79</f>
        <v>77</v>
      </c>
      <c r="C79" s="8" t="str">
        <f>CONCATENATE(DEC2HEX('Script AT Commands'!C79,2),DEC2HEX('Script AT Commands'!D79,2),DEC2HEX('Script AT Commands'!E79,2),DEC2HEX('Script AT Commands'!F79,2),DEC2HEX('Script AT Commands'!G79,2),DEC2HEX('Script AT Commands'!H79,2),DEC2HEX('Script AT Commands'!I79,2),DEC2HEX('Script AT Commands'!J79,2))</f>
        <v>0000000000000000</v>
      </c>
      <c r="D79" s="8" t="str">
        <f t="shared" si="3"/>
        <v>512,77,0000000000000000</v>
      </c>
      <c r="E79" s="9" t="str">
        <f t="shared" si="2"/>
        <v>&lt;Index ID='77'CanUserView='f' CanUserEdit='f' CanAdminEdit='f'&gt;_x000D_
&lt;TabLabel&gt;Events&lt;/TabLabel&gt;_x000D_
&lt;DisplayLabel&gt;EVENT 77&lt;/DisplayLabel&gt;_x000D_
&lt;SortOrder&gt;0&lt;/SortOrder&gt;_x000D_
&lt;Value&gt;0000000000000000&lt;/Value&gt;_x000D_
&lt;/Index&gt;</v>
      </c>
      <c r="F79" s="9"/>
    </row>
    <row r="80" spans="1:6" ht="76.5">
      <c r="A80">
        <v>512</v>
      </c>
      <c r="B80" s="8">
        <f>Script!B80</f>
        <v>78</v>
      </c>
      <c r="C80" s="8" t="str">
        <f>CONCATENATE(DEC2HEX('Script AT Commands'!C80,2),DEC2HEX('Script AT Commands'!D80,2),DEC2HEX('Script AT Commands'!E80,2),DEC2HEX('Script AT Commands'!F80,2),DEC2HEX('Script AT Commands'!G80,2),DEC2HEX('Script AT Commands'!H80,2),DEC2HEX('Script AT Commands'!I80,2),DEC2HEX('Script AT Commands'!J80,2))</f>
        <v>0000000000000000</v>
      </c>
      <c r="D80" s="8" t="str">
        <f t="shared" si="3"/>
        <v>512,78,0000000000000000</v>
      </c>
      <c r="E80" s="9" t="str">
        <f t="shared" si="2"/>
        <v>&lt;Index ID='78'CanUserView='f' CanUserEdit='f' CanAdminEdit='f'&gt;_x000D_
&lt;TabLabel&gt;Events&lt;/TabLabel&gt;_x000D_
&lt;DisplayLabel&gt;EVENT 78&lt;/DisplayLabel&gt;_x000D_
&lt;SortOrder&gt;0&lt;/SortOrder&gt;_x000D_
&lt;Value&gt;0000000000000000&lt;/Value&gt;_x000D_
&lt;/Index&gt;</v>
      </c>
      <c r="F80" s="9"/>
    </row>
    <row r="81" spans="1:6" ht="76.5">
      <c r="A81">
        <v>512</v>
      </c>
      <c r="B81" s="8">
        <f>Script!B81</f>
        <v>79</v>
      </c>
      <c r="C81" s="8" t="str">
        <f>CONCATENATE(DEC2HEX('Script AT Commands'!C81,2),DEC2HEX('Script AT Commands'!D81,2),DEC2HEX('Script AT Commands'!E81,2),DEC2HEX('Script AT Commands'!F81,2),DEC2HEX('Script AT Commands'!G81,2),DEC2HEX('Script AT Commands'!H81,2),DEC2HEX('Script AT Commands'!I81,2),DEC2HEX('Script AT Commands'!J81,2))</f>
        <v>0000000000000000</v>
      </c>
      <c r="D81" s="8" t="str">
        <f t="shared" si="3"/>
        <v>512,79,0000000000000000</v>
      </c>
      <c r="E81" s="9" t="str">
        <f t="shared" si="2"/>
        <v>&lt;Index ID='79'CanUserView='f' CanUserEdit='f' CanAdminEdit='f'&gt;_x000D_
&lt;TabLabel&gt;Events&lt;/TabLabel&gt;_x000D_
&lt;DisplayLabel&gt;EVENT 79&lt;/DisplayLabel&gt;_x000D_
&lt;SortOrder&gt;0&lt;/SortOrder&gt;_x000D_
&lt;Value&gt;0000000000000000&lt;/Value&gt;_x000D_
&lt;/Index&gt;</v>
      </c>
      <c r="F81" s="9"/>
    </row>
    <row r="82" spans="1:6" ht="76.5">
      <c r="A82">
        <v>512</v>
      </c>
      <c r="B82" s="8">
        <f>Script!B82</f>
        <v>80</v>
      </c>
      <c r="C82" s="8" t="str">
        <f>CONCATENATE(DEC2HEX('Script AT Commands'!C82,2),DEC2HEX('Script AT Commands'!D82,2),DEC2HEX('Script AT Commands'!E82,2),DEC2HEX('Script AT Commands'!F82,2),DEC2HEX('Script AT Commands'!G82,2),DEC2HEX('Script AT Commands'!H82,2),DEC2HEX('Script AT Commands'!I82,2),DEC2HEX('Script AT Commands'!J82,2))</f>
        <v>0000000000000000</v>
      </c>
      <c r="D82" s="8" t="str">
        <f t="shared" si="3"/>
        <v>512,80,0000000000000000</v>
      </c>
      <c r="E82" s="9" t="str">
        <f t="shared" si="2"/>
        <v>&lt;Index ID='80'CanUserView='f' CanUserEdit='f' CanAdminEdit='f'&gt;_x000D_
&lt;TabLabel&gt;Events&lt;/TabLabel&gt;_x000D_
&lt;DisplayLabel&gt;EVENT 80&lt;/DisplayLabel&gt;_x000D_
&lt;SortOrder&gt;0&lt;/SortOrder&gt;_x000D_
&lt;Value&gt;0000000000000000&lt;/Value&gt;_x000D_
&lt;/Index&gt;</v>
      </c>
      <c r="F82" s="9"/>
    </row>
    <row r="83" spans="1:6" ht="76.5">
      <c r="A83">
        <v>512</v>
      </c>
      <c r="B83" s="8">
        <f>Script!B83</f>
        <v>81</v>
      </c>
      <c r="C83" s="8" t="str">
        <f>CONCATENATE(DEC2HEX('Script AT Commands'!C83,2),DEC2HEX('Script AT Commands'!D83,2),DEC2HEX('Script AT Commands'!E83,2),DEC2HEX('Script AT Commands'!F83,2),DEC2HEX('Script AT Commands'!G83,2),DEC2HEX('Script AT Commands'!H83,2),DEC2HEX('Script AT Commands'!I83,2),DEC2HEX('Script AT Commands'!J83,2))</f>
        <v>0000000000000000</v>
      </c>
      <c r="D83" s="8" t="str">
        <f t="shared" si="3"/>
        <v>512,81,0000000000000000</v>
      </c>
      <c r="E83" s="9" t="str">
        <f t="shared" si="2"/>
        <v>&lt;Index ID='81'CanUserView='f' CanUserEdit='f' CanAdminEdit='f'&gt;_x000D_
&lt;TabLabel&gt;Events&lt;/TabLabel&gt;_x000D_
&lt;DisplayLabel&gt;EVENT 81&lt;/DisplayLabel&gt;_x000D_
&lt;SortOrder&gt;0&lt;/SortOrder&gt;_x000D_
&lt;Value&gt;0000000000000000&lt;/Value&gt;_x000D_
&lt;/Index&gt;</v>
      </c>
      <c r="F83" s="9"/>
    </row>
    <row r="84" spans="1:6" ht="76.5">
      <c r="A84">
        <v>512</v>
      </c>
      <c r="B84" s="8">
        <f>Script!B84</f>
        <v>82</v>
      </c>
      <c r="C84" s="8" t="str">
        <f>CONCATENATE(DEC2HEX('Script AT Commands'!C84,2),DEC2HEX('Script AT Commands'!D84,2),DEC2HEX('Script AT Commands'!E84,2),DEC2HEX('Script AT Commands'!F84,2),DEC2HEX('Script AT Commands'!G84,2),DEC2HEX('Script AT Commands'!H84,2),DEC2HEX('Script AT Commands'!I84,2),DEC2HEX('Script AT Commands'!J84,2))</f>
        <v>0000000000000000</v>
      </c>
      <c r="D84" s="8" t="str">
        <f t="shared" si="3"/>
        <v>512,82,0000000000000000</v>
      </c>
      <c r="E84" s="9" t="str">
        <f t="shared" si="2"/>
        <v>&lt;Index ID='82'CanUserView='f' CanUserEdit='f' CanAdminEdit='f'&gt;_x000D_
&lt;TabLabel&gt;Events&lt;/TabLabel&gt;_x000D_
&lt;DisplayLabel&gt;EVENT 82&lt;/DisplayLabel&gt;_x000D_
&lt;SortOrder&gt;0&lt;/SortOrder&gt;_x000D_
&lt;Value&gt;0000000000000000&lt;/Value&gt;_x000D_
&lt;/Index&gt;</v>
      </c>
      <c r="F84" s="9"/>
    </row>
    <row r="85" spans="1:6" ht="76.5">
      <c r="A85">
        <v>512</v>
      </c>
      <c r="B85" s="8">
        <f>Script!B85</f>
        <v>83</v>
      </c>
      <c r="C85" s="8" t="str">
        <f>CONCATENATE(DEC2HEX('Script AT Commands'!C85,2),DEC2HEX('Script AT Commands'!D85,2),DEC2HEX('Script AT Commands'!E85,2),DEC2HEX('Script AT Commands'!F85,2),DEC2HEX('Script AT Commands'!G85,2),DEC2HEX('Script AT Commands'!H85,2),DEC2HEX('Script AT Commands'!I85,2),DEC2HEX('Script AT Commands'!J85,2))</f>
        <v>0000000000000000</v>
      </c>
      <c r="D85" s="8" t="str">
        <f t="shared" si="3"/>
        <v>512,83,0000000000000000</v>
      </c>
      <c r="E85" s="9" t="str">
        <f t="shared" si="2"/>
        <v>&lt;Index ID='83'CanUserView='f' CanUserEdit='f' CanAdminEdit='f'&gt;_x000D_
&lt;TabLabel&gt;Events&lt;/TabLabel&gt;_x000D_
&lt;DisplayLabel&gt;EVENT 83&lt;/DisplayLabel&gt;_x000D_
&lt;SortOrder&gt;0&lt;/SortOrder&gt;_x000D_
&lt;Value&gt;0000000000000000&lt;/Value&gt;_x000D_
&lt;/Index&gt;</v>
      </c>
      <c r="F85" s="9"/>
    </row>
    <row r="86" spans="1:6" ht="76.5">
      <c r="A86">
        <v>512</v>
      </c>
      <c r="B86" s="8">
        <f>Script!B86</f>
        <v>84</v>
      </c>
      <c r="C86" s="8" t="str">
        <f>CONCATENATE(DEC2HEX('Script AT Commands'!C86,2),DEC2HEX('Script AT Commands'!D86,2),DEC2HEX('Script AT Commands'!E86,2),DEC2HEX('Script AT Commands'!F86,2),DEC2HEX('Script AT Commands'!G86,2),DEC2HEX('Script AT Commands'!H86,2),DEC2HEX('Script AT Commands'!I86,2),DEC2HEX('Script AT Commands'!J86,2))</f>
        <v>0000000000000000</v>
      </c>
      <c r="D86" s="8" t="str">
        <f t="shared" si="3"/>
        <v>512,84,0000000000000000</v>
      </c>
      <c r="E86" s="9" t="str">
        <f t="shared" si="2"/>
        <v>&lt;Index ID='84'CanUserView='f' CanUserEdit='f' CanAdminEdit='f'&gt;_x000D_
&lt;TabLabel&gt;Events&lt;/TabLabel&gt;_x000D_
&lt;DisplayLabel&gt;EVENT 84&lt;/DisplayLabel&gt;_x000D_
&lt;SortOrder&gt;0&lt;/SortOrder&gt;_x000D_
&lt;Value&gt;0000000000000000&lt;/Value&gt;_x000D_
&lt;/Index&gt;</v>
      </c>
      <c r="F86" s="9"/>
    </row>
    <row r="87" spans="1:6" ht="76.5">
      <c r="A87">
        <v>512</v>
      </c>
      <c r="B87" s="8">
        <f>Script!B87</f>
        <v>85</v>
      </c>
      <c r="C87" s="8" t="str">
        <f>CONCATENATE(DEC2HEX('Script AT Commands'!C87,2),DEC2HEX('Script AT Commands'!D87,2),DEC2HEX('Script AT Commands'!E87,2),DEC2HEX('Script AT Commands'!F87,2),DEC2HEX('Script AT Commands'!G87,2),DEC2HEX('Script AT Commands'!H87,2),DEC2HEX('Script AT Commands'!I87,2),DEC2HEX('Script AT Commands'!J87,2))</f>
        <v>0000000000000000</v>
      </c>
      <c r="D87" s="8" t="str">
        <f t="shared" si="3"/>
        <v>512,85,0000000000000000</v>
      </c>
      <c r="E87" s="9" t="str">
        <f t="shared" si="2"/>
        <v>&lt;Index ID='85'CanUserView='f' CanUserEdit='f' CanAdminEdit='f'&gt;_x000D_
&lt;TabLabel&gt;Events&lt;/TabLabel&gt;_x000D_
&lt;DisplayLabel&gt;EVENT 85&lt;/DisplayLabel&gt;_x000D_
&lt;SortOrder&gt;0&lt;/SortOrder&gt;_x000D_
&lt;Value&gt;0000000000000000&lt;/Value&gt;_x000D_
&lt;/Index&gt;</v>
      </c>
      <c r="F87" s="9"/>
    </row>
    <row r="88" spans="1:6" ht="76.5">
      <c r="A88">
        <v>512</v>
      </c>
      <c r="B88" s="8">
        <f>Script!B88</f>
        <v>86</v>
      </c>
      <c r="C88" s="8" t="str">
        <f>CONCATENATE(DEC2HEX('Script AT Commands'!C88,2),DEC2HEX('Script AT Commands'!D88,2),DEC2HEX('Script AT Commands'!E88,2),DEC2HEX('Script AT Commands'!F88,2),DEC2HEX('Script AT Commands'!G88,2),DEC2HEX('Script AT Commands'!H88,2),DEC2HEX('Script AT Commands'!I88,2),DEC2HEX('Script AT Commands'!J88,2))</f>
        <v>0000000000000000</v>
      </c>
      <c r="D88" s="8" t="str">
        <f t="shared" si="3"/>
        <v>512,86,0000000000000000</v>
      </c>
      <c r="E88" s="9" t="str">
        <f t="shared" si="2"/>
        <v>&lt;Index ID='86'CanUserView='f' CanUserEdit='f' CanAdminEdit='f'&gt;_x000D_
&lt;TabLabel&gt;Events&lt;/TabLabel&gt;_x000D_
&lt;DisplayLabel&gt;EVENT 86&lt;/DisplayLabel&gt;_x000D_
&lt;SortOrder&gt;0&lt;/SortOrder&gt;_x000D_
&lt;Value&gt;0000000000000000&lt;/Value&gt;_x000D_
&lt;/Index&gt;</v>
      </c>
      <c r="F88" s="9"/>
    </row>
    <row r="89" spans="1:6" ht="76.5">
      <c r="A89">
        <v>512</v>
      </c>
      <c r="B89" s="8">
        <f>Script!B89</f>
        <v>87</v>
      </c>
      <c r="C89" s="8" t="str">
        <f>CONCATENATE(DEC2HEX('Script AT Commands'!C89,2),DEC2HEX('Script AT Commands'!D89,2),DEC2HEX('Script AT Commands'!E89,2),DEC2HEX('Script AT Commands'!F89,2),DEC2HEX('Script AT Commands'!G89,2),DEC2HEX('Script AT Commands'!H89,2),DEC2HEX('Script AT Commands'!I89,2),DEC2HEX('Script AT Commands'!J89,2))</f>
        <v>0000000000000000</v>
      </c>
      <c r="D89" s="8" t="str">
        <f t="shared" si="3"/>
        <v>512,87,0000000000000000</v>
      </c>
      <c r="E89" s="9" t="str">
        <f t="shared" si="2"/>
        <v>&lt;Index ID='87'CanUserView='f' CanUserEdit='f' CanAdminEdit='f'&gt;_x000D_
&lt;TabLabel&gt;Events&lt;/TabLabel&gt;_x000D_
&lt;DisplayLabel&gt;EVENT 87&lt;/DisplayLabel&gt;_x000D_
&lt;SortOrder&gt;0&lt;/SortOrder&gt;_x000D_
&lt;Value&gt;0000000000000000&lt;/Value&gt;_x000D_
&lt;/Index&gt;</v>
      </c>
      <c r="F89" s="9"/>
    </row>
    <row r="90" spans="1:6" ht="76.5">
      <c r="A90">
        <v>512</v>
      </c>
      <c r="B90" s="8">
        <f>Script!B90</f>
        <v>88</v>
      </c>
      <c r="C90" s="8" t="str">
        <f>CONCATENATE(DEC2HEX('Script AT Commands'!C90,2),DEC2HEX('Script AT Commands'!D90,2),DEC2HEX('Script AT Commands'!E90,2),DEC2HEX('Script AT Commands'!F90,2),DEC2HEX('Script AT Commands'!G90,2),DEC2HEX('Script AT Commands'!H90,2),DEC2HEX('Script AT Commands'!I90,2),DEC2HEX('Script AT Commands'!J90,2))</f>
        <v>0000000000000000</v>
      </c>
      <c r="D90" s="8" t="str">
        <f t="shared" si="3"/>
        <v>512,88,0000000000000000</v>
      </c>
      <c r="E90" s="9" t="str">
        <f t="shared" si="2"/>
        <v>&lt;Index ID='88'CanUserView='f' CanUserEdit='f' CanAdminEdit='f'&gt;_x000D_
&lt;TabLabel&gt;Events&lt;/TabLabel&gt;_x000D_
&lt;DisplayLabel&gt;EVENT 88&lt;/DisplayLabel&gt;_x000D_
&lt;SortOrder&gt;0&lt;/SortOrder&gt;_x000D_
&lt;Value&gt;0000000000000000&lt;/Value&gt;_x000D_
&lt;/Index&gt;</v>
      </c>
      <c r="F90" s="9"/>
    </row>
    <row r="91" spans="1:6" ht="76.5">
      <c r="A91">
        <v>512</v>
      </c>
      <c r="B91" s="8">
        <f>Script!B91</f>
        <v>89</v>
      </c>
      <c r="C91" s="8" t="str">
        <f>CONCATENATE(DEC2HEX('Script AT Commands'!C91,2),DEC2HEX('Script AT Commands'!D91,2),DEC2HEX('Script AT Commands'!E91,2),DEC2HEX('Script AT Commands'!F91,2),DEC2HEX('Script AT Commands'!G91,2),DEC2HEX('Script AT Commands'!H91,2),DEC2HEX('Script AT Commands'!I91,2),DEC2HEX('Script AT Commands'!J91,2))</f>
        <v>0000000000000000</v>
      </c>
      <c r="D91" s="8" t="str">
        <f t="shared" si="3"/>
        <v>512,89,0000000000000000</v>
      </c>
      <c r="E91" s="9" t="str">
        <f t="shared" si="2"/>
        <v>&lt;Index ID='89'CanUserView='f' CanUserEdit='f' CanAdminEdit='f'&gt;_x000D_
&lt;TabLabel&gt;Events&lt;/TabLabel&gt;_x000D_
&lt;DisplayLabel&gt;EVENT 89&lt;/DisplayLabel&gt;_x000D_
&lt;SortOrder&gt;0&lt;/SortOrder&gt;_x000D_
&lt;Value&gt;0000000000000000&lt;/Value&gt;_x000D_
&lt;/Index&gt;</v>
      </c>
      <c r="F91" s="9"/>
    </row>
    <row r="92" spans="1:6" ht="76.5">
      <c r="A92">
        <v>512</v>
      </c>
      <c r="B92" s="8">
        <f>Script!B92</f>
        <v>90</v>
      </c>
      <c r="C92" s="8" t="str">
        <f>CONCATENATE(DEC2HEX('Script AT Commands'!C92,2),DEC2HEX('Script AT Commands'!D92,2),DEC2HEX('Script AT Commands'!E92,2),DEC2HEX('Script AT Commands'!F92,2),DEC2HEX('Script AT Commands'!G92,2),DEC2HEX('Script AT Commands'!H92,2),DEC2HEX('Script AT Commands'!I92,2),DEC2HEX('Script AT Commands'!J92,2))</f>
        <v>0000000000000000</v>
      </c>
      <c r="D92" s="8" t="str">
        <f t="shared" si="3"/>
        <v>512,90,0000000000000000</v>
      </c>
      <c r="E92" s="9" t="str">
        <f t="shared" si="2"/>
        <v>&lt;Index ID='90'CanUserView='f' CanUserEdit='f' CanAdminEdit='f'&gt;_x000D_
&lt;TabLabel&gt;Events&lt;/TabLabel&gt;_x000D_
&lt;DisplayLabel&gt;EVENT 90&lt;/DisplayLabel&gt;_x000D_
&lt;SortOrder&gt;0&lt;/SortOrder&gt;_x000D_
&lt;Value&gt;0000000000000000&lt;/Value&gt;_x000D_
&lt;/Index&gt;</v>
      </c>
      <c r="F92" s="9"/>
    </row>
    <row r="93" spans="1:6" ht="76.5">
      <c r="A93">
        <v>512</v>
      </c>
      <c r="B93" s="8">
        <f>Script!B93</f>
        <v>91</v>
      </c>
      <c r="C93" s="8" t="str">
        <f>CONCATENATE(DEC2HEX('Script AT Commands'!C93,2),DEC2HEX('Script AT Commands'!D93,2),DEC2HEX('Script AT Commands'!E93,2),DEC2HEX('Script AT Commands'!F93,2),DEC2HEX('Script AT Commands'!G93,2),DEC2HEX('Script AT Commands'!H93,2),DEC2HEX('Script AT Commands'!I93,2),DEC2HEX('Script AT Commands'!J93,2))</f>
        <v>0000000000000000</v>
      </c>
      <c r="D93" s="8" t="str">
        <f t="shared" si="3"/>
        <v>512,91,0000000000000000</v>
      </c>
      <c r="E93" s="9" t="str">
        <f t="shared" ref="E93:E101" si="4">CONCATENATE("&lt;Index ID='",B93,"'CanUserView='f' CanUserEdit='f' CanAdminEdit='f'&gt;",CHAR(13),CHAR(10),"&lt;TabLabel&gt;Events&lt;/TabLabel&gt;",CHAR(13),CHAR(10),"&lt;DisplayLabel&gt;EVENT ",B93,"&lt;/DisplayLabel&gt;",CHAR(13),CHAR(10),"&lt;SortOrder&gt;0&lt;/SortOrder&gt;",CHAR(13),CHAR(10),"&lt;Value&gt;",C93,"&lt;/Value&gt;",CHAR(13),CHAR(10),"&lt;/Index&gt;")</f>
        <v>&lt;Index ID='91'CanUserView='f' CanUserEdit='f' CanAdminEdit='f'&gt;_x000D_
&lt;TabLabel&gt;Events&lt;/TabLabel&gt;_x000D_
&lt;DisplayLabel&gt;EVENT 91&lt;/DisplayLabel&gt;_x000D_
&lt;SortOrder&gt;0&lt;/SortOrder&gt;_x000D_
&lt;Value&gt;0000000000000000&lt;/Value&gt;_x000D_
&lt;/Index&gt;</v>
      </c>
      <c r="F93" s="9"/>
    </row>
    <row r="94" spans="1:6" ht="76.5">
      <c r="A94">
        <v>512</v>
      </c>
      <c r="B94" s="8">
        <f>Script!B94</f>
        <v>92</v>
      </c>
      <c r="C94" s="8" t="str">
        <f>CONCATENATE(DEC2HEX('Script AT Commands'!C94,2),DEC2HEX('Script AT Commands'!D94,2),DEC2HEX('Script AT Commands'!E94,2),DEC2HEX('Script AT Commands'!F94,2),DEC2HEX('Script AT Commands'!G94,2),DEC2HEX('Script AT Commands'!H94,2),DEC2HEX('Script AT Commands'!I94,2),DEC2HEX('Script AT Commands'!J94,2))</f>
        <v>0000000000000000</v>
      </c>
      <c r="D94" s="8" t="str">
        <f t="shared" si="3"/>
        <v>512,92,0000000000000000</v>
      </c>
      <c r="E94" s="9" t="str">
        <f t="shared" si="4"/>
        <v>&lt;Index ID='92'CanUserView='f' CanUserEdit='f' CanAdminEdit='f'&gt;_x000D_
&lt;TabLabel&gt;Events&lt;/TabLabel&gt;_x000D_
&lt;DisplayLabel&gt;EVENT 92&lt;/DisplayLabel&gt;_x000D_
&lt;SortOrder&gt;0&lt;/SortOrder&gt;_x000D_
&lt;Value&gt;0000000000000000&lt;/Value&gt;_x000D_
&lt;/Index&gt;</v>
      </c>
      <c r="F94" s="9"/>
    </row>
    <row r="95" spans="1:6" ht="76.5">
      <c r="A95">
        <v>512</v>
      </c>
      <c r="B95" s="8">
        <f>Script!B95</f>
        <v>93</v>
      </c>
      <c r="C95" s="8" t="str">
        <f>CONCATENATE(DEC2HEX('Script AT Commands'!C95,2),DEC2HEX('Script AT Commands'!D95,2),DEC2HEX('Script AT Commands'!E95,2),DEC2HEX('Script AT Commands'!F95,2),DEC2HEX('Script AT Commands'!G95,2),DEC2HEX('Script AT Commands'!H95,2),DEC2HEX('Script AT Commands'!I95,2),DEC2HEX('Script AT Commands'!J95,2))</f>
        <v>0000000000000000</v>
      </c>
      <c r="D95" s="8" t="str">
        <f t="shared" si="3"/>
        <v>512,93,0000000000000000</v>
      </c>
      <c r="E95" s="9" t="str">
        <f t="shared" si="4"/>
        <v>&lt;Index ID='93'CanUserView='f' CanUserEdit='f' CanAdminEdit='f'&gt;_x000D_
&lt;TabLabel&gt;Events&lt;/TabLabel&gt;_x000D_
&lt;DisplayLabel&gt;EVENT 93&lt;/DisplayLabel&gt;_x000D_
&lt;SortOrder&gt;0&lt;/SortOrder&gt;_x000D_
&lt;Value&gt;0000000000000000&lt;/Value&gt;_x000D_
&lt;/Index&gt;</v>
      </c>
      <c r="F95" s="9"/>
    </row>
    <row r="96" spans="1:6" ht="76.5">
      <c r="A96">
        <v>512</v>
      </c>
      <c r="B96" s="8">
        <f>Script!B96</f>
        <v>94</v>
      </c>
      <c r="C96" s="8" t="str">
        <f>CONCATENATE(DEC2HEX('Script AT Commands'!C96,2),DEC2HEX('Script AT Commands'!D96,2),DEC2HEX('Script AT Commands'!E96,2),DEC2HEX('Script AT Commands'!F96,2),DEC2HEX('Script AT Commands'!G96,2),DEC2HEX('Script AT Commands'!H96,2),DEC2HEX('Script AT Commands'!I96,2),DEC2HEX('Script AT Commands'!J96,2))</f>
        <v>0000000000000000</v>
      </c>
      <c r="D96" s="8" t="str">
        <f t="shared" si="3"/>
        <v>512,94,0000000000000000</v>
      </c>
      <c r="E96" s="9" t="str">
        <f t="shared" si="4"/>
        <v>&lt;Index ID='94'CanUserView='f' CanUserEdit='f' CanAdminEdit='f'&gt;_x000D_
&lt;TabLabel&gt;Events&lt;/TabLabel&gt;_x000D_
&lt;DisplayLabel&gt;EVENT 94&lt;/DisplayLabel&gt;_x000D_
&lt;SortOrder&gt;0&lt;/SortOrder&gt;_x000D_
&lt;Value&gt;0000000000000000&lt;/Value&gt;_x000D_
&lt;/Index&gt;</v>
      </c>
      <c r="F96" s="9"/>
    </row>
    <row r="97" spans="1:6" ht="76.5">
      <c r="A97">
        <v>512</v>
      </c>
      <c r="B97" s="8">
        <f>Script!B97</f>
        <v>95</v>
      </c>
      <c r="C97" s="8" t="str">
        <f>CONCATENATE(DEC2HEX('Script AT Commands'!C97,2),DEC2HEX('Script AT Commands'!D97,2),DEC2HEX('Script AT Commands'!E97,2),DEC2HEX('Script AT Commands'!F97,2),DEC2HEX('Script AT Commands'!G97,2),DEC2HEX('Script AT Commands'!H97,2),DEC2HEX('Script AT Commands'!I97,2),DEC2HEX('Script AT Commands'!J97,2))</f>
        <v>0000000000000000</v>
      </c>
      <c r="D97" s="8" t="str">
        <f t="shared" si="3"/>
        <v>512,95,0000000000000000</v>
      </c>
      <c r="E97" s="9" t="str">
        <f t="shared" si="4"/>
        <v>&lt;Index ID='95'CanUserView='f' CanUserEdit='f' CanAdminEdit='f'&gt;_x000D_
&lt;TabLabel&gt;Events&lt;/TabLabel&gt;_x000D_
&lt;DisplayLabel&gt;EVENT 95&lt;/DisplayLabel&gt;_x000D_
&lt;SortOrder&gt;0&lt;/SortOrder&gt;_x000D_
&lt;Value&gt;0000000000000000&lt;/Value&gt;_x000D_
&lt;/Index&gt;</v>
      </c>
      <c r="F97" s="9"/>
    </row>
    <row r="98" spans="1:6" ht="76.5">
      <c r="A98">
        <v>512</v>
      </c>
      <c r="B98" s="8">
        <f>Script!B98</f>
        <v>96</v>
      </c>
      <c r="C98" s="8" t="str">
        <f>CONCATENATE(DEC2HEX('Script AT Commands'!C98,2),DEC2HEX('Script AT Commands'!D98,2),DEC2HEX('Script AT Commands'!E98,2),DEC2HEX('Script AT Commands'!F98,2),DEC2HEX('Script AT Commands'!G98,2),DEC2HEX('Script AT Commands'!H98,2),DEC2HEX('Script AT Commands'!I98,2),DEC2HEX('Script AT Commands'!J98,2))</f>
        <v>0000000000000000</v>
      </c>
      <c r="D98" s="8" t="str">
        <f t="shared" si="3"/>
        <v>512,96,0000000000000000</v>
      </c>
      <c r="E98" s="9" t="str">
        <f t="shared" si="4"/>
        <v>&lt;Index ID='96'CanUserView='f' CanUserEdit='f' CanAdminEdit='f'&gt;_x000D_
&lt;TabLabel&gt;Events&lt;/TabLabel&gt;_x000D_
&lt;DisplayLabel&gt;EVENT 96&lt;/DisplayLabel&gt;_x000D_
&lt;SortOrder&gt;0&lt;/SortOrder&gt;_x000D_
&lt;Value&gt;0000000000000000&lt;/Value&gt;_x000D_
&lt;/Index&gt;</v>
      </c>
      <c r="F98" s="9"/>
    </row>
    <row r="99" spans="1:6" ht="76.5">
      <c r="A99">
        <v>512</v>
      </c>
      <c r="B99" s="8">
        <f>Script!B99</f>
        <v>97</v>
      </c>
      <c r="C99" s="8" t="str">
        <f>CONCATENATE(DEC2HEX('Script AT Commands'!C99,2),DEC2HEX('Script AT Commands'!D99,2),DEC2HEX('Script AT Commands'!E99,2),DEC2HEX('Script AT Commands'!F99,2),DEC2HEX('Script AT Commands'!G99,2),DEC2HEX('Script AT Commands'!H99,2),DEC2HEX('Script AT Commands'!I99,2),DEC2HEX('Script AT Commands'!J99,2))</f>
        <v>0000000000000000</v>
      </c>
      <c r="D99" s="8" t="str">
        <f t="shared" si="3"/>
        <v>512,97,0000000000000000</v>
      </c>
      <c r="E99" s="9" t="str">
        <f t="shared" si="4"/>
        <v>&lt;Index ID='97'CanUserView='f' CanUserEdit='f' CanAdminEdit='f'&gt;_x000D_
&lt;TabLabel&gt;Events&lt;/TabLabel&gt;_x000D_
&lt;DisplayLabel&gt;EVENT 97&lt;/DisplayLabel&gt;_x000D_
&lt;SortOrder&gt;0&lt;/SortOrder&gt;_x000D_
&lt;Value&gt;0000000000000000&lt;/Value&gt;_x000D_
&lt;/Index&gt;</v>
      </c>
      <c r="F99" s="9"/>
    </row>
    <row r="100" spans="1:6" ht="76.5">
      <c r="A100">
        <v>512</v>
      </c>
      <c r="B100" s="8">
        <f>Script!B100</f>
        <v>98</v>
      </c>
      <c r="C100" s="8" t="str">
        <f>CONCATENATE(DEC2HEX('Script AT Commands'!C100,2),DEC2HEX('Script AT Commands'!D100,2),DEC2HEX('Script AT Commands'!E100,2),DEC2HEX('Script AT Commands'!F100,2),DEC2HEX('Script AT Commands'!G100,2),DEC2HEX('Script AT Commands'!H100,2),DEC2HEX('Script AT Commands'!I100,2),DEC2HEX('Script AT Commands'!J100,2))</f>
        <v>0000000000000000</v>
      </c>
      <c r="D100" s="8" t="str">
        <f t="shared" si="3"/>
        <v>512,98,0000000000000000</v>
      </c>
      <c r="E100" s="9" t="str">
        <f t="shared" si="4"/>
        <v>&lt;Index ID='98'CanUserView='f' CanUserEdit='f' CanAdminEdit='f'&gt;_x000D_
&lt;TabLabel&gt;Events&lt;/TabLabel&gt;_x000D_
&lt;DisplayLabel&gt;EVENT 98&lt;/DisplayLabel&gt;_x000D_
&lt;SortOrder&gt;0&lt;/SortOrder&gt;_x000D_
&lt;Value&gt;0000000000000000&lt;/Value&gt;_x000D_
&lt;/Index&gt;</v>
      </c>
      <c r="F100" s="9"/>
    </row>
    <row r="101" spans="1:6" ht="76.5">
      <c r="A101">
        <v>512</v>
      </c>
      <c r="B101" s="8">
        <f>Script!B101</f>
        <v>99</v>
      </c>
      <c r="C101" s="8" t="str">
        <f>CONCATENATE(DEC2HEX('Script AT Commands'!C101,2),DEC2HEX('Script AT Commands'!D101,2),DEC2HEX('Script AT Commands'!E101,2),DEC2HEX('Script AT Commands'!F101,2),DEC2HEX('Script AT Commands'!G101,2),DEC2HEX('Script AT Commands'!H101,2),DEC2HEX('Script AT Commands'!I101,2),DEC2HEX('Script AT Commands'!J101,2))</f>
        <v>0000000000000000</v>
      </c>
      <c r="D101" s="8" t="str">
        <f t="shared" si="3"/>
        <v>512,99,0000000000000000</v>
      </c>
      <c r="E101" s="9" t="str">
        <f t="shared" si="4"/>
        <v>&lt;Index ID='99'CanUserView='f' CanUserEdit='f' CanAdminEdit='f'&gt;_x000D_
&lt;TabLabel&gt;Events&lt;/TabLabel&gt;_x000D_
&lt;DisplayLabel&gt;EVENT 99&lt;/DisplayLabel&gt;_x000D_
&lt;SortOrder&gt;0&lt;/SortOrder&gt;_x000D_
&lt;Value&gt;0000000000000000&lt;/Value&gt;_x000D_
&lt;/Index&gt;</v>
      </c>
      <c r="F101" s="9"/>
    </row>
    <row r="102" spans="1:6" ht="75" customHeight="1">
      <c r="A102">
        <v>512</v>
      </c>
      <c r="B102" s="8">
        <f>Script!B102</f>
        <v>100</v>
      </c>
      <c r="C102" s="8" t="str">
        <f>CONCATENATE(DEC2HEX('Script AT Commands'!C102,2),DEC2HEX('Script AT Commands'!D102,2),DEC2HEX('Script AT Commands'!E102,2),DEC2HEX('Script AT Commands'!F102,2),DEC2HEX('Script AT Commands'!G102,2),DEC2HEX('Script AT Commands'!H102,2),DEC2HEX('Script AT Commands'!I102,2),DEC2HEX('Script AT Commands'!J102,2))</f>
        <v>0000000000000000</v>
      </c>
      <c r="D102" s="8" t="str">
        <f t="shared" si="3"/>
        <v>512,100,0000000000000000</v>
      </c>
      <c r="E102" s="9" t="str">
        <f t="shared" si="2"/>
        <v>&lt;Index ID='100'CanUserView='f' CanUserEdit='f' CanAdminEdit='f'&gt;_x000D_
&lt;TabLabel&gt;Events&lt;/TabLabel&gt;_x000D_
&lt;DisplayLabel&gt;EVENT 100&lt;/DisplayLabel&gt;_x000D_
&lt;SortOrder&gt;0&lt;/SortOrder&gt;_x000D_
&lt;Value&gt;0000000000000000&lt;/Value&gt;_x000D_
&lt;/Index&gt;</v>
      </c>
      <c r="F102" s="9"/>
    </row>
    <row r="103" spans="1:6" ht="76.5">
      <c r="A103">
        <v>512</v>
      </c>
      <c r="B103" s="8">
        <f>Script!B103</f>
        <v>101</v>
      </c>
      <c r="C103" s="8" t="str">
        <f>CONCATENATE(DEC2HEX('Script AT Commands'!C103,2),DEC2HEX('Script AT Commands'!D103,2),DEC2HEX('Script AT Commands'!E103,2),DEC2HEX('Script AT Commands'!F103,2),DEC2HEX('Script AT Commands'!G103,2),DEC2HEX('Script AT Commands'!H103,2),DEC2HEX('Script AT Commands'!I103,2),DEC2HEX('Script AT Commands'!J103,2))</f>
        <v>0000000000000000</v>
      </c>
      <c r="D103" s="8" t="str">
        <f t="shared" si="3"/>
        <v>512,101,0000000000000000</v>
      </c>
      <c r="E103" s="9" t="str">
        <f t="shared" si="2"/>
        <v>&lt;Index ID='101'CanUserView='f' CanUserEdit='f' CanAdminEdit='f'&gt;_x000D_
&lt;TabLabel&gt;Events&lt;/TabLabel&gt;_x000D_
&lt;DisplayLabel&gt;EVENT 101&lt;/DisplayLabel&gt;_x000D_
&lt;SortOrder&gt;0&lt;/SortOrder&gt;_x000D_
&lt;Value&gt;0000000000000000&lt;/Value&gt;_x000D_
&lt;/Index&gt;</v>
      </c>
      <c r="F103" s="9"/>
    </row>
    <row r="104" spans="1:6" ht="76.5">
      <c r="A104">
        <v>512</v>
      </c>
      <c r="B104" s="8">
        <f>Script!B104</f>
        <v>102</v>
      </c>
      <c r="C104" s="8" t="str">
        <f>CONCATENATE(DEC2HEX('Script AT Commands'!C104,2),DEC2HEX('Script AT Commands'!D104,2),DEC2HEX('Script AT Commands'!E104,2),DEC2HEX('Script AT Commands'!F104,2),DEC2HEX('Script AT Commands'!G104,2),DEC2HEX('Script AT Commands'!H104,2),DEC2HEX('Script AT Commands'!I104,2),DEC2HEX('Script AT Commands'!J104,2))</f>
        <v>0000000000000000</v>
      </c>
      <c r="D104" s="8" t="str">
        <f t="shared" si="3"/>
        <v>512,102,0000000000000000</v>
      </c>
      <c r="E104" s="9" t="str">
        <f t="shared" ref="E104:E112" si="5">CONCATENATE("&lt;Index ID='",B104,"'CanUserView='f' CanUserEdit='f' CanAdminEdit='f'&gt;",CHAR(13),CHAR(10),"&lt;TabLabel&gt;Events&lt;/TabLabel&gt;",CHAR(13),CHAR(10),"&lt;DisplayLabel&gt;EVENT ",B104,"&lt;/DisplayLabel&gt;",CHAR(13),CHAR(10),"&lt;SortOrder&gt;0&lt;/SortOrder&gt;",CHAR(13),CHAR(10),"&lt;Value&gt;",C104,"&lt;/Value&gt;",CHAR(13),CHAR(10),"&lt;/Index&gt;")</f>
        <v>&lt;Index ID='102'CanUserView='f' CanUserEdit='f' CanAdminEdit='f'&gt;_x000D_
&lt;TabLabel&gt;Events&lt;/TabLabel&gt;_x000D_
&lt;DisplayLabel&gt;EVENT 102&lt;/DisplayLabel&gt;_x000D_
&lt;SortOrder&gt;0&lt;/SortOrder&gt;_x000D_
&lt;Value&gt;0000000000000000&lt;/Value&gt;_x000D_
&lt;/Index&gt;</v>
      </c>
      <c r="F104" s="9"/>
    </row>
    <row r="105" spans="1:6" ht="76.5">
      <c r="A105">
        <v>512</v>
      </c>
      <c r="B105" s="8">
        <f>Script!B105</f>
        <v>103</v>
      </c>
      <c r="C105" s="8" t="str">
        <f>CONCATENATE(DEC2HEX('Script AT Commands'!C105,2),DEC2HEX('Script AT Commands'!D105,2),DEC2HEX('Script AT Commands'!E105,2),DEC2HEX('Script AT Commands'!F105,2),DEC2HEX('Script AT Commands'!G105,2),DEC2HEX('Script AT Commands'!H105,2),DEC2HEX('Script AT Commands'!I105,2),DEC2HEX('Script AT Commands'!J105,2))</f>
        <v>0000000000000000</v>
      </c>
      <c r="D105" s="8" t="str">
        <f t="shared" si="3"/>
        <v>512,103,0000000000000000</v>
      </c>
      <c r="E105" s="9" t="str">
        <f t="shared" si="5"/>
        <v>&lt;Index ID='103'CanUserView='f' CanUserEdit='f' CanAdminEdit='f'&gt;_x000D_
&lt;TabLabel&gt;Events&lt;/TabLabel&gt;_x000D_
&lt;DisplayLabel&gt;EVENT 103&lt;/DisplayLabel&gt;_x000D_
&lt;SortOrder&gt;0&lt;/SortOrder&gt;_x000D_
&lt;Value&gt;0000000000000000&lt;/Value&gt;_x000D_
&lt;/Index&gt;</v>
      </c>
      <c r="F105" s="9"/>
    </row>
    <row r="106" spans="1:6" ht="76.5">
      <c r="A106">
        <v>512</v>
      </c>
      <c r="B106" s="8">
        <f>Script!B106</f>
        <v>104</v>
      </c>
      <c r="C106" s="8" t="str">
        <f>CONCATENATE(DEC2HEX('Script AT Commands'!C106,2),DEC2HEX('Script AT Commands'!D106,2),DEC2HEX('Script AT Commands'!E106,2),DEC2HEX('Script AT Commands'!F106,2),DEC2HEX('Script AT Commands'!G106,2),DEC2HEX('Script AT Commands'!H106,2),DEC2HEX('Script AT Commands'!I106,2),DEC2HEX('Script AT Commands'!J106,2))</f>
        <v>0000000000000000</v>
      </c>
      <c r="D106" s="8" t="str">
        <f t="shared" si="3"/>
        <v>512,104,0000000000000000</v>
      </c>
      <c r="E106" s="9" t="str">
        <f t="shared" si="5"/>
        <v>&lt;Index ID='104'CanUserView='f' CanUserEdit='f' CanAdminEdit='f'&gt;_x000D_
&lt;TabLabel&gt;Events&lt;/TabLabel&gt;_x000D_
&lt;DisplayLabel&gt;EVENT 104&lt;/DisplayLabel&gt;_x000D_
&lt;SortOrder&gt;0&lt;/SortOrder&gt;_x000D_
&lt;Value&gt;0000000000000000&lt;/Value&gt;_x000D_
&lt;/Index&gt;</v>
      </c>
      <c r="F106" s="9"/>
    </row>
    <row r="107" spans="1:6" ht="76.5">
      <c r="A107">
        <v>512</v>
      </c>
      <c r="B107" s="8">
        <f>Script!B107</f>
        <v>105</v>
      </c>
      <c r="C107" s="8" t="str">
        <f>CONCATENATE(DEC2HEX('Script AT Commands'!C107,2),DEC2HEX('Script AT Commands'!D107,2),DEC2HEX('Script AT Commands'!E107,2),DEC2HEX('Script AT Commands'!F107,2),DEC2HEX('Script AT Commands'!G107,2),DEC2HEX('Script AT Commands'!H107,2),DEC2HEX('Script AT Commands'!I107,2),DEC2HEX('Script AT Commands'!J107,2))</f>
        <v>0000000000000000</v>
      </c>
      <c r="D107" s="8" t="str">
        <f t="shared" si="3"/>
        <v>512,105,0000000000000000</v>
      </c>
      <c r="E107" s="9" t="str">
        <f t="shared" si="5"/>
        <v>&lt;Index ID='105'CanUserView='f' CanUserEdit='f' CanAdminEdit='f'&gt;_x000D_
&lt;TabLabel&gt;Events&lt;/TabLabel&gt;_x000D_
&lt;DisplayLabel&gt;EVENT 105&lt;/DisplayLabel&gt;_x000D_
&lt;SortOrder&gt;0&lt;/SortOrder&gt;_x000D_
&lt;Value&gt;0000000000000000&lt;/Value&gt;_x000D_
&lt;/Index&gt;</v>
      </c>
      <c r="F107" s="9"/>
    </row>
    <row r="108" spans="1:6" ht="76.5">
      <c r="A108">
        <v>512</v>
      </c>
      <c r="B108" s="8">
        <f>Script!B108</f>
        <v>106</v>
      </c>
      <c r="C108" s="8" t="str">
        <f>CONCATENATE(DEC2HEX('Script AT Commands'!C108,2),DEC2HEX('Script AT Commands'!D108,2),DEC2HEX('Script AT Commands'!E108,2),DEC2HEX('Script AT Commands'!F108,2),DEC2HEX('Script AT Commands'!G108,2),DEC2HEX('Script AT Commands'!H108,2),DEC2HEX('Script AT Commands'!I108,2),DEC2HEX('Script AT Commands'!J108,2))</f>
        <v>0000000000000000</v>
      </c>
      <c r="D108" s="8" t="str">
        <f t="shared" si="3"/>
        <v>512,106,0000000000000000</v>
      </c>
      <c r="E108" s="9" t="str">
        <f t="shared" si="5"/>
        <v>&lt;Index ID='106'CanUserView='f' CanUserEdit='f' CanAdminEdit='f'&gt;_x000D_
&lt;TabLabel&gt;Events&lt;/TabLabel&gt;_x000D_
&lt;DisplayLabel&gt;EVENT 106&lt;/DisplayLabel&gt;_x000D_
&lt;SortOrder&gt;0&lt;/SortOrder&gt;_x000D_
&lt;Value&gt;0000000000000000&lt;/Value&gt;_x000D_
&lt;/Index&gt;</v>
      </c>
      <c r="F108" s="9"/>
    </row>
    <row r="109" spans="1:6" ht="76.5">
      <c r="A109">
        <v>512</v>
      </c>
      <c r="B109" s="8">
        <f>Script!B109</f>
        <v>107</v>
      </c>
      <c r="C109" s="8" t="str">
        <f>CONCATENATE(DEC2HEX('Script AT Commands'!C109,2),DEC2HEX('Script AT Commands'!D109,2),DEC2HEX('Script AT Commands'!E109,2),DEC2HEX('Script AT Commands'!F109,2),DEC2HEX('Script AT Commands'!G109,2),DEC2HEX('Script AT Commands'!H109,2),DEC2HEX('Script AT Commands'!I109,2),DEC2HEX('Script AT Commands'!J109,2))</f>
        <v>0000000000000000</v>
      </c>
      <c r="D109" s="8" t="str">
        <f t="shared" si="3"/>
        <v>512,107,0000000000000000</v>
      </c>
      <c r="E109" s="9" t="str">
        <f t="shared" si="5"/>
        <v>&lt;Index ID='107'CanUserView='f' CanUserEdit='f' CanAdminEdit='f'&gt;_x000D_
&lt;TabLabel&gt;Events&lt;/TabLabel&gt;_x000D_
&lt;DisplayLabel&gt;EVENT 107&lt;/DisplayLabel&gt;_x000D_
&lt;SortOrder&gt;0&lt;/SortOrder&gt;_x000D_
&lt;Value&gt;0000000000000000&lt;/Value&gt;_x000D_
&lt;/Index&gt;</v>
      </c>
      <c r="F109" s="9"/>
    </row>
    <row r="110" spans="1:6" ht="76.5">
      <c r="A110">
        <v>512</v>
      </c>
      <c r="B110" s="8">
        <f>Script!B110</f>
        <v>108</v>
      </c>
      <c r="C110" s="8" t="str">
        <f>CONCATENATE(DEC2HEX('Script AT Commands'!C110,2),DEC2HEX('Script AT Commands'!D110,2),DEC2HEX('Script AT Commands'!E110,2),DEC2HEX('Script AT Commands'!F110,2),DEC2HEX('Script AT Commands'!G110,2),DEC2HEX('Script AT Commands'!H110,2),DEC2HEX('Script AT Commands'!I110,2),DEC2HEX('Script AT Commands'!J110,2))</f>
        <v>0000000000000000</v>
      </c>
      <c r="D110" s="8" t="str">
        <f t="shared" si="3"/>
        <v>512,108,0000000000000000</v>
      </c>
      <c r="E110" s="9" t="str">
        <f t="shared" si="5"/>
        <v>&lt;Index ID='108'CanUserView='f' CanUserEdit='f' CanAdminEdit='f'&gt;_x000D_
&lt;TabLabel&gt;Events&lt;/TabLabel&gt;_x000D_
&lt;DisplayLabel&gt;EVENT 108&lt;/DisplayLabel&gt;_x000D_
&lt;SortOrder&gt;0&lt;/SortOrder&gt;_x000D_
&lt;Value&gt;0000000000000000&lt;/Value&gt;_x000D_
&lt;/Index&gt;</v>
      </c>
      <c r="F110" s="9"/>
    </row>
    <row r="111" spans="1:6" ht="76.5">
      <c r="A111">
        <v>512</v>
      </c>
      <c r="B111" s="8">
        <f>Script!B111</f>
        <v>109</v>
      </c>
      <c r="C111" s="8" t="str">
        <f>CONCATENATE(DEC2HEX('Script AT Commands'!C111,2),DEC2HEX('Script AT Commands'!D111,2),DEC2HEX('Script AT Commands'!E111,2),DEC2HEX('Script AT Commands'!F111,2),DEC2HEX('Script AT Commands'!G111,2),DEC2HEX('Script AT Commands'!H111,2),DEC2HEX('Script AT Commands'!I111,2),DEC2HEX('Script AT Commands'!J111,2))</f>
        <v>0000000000000000</v>
      </c>
      <c r="D111" s="8" t="str">
        <f t="shared" si="3"/>
        <v>512,109,0000000000000000</v>
      </c>
      <c r="E111" s="9" t="str">
        <f t="shared" si="5"/>
        <v>&lt;Index ID='109'CanUserView='f' CanUserEdit='f' CanAdminEdit='f'&gt;_x000D_
&lt;TabLabel&gt;Events&lt;/TabLabel&gt;_x000D_
&lt;DisplayLabel&gt;EVENT 109&lt;/DisplayLabel&gt;_x000D_
&lt;SortOrder&gt;0&lt;/SortOrder&gt;_x000D_
&lt;Value&gt;0000000000000000&lt;/Value&gt;_x000D_
&lt;/Index&gt;</v>
      </c>
      <c r="F111" s="9"/>
    </row>
    <row r="112" spans="1:6" ht="76.5">
      <c r="A112">
        <v>512</v>
      </c>
      <c r="B112" s="8">
        <f>Script!B112</f>
        <v>110</v>
      </c>
      <c r="C112" s="8" t="str">
        <f>CONCATENATE(DEC2HEX('Script AT Commands'!C112,2),DEC2HEX('Script AT Commands'!D112,2),DEC2HEX('Script AT Commands'!E112,2),DEC2HEX('Script AT Commands'!F112,2),DEC2HEX('Script AT Commands'!G112,2),DEC2HEX('Script AT Commands'!H112,2),DEC2HEX('Script AT Commands'!I112,2),DEC2HEX('Script AT Commands'!J112,2))</f>
        <v>0000000000000000</v>
      </c>
      <c r="D112" s="8" t="str">
        <f t="shared" si="3"/>
        <v>512,110,0000000000000000</v>
      </c>
      <c r="E112" s="9" t="str">
        <f t="shared" si="5"/>
        <v>&lt;Index ID='110'CanUserView='f' CanUserEdit='f' CanAdminEdit='f'&gt;_x000D_
&lt;TabLabel&gt;Events&lt;/TabLabel&gt;_x000D_
&lt;DisplayLabel&gt;EVENT 110&lt;/DisplayLabel&gt;_x000D_
&lt;SortOrder&gt;0&lt;/SortOrder&gt;_x000D_
&lt;Value&gt;0000000000000000&lt;/Value&gt;_x000D_
&lt;/Index&gt;</v>
      </c>
      <c r="F112" s="9"/>
    </row>
    <row r="113" spans="1:6" ht="76.5">
      <c r="A113">
        <v>512</v>
      </c>
      <c r="B113" s="8">
        <f>Script!B113</f>
        <v>111</v>
      </c>
      <c r="C113" s="8" t="str">
        <f>CONCATENATE(DEC2HEX('Script AT Commands'!C113,2),DEC2HEX('Script AT Commands'!D113,2),DEC2HEX('Script AT Commands'!E113,2),DEC2HEX('Script AT Commands'!F113,2),DEC2HEX('Script AT Commands'!G113,2),DEC2HEX('Script AT Commands'!H113,2),DEC2HEX('Script AT Commands'!I113,2),DEC2HEX('Script AT Commands'!J113,2))</f>
        <v>0000000000000000</v>
      </c>
      <c r="D113" s="8" t="str">
        <f t="shared" si="3"/>
        <v>512,111,0000000000000000</v>
      </c>
      <c r="E113" s="9" t="str">
        <f t="shared" ref="E113:E129" si="6">CONCATENATE("&lt;Index ID='",B113,"'CanUserView='f' CanUserEdit='f' CanAdminEdit='f'&gt;",CHAR(13),CHAR(10),"&lt;TabLabel&gt;Events&lt;/TabLabel&gt;",CHAR(13),CHAR(10),"&lt;DisplayLabel&gt;EVENT ",B113,"&lt;/DisplayLabel&gt;",CHAR(13),CHAR(10),"&lt;SortOrder&gt;0&lt;/SortOrder&gt;",CHAR(13),CHAR(10),"&lt;Value&gt;",C113,"&lt;/Value&gt;",CHAR(13),CHAR(10),"&lt;/Index&gt;")</f>
        <v>&lt;Index ID='111'CanUserView='f' CanUserEdit='f' CanAdminEdit='f'&gt;_x000D_
&lt;TabLabel&gt;Events&lt;/TabLabel&gt;_x000D_
&lt;DisplayLabel&gt;EVENT 111&lt;/DisplayLabel&gt;_x000D_
&lt;SortOrder&gt;0&lt;/SortOrder&gt;_x000D_
&lt;Value&gt;0000000000000000&lt;/Value&gt;_x000D_
&lt;/Index&gt;</v>
      </c>
      <c r="F113" s="9"/>
    </row>
    <row r="114" spans="1:6" ht="76.5">
      <c r="A114">
        <v>512</v>
      </c>
      <c r="B114" s="8">
        <f>Script!B114</f>
        <v>112</v>
      </c>
      <c r="C114" s="8" t="str">
        <f>CONCATENATE(DEC2HEX('Script AT Commands'!C114,2),DEC2HEX('Script AT Commands'!D114,2),DEC2HEX('Script AT Commands'!E114,2),DEC2HEX('Script AT Commands'!F114,2),DEC2HEX('Script AT Commands'!G114,2),DEC2HEX('Script AT Commands'!H114,2),DEC2HEX('Script AT Commands'!I114,2),DEC2HEX('Script AT Commands'!J114,2))</f>
        <v>0000000000000000</v>
      </c>
      <c r="D114" s="8" t="str">
        <f t="shared" si="3"/>
        <v>512,112,0000000000000000</v>
      </c>
      <c r="E114" s="9" t="str">
        <f t="shared" si="6"/>
        <v>&lt;Index ID='112'CanUserView='f' CanUserEdit='f' CanAdminEdit='f'&gt;_x000D_
&lt;TabLabel&gt;Events&lt;/TabLabel&gt;_x000D_
&lt;DisplayLabel&gt;EVENT 112&lt;/DisplayLabel&gt;_x000D_
&lt;SortOrder&gt;0&lt;/SortOrder&gt;_x000D_
&lt;Value&gt;0000000000000000&lt;/Value&gt;_x000D_
&lt;/Index&gt;</v>
      </c>
      <c r="F114" s="9"/>
    </row>
    <row r="115" spans="1:6" ht="76.5">
      <c r="A115">
        <v>512</v>
      </c>
      <c r="B115" s="8">
        <f>Script!B115</f>
        <v>113</v>
      </c>
      <c r="C115" s="8" t="str">
        <f>CONCATENATE(DEC2HEX('Script AT Commands'!C115,2),DEC2HEX('Script AT Commands'!D115,2),DEC2HEX('Script AT Commands'!E115,2),DEC2HEX('Script AT Commands'!F115,2),DEC2HEX('Script AT Commands'!G115,2),DEC2HEX('Script AT Commands'!H115,2),DEC2HEX('Script AT Commands'!I115,2),DEC2HEX('Script AT Commands'!J115,2))</f>
        <v>0000000000000000</v>
      </c>
      <c r="D115" s="8" t="str">
        <f t="shared" si="3"/>
        <v>512,113,0000000000000000</v>
      </c>
      <c r="E115" s="9" t="str">
        <f t="shared" si="6"/>
        <v>&lt;Index ID='113'CanUserView='f' CanUserEdit='f' CanAdminEdit='f'&gt;_x000D_
&lt;TabLabel&gt;Events&lt;/TabLabel&gt;_x000D_
&lt;DisplayLabel&gt;EVENT 113&lt;/DisplayLabel&gt;_x000D_
&lt;SortOrder&gt;0&lt;/SortOrder&gt;_x000D_
&lt;Value&gt;0000000000000000&lt;/Value&gt;_x000D_
&lt;/Index&gt;</v>
      </c>
      <c r="F115" s="9"/>
    </row>
    <row r="116" spans="1:6" ht="76.5">
      <c r="A116">
        <v>512</v>
      </c>
      <c r="B116" s="8">
        <f>Script!B116</f>
        <v>114</v>
      </c>
      <c r="C116" s="8" t="str">
        <f>CONCATENATE(DEC2HEX('Script AT Commands'!C116,2),DEC2HEX('Script AT Commands'!D116,2),DEC2HEX('Script AT Commands'!E116,2),DEC2HEX('Script AT Commands'!F116,2),DEC2HEX('Script AT Commands'!G116,2),DEC2HEX('Script AT Commands'!H116,2),DEC2HEX('Script AT Commands'!I116,2),DEC2HEX('Script AT Commands'!J116,2))</f>
        <v>0000000000000000</v>
      </c>
      <c r="D116" s="8" t="str">
        <f t="shared" si="3"/>
        <v>512,114,0000000000000000</v>
      </c>
      <c r="E116" s="9" t="str">
        <f t="shared" si="6"/>
        <v>&lt;Index ID='114'CanUserView='f' CanUserEdit='f' CanAdminEdit='f'&gt;_x000D_
&lt;TabLabel&gt;Events&lt;/TabLabel&gt;_x000D_
&lt;DisplayLabel&gt;EVENT 114&lt;/DisplayLabel&gt;_x000D_
&lt;SortOrder&gt;0&lt;/SortOrder&gt;_x000D_
&lt;Value&gt;0000000000000000&lt;/Value&gt;_x000D_
&lt;/Index&gt;</v>
      </c>
      <c r="F116" s="9"/>
    </row>
    <row r="117" spans="1:6" ht="76.5">
      <c r="A117">
        <v>512</v>
      </c>
      <c r="B117" s="8">
        <f>Script!B117</f>
        <v>115</v>
      </c>
      <c r="C117" s="8" t="str">
        <f>CONCATENATE(DEC2HEX('Script AT Commands'!C117,2),DEC2HEX('Script AT Commands'!D117,2),DEC2HEX('Script AT Commands'!E117,2),DEC2HEX('Script AT Commands'!F117,2),DEC2HEX('Script AT Commands'!G117,2),DEC2HEX('Script AT Commands'!H117,2),DEC2HEX('Script AT Commands'!I117,2),DEC2HEX('Script AT Commands'!J117,2))</f>
        <v>0000000000000000</v>
      </c>
      <c r="D117" s="8" t="str">
        <f t="shared" si="3"/>
        <v>512,115,0000000000000000</v>
      </c>
      <c r="E117" s="9" t="str">
        <f t="shared" si="6"/>
        <v>&lt;Index ID='115'CanUserView='f' CanUserEdit='f' CanAdminEdit='f'&gt;_x000D_
&lt;TabLabel&gt;Events&lt;/TabLabel&gt;_x000D_
&lt;DisplayLabel&gt;EVENT 115&lt;/DisplayLabel&gt;_x000D_
&lt;SortOrder&gt;0&lt;/SortOrder&gt;_x000D_
&lt;Value&gt;0000000000000000&lt;/Value&gt;_x000D_
&lt;/Index&gt;</v>
      </c>
      <c r="F117" s="9"/>
    </row>
    <row r="118" spans="1:6" ht="76.5">
      <c r="A118">
        <v>512</v>
      </c>
      <c r="B118" s="8">
        <f>Script!B118</f>
        <v>116</v>
      </c>
      <c r="C118" s="8" t="str">
        <f>CONCATENATE(DEC2HEX('Script AT Commands'!C118,2),DEC2HEX('Script AT Commands'!D118,2),DEC2HEX('Script AT Commands'!E118,2),DEC2HEX('Script AT Commands'!F118,2),DEC2HEX('Script AT Commands'!G118,2),DEC2HEX('Script AT Commands'!H118,2),DEC2HEX('Script AT Commands'!I118,2),DEC2HEX('Script AT Commands'!J118,2))</f>
        <v>0000000000000000</v>
      </c>
      <c r="D118" s="8" t="str">
        <f t="shared" si="3"/>
        <v>512,116,0000000000000000</v>
      </c>
      <c r="E118" s="9" t="str">
        <f t="shared" si="6"/>
        <v>&lt;Index ID='116'CanUserView='f' CanUserEdit='f' CanAdminEdit='f'&gt;_x000D_
&lt;TabLabel&gt;Events&lt;/TabLabel&gt;_x000D_
&lt;DisplayLabel&gt;EVENT 116&lt;/DisplayLabel&gt;_x000D_
&lt;SortOrder&gt;0&lt;/SortOrder&gt;_x000D_
&lt;Value&gt;0000000000000000&lt;/Value&gt;_x000D_
&lt;/Index&gt;</v>
      </c>
      <c r="F118" s="9"/>
    </row>
    <row r="119" spans="1:6" ht="76.5">
      <c r="A119">
        <v>512</v>
      </c>
      <c r="B119" s="8">
        <f>Script!B119</f>
        <v>117</v>
      </c>
      <c r="C119" s="8" t="str">
        <f>CONCATENATE(DEC2HEX('Script AT Commands'!C119,2),DEC2HEX('Script AT Commands'!D119,2),DEC2HEX('Script AT Commands'!E119,2),DEC2HEX('Script AT Commands'!F119,2),DEC2HEX('Script AT Commands'!G119,2),DEC2HEX('Script AT Commands'!H119,2),DEC2HEX('Script AT Commands'!I119,2),DEC2HEX('Script AT Commands'!J119,2))</f>
        <v>0000000000000000</v>
      </c>
      <c r="D119" s="8" t="str">
        <f t="shared" si="3"/>
        <v>512,117,0000000000000000</v>
      </c>
      <c r="E119" s="9" t="str">
        <f t="shared" si="6"/>
        <v>&lt;Index ID='117'CanUserView='f' CanUserEdit='f' CanAdminEdit='f'&gt;_x000D_
&lt;TabLabel&gt;Events&lt;/TabLabel&gt;_x000D_
&lt;DisplayLabel&gt;EVENT 117&lt;/DisplayLabel&gt;_x000D_
&lt;SortOrder&gt;0&lt;/SortOrder&gt;_x000D_
&lt;Value&gt;0000000000000000&lt;/Value&gt;_x000D_
&lt;/Index&gt;</v>
      </c>
      <c r="F119" s="9"/>
    </row>
    <row r="120" spans="1:6" ht="76.5">
      <c r="A120">
        <v>512</v>
      </c>
      <c r="B120" s="8">
        <f>Script!B120</f>
        <v>118</v>
      </c>
      <c r="C120" s="8" t="str">
        <f>CONCATENATE(DEC2HEX('Script AT Commands'!C120,2),DEC2HEX('Script AT Commands'!D120,2),DEC2HEX('Script AT Commands'!E120,2),DEC2HEX('Script AT Commands'!F120,2),DEC2HEX('Script AT Commands'!G120,2),DEC2HEX('Script AT Commands'!H120,2),DEC2HEX('Script AT Commands'!I120,2),DEC2HEX('Script AT Commands'!J120,2))</f>
        <v>0000000000000000</v>
      </c>
      <c r="D120" s="8" t="str">
        <f t="shared" si="3"/>
        <v>512,118,0000000000000000</v>
      </c>
      <c r="E120" s="9" t="str">
        <f t="shared" si="6"/>
        <v>&lt;Index ID='118'CanUserView='f' CanUserEdit='f' CanAdminEdit='f'&gt;_x000D_
&lt;TabLabel&gt;Events&lt;/TabLabel&gt;_x000D_
&lt;DisplayLabel&gt;EVENT 118&lt;/DisplayLabel&gt;_x000D_
&lt;SortOrder&gt;0&lt;/SortOrder&gt;_x000D_
&lt;Value&gt;0000000000000000&lt;/Value&gt;_x000D_
&lt;/Index&gt;</v>
      </c>
      <c r="F120" s="9"/>
    </row>
    <row r="121" spans="1:6" ht="76.5">
      <c r="A121">
        <v>512</v>
      </c>
      <c r="B121" s="8">
        <f>Script!B121</f>
        <v>119</v>
      </c>
      <c r="C121" s="8" t="str">
        <f>CONCATENATE(DEC2HEX('Script AT Commands'!C121,2),DEC2HEX('Script AT Commands'!D121,2),DEC2HEX('Script AT Commands'!E121,2),DEC2HEX('Script AT Commands'!F121,2),DEC2HEX('Script AT Commands'!G121,2),DEC2HEX('Script AT Commands'!H121,2),DEC2HEX('Script AT Commands'!I121,2),DEC2HEX('Script AT Commands'!J121,2))</f>
        <v>0000000000000000</v>
      </c>
      <c r="D121" s="8" t="str">
        <f t="shared" si="3"/>
        <v>512,119,0000000000000000</v>
      </c>
      <c r="E121" s="9" t="str">
        <f t="shared" si="6"/>
        <v>&lt;Index ID='119'CanUserView='f' CanUserEdit='f' CanAdminEdit='f'&gt;_x000D_
&lt;TabLabel&gt;Events&lt;/TabLabel&gt;_x000D_
&lt;DisplayLabel&gt;EVENT 119&lt;/DisplayLabel&gt;_x000D_
&lt;SortOrder&gt;0&lt;/SortOrder&gt;_x000D_
&lt;Value&gt;0000000000000000&lt;/Value&gt;_x000D_
&lt;/Index&gt;</v>
      </c>
      <c r="F121" s="9"/>
    </row>
    <row r="122" spans="1:6" ht="76.5">
      <c r="A122">
        <v>512</v>
      </c>
      <c r="B122" s="8">
        <f>Script!B122</f>
        <v>120</v>
      </c>
      <c r="C122" s="8" t="str">
        <f>CONCATENATE(DEC2HEX('Script AT Commands'!C122,2),DEC2HEX('Script AT Commands'!D122,2),DEC2HEX('Script AT Commands'!E122,2),DEC2HEX('Script AT Commands'!F122,2),DEC2HEX('Script AT Commands'!G122,2),DEC2HEX('Script AT Commands'!H122,2),DEC2HEX('Script AT Commands'!I122,2),DEC2HEX('Script AT Commands'!J122,2))</f>
        <v>0000000000000000</v>
      </c>
      <c r="D122" s="8" t="str">
        <f t="shared" si="3"/>
        <v>512,120,0000000000000000</v>
      </c>
      <c r="E122" s="9" t="str">
        <f t="shared" si="6"/>
        <v>&lt;Index ID='120'CanUserView='f' CanUserEdit='f' CanAdminEdit='f'&gt;_x000D_
&lt;TabLabel&gt;Events&lt;/TabLabel&gt;_x000D_
&lt;DisplayLabel&gt;EVENT 120&lt;/DisplayLabel&gt;_x000D_
&lt;SortOrder&gt;0&lt;/SortOrder&gt;_x000D_
&lt;Value&gt;0000000000000000&lt;/Value&gt;_x000D_
&lt;/Index&gt;</v>
      </c>
      <c r="F122" s="9"/>
    </row>
    <row r="123" spans="1:6" ht="76.5">
      <c r="A123">
        <v>512</v>
      </c>
      <c r="B123" s="8">
        <f>Script!B123</f>
        <v>121</v>
      </c>
      <c r="C123" s="8" t="str">
        <f>CONCATENATE(DEC2HEX('Script AT Commands'!C123,2),DEC2HEX('Script AT Commands'!D123,2),DEC2HEX('Script AT Commands'!E123,2),DEC2HEX('Script AT Commands'!F123,2),DEC2HEX('Script AT Commands'!G123,2),DEC2HEX('Script AT Commands'!H123,2),DEC2HEX('Script AT Commands'!I123,2),DEC2HEX('Script AT Commands'!J123,2))</f>
        <v>0000000000000000</v>
      </c>
      <c r="D123" s="8" t="str">
        <f t="shared" si="3"/>
        <v>512,121,0000000000000000</v>
      </c>
      <c r="E123" s="9" t="str">
        <f t="shared" si="6"/>
        <v>&lt;Index ID='121'CanUserView='f' CanUserEdit='f' CanAdminEdit='f'&gt;_x000D_
&lt;TabLabel&gt;Events&lt;/TabLabel&gt;_x000D_
&lt;DisplayLabel&gt;EVENT 121&lt;/DisplayLabel&gt;_x000D_
&lt;SortOrder&gt;0&lt;/SortOrder&gt;_x000D_
&lt;Value&gt;0000000000000000&lt;/Value&gt;_x000D_
&lt;/Index&gt;</v>
      </c>
      <c r="F123" s="9"/>
    </row>
    <row r="124" spans="1:6" ht="76.5">
      <c r="A124">
        <v>512</v>
      </c>
      <c r="B124" s="8">
        <f>Script!B124</f>
        <v>122</v>
      </c>
      <c r="C124" s="8" t="str">
        <f>CONCATENATE(DEC2HEX('Script AT Commands'!C124,2),DEC2HEX('Script AT Commands'!D124,2),DEC2HEX('Script AT Commands'!E124,2),DEC2HEX('Script AT Commands'!F124,2),DEC2HEX('Script AT Commands'!G124,2),DEC2HEX('Script AT Commands'!H124,2),DEC2HEX('Script AT Commands'!I124,2),DEC2HEX('Script AT Commands'!J124,2))</f>
        <v>0000000000000000</v>
      </c>
      <c r="D124" s="8" t="str">
        <f t="shared" si="3"/>
        <v>512,122,0000000000000000</v>
      </c>
      <c r="E124" s="9" t="str">
        <f t="shared" si="6"/>
        <v>&lt;Index ID='122'CanUserView='f' CanUserEdit='f' CanAdminEdit='f'&gt;_x000D_
&lt;TabLabel&gt;Events&lt;/TabLabel&gt;_x000D_
&lt;DisplayLabel&gt;EVENT 122&lt;/DisplayLabel&gt;_x000D_
&lt;SortOrder&gt;0&lt;/SortOrder&gt;_x000D_
&lt;Value&gt;0000000000000000&lt;/Value&gt;_x000D_
&lt;/Index&gt;</v>
      </c>
      <c r="F124" s="9"/>
    </row>
    <row r="125" spans="1:6" ht="76.5">
      <c r="A125">
        <v>512</v>
      </c>
      <c r="B125" s="8">
        <f>Script!B125</f>
        <v>123</v>
      </c>
      <c r="C125" s="8" t="str">
        <f>CONCATENATE(DEC2HEX('Script AT Commands'!C125,2),DEC2HEX('Script AT Commands'!D125,2),DEC2HEX('Script AT Commands'!E125,2),DEC2HEX('Script AT Commands'!F125,2),DEC2HEX('Script AT Commands'!G125,2),DEC2HEX('Script AT Commands'!H125,2),DEC2HEX('Script AT Commands'!I125,2),DEC2HEX('Script AT Commands'!J125,2))</f>
        <v>0000000000000000</v>
      </c>
      <c r="D125" s="8" t="str">
        <f t="shared" si="3"/>
        <v>512,123,0000000000000000</v>
      </c>
      <c r="E125" s="9" t="str">
        <f t="shared" si="6"/>
        <v>&lt;Index ID='123'CanUserView='f' CanUserEdit='f' CanAdminEdit='f'&gt;_x000D_
&lt;TabLabel&gt;Events&lt;/TabLabel&gt;_x000D_
&lt;DisplayLabel&gt;EVENT 123&lt;/DisplayLabel&gt;_x000D_
&lt;SortOrder&gt;0&lt;/SortOrder&gt;_x000D_
&lt;Value&gt;0000000000000000&lt;/Value&gt;_x000D_
&lt;/Index&gt;</v>
      </c>
      <c r="F125" s="9"/>
    </row>
    <row r="126" spans="1:6" ht="76.5">
      <c r="A126">
        <v>512</v>
      </c>
      <c r="B126" s="8">
        <f>Script!B126</f>
        <v>124</v>
      </c>
      <c r="C126" s="8" t="str">
        <f>CONCATENATE(DEC2HEX('Script AT Commands'!C126,2),DEC2HEX('Script AT Commands'!D126,2),DEC2HEX('Script AT Commands'!E126,2),DEC2HEX('Script AT Commands'!F126,2),DEC2HEX('Script AT Commands'!G126,2),DEC2HEX('Script AT Commands'!H126,2),DEC2HEX('Script AT Commands'!I126,2),DEC2HEX('Script AT Commands'!J126,2))</f>
        <v>0000000000000000</v>
      </c>
      <c r="D126" s="8" t="str">
        <f t="shared" si="3"/>
        <v>512,124,0000000000000000</v>
      </c>
      <c r="E126" s="9" t="str">
        <f t="shared" si="6"/>
        <v>&lt;Index ID='124'CanUserView='f' CanUserEdit='f' CanAdminEdit='f'&gt;_x000D_
&lt;TabLabel&gt;Events&lt;/TabLabel&gt;_x000D_
&lt;DisplayLabel&gt;EVENT 124&lt;/DisplayLabel&gt;_x000D_
&lt;SortOrder&gt;0&lt;/SortOrder&gt;_x000D_
&lt;Value&gt;0000000000000000&lt;/Value&gt;_x000D_
&lt;/Index&gt;</v>
      </c>
      <c r="F126" s="9"/>
    </row>
    <row r="127" spans="1:6" ht="76.5">
      <c r="A127">
        <v>512</v>
      </c>
      <c r="B127" s="8">
        <f>Script!B127</f>
        <v>125</v>
      </c>
      <c r="C127" s="8" t="str">
        <f>CONCATENATE(DEC2HEX('Script AT Commands'!C127,2),DEC2HEX('Script AT Commands'!D127,2),DEC2HEX('Script AT Commands'!E127,2),DEC2HEX('Script AT Commands'!F127,2),DEC2HEX('Script AT Commands'!G127,2),DEC2HEX('Script AT Commands'!H127,2),DEC2HEX('Script AT Commands'!I127,2),DEC2HEX('Script AT Commands'!J127,2))</f>
        <v>0000000000000000</v>
      </c>
      <c r="D127" s="8" t="str">
        <f t="shared" si="3"/>
        <v>512,125,0000000000000000</v>
      </c>
      <c r="E127" s="9" t="str">
        <f t="shared" si="6"/>
        <v>&lt;Index ID='125'CanUserView='f' CanUserEdit='f' CanAdminEdit='f'&gt;_x000D_
&lt;TabLabel&gt;Events&lt;/TabLabel&gt;_x000D_
&lt;DisplayLabel&gt;EVENT 125&lt;/DisplayLabel&gt;_x000D_
&lt;SortOrder&gt;0&lt;/SortOrder&gt;_x000D_
&lt;Value&gt;0000000000000000&lt;/Value&gt;_x000D_
&lt;/Index&gt;</v>
      </c>
      <c r="F127" s="9"/>
    </row>
    <row r="128" spans="1:6" ht="76.5">
      <c r="A128">
        <v>512</v>
      </c>
      <c r="B128" s="8">
        <f>Script!B128</f>
        <v>126</v>
      </c>
      <c r="C128" s="8" t="str">
        <f>CONCATENATE(DEC2HEX('Script AT Commands'!C128,2),DEC2HEX('Script AT Commands'!D128,2),DEC2HEX('Script AT Commands'!E128,2),DEC2HEX('Script AT Commands'!F128,2),DEC2HEX('Script AT Commands'!G128,2),DEC2HEX('Script AT Commands'!H128,2),DEC2HEX('Script AT Commands'!I128,2),DEC2HEX('Script AT Commands'!J128,2))</f>
        <v>0000000000000000</v>
      </c>
      <c r="D128" s="8" t="str">
        <f t="shared" si="3"/>
        <v>512,126,0000000000000000</v>
      </c>
      <c r="E128" s="9" t="str">
        <f t="shared" si="6"/>
        <v>&lt;Index ID='126'CanUserView='f' CanUserEdit='f' CanAdminEdit='f'&gt;_x000D_
&lt;TabLabel&gt;Events&lt;/TabLabel&gt;_x000D_
&lt;DisplayLabel&gt;EVENT 126&lt;/DisplayLabel&gt;_x000D_
&lt;SortOrder&gt;0&lt;/SortOrder&gt;_x000D_
&lt;Value&gt;0000000000000000&lt;/Value&gt;_x000D_
&lt;/Index&gt;</v>
      </c>
      <c r="F128" s="9"/>
    </row>
    <row r="129" spans="1:6" ht="90">
      <c r="A129" s="30">
        <v>512</v>
      </c>
      <c r="B129" s="38">
        <f>Script!B129</f>
        <v>127</v>
      </c>
      <c r="C129" s="38" t="str">
        <f>CONCATENATE(DEC2HEX('Script AT Commands'!C129,2),DEC2HEX('Script AT Commands'!D129,2),DEC2HEX('Script AT Commands'!E129,2),DEC2HEX('Script AT Commands'!F129,2),DEC2HEX('Script AT Commands'!G129,2),DEC2HEX('Script AT Commands'!H129,2),DEC2HEX('Script AT Commands'!I129,2),DEC2HEX('Script AT Commands'!J129,2))</f>
        <v>0000000000000000</v>
      </c>
      <c r="D129" s="38" t="str">
        <f t="shared" si="3"/>
        <v>512,127,0000000000000000</v>
      </c>
      <c r="E129" s="39" t="str">
        <f t="shared" si="6"/>
        <v>&lt;Index ID='127'CanUserView='f' CanUserEdit='f' CanAdminEdit='f'&gt;_x000D_
&lt;TabLabel&gt;Events&lt;/TabLabel&gt;_x000D_
&lt;DisplayLabel&gt;EVENT 127&lt;/DisplayLabel&gt;_x000D_
&lt;SortOrder&gt;0&lt;/SortOrder&gt;_x000D_
&lt;Value&gt;0000000000000000&lt;/Value&gt;_x000D_
&lt;/Index&gt;</v>
      </c>
      <c r="F129" s="40" t="s">
        <v>765</v>
      </c>
    </row>
    <row r="130" spans="1:6" ht="76.5">
      <c r="A130">
        <v>512</v>
      </c>
      <c r="B130" s="8">
        <f>Script!B130</f>
        <v>128</v>
      </c>
      <c r="C130" s="8" t="str">
        <f>CONCATENATE(DEC2HEX('Script AT Commands'!C130,2),DEC2HEX('Script AT Commands'!D130,2),DEC2HEX('Script AT Commands'!E130,2),DEC2HEX('Script AT Commands'!F130,2),DEC2HEX('Script AT Commands'!G130,2),DEC2HEX('Script AT Commands'!H130,2),DEC2HEX('Script AT Commands'!I130,2),DEC2HEX('Script AT Commands'!J130,2))</f>
        <v>0000000000000000</v>
      </c>
      <c r="D130" s="8" t="str">
        <f t="shared" ref="D130:D193" si="7">CONCATENATE(A130,",",B130,",",C130)</f>
        <v>512,128,0000000000000000</v>
      </c>
      <c r="E130" s="9" t="str">
        <f t="shared" ref="E130:E193" si="8">CONCATENATE("&lt;Index ID='",B130,"'CanUserView='f' CanUserEdit='f' CanAdminEdit='f'&gt;",CHAR(13),CHAR(10),"&lt;TabLabel&gt;Events&lt;/TabLabel&gt;",CHAR(13),CHAR(10),"&lt;DisplayLabel&gt;EVENT ",B130,"&lt;/DisplayLabel&gt;",CHAR(13),CHAR(10),"&lt;SortOrder&gt;0&lt;/SortOrder&gt;",CHAR(13),CHAR(10),"&lt;Value&gt;",C130,"&lt;/Value&gt;",CHAR(13),CHAR(10),"&lt;/Index&gt;")</f>
        <v>&lt;Index ID='128'CanUserView='f' CanUserEdit='f' CanAdminEdit='f'&gt;_x000D_
&lt;TabLabel&gt;Events&lt;/TabLabel&gt;_x000D_
&lt;DisplayLabel&gt;EVENT 128&lt;/DisplayLabel&gt;_x000D_
&lt;SortOrder&gt;0&lt;/SortOrder&gt;_x000D_
&lt;Value&gt;0000000000000000&lt;/Value&gt;_x000D_
&lt;/Index&gt;</v>
      </c>
      <c r="F130" s="9"/>
    </row>
    <row r="131" spans="1:6" ht="76.5">
      <c r="A131">
        <v>512</v>
      </c>
      <c r="B131" s="8">
        <f>Script!B131</f>
        <v>129</v>
      </c>
      <c r="C131" s="8" t="str">
        <f>CONCATENATE(DEC2HEX('Script AT Commands'!C131,2),DEC2HEX('Script AT Commands'!D131,2),DEC2HEX('Script AT Commands'!E131,2),DEC2HEX('Script AT Commands'!F131,2),DEC2HEX('Script AT Commands'!G131,2),DEC2HEX('Script AT Commands'!H131,2),DEC2HEX('Script AT Commands'!I131,2),DEC2HEX('Script AT Commands'!J131,2))</f>
        <v>0000000000000000</v>
      </c>
      <c r="D131" s="8" t="str">
        <f t="shared" si="7"/>
        <v>512,129,0000000000000000</v>
      </c>
      <c r="E131" s="9" t="str">
        <f t="shared" si="8"/>
        <v>&lt;Index ID='129'CanUserView='f' CanUserEdit='f' CanAdminEdit='f'&gt;_x000D_
&lt;TabLabel&gt;Events&lt;/TabLabel&gt;_x000D_
&lt;DisplayLabel&gt;EVENT 129&lt;/DisplayLabel&gt;_x000D_
&lt;SortOrder&gt;0&lt;/SortOrder&gt;_x000D_
&lt;Value&gt;0000000000000000&lt;/Value&gt;_x000D_
&lt;/Index&gt;</v>
      </c>
    </row>
    <row r="132" spans="1:6" ht="76.5">
      <c r="A132">
        <v>512</v>
      </c>
      <c r="B132" s="8">
        <f>Script!B132</f>
        <v>130</v>
      </c>
      <c r="C132" s="8" t="str">
        <f>CONCATENATE(DEC2HEX('Script AT Commands'!C132,2),DEC2HEX('Script AT Commands'!D132,2),DEC2HEX('Script AT Commands'!E132,2),DEC2HEX('Script AT Commands'!F132,2),DEC2HEX('Script AT Commands'!G132,2),DEC2HEX('Script AT Commands'!H132,2),DEC2HEX('Script AT Commands'!I132,2),DEC2HEX('Script AT Commands'!J132,2))</f>
        <v>030000002F0F0000</v>
      </c>
      <c r="D132" s="8" t="str">
        <f t="shared" si="7"/>
        <v>512,130,030000002F0F0000</v>
      </c>
      <c r="E132" s="9" t="str">
        <f t="shared" si="8"/>
        <v>&lt;Index ID='130'CanUserView='f' CanUserEdit='f' CanAdminEdit='f'&gt;_x000D_
&lt;TabLabel&gt;Events&lt;/TabLabel&gt;_x000D_
&lt;DisplayLabel&gt;EVENT 130&lt;/DisplayLabel&gt;_x000D_
&lt;SortOrder&gt;0&lt;/SortOrder&gt;_x000D_
&lt;Value&gt;030000002F0F0000&lt;/Value&gt;_x000D_
&lt;/Index&gt;</v>
      </c>
    </row>
    <row r="133" spans="1:6" ht="76.5">
      <c r="A133">
        <v>512</v>
      </c>
      <c r="B133" s="8">
        <f>Script!B133</f>
        <v>131</v>
      </c>
      <c r="C133" s="8" t="str">
        <f>CONCATENATE(DEC2HEX('Script AT Commands'!C133,2),DEC2HEX('Script AT Commands'!D133,2),DEC2HEX('Script AT Commands'!E133,2),DEC2HEX('Script AT Commands'!F133,2),DEC2HEX('Script AT Commands'!G133,2),DEC2HEX('Script AT Commands'!H133,2),DEC2HEX('Script AT Commands'!I133,2),DEC2HEX('Script AT Commands'!J133,2))</f>
        <v>0000000000000000</v>
      </c>
      <c r="D133" s="8" t="str">
        <f t="shared" si="7"/>
        <v>512,131,0000000000000000</v>
      </c>
      <c r="E133" s="9" t="str">
        <f t="shared" si="8"/>
        <v>&lt;Index ID='131'CanUserView='f' CanUserEdit='f' CanAdminEdit='f'&gt;_x000D_
&lt;TabLabel&gt;Events&lt;/TabLabel&gt;_x000D_
&lt;DisplayLabel&gt;EVENT 131&lt;/DisplayLabel&gt;_x000D_
&lt;SortOrder&gt;0&lt;/SortOrder&gt;_x000D_
&lt;Value&gt;0000000000000000&lt;/Value&gt;_x000D_
&lt;/Index&gt;</v>
      </c>
    </row>
    <row r="134" spans="1:6" ht="76.5">
      <c r="A134">
        <v>512</v>
      </c>
      <c r="B134" s="8">
        <f>Script!B134</f>
        <v>132</v>
      </c>
      <c r="C134" s="8" t="str">
        <f>CONCATENATE(DEC2HEX('Script AT Commands'!C134,2),DEC2HEX('Script AT Commands'!D134,2),DEC2HEX('Script AT Commands'!E134,2),DEC2HEX('Script AT Commands'!F134,2),DEC2HEX('Script AT Commands'!G134,2),DEC2HEX('Script AT Commands'!H134,2),DEC2HEX('Script AT Commands'!I134,2),DEC2HEX('Script AT Commands'!J134,2))</f>
        <v>0000000000000000</v>
      </c>
      <c r="D134" s="8" t="str">
        <f t="shared" si="7"/>
        <v>512,132,0000000000000000</v>
      </c>
      <c r="E134" s="9" t="str">
        <f t="shared" si="8"/>
        <v>&lt;Index ID='132'CanUserView='f' CanUserEdit='f' CanAdminEdit='f'&gt;_x000D_
&lt;TabLabel&gt;Events&lt;/TabLabel&gt;_x000D_
&lt;DisplayLabel&gt;EVENT 132&lt;/DisplayLabel&gt;_x000D_
&lt;SortOrder&gt;0&lt;/SortOrder&gt;_x000D_
&lt;Value&gt;0000000000000000&lt;/Value&gt;_x000D_
&lt;/Index&gt;</v>
      </c>
    </row>
    <row r="135" spans="1:6" ht="76.5">
      <c r="A135">
        <v>512</v>
      </c>
      <c r="B135" s="8">
        <f>Script!B135</f>
        <v>133</v>
      </c>
      <c r="C135" s="8" t="str">
        <f>CONCATENATE(DEC2HEX('Script AT Commands'!C135,2),DEC2HEX('Script AT Commands'!D135,2),DEC2HEX('Script AT Commands'!E135,2),DEC2HEX('Script AT Commands'!F135,2),DEC2HEX('Script AT Commands'!G135,2),DEC2HEX('Script AT Commands'!H135,2),DEC2HEX('Script AT Commands'!I135,2),DEC2HEX('Script AT Commands'!J135,2))</f>
        <v>0000000000000000</v>
      </c>
      <c r="D135" s="8" t="str">
        <f t="shared" si="7"/>
        <v>512,133,0000000000000000</v>
      </c>
      <c r="E135" s="9" t="str">
        <f t="shared" si="8"/>
        <v>&lt;Index ID='133'CanUserView='f' CanUserEdit='f' CanAdminEdit='f'&gt;_x000D_
&lt;TabLabel&gt;Events&lt;/TabLabel&gt;_x000D_
&lt;DisplayLabel&gt;EVENT 133&lt;/DisplayLabel&gt;_x000D_
&lt;SortOrder&gt;0&lt;/SortOrder&gt;_x000D_
&lt;Value&gt;0000000000000000&lt;/Value&gt;_x000D_
&lt;/Index&gt;</v>
      </c>
    </row>
    <row r="136" spans="1:6" ht="76.5">
      <c r="A136">
        <v>512</v>
      </c>
      <c r="B136" s="8">
        <f>Script!B136</f>
        <v>134</v>
      </c>
      <c r="C136" s="8" t="str">
        <f>CONCATENATE(DEC2HEX('Script AT Commands'!C136,2),DEC2HEX('Script AT Commands'!D136,2),DEC2HEX('Script AT Commands'!E136,2),DEC2HEX('Script AT Commands'!F136,2),DEC2HEX('Script AT Commands'!G136,2),DEC2HEX('Script AT Commands'!H136,2),DEC2HEX('Script AT Commands'!I136,2),DEC2HEX('Script AT Commands'!J136,2))</f>
        <v>0000000000000000</v>
      </c>
      <c r="D136" s="8" t="str">
        <f t="shared" si="7"/>
        <v>512,134,0000000000000000</v>
      </c>
      <c r="E136" s="9" t="str">
        <f t="shared" si="8"/>
        <v>&lt;Index ID='134'CanUserView='f' CanUserEdit='f' CanAdminEdit='f'&gt;_x000D_
&lt;TabLabel&gt;Events&lt;/TabLabel&gt;_x000D_
&lt;DisplayLabel&gt;EVENT 134&lt;/DisplayLabel&gt;_x000D_
&lt;SortOrder&gt;0&lt;/SortOrder&gt;_x000D_
&lt;Value&gt;0000000000000000&lt;/Value&gt;_x000D_
&lt;/Index&gt;</v>
      </c>
    </row>
    <row r="137" spans="1:6" ht="76.5">
      <c r="A137">
        <v>512</v>
      </c>
      <c r="B137" s="8">
        <f>Script!B137</f>
        <v>135</v>
      </c>
      <c r="C137" s="8" t="str">
        <f>CONCATENATE(DEC2HEX('Script AT Commands'!C137,2),DEC2HEX('Script AT Commands'!D137,2),DEC2HEX('Script AT Commands'!E137,2),DEC2HEX('Script AT Commands'!F137,2),DEC2HEX('Script AT Commands'!G137,2),DEC2HEX('Script AT Commands'!H137,2),DEC2HEX('Script AT Commands'!I137,2),DEC2HEX('Script AT Commands'!J137,2))</f>
        <v>0000000000000000</v>
      </c>
      <c r="D137" s="8" t="str">
        <f t="shared" si="7"/>
        <v>512,135,0000000000000000</v>
      </c>
      <c r="E137" s="9" t="str">
        <f t="shared" si="8"/>
        <v>&lt;Index ID='135'CanUserView='f' CanUserEdit='f' CanAdminEdit='f'&gt;_x000D_
&lt;TabLabel&gt;Events&lt;/TabLabel&gt;_x000D_
&lt;DisplayLabel&gt;EVENT 135&lt;/DisplayLabel&gt;_x000D_
&lt;SortOrder&gt;0&lt;/SortOrder&gt;_x000D_
&lt;Value&gt;0000000000000000&lt;/Value&gt;_x000D_
&lt;/Index&gt;</v>
      </c>
    </row>
    <row r="138" spans="1:6" ht="76.5">
      <c r="A138">
        <v>512</v>
      </c>
      <c r="B138" s="8">
        <f>Script!B138</f>
        <v>136</v>
      </c>
      <c r="C138" s="8" t="str">
        <f>CONCATENATE(DEC2HEX('Script AT Commands'!C138,2),DEC2HEX('Script AT Commands'!D138,2),DEC2HEX('Script AT Commands'!E138,2),DEC2HEX('Script AT Commands'!F138,2),DEC2HEX('Script AT Commands'!G138,2),DEC2HEX('Script AT Commands'!H138,2),DEC2HEX('Script AT Commands'!I138,2),DEC2HEX('Script AT Commands'!J138,2))</f>
        <v>0000000000000000</v>
      </c>
      <c r="D138" s="8" t="str">
        <f t="shared" si="7"/>
        <v>512,136,0000000000000000</v>
      </c>
      <c r="E138" s="9" t="str">
        <f t="shared" si="8"/>
        <v>&lt;Index ID='136'CanUserView='f' CanUserEdit='f' CanAdminEdit='f'&gt;_x000D_
&lt;TabLabel&gt;Events&lt;/TabLabel&gt;_x000D_
&lt;DisplayLabel&gt;EVENT 136&lt;/DisplayLabel&gt;_x000D_
&lt;SortOrder&gt;0&lt;/SortOrder&gt;_x000D_
&lt;Value&gt;0000000000000000&lt;/Value&gt;_x000D_
&lt;/Index&gt;</v>
      </c>
    </row>
    <row r="139" spans="1:6" ht="76.5">
      <c r="A139">
        <v>512</v>
      </c>
      <c r="B139" s="8">
        <f>Script!B139</f>
        <v>137</v>
      </c>
      <c r="C139" s="8" t="str">
        <f>CONCATENATE(DEC2HEX('Script AT Commands'!C139,2),DEC2HEX('Script AT Commands'!D139,2),DEC2HEX('Script AT Commands'!E139,2),DEC2HEX('Script AT Commands'!F139,2),DEC2HEX('Script AT Commands'!G139,2),DEC2HEX('Script AT Commands'!H139,2),DEC2HEX('Script AT Commands'!I139,2),DEC2HEX('Script AT Commands'!J139,2))</f>
        <v>0000000000000000</v>
      </c>
      <c r="D139" s="8" t="str">
        <f t="shared" si="7"/>
        <v>512,137,0000000000000000</v>
      </c>
      <c r="E139" s="9" t="str">
        <f t="shared" si="8"/>
        <v>&lt;Index ID='137'CanUserView='f' CanUserEdit='f' CanAdminEdit='f'&gt;_x000D_
&lt;TabLabel&gt;Events&lt;/TabLabel&gt;_x000D_
&lt;DisplayLabel&gt;EVENT 137&lt;/DisplayLabel&gt;_x000D_
&lt;SortOrder&gt;0&lt;/SortOrder&gt;_x000D_
&lt;Value&gt;0000000000000000&lt;/Value&gt;_x000D_
&lt;/Index&gt;</v>
      </c>
    </row>
    <row r="140" spans="1:6" ht="76.5">
      <c r="A140">
        <v>512</v>
      </c>
      <c r="B140" s="8">
        <f>Script!B140</f>
        <v>138</v>
      </c>
      <c r="C140" s="8" t="str">
        <f>CONCATENATE(DEC2HEX('Script AT Commands'!C140,2),DEC2HEX('Script AT Commands'!D140,2),DEC2HEX('Script AT Commands'!E140,2),DEC2HEX('Script AT Commands'!F140,2),DEC2HEX('Script AT Commands'!G140,2),DEC2HEX('Script AT Commands'!H140,2),DEC2HEX('Script AT Commands'!I140,2),DEC2HEX('Script AT Commands'!J140,2))</f>
        <v>0000000000000000</v>
      </c>
      <c r="D140" s="8" t="str">
        <f t="shared" si="7"/>
        <v>512,138,0000000000000000</v>
      </c>
      <c r="E140" s="9" t="str">
        <f t="shared" si="8"/>
        <v>&lt;Index ID='138'CanUserView='f' CanUserEdit='f' CanAdminEdit='f'&gt;_x000D_
&lt;TabLabel&gt;Events&lt;/TabLabel&gt;_x000D_
&lt;DisplayLabel&gt;EVENT 138&lt;/DisplayLabel&gt;_x000D_
&lt;SortOrder&gt;0&lt;/SortOrder&gt;_x000D_
&lt;Value&gt;0000000000000000&lt;/Value&gt;_x000D_
&lt;/Index&gt;</v>
      </c>
    </row>
    <row r="141" spans="1:6" ht="76.5">
      <c r="A141">
        <v>512</v>
      </c>
      <c r="B141" s="8">
        <f>Script!B141</f>
        <v>139</v>
      </c>
      <c r="C141" s="8" t="str">
        <f>CONCATENATE(DEC2HEX('Script AT Commands'!C141,2),DEC2HEX('Script AT Commands'!D141,2),DEC2HEX('Script AT Commands'!E141,2),DEC2HEX('Script AT Commands'!F141,2),DEC2HEX('Script AT Commands'!G141,2),DEC2HEX('Script AT Commands'!H141,2),DEC2HEX('Script AT Commands'!I141,2),DEC2HEX('Script AT Commands'!J141,2))</f>
        <v>0000000000000000</v>
      </c>
      <c r="D141" s="8" t="str">
        <f t="shared" si="7"/>
        <v>512,139,0000000000000000</v>
      </c>
      <c r="E141" s="9" t="str">
        <f t="shared" si="8"/>
        <v>&lt;Index ID='139'CanUserView='f' CanUserEdit='f' CanAdminEdit='f'&gt;_x000D_
&lt;TabLabel&gt;Events&lt;/TabLabel&gt;_x000D_
&lt;DisplayLabel&gt;EVENT 139&lt;/DisplayLabel&gt;_x000D_
&lt;SortOrder&gt;0&lt;/SortOrder&gt;_x000D_
&lt;Value&gt;0000000000000000&lt;/Value&gt;_x000D_
&lt;/Index&gt;</v>
      </c>
    </row>
    <row r="142" spans="1:6" ht="76.5">
      <c r="A142">
        <v>512</v>
      </c>
      <c r="B142" s="8">
        <f>Script!B142</f>
        <v>140</v>
      </c>
      <c r="C142" s="8" t="str">
        <f>CONCATENATE(DEC2HEX('Script AT Commands'!C142,2),DEC2HEX('Script AT Commands'!D142,2),DEC2HEX('Script AT Commands'!E142,2),DEC2HEX('Script AT Commands'!F142,2),DEC2HEX('Script AT Commands'!G142,2),DEC2HEX('Script AT Commands'!H142,2),DEC2HEX('Script AT Commands'!I142,2),DEC2HEX('Script AT Commands'!J142,2))</f>
        <v>0000000000000000</v>
      </c>
      <c r="D142" s="8" t="str">
        <f t="shared" si="7"/>
        <v>512,140,0000000000000000</v>
      </c>
      <c r="E142" s="9" t="str">
        <f t="shared" si="8"/>
        <v>&lt;Index ID='140'CanUserView='f' CanUserEdit='f' CanAdminEdit='f'&gt;_x000D_
&lt;TabLabel&gt;Events&lt;/TabLabel&gt;_x000D_
&lt;DisplayLabel&gt;EVENT 140&lt;/DisplayLabel&gt;_x000D_
&lt;SortOrder&gt;0&lt;/SortOrder&gt;_x000D_
&lt;Value&gt;0000000000000000&lt;/Value&gt;_x000D_
&lt;/Index&gt;</v>
      </c>
    </row>
    <row r="143" spans="1:6" ht="76.5">
      <c r="A143">
        <v>512</v>
      </c>
      <c r="B143" s="8">
        <f>Script!B143</f>
        <v>141</v>
      </c>
      <c r="C143" s="8" t="str">
        <f>CONCATENATE(DEC2HEX('Script AT Commands'!C143,2),DEC2HEX('Script AT Commands'!D143,2),DEC2HEX('Script AT Commands'!E143,2),DEC2HEX('Script AT Commands'!F143,2),DEC2HEX('Script AT Commands'!G143,2),DEC2HEX('Script AT Commands'!H143,2),DEC2HEX('Script AT Commands'!I143,2),DEC2HEX('Script AT Commands'!J143,2))</f>
        <v>0000000000000000</v>
      </c>
      <c r="D143" s="8" t="str">
        <f t="shared" si="7"/>
        <v>512,141,0000000000000000</v>
      </c>
      <c r="E143" s="9" t="str">
        <f t="shared" si="8"/>
        <v>&lt;Index ID='141'CanUserView='f' CanUserEdit='f' CanAdminEdit='f'&gt;_x000D_
&lt;TabLabel&gt;Events&lt;/TabLabel&gt;_x000D_
&lt;DisplayLabel&gt;EVENT 141&lt;/DisplayLabel&gt;_x000D_
&lt;SortOrder&gt;0&lt;/SortOrder&gt;_x000D_
&lt;Value&gt;0000000000000000&lt;/Value&gt;_x000D_
&lt;/Index&gt;</v>
      </c>
    </row>
    <row r="144" spans="1:6" ht="76.5">
      <c r="A144">
        <v>512</v>
      </c>
      <c r="B144" s="8">
        <f>Script!B144</f>
        <v>142</v>
      </c>
      <c r="C144" s="8" t="str">
        <f>CONCATENATE(DEC2HEX('Script AT Commands'!C144,2),DEC2HEX('Script AT Commands'!D144,2),DEC2HEX('Script AT Commands'!E144,2),DEC2HEX('Script AT Commands'!F144,2),DEC2HEX('Script AT Commands'!G144,2),DEC2HEX('Script AT Commands'!H144,2),DEC2HEX('Script AT Commands'!I144,2),DEC2HEX('Script AT Commands'!J144,2))</f>
        <v>0000000000000000</v>
      </c>
      <c r="D144" s="8" t="str">
        <f t="shared" si="7"/>
        <v>512,142,0000000000000000</v>
      </c>
      <c r="E144" s="9" t="str">
        <f t="shared" si="8"/>
        <v>&lt;Index ID='142'CanUserView='f' CanUserEdit='f' CanAdminEdit='f'&gt;_x000D_
&lt;TabLabel&gt;Events&lt;/TabLabel&gt;_x000D_
&lt;DisplayLabel&gt;EVENT 142&lt;/DisplayLabel&gt;_x000D_
&lt;SortOrder&gt;0&lt;/SortOrder&gt;_x000D_
&lt;Value&gt;0000000000000000&lt;/Value&gt;_x000D_
&lt;/Index&gt;</v>
      </c>
    </row>
    <row r="145" spans="1:5" ht="76.5">
      <c r="A145">
        <v>512</v>
      </c>
      <c r="B145" s="8">
        <f>Script!B145</f>
        <v>143</v>
      </c>
      <c r="C145" s="8" t="str">
        <f>CONCATENATE(DEC2HEX('Script AT Commands'!C145,2),DEC2HEX('Script AT Commands'!D145,2),DEC2HEX('Script AT Commands'!E145,2),DEC2HEX('Script AT Commands'!F145,2),DEC2HEX('Script AT Commands'!G145,2),DEC2HEX('Script AT Commands'!H145,2),DEC2HEX('Script AT Commands'!I145,2),DEC2HEX('Script AT Commands'!J145,2))</f>
        <v>0000000000000000</v>
      </c>
      <c r="D145" s="8" t="str">
        <f t="shared" si="7"/>
        <v>512,143,0000000000000000</v>
      </c>
      <c r="E145" s="9" t="str">
        <f t="shared" si="8"/>
        <v>&lt;Index ID='143'CanUserView='f' CanUserEdit='f' CanAdminEdit='f'&gt;_x000D_
&lt;TabLabel&gt;Events&lt;/TabLabel&gt;_x000D_
&lt;DisplayLabel&gt;EVENT 143&lt;/DisplayLabel&gt;_x000D_
&lt;SortOrder&gt;0&lt;/SortOrder&gt;_x000D_
&lt;Value&gt;0000000000000000&lt;/Value&gt;_x000D_
&lt;/Index&gt;</v>
      </c>
    </row>
    <row r="146" spans="1:5" ht="76.5">
      <c r="A146">
        <v>512</v>
      </c>
      <c r="B146" s="8">
        <f>Script!B146</f>
        <v>144</v>
      </c>
      <c r="C146" s="8" t="str">
        <f>CONCATENATE(DEC2HEX('Script AT Commands'!C146,2),DEC2HEX('Script AT Commands'!D146,2),DEC2HEX('Script AT Commands'!E146,2),DEC2HEX('Script AT Commands'!F146,2),DEC2HEX('Script AT Commands'!G146,2),DEC2HEX('Script AT Commands'!H146,2),DEC2HEX('Script AT Commands'!I146,2),DEC2HEX('Script AT Commands'!J146,2))</f>
        <v>0000000000000000</v>
      </c>
      <c r="D146" s="8" t="str">
        <f t="shared" si="7"/>
        <v>512,144,0000000000000000</v>
      </c>
      <c r="E146" s="9" t="str">
        <f t="shared" si="8"/>
        <v>&lt;Index ID='144'CanUserView='f' CanUserEdit='f' CanAdminEdit='f'&gt;_x000D_
&lt;TabLabel&gt;Events&lt;/TabLabel&gt;_x000D_
&lt;DisplayLabel&gt;EVENT 144&lt;/DisplayLabel&gt;_x000D_
&lt;SortOrder&gt;0&lt;/SortOrder&gt;_x000D_
&lt;Value&gt;0000000000000000&lt;/Value&gt;_x000D_
&lt;/Index&gt;</v>
      </c>
    </row>
    <row r="147" spans="1:5" ht="76.5">
      <c r="A147">
        <v>512</v>
      </c>
      <c r="B147" s="8">
        <f>Script!B147</f>
        <v>145</v>
      </c>
      <c r="C147" s="8" t="str">
        <f>CONCATENATE(DEC2HEX('Script AT Commands'!C147,2),DEC2HEX('Script AT Commands'!D147,2),DEC2HEX('Script AT Commands'!E147,2),DEC2HEX('Script AT Commands'!F147,2),DEC2HEX('Script AT Commands'!G147,2),DEC2HEX('Script AT Commands'!H147,2),DEC2HEX('Script AT Commands'!I147,2),DEC2HEX('Script AT Commands'!J147,2))</f>
        <v>0000000000000000</v>
      </c>
      <c r="D147" s="8" t="str">
        <f t="shared" si="7"/>
        <v>512,145,0000000000000000</v>
      </c>
      <c r="E147" s="9" t="str">
        <f t="shared" si="8"/>
        <v>&lt;Index ID='145'CanUserView='f' CanUserEdit='f' CanAdminEdit='f'&gt;_x000D_
&lt;TabLabel&gt;Events&lt;/TabLabel&gt;_x000D_
&lt;DisplayLabel&gt;EVENT 145&lt;/DisplayLabel&gt;_x000D_
&lt;SortOrder&gt;0&lt;/SortOrder&gt;_x000D_
&lt;Value&gt;0000000000000000&lt;/Value&gt;_x000D_
&lt;/Index&gt;</v>
      </c>
    </row>
    <row r="148" spans="1:5" ht="76.5">
      <c r="A148">
        <v>512</v>
      </c>
      <c r="B148" s="8">
        <f>Script!B148</f>
        <v>146</v>
      </c>
      <c r="C148" s="8" t="str">
        <f>CONCATENATE(DEC2HEX('Script AT Commands'!C148,2),DEC2HEX('Script AT Commands'!D148,2),DEC2HEX('Script AT Commands'!E148,2),DEC2HEX('Script AT Commands'!F148,2),DEC2HEX('Script AT Commands'!G148,2),DEC2HEX('Script AT Commands'!H148,2),DEC2HEX('Script AT Commands'!I148,2),DEC2HEX('Script AT Commands'!J148,2))</f>
        <v>0000000000000000</v>
      </c>
      <c r="D148" s="8" t="str">
        <f t="shared" si="7"/>
        <v>512,146,0000000000000000</v>
      </c>
      <c r="E148" s="9" t="str">
        <f t="shared" si="8"/>
        <v>&lt;Index ID='146'CanUserView='f' CanUserEdit='f' CanAdminEdit='f'&gt;_x000D_
&lt;TabLabel&gt;Events&lt;/TabLabel&gt;_x000D_
&lt;DisplayLabel&gt;EVENT 146&lt;/DisplayLabel&gt;_x000D_
&lt;SortOrder&gt;0&lt;/SortOrder&gt;_x000D_
&lt;Value&gt;0000000000000000&lt;/Value&gt;_x000D_
&lt;/Index&gt;</v>
      </c>
    </row>
    <row r="149" spans="1:5" ht="76.5">
      <c r="A149">
        <v>512</v>
      </c>
      <c r="B149" s="8">
        <f>Script!B149</f>
        <v>147</v>
      </c>
      <c r="C149" s="8" t="str">
        <f>CONCATENATE(DEC2HEX('Script AT Commands'!C149,2),DEC2HEX('Script AT Commands'!D149,2),DEC2HEX('Script AT Commands'!E149,2),DEC2HEX('Script AT Commands'!F149,2),DEC2HEX('Script AT Commands'!G149,2),DEC2HEX('Script AT Commands'!H149,2),DEC2HEX('Script AT Commands'!I149,2),DEC2HEX('Script AT Commands'!J149,2))</f>
        <v>0000000000000000</v>
      </c>
      <c r="D149" s="8" t="str">
        <f t="shared" si="7"/>
        <v>512,147,0000000000000000</v>
      </c>
      <c r="E149" s="9" t="str">
        <f t="shared" si="8"/>
        <v>&lt;Index ID='147'CanUserView='f' CanUserEdit='f' CanAdminEdit='f'&gt;_x000D_
&lt;TabLabel&gt;Events&lt;/TabLabel&gt;_x000D_
&lt;DisplayLabel&gt;EVENT 147&lt;/DisplayLabel&gt;_x000D_
&lt;SortOrder&gt;0&lt;/SortOrder&gt;_x000D_
&lt;Value&gt;0000000000000000&lt;/Value&gt;_x000D_
&lt;/Index&gt;</v>
      </c>
    </row>
    <row r="150" spans="1:5" ht="76.5">
      <c r="A150">
        <v>512</v>
      </c>
      <c r="B150" s="8">
        <f>Script!B150</f>
        <v>148</v>
      </c>
      <c r="C150" s="8" t="str">
        <f>CONCATENATE(DEC2HEX('Script AT Commands'!C150,2),DEC2HEX('Script AT Commands'!D150,2),DEC2HEX('Script AT Commands'!E150,2),DEC2HEX('Script AT Commands'!F150,2),DEC2HEX('Script AT Commands'!G150,2),DEC2HEX('Script AT Commands'!H150,2),DEC2HEX('Script AT Commands'!I150,2),DEC2HEX('Script AT Commands'!J150,2))</f>
        <v>0000000000000000</v>
      </c>
      <c r="D150" s="8" t="str">
        <f t="shared" si="7"/>
        <v>512,148,0000000000000000</v>
      </c>
      <c r="E150" s="9" t="str">
        <f t="shared" si="8"/>
        <v>&lt;Index ID='148'CanUserView='f' CanUserEdit='f' CanAdminEdit='f'&gt;_x000D_
&lt;TabLabel&gt;Events&lt;/TabLabel&gt;_x000D_
&lt;DisplayLabel&gt;EVENT 148&lt;/DisplayLabel&gt;_x000D_
&lt;SortOrder&gt;0&lt;/SortOrder&gt;_x000D_
&lt;Value&gt;0000000000000000&lt;/Value&gt;_x000D_
&lt;/Index&gt;</v>
      </c>
    </row>
    <row r="151" spans="1:5" ht="76.5">
      <c r="A151">
        <v>512</v>
      </c>
      <c r="B151" s="8">
        <f>Script!B151</f>
        <v>149</v>
      </c>
      <c r="C151" s="8" t="str">
        <f>CONCATENATE(DEC2HEX('Script AT Commands'!C151,2),DEC2HEX('Script AT Commands'!D151,2),DEC2HEX('Script AT Commands'!E151,2),DEC2HEX('Script AT Commands'!F151,2),DEC2HEX('Script AT Commands'!G151,2),DEC2HEX('Script AT Commands'!H151,2),DEC2HEX('Script AT Commands'!I151,2),DEC2HEX('Script AT Commands'!J151,2))</f>
        <v>0000000000000000</v>
      </c>
      <c r="D151" s="8" t="str">
        <f t="shared" si="7"/>
        <v>512,149,0000000000000000</v>
      </c>
      <c r="E151" s="9" t="str">
        <f t="shared" si="8"/>
        <v>&lt;Index ID='149'CanUserView='f' CanUserEdit='f' CanAdminEdit='f'&gt;_x000D_
&lt;TabLabel&gt;Events&lt;/TabLabel&gt;_x000D_
&lt;DisplayLabel&gt;EVENT 149&lt;/DisplayLabel&gt;_x000D_
&lt;SortOrder&gt;0&lt;/SortOrder&gt;_x000D_
&lt;Value&gt;0000000000000000&lt;/Value&gt;_x000D_
&lt;/Index&gt;</v>
      </c>
    </row>
    <row r="152" spans="1:5" ht="76.5">
      <c r="A152">
        <v>512</v>
      </c>
      <c r="B152" s="8">
        <f>Script!B152</f>
        <v>150</v>
      </c>
      <c r="C152" s="8" t="str">
        <f>CONCATENATE(DEC2HEX('Script AT Commands'!C152,2),DEC2HEX('Script AT Commands'!D152,2),DEC2HEX('Script AT Commands'!E152,2),DEC2HEX('Script AT Commands'!F152,2),DEC2HEX('Script AT Commands'!G152,2),DEC2HEX('Script AT Commands'!H152,2),DEC2HEX('Script AT Commands'!I152,2),DEC2HEX('Script AT Commands'!J152,2))</f>
        <v>0000000000000000</v>
      </c>
      <c r="D152" s="8" t="str">
        <f t="shared" si="7"/>
        <v>512,150,0000000000000000</v>
      </c>
      <c r="E152" s="9" t="str">
        <f t="shared" si="8"/>
        <v>&lt;Index ID='150'CanUserView='f' CanUserEdit='f' CanAdminEdit='f'&gt;_x000D_
&lt;TabLabel&gt;Events&lt;/TabLabel&gt;_x000D_
&lt;DisplayLabel&gt;EVENT 150&lt;/DisplayLabel&gt;_x000D_
&lt;SortOrder&gt;0&lt;/SortOrder&gt;_x000D_
&lt;Value&gt;0000000000000000&lt;/Value&gt;_x000D_
&lt;/Index&gt;</v>
      </c>
    </row>
    <row r="153" spans="1:5" ht="76.5">
      <c r="A153">
        <v>512</v>
      </c>
      <c r="B153" s="8">
        <f>Script!B153</f>
        <v>151</v>
      </c>
      <c r="C153" s="8" t="str">
        <f>CONCATENATE(DEC2HEX('Script AT Commands'!C153,2),DEC2HEX('Script AT Commands'!D153,2),DEC2HEX('Script AT Commands'!E153,2),DEC2HEX('Script AT Commands'!F153,2),DEC2HEX('Script AT Commands'!G153,2),DEC2HEX('Script AT Commands'!H153,2),DEC2HEX('Script AT Commands'!I153,2),DEC2HEX('Script AT Commands'!J153,2))</f>
        <v>0000000000000000</v>
      </c>
      <c r="D153" s="8" t="str">
        <f t="shared" si="7"/>
        <v>512,151,0000000000000000</v>
      </c>
      <c r="E153" s="9" t="str">
        <f t="shared" si="8"/>
        <v>&lt;Index ID='151'CanUserView='f' CanUserEdit='f' CanAdminEdit='f'&gt;_x000D_
&lt;TabLabel&gt;Events&lt;/TabLabel&gt;_x000D_
&lt;DisplayLabel&gt;EVENT 151&lt;/DisplayLabel&gt;_x000D_
&lt;SortOrder&gt;0&lt;/SortOrder&gt;_x000D_
&lt;Value&gt;0000000000000000&lt;/Value&gt;_x000D_
&lt;/Index&gt;</v>
      </c>
    </row>
    <row r="154" spans="1:5" ht="76.5">
      <c r="A154">
        <v>512</v>
      </c>
      <c r="B154" s="8">
        <f>Script!B154</f>
        <v>152</v>
      </c>
      <c r="C154" s="8" t="str">
        <f>CONCATENATE(DEC2HEX('Script AT Commands'!C154,2),DEC2HEX('Script AT Commands'!D154,2),DEC2HEX('Script AT Commands'!E154,2),DEC2HEX('Script AT Commands'!F154,2),DEC2HEX('Script AT Commands'!G154,2),DEC2HEX('Script AT Commands'!H154,2),DEC2HEX('Script AT Commands'!I154,2),DEC2HEX('Script AT Commands'!J154,2))</f>
        <v>0000000000000000</v>
      </c>
      <c r="D154" s="8" t="str">
        <f t="shared" si="7"/>
        <v>512,152,0000000000000000</v>
      </c>
      <c r="E154" s="9" t="str">
        <f t="shared" si="8"/>
        <v>&lt;Index ID='152'CanUserView='f' CanUserEdit='f' CanAdminEdit='f'&gt;_x000D_
&lt;TabLabel&gt;Events&lt;/TabLabel&gt;_x000D_
&lt;DisplayLabel&gt;EVENT 152&lt;/DisplayLabel&gt;_x000D_
&lt;SortOrder&gt;0&lt;/SortOrder&gt;_x000D_
&lt;Value&gt;0000000000000000&lt;/Value&gt;_x000D_
&lt;/Index&gt;</v>
      </c>
    </row>
    <row r="155" spans="1:5" ht="76.5">
      <c r="A155">
        <v>512</v>
      </c>
      <c r="B155" s="8">
        <f>Script!B155</f>
        <v>153</v>
      </c>
      <c r="C155" s="8" t="str">
        <f>CONCATENATE(DEC2HEX('Script AT Commands'!C155,2),DEC2HEX('Script AT Commands'!D155,2),DEC2HEX('Script AT Commands'!E155,2),DEC2HEX('Script AT Commands'!F155,2),DEC2HEX('Script AT Commands'!G155,2),DEC2HEX('Script AT Commands'!H155,2),DEC2HEX('Script AT Commands'!I155,2),DEC2HEX('Script AT Commands'!J155,2))</f>
        <v>0000000000000000</v>
      </c>
      <c r="D155" s="8" t="str">
        <f t="shared" si="7"/>
        <v>512,153,0000000000000000</v>
      </c>
      <c r="E155" s="9" t="str">
        <f t="shared" si="8"/>
        <v>&lt;Index ID='153'CanUserView='f' CanUserEdit='f' CanAdminEdit='f'&gt;_x000D_
&lt;TabLabel&gt;Events&lt;/TabLabel&gt;_x000D_
&lt;DisplayLabel&gt;EVENT 153&lt;/DisplayLabel&gt;_x000D_
&lt;SortOrder&gt;0&lt;/SortOrder&gt;_x000D_
&lt;Value&gt;0000000000000000&lt;/Value&gt;_x000D_
&lt;/Index&gt;</v>
      </c>
    </row>
    <row r="156" spans="1:5" ht="76.5">
      <c r="A156">
        <v>512</v>
      </c>
      <c r="B156" s="8">
        <f>Script!B156</f>
        <v>154</v>
      </c>
      <c r="C156" s="8" t="str">
        <f>CONCATENATE(DEC2HEX('Script AT Commands'!C156,2),DEC2HEX('Script AT Commands'!D156,2),DEC2HEX('Script AT Commands'!E156,2),DEC2HEX('Script AT Commands'!F156,2),DEC2HEX('Script AT Commands'!G156,2),DEC2HEX('Script AT Commands'!H156,2),DEC2HEX('Script AT Commands'!I156,2),DEC2HEX('Script AT Commands'!J156,2))</f>
        <v>0000000000000000</v>
      </c>
      <c r="D156" s="8" t="str">
        <f t="shared" si="7"/>
        <v>512,154,0000000000000000</v>
      </c>
      <c r="E156" s="9" t="str">
        <f t="shared" si="8"/>
        <v>&lt;Index ID='154'CanUserView='f' CanUserEdit='f' CanAdminEdit='f'&gt;_x000D_
&lt;TabLabel&gt;Events&lt;/TabLabel&gt;_x000D_
&lt;DisplayLabel&gt;EVENT 154&lt;/DisplayLabel&gt;_x000D_
&lt;SortOrder&gt;0&lt;/SortOrder&gt;_x000D_
&lt;Value&gt;0000000000000000&lt;/Value&gt;_x000D_
&lt;/Index&gt;</v>
      </c>
    </row>
    <row r="157" spans="1:5" ht="76.5">
      <c r="A157">
        <v>512</v>
      </c>
      <c r="B157" s="8">
        <f>Script!B157</f>
        <v>155</v>
      </c>
      <c r="C157" s="8" t="str">
        <f>CONCATENATE(DEC2HEX('Script AT Commands'!C157,2),DEC2HEX('Script AT Commands'!D157,2),DEC2HEX('Script AT Commands'!E157,2),DEC2HEX('Script AT Commands'!F157,2),DEC2HEX('Script AT Commands'!G157,2),DEC2HEX('Script AT Commands'!H157,2),DEC2HEX('Script AT Commands'!I157,2),DEC2HEX('Script AT Commands'!J157,2))</f>
        <v>0000000000000000</v>
      </c>
      <c r="D157" s="8" t="str">
        <f t="shared" si="7"/>
        <v>512,155,0000000000000000</v>
      </c>
      <c r="E157" s="9" t="str">
        <f t="shared" si="8"/>
        <v>&lt;Index ID='155'CanUserView='f' CanUserEdit='f' CanAdminEdit='f'&gt;_x000D_
&lt;TabLabel&gt;Events&lt;/TabLabel&gt;_x000D_
&lt;DisplayLabel&gt;EVENT 155&lt;/DisplayLabel&gt;_x000D_
&lt;SortOrder&gt;0&lt;/SortOrder&gt;_x000D_
&lt;Value&gt;0000000000000000&lt;/Value&gt;_x000D_
&lt;/Index&gt;</v>
      </c>
    </row>
    <row r="158" spans="1:5" ht="76.5">
      <c r="A158">
        <v>512</v>
      </c>
      <c r="B158" s="8">
        <f>Script!B158</f>
        <v>156</v>
      </c>
      <c r="C158" s="8" t="str">
        <f>CONCATENATE(DEC2HEX('Script AT Commands'!C158,2),DEC2HEX('Script AT Commands'!D158,2),DEC2HEX('Script AT Commands'!E158,2),DEC2HEX('Script AT Commands'!F158,2),DEC2HEX('Script AT Commands'!G158,2),DEC2HEX('Script AT Commands'!H158,2),DEC2HEX('Script AT Commands'!I158,2),DEC2HEX('Script AT Commands'!J158,2))</f>
        <v>0000000000000000</v>
      </c>
      <c r="D158" s="8" t="str">
        <f t="shared" si="7"/>
        <v>512,156,0000000000000000</v>
      </c>
      <c r="E158" s="9" t="str">
        <f t="shared" si="8"/>
        <v>&lt;Index ID='156'CanUserView='f' CanUserEdit='f' CanAdminEdit='f'&gt;_x000D_
&lt;TabLabel&gt;Events&lt;/TabLabel&gt;_x000D_
&lt;DisplayLabel&gt;EVENT 156&lt;/DisplayLabel&gt;_x000D_
&lt;SortOrder&gt;0&lt;/SortOrder&gt;_x000D_
&lt;Value&gt;0000000000000000&lt;/Value&gt;_x000D_
&lt;/Index&gt;</v>
      </c>
    </row>
    <row r="159" spans="1:5" ht="76.5">
      <c r="A159">
        <v>512</v>
      </c>
      <c r="B159" s="8">
        <f>Script!B159</f>
        <v>157</v>
      </c>
      <c r="C159" s="8" t="str">
        <f>CONCATENATE(DEC2HEX('Script AT Commands'!C159,2),DEC2HEX('Script AT Commands'!D159,2),DEC2HEX('Script AT Commands'!E159,2),DEC2HEX('Script AT Commands'!F159,2),DEC2HEX('Script AT Commands'!G159,2),DEC2HEX('Script AT Commands'!H159,2),DEC2HEX('Script AT Commands'!I159,2),DEC2HEX('Script AT Commands'!J159,2))</f>
        <v>0000000000000000</v>
      </c>
      <c r="D159" s="8" t="str">
        <f t="shared" si="7"/>
        <v>512,157,0000000000000000</v>
      </c>
      <c r="E159" s="9" t="str">
        <f t="shared" si="8"/>
        <v>&lt;Index ID='157'CanUserView='f' CanUserEdit='f' CanAdminEdit='f'&gt;_x000D_
&lt;TabLabel&gt;Events&lt;/TabLabel&gt;_x000D_
&lt;DisplayLabel&gt;EVENT 157&lt;/DisplayLabel&gt;_x000D_
&lt;SortOrder&gt;0&lt;/SortOrder&gt;_x000D_
&lt;Value&gt;0000000000000000&lt;/Value&gt;_x000D_
&lt;/Index&gt;</v>
      </c>
    </row>
    <row r="160" spans="1:5" ht="76.5">
      <c r="A160">
        <v>512</v>
      </c>
      <c r="B160" s="8">
        <f>Script!B160</f>
        <v>158</v>
      </c>
      <c r="C160" s="8" t="str">
        <f>CONCATENATE(DEC2HEX('Script AT Commands'!C160,2),DEC2HEX('Script AT Commands'!D160,2),DEC2HEX('Script AT Commands'!E160,2),DEC2HEX('Script AT Commands'!F160,2),DEC2HEX('Script AT Commands'!G160,2),DEC2HEX('Script AT Commands'!H160,2),DEC2HEX('Script AT Commands'!I160,2),DEC2HEX('Script AT Commands'!J160,2))</f>
        <v>0000000000000000</v>
      </c>
      <c r="D160" s="8" t="str">
        <f t="shared" si="7"/>
        <v>512,158,0000000000000000</v>
      </c>
      <c r="E160" s="9" t="str">
        <f t="shared" si="8"/>
        <v>&lt;Index ID='158'CanUserView='f' CanUserEdit='f' CanAdminEdit='f'&gt;_x000D_
&lt;TabLabel&gt;Events&lt;/TabLabel&gt;_x000D_
&lt;DisplayLabel&gt;EVENT 158&lt;/DisplayLabel&gt;_x000D_
&lt;SortOrder&gt;0&lt;/SortOrder&gt;_x000D_
&lt;Value&gt;0000000000000000&lt;/Value&gt;_x000D_
&lt;/Index&gt;</v>
      </c>
    </row>
    <row r="161" spans="1:5" ht="76.5">
      <c r="A161">
        <v>512</v>
      </c>
      <c r="B161" s="8">
        <f>Script!B161</f>
        <v>159</v>
      </c>
      <c r="C161" s="8" t="str">
        <f>CONCATENATE(DEC2HEX('Script AT Commands'!C161,2),DEC2HEX('Script AT Commands'!D161,2),DEC2HEX('Script AT Commands'!E161,2),DEC2HEX('Script AT Commands'!F161,2),DEC2HEX('Script AT Commands'!G161,2),DEC2HEX('Script AT Commands'!H161,2),DEC2HEX('Script AT Commands'!I161,2),DEC2HEX('Script AT Commands'!J161,2))</f>
        <v>0000000000000000</v>
      </c>
      <c r="D161" s="8" t="str">
        <f t="shared" si="7"/>
        <v>512,159,0000000000000000</v>
      </c>
      <c r="E161" s="9" t="str">
        <f t="shared" si="8"/>
        <v>&lt;Index ID='159'CanUserView='f' CanUserEdit='f' CanAdminEdit='f'&gt;_x000D_
&lt;TabLabel&gt;Events&lt;/TabLabel&gt;_x000D_
&lt;DisplayLabel&gt;EVENT 159&lt;/DisplayLabel&gt;_x000D_
&lt;SortOrder&gt;0&lt;/SortOrder&gt;_x000D_
&lt;Value&gt;0000000000000000&lt;/Value&gt;_x000D_
&lt;/Index&gt;</v>
      </c>
    </row>
    <row r="162" spans="1:5" ht="76.5">
      <c r="A162">
        <v>512</v>
      </c>
      <c r="B162" s="8">
        <f>Script!B162</f>
        <v>160</v>
      </c>
      <c r="C162" s="8" t="str">
        <f>CONCATENATE(DEC2HEX('Script AT Commands'!C162,2),DEC2HEX('Script AT Commands'!D162,2),DEC2HEX('Script AT Commands'!E162,2),DEC2HEX('Script AT Commands'!F162,2),DEC2HEX('Script AT Commands'!G162,2),DEC2HEX('Script AT Commands'!H162,2),DEC2HEX('Script AT Commands'!I162,2),DEC2HEX('Script AT Commands'!J162,2))</f>
        <v>0000000000000000</v>
      </c>
      <c r="D162" s="8" t="str">
        <f t="shared" si="7"/>
        <v>512,160,0000000000000000</v>
      </c>
      <c r="E162" s="9" t="str">
        <f t="shared" si="8"/>
        <v>&lt;Index ID='160'CanUserView='f' CanUserEdit='f' CanAdminEdit='f'&gt;_x000D_
&lt;TabLabel&gt;Events&lt;/TabLabel&gt;_x000D_
&lt;DisplayLabel&gt;EVENT 160&lt;/DisplayLabel&gt;_x000D_
&lt;SortOrder&gt;0&lt;/SortOrder&gt;_x000D_
&lt;Value&gt;0000000000000000&lt;/Value&gt;_x000D_
&lt;/Index&gt;</v>
      </c>
    </row>
    <row r="163" spans="1:5" ht="76.5">
      <c r="A163">
        <v>512</v>
      </c>
      <c r="B163" s="8">
        <f>Script!B163</f>
        <v>161</v>
      </c>
      <c r="C163" s="8" t="str">
        <f>CONCATENATE(DEC2HEX('Script AT Commands'!C163,2),DEC2HEX('Script AT Commands'!D163,2),DEC2HEX('Script AT Commands'!E163,2),DEC2HEX('Script AT Commands'!F163,2),DEC2HEX('Script AT Commands'!G163,2),DEC2HEX('Script AT Commands'!H163,2),DEC2HEX('Script AT Commands'!I163,2),DEC2HEX('Script AT Commands'!J163,2))</f>
        <v>0000000000000000</v>
      </c>
      <c r="D163" s="8" t="str">
        <f t="shared" si="7"/>
        <v>512,161,0000000000000000</v>
      </c>
      <c r="E163" s="9" t="str">
        <f t="shared" si="8"/>
        <v>&lt;Index ID='161'CanUserView='f' CanUserEdit='f' CanAdminEdit='f'&gt;_x000D_
&lt;TabLabel&gt;Events&lt;/TabLabel&gt;_x000D_
&lt;DisplayLabel&gt;EVENT 161&lt;/DisplayLabel&gt;_x000D_
&lt;SortOrder&gt;0&lt;/SortOrder&gt;_x000D_
&lt;Value&gt;0000000000000000&lt;/Value&gt;_x000D_
&lt;/Index&gt;</v>
      </c>
    </row>
    <row r="164" spans="1:5" ht="76.5">
      <c r="A164">
        <v>512</v>
      </c>
      <c r="B164" s="8">
        <f>Script!B164</f>
        <v>162</v>
      </c>
      <c r="C164" s="8" t="str">
        <f>CONCATENATE(DEC2HEX('Script AT Commands'!C164,2),DEC2HEX('Script AT Commands'!D164,2),DEC2HEX('Script AT Commands'!E164,2),DEC2HEX('Script AT Commands'!F164,2),DEC2HEX('Script AT Commands'!G164,2),DEC2HEX('Script AT Commands'!H164,2),DEC2HEX('Script AT Commands'!I164,2),DEC2HEX('Script AT Commands'!J164,2))</f>
        <v>0000000000000000</v>
      </c>
      <c r="D164" s="8" t="str">
        <f t="shared" si="7"/>
        <v>512,162,0000000000000000</v>
      </c>
      <c r="E164" s="9" t="str">
        <f t="shared" si="8"/>
        <v>&lt;Index ID='162'CanUserView='f' CanUserEdit='f' CanAdminEdit='f'&gt;_x000D_
&lt;TabLabel&gt;Events&lt;/TabLabel&gt;_x000D_
&lt;DisplayLabel&gt;EVENT 162&lt;/DisplayLabel&gt;_x000D_
&lt;SortOrder&gt;0&lt;/SortOrder&gt;_x000D_
&lt;Value&gt;0000000000000000&lt;/Value&gt;_x000D_
&lt;/Index&gt;</v>
      </c>
    </row>
    <row r="165" spans="1:5" ht="76.5">
      <c r="A165">
        <v>512</v>
      </c>
      <c r="B165" s="8">
        <f>Script!B165</f>
        <v>163</v>
      </c>
      <c r="C165" s="8" t="str">
        <f>CONCATENATE(DEC2HEX('Script AT Commands'!C165,2),DEC2HEX('Script AT Commands'!D165,2),DEC2HEX('Script AT Commands'!E165,2),DEC2HEX('Script AT Commands'!F165,2),DEC2HEX('Script AT Commands'!G165,2),DEC2HEX('Script AT Commands'!H165,2),DEC2HEX('Script AT Commands'!I165,2),DEC2HEX('Script AT Commands'!J165,2))</f>
        <v>0000000000000000</v>
      </c>
      <c r="D165" s="8" t="str">
        <f t="shared" si="7"/>
        <v>512,163,0000000000000000</v>
      </c>
      <c r="E165" s="9" t="str">
        <f t="shared" si="8"/>
        <v>&lt;Index ID='163'CanUserView='f' CanUserEdit='f' CanAdminEdit='f'&gt;_x000D_
&lt;TabLabel&gt;Events&lt;/TabLabel&gt;_x000D_
&lt;DisplayLabel&gt;EVENT 163&lt;/DisplayLabel&gt;_x000D_
&lt;SortOrder&gt;0&lt;/SortOrder&gt;_x000D_
&lt;Value&gt;0000000000000000&lt;/Value&gt;_x000D_
&lt;/Index&gt;</v>
      </c>
    </row>
    <row r="166" spans="1:5" ht="76.5">
      <c r="A166">
        <v>512</v>
      </c>
      <c r="B166" s="8">
        <f>Script!B166</f>
        <v>164</v>
      </c>
      <c r="C166" s="8" t="str">
        <f>CONCATENATE(DEC2HEX('Script AT Commands'!C166,2),DEC2HEX('Script AT Commands'!D166,2),DEC2HEX('Script AT Commands'!E166,2),DEC2HEX('Script AT Commands'!F166,2),DEC2HEX('Script AT Commands'!G166,2),DEC2HEX('Script AT Commands'!H166,2),DEC2HEX('Script AT Commands'!I166,2),DEC2HEX('Script AT Commands'!J166,2))</f>
        <v>0000000000000000</v>
      </c>
      <c r="D166" s="8" t="str">
        <f t="shared" si="7"/>
        <v>512,164,0000000000000000</v>
      </c>
      <c r="E166" s="9" t="str">
        <f t="shared" si="8"/>
        <v>&lt;Index ID='164'CanUserView='f' CanUserEdit='f' CanAdminEdit='f'&gt;_x000D_
&lt;TabLabel&gt;Events&lt;/TabLabel&gt;_x000D_
&lt;DisplayLabel&gt;EVENT 164&lt;/DisplayLabel&gt;_x000D_
&lt;SortOrder&gt;0&lt;/SortOrder&gt;_x000D_
&lt;Value&gt;0000000000000000&lt;/Value&gt;_x000D_
&lt;/Index&gt;</v>
      </c>
    </row>
    <row r="167" spans="1:5" ht="76.5">
      <c r="A167">
        <v>512</v>
      </c>
      <c r="B167" s="8">
        <f>Script!B167</f>
        <v>165</v>
      </c>
      <c r="C167" s="8" t="str">
        <f>CONCATENATE(DEC2HEX('Script AT Commands'!C167,2),DEC2HEX('Script AT Commands'!D167,2),DEC2HEX('Script AT Commands'!E167,2),DEC2HEX('Script AT Commands'!F167,2),DEC2HEX('Script AT Commands'!G167,2),DEC2HEX('Script AT Commands'!H167,2),DEC2HEX('Script AT Commands'!I167,2),DEC2HEX('Script AT Commands'!J167,2))</f>
        <v>0000000000000000</v>
      </c>
      <c r="D167" s="8" t="str">
        <f t="shared" si="7"/>
        <v>512,165,0000000000000000</v>
      </c>
      <c r="E167" s="9" t="str">
        <f t="shared" si="8"/>
        <v>&lt;Index ID='165'CanUserView='f' CanUserEdit='f' CanAdminEdit='f'&gt;_x000D_
&lt;TabLabel&gt;Events&lt;/TabLabel&gt;_x000D_
&lt;DisplayLabel&gt;EVENT 165&lt;/DisplayLabel&gt;_x000D_
&lt;SortOrder&gt;0&lt;/SortOrder&gt;_x000D_
&lt;Value&gt;0000000000000000&lt;/Value&gt;_x000D_
&lt;/Index&gt;</v>
      </c>
    </row>
    <row r="168" spans="1:5" ht="76.5">
      <c r="A168">
        <v>512</v>
      </c>
      <c r="B168" s="8">
        <f>Script!B168</f>
        <v>166</v>
      </c>
      <c r="C168" s="8" t="str">
        <f>CONCATENATE(DEC2HEX('Script AT Commands'!C168,2),DEC2HEX('Script AT Commands'!D168,2),DEC2HEX('Script AT Commands'!E168,2),DEC2HEX('Script AT Commands'!F168,2),DEC2HEX('Script AT Commands'!G168,2),DEC2HEX('Script AT Commands'!H168,2),DEC2HEX('Script AT Commands'!I168,2),DEC2HEX('Script AT Commands'!J168,2))</f>
        <v>0000000000000000</v>
      </c>
      <c r="D168" s="8" t="str">
        <f t="shared" si="7"/>
        <v>512,166,0000000000000000</v>
      </c>
      <c r="E168" s="9" t="str">
        <f t="shared" si="8"/>
        <v>&lt;Index ID='166'CanUserView='f' CanUserEdit='f' CanAdminEdit='f'&gt;_x000D_
&lt;TabLabel&gt;Events&lt;/TabLabel&gt;_x000D_
&lt;DisplayLabel&gt;EVENT 166&lt;/DisplayLabel&gt;_x000D_
&lt;SortOrder&gt;0&lt;/SortOrder&gt;_x000D_
&lt;Value&gt;0000000000000000&lt;/Value&gt;_x000D_
&lt;/Index&gt;</v>
      </c>
    </row>
    <row r="169" spans="1:5" ht="76.5">
      <c r="A169">
        <v>512</v>
      </c>
      <c r="B169" s="8">
        <f>Script!B169</f>
        <v>167</v>
      </c>
      <c r="C169" s="8" t="str">
        <f>CONCATENATE(DEC2HEX('Script AT Commands'!C169,2),DEC2HEX('Script AT Commands'!D169,2),DEC2HEX('Script AT Commands'!E169,2),DEC2HEX('Script AT Commands'!F169,2),DEC2HEX('Script AT Commands'!G169,2),DEC2HEX('Script AT Commands'!H169,2),DEC2HEX('Script AT Commands'!I169,2),DEC2HEX('Script AT Commands'!J169,2))</f>
        <v>0000000000000000</v>
      </c>
      <c r="D169" s="8" t="str">
        <f t="shared" si="7"/>
        <v>512,167,0000000000000000</v>
      </c>
      <c r="E169" s="9" t="str">
        <f t="shared" si="8"/>
        <v>&lt;Index ID='167'CanUserView='f' CanUserEdit='f' CanAdminEdit='f'&gt;_x000D_
&lt;TabLabel&gt;Events&lt;/TabLabel&gt;_x000D_
&lt;DisplayLabel&gt;EVENT 167&lt;/DisplayLabel&gt;_x000D_
&lt;SortOrder&gt;0&lt;/SortOrder&gt;_x000D_
&lt;Value&gt;0000000000000000&lt;/Value&gt;_x000D_
&lt;/Index&gt;</v>
      </c>
    </row>
    <row r="170" spans="1:5" ht="76.5">
      <c r="A170">
        <v>512</v>
      </c>
      <c r="B170" s="8">
        <f>Script!B170</f>
        <v>168</v>
      </c>
      <c r="C170" s="8" t="str">
        <f>CONCATENATE(DEC2HEX('Script AT Commands'!C170,2),DEC2HEX('Script AT Commands'!D170,2),DEC2HEX('Script AT Commands'!E170,2),DEC2HEX('Script AT Commands'!F170,2),DEC2HEX('Script AT Commands'!G170,2),DEC2HEX('Script AT Commands'!H170,2),DEC2HEX('Script AT Commands'!I170,2),DEC2HEX('Script AT Commands'!J170,2))</f>
        <v>0000000000000000</v>
      </c>
      <c r="D170" s="8" t="str">
        <f t="shared" si="7"/>
        <v>512,168,0000000000000000</v>
      </c>
      <c r="E170" s="9" t="str">
        <f t="shared" si="8"/>
        <v>&lt;Index ID='168'CanUserView='f' CanUserEdit='f' CanAdminEdit='f'&gt;_x000D_
&lt;TabLabel&gt;Events&lt;/TabLabel&gt;_x000D_
&lt;DisplayLabel&gt;EVENT 168&lt;/DisplayLabel&gt;_x000D_
&lt;SortOrder&gt;0&lt;/SortOrder&gt;_x000D_
&lt;Value&gt;0000000000000000&lt;/Value&gt;_x000D_
&lt;/Index&gt;</v>
      </c>
    </row>
    <row r="171" spans="1:5" ht="76.5">
      <c r="A171">
        <v>512</v>
      </c>
      <c r="B171" s="8">
        <f>Script!B171</f>
        <v>169</v>
      </c>
      <c r="C171" s="8" t="str">
        <f>CONCATENATE(DEC2HEX('Script AT Commands'!C171,2),DEC2HEX('Script AT Commands'!D171,2),DEC2HEX('Script AT Commands'!E171,2),DEC2HEX('Script AT Commands'!F171,2),DEC2HEX('Script AT Commands'!G171,2),DEC2HEX('Script AT Commands'!H171,2),DEC2HEX('Script AT Commands'!I171,2),DEC2HEX('Script AT Commands'!J171,2))</f>
        <v>0000000000000000</v>
      </c>
      <c r="D171" s="8" t="str">
        <f t="shared" si="7"/>
        <v>512,169,0000000000000000</v>
      </c>
      <c r="E171" s="9" t="str">
        <f t="shared" si="8"/>
        <v>&lt;Index ID='169'CanUserView='f' CanUserEdit='f' CanAdminEdit='f'&gt;_x000D_
&lt;TabLabel&gt;Events&lt;/TabLabel&gt;_x000D_
&lt;DisplayLabel&gt;EVENT 169&lt;/DisplayLabel&gt;_x000D_
&lt;SortOrder&gt;0&lt;/SortOrder&gt;_x000D_
&lt;Value&gt;0000000000000000&lt;/Value&gt;_x000D_
&lt;/Index&gt;</v>
      </c>
    </row>
    <row r="172" spans="1:5" ht="76.5">
      <c r="A172">
        <v>512</v>
      </c>
      <c r="B172" s="8">
        <f>Script!B172</f>
        <v>170</v>
      </c>
      <c r="C172" s="8" t="str">
        <f>CONCATENATE(DEC2HEX('Script AT Commands'!C172,2),DEC2HEX('Script AT Commands'!D172,2),DEC2HEX('Script AT Commands'!E172,2),DEC2HEX('Script AT Commands'!F172,2),DEC2HEX('Script AT Commands'!G172,2),DEC2HEX('Script AT Commands'!H172,2),DEC2HEX('Script AT Commands'!I172,2),DEC2HEX('Script AT Commands'!J172,2))</f>
        <v>0000000000000000</v>
      </c>
      <c r="D172" s="8" t="str">
        <f t="shared" si="7"/>
        <v>512,170,0000000000000000</v>
      </c>
      <c r="E172" s="9" t="str">
        <f t="shared" si="8"/>
        <v>&lt;Index ID='170'CanUserView='f' CanUserEdit='f' CanAdminEdit='f'&gt;_x000D_
&lt;TabLabel&gt;Events&lt;/TabLabel&gt;_x000D_
&lt;DisplayLabel&gt;EVENT 170&lt;/DisplayLabel&gt;_x000D_
&lt;SortOrder&gt;0&lt;/SortOrder&gt;_x000D_
&lt;Value&gt;0000000000000000&lt;/Value&gt;_x000D_
&lt;/Index&gt;</v>
      </c>
    </row>
    <row r="173" spans="1:5" ht="76.5">
      <c r="A173">
        <v>512</v>
      </c>
      <c r="B173" s="8">
        <f>Script!B173</f>
        <v>171</v>
      </c>
      <c r="C173" s="8" t="str">
        <f>CONCATENATE(DEC2HEX('Script AT Commands'!C173,2),DEC2HEX('Script AT Commands'!D173,2),DEC2HEX('Script AT Commands'!E173,2),DEC2HEX('Script AT Commands'!F173,2),DEC2HEX('Script AT Commands'!G173,2),DEC2HEX('Script AT Commands'!H173,2),DEC2HEX('Script AT Commands'!I173,2),DEC2HEX('Script AT Commands'!J173,2))</f>
        <v>0000000000000000</v>
      </c>
      <c r="D173" s="8" t="str">
        <f t="shared" si="7"/>
        <v>512,171,0000000000000000</v>
      </c>
      <c r="E173" s="9" t="str">
        <f t="shared" si="8"/>
        <v>&lt;Index ID='171'CanUserView='f' CanUserEdit='f' CanAdminEdit='f'&gt;_x000D_
&lt;TabLabel&gt;Events&lt;/TabLabel&gt;_x000D_
&lt;DisplayLabel&gt;EVENT 171&lt;/DisplayLabel&gt;_x000D_
&lt;SortOrder&gt;0&lt;/SortOrder&gt;_x000D_
&lt;Value&gt;0000000000000000&lt;/Value&gt;_x000D_
&lt;/Index&gt;</v>
      </c>
    </row>
    <row r="174" spans="1:5" ht="76.5">
      <c r="A174">
        <v>512</v>
      </c>
      <c r="B174" s="8">
        <f>Script!B174</f>
        <v>172</v>
      </c>
      <c r="C174" s="8" t="str">
        <f>CONCATENATE(DEC2HEX('Script AT Commands'!C174,2),DEC2HEX('Script AT Commands'!D174,2),DEC2HEX('Script AT Commands'!E174,2),DEC2HEX('Script AT Commands'!F174,2),DEC2HEX('Script AT Commands'!G174,2),DEC2HEX('Script AT Commands'!H174,2),DEC2HEX('Script AT Commands'!I174,2),DEC2HEX('Script AT Commands'!J174,2))</f>
        <v>0000000000000000</v>
      </c>
      <c r="D174" s="8" t="str">
        <f t="shared" si="7"/>
        <v>512,172,0000000000000000</v>
      </c>
      <c r="E174" s="9" t="str">
        <f t="shared" si="8"/>
        <v>&lt;Index ID='172'CanUserView='f' CanUserEdit='f' CanAdminEdit='f'&gt;_x000D_
&lt;TabLabel&gt;Events&lt;/TabLabel&gt;_x000D_
&lt;DisplayLabel&gt;EVENT 172&lt;/DisplayLabel&gt;_x000D_
&lt;SortOrder&gt;0&lt;/SortOrder&gt;_x000D_
&lt;Value&gt;0000000000000000&lt;/Value&gt;_x000D_
&lt;/Index&gt;</v>
      </c>
    </row>
    <row r="175" spans="1:5" ht="76.5">
      <c r="A175">
        <v>512</v>
      </c>
      <c r="B175" s="8">
        <f>Script!B175</f>
        <v>173</v>
      </c>
      <c r="C175" s="8" t="str">
        <f>CONCATENATE(DEC2HEX('Script AT Commands'!C175,2),DEC2HEX('Script AT Commands'!D175,2),DEC2HEX('Script AT Commands'!E175,2),DEC2HEX('Script AT Commands'!F175,2),DEC2HEX('Script AT Commands'!G175,2),DEC2HEX('Script AT Commands'!H175,2),DEC2HEX('Script AT Commands'!I175,2),DEC2HEX('Script AT Commands'!J175,2))</f>
        <v>0000000000000000</v>
      </c>
      <c r="D175" s="8" t="str">
        <f t="shared" si="7"/>
        <v>512,173,0000000000000000</v>
      </c>
      <c r="E175" s="9" t="str">
        <f t="shared" si="8"/>
        <v>&lt;Index ID='173'CanUserView='f' CanUserEdit='f' CanAdminEdit='f'&gt;_x000D_
&lt;TabLabel&gt;Events&lt;/TabLabel&gt;_x000D_
&lt;DisplayLabel&gt;EVENT 173&lt;/DisplayLabel&gt;_x000D_
&lt;SortOrder&gt;0&lt;/SortOrder&gt;_x000D_
&lt;Value&gt;0000000000000000&lt;/Value&gt;_x000D_
&lt;/Index&gt;</v>
      </c>
    </row>
    <row r="176" spans="1:5" ht="76.5">
      <c r="A176">
        <v>512</v>
      </c>
      <c r="B176" s="8">
        <f>Script!B176</f>
        <v>174</v>
      </c>
      <c r="C176" s="8" t="str">
        <f>CONCATENATE(DEC2HEX('Script AT Commands'!C176,2),DEC2HEX('Script AT Commands'!D176,2),DEC2HEX('Script AT Commands'!E176,2),DEC2HEX('Script AT Commands'!F176,2),DEC2HEX('Script AT Commands'!G176,2),DEC2HEX('Script AT Commands'!H176,2),DEC2HEX('Script AT Commands'!I176,2),DEC2HEX('Script AT Commands'!J176,2))</f>
        <v>0000000000000000</v>
      </c>
      <c r="D176" s="8" t="str">
        <f t="shared" si="7"/>
        <v>512,174,0000000000000000</v>
      </c>
      <c r="E176" s="9" t="str">
        <f t="shared" si="8"/>
        <v>&lt;Index ID='174'CanUserView='f' CanUserEdit='f' CanAdminEdit='f'&gt;_x000D_
&lt;TabLabel&gt;Events&lt;/TabLabel&gt;_x000D_
&lt;DisplayLabel&gt;EVENT 174&lt;/DisplayLabel&gt;_x000D_
&lt;SortOrder&gt;0&lt;/SortOrder&gt;_x000D_
&lt;Value&gt;0000000000000000&lt;/Value&gt;_x000D_
&lt;/Index&gt;</v>
      </c>
    </row>
    <row r="177" spans="1:5" ht="76.5">
      <c r="A177">
        <v>512</v>
      </c>
      <c r="B177" s="8">
        <f>Script!B177</f>
        <v>175</v>
      </c>
      <c r="C177" s="8" t="str">
        <f>CONCATENATE(DEC2HEX('Script AT Commands'!C177,2),DEC2HEX('Script AT Commands'!D177,2),DEC2HEX('Script AT Commands'!E177,2),DEC2HEX('Script AT Commands'!F177,2),DEC2HEX('Script AT Commands'!G177,2),DEC2HEX('Script AT Commands'!H177,2),DEC2HEX('Script AT Commands'!I177,2),DEC2HEX('Script AT Commands'!J177,2))</f>
        <v>0000000000000000</v>
      </c>
      <c r="D177" s="8" t="str">
        <f t="shared" si="7"/>
        <v>512,175,0000000000000000</v>
      </c>
      <c r="E177" s="9" t="str">
        <f t="shared" si="8"/>
        <v>&lt;Index ID='175'CanUserView='f' CanUserEdit='f' CanAdminEdit='f'&gt;_x000D_
&lt;TabLabel&gt;Events&lt;/TabLabel&gt;_x000D_
&lt;DisplayLabel&gt;EVENT 175&lt;/DisplayLabel&gt;_x000D_
&lt;SortOrder&gt;0&lt;/SortOrder&gt;_x000D_
&lt;Value&gt;0000000000000000&lt;/Value&gt;_x000D_
&lt;/Index&gt;</v>
      </c>
    </row>
    <row r="178" spans="1:5" ht="76.5">
      <c r="A178">
        <v>512</v>
      </c>
      <c r="B178" s="8">
        <f>Script!B178</f>
        <v>176</v>
      </c>
      <c r="C178" s="8" t="str">
        <f>CONCATENATE(DEC2HEX('Script AT Commands'!C178,2),DEC2HEX('Script AT Commands'!D178,2),DEC2HEX('Script AT Commands'!E178,2),DEC2HEX('Script AT Commands'!F178,2),DEC2HEX('Script AT Commands'!G178,2),DEC2HEX('Script AT Commands'!H178,2),DEC2HEX('Script AT Commands'!I178,2),DEC2HEX('Script AT Commands'!J178,2))</f>
        <v>0000000000000000</v>
      </c>
      <c r="D178" s="8" t="str">
        <f t="shared" si="7"/>
        <v>512,176,0000000000000000</v>
      </c>
      <c r="E178" s="9" t="str">
        <f t="shared" si="8"/>
        <v>&lt;Index ID='176'CanUserView='f' CanUserEdit='f' CanAdminEdit='f'&gt;_x000D_
&lt;TabLabel&gt;Events&lt;/TabLabel&gt;_x000D_
&lt;DisplayLabel&gt;EVENT 176&lt;/DisplayLabel&gt;_x000D_
&lt;SortOrder&gt;0&lt;/SortOrder&gt;_x000D_
&lt;Value&gt;0000000000000000&lt;/Value&gt;_x000D_
&lt;/Index&gt;</v>
      </c>
    </row>
    <row r="179" spans="1:5" ht="76.5">
      <c r="A179">
        <v>512</v>
      </c>
      <c r="B179" s="8">
        <f>Script!B179</f>
        <v>177</v>
      </c>
      <c r="C179" s="8" t="str">
        <f>CONCATENATE(DEC2HEX('Script AT Commands'!C179,2),DEC2HEX('Script AT Commands'!D179,2),DEC2HEX('Script AT Commands'!E179,2),DEC2HEX('Script AT Commands'!F179,2),DEC2HEX('Script AT Commands'!G179,2),DEC2HEX('Script AT Commands'!H179,2),DEC2HEX('Script AT Commands'!I179,2),DEC2HEX('Script AT Commands'!J179,2))</f>
        <v>0000000000000000</v>
      </c>
      <c r="D179" s="8" t="str">
        <f t="shared" si="7"/>
        <v>512,177,0000000000000000</v>
      </c>
      <c r="E179" s="9" t="str">
        <f t="shared" si="8"/>
        <v>&lt;Index ID='177'CanUserView='f' CanUserEdit='f' CanAdminEdit='f'&gt;_x000D_
&lt;TabLabel&gt;Events&lt;/TabLabel&gt;_x000D_
&lt;DisplayLabel&gt;EVENT 177&lt;/DisplayLabel&gt;_x000D_
&lt;SortOrder&gt;0&lt;/SortOrder&gt;_x000D_
&lt;Value&gt;0000000000000000&lt;/Value&gt;_x000D_
&lt;/Index&gt;</v>
      </c>
    </row>
    <row r="180" spans="1:5" ht="76.5">
      <c r="A180">
        <v>512</v>
      </c>
      <c r="B180" s="8">
        <f>Script!B180</f>
        <v>178</v>
      </c>
      <c r="C180" s="8" t="str">
        <f>CONCATENATE(DEC2HEX('Script AT Commands'!C180,2),DEC2HEX('Script AT Commands'!D180,2),DEC2HEX('Script AT Commands'!E180,2),DEC2HEX('Script AT Commands'!F180,2),DEC2HEX('Script AT Commands'!G180,2),DEC2HEX('Script AT Commands'!H180,2),DEC2HEX('Script AT Commands'!I180,2),DEC2HEX('Script AT Commands'!J180,2))</f>
        <v>0000000000000000</v>
      </c>
      <c r="D180" s="8" t="str">
        <f t="shared" si="7"/>
        <v>512,178,0000000000000000</v>
      </c>
      <c r="E180" s="9" t="str">
        <f t="shared" si="8"/>
        <v>&lt;Index ID='178'CanUserView='f' CanUserEdit='f' CanAdminEdit='f'&gt;_x000D_
&lt;TabLabel&gt;Events&lt;/TabLabel&gt;_x000D_
&lt;DisplayLabel&gt;EVENT 178&lt;/DisplayLabel&gt;_x000D_
&lt;SortOrder&gt;0&lt;/SortOrder&gt;_x000D_
&lt;Value&gt;0000000000000000&lt;/Value&gt;_x000D_
&lt;/Index&gt;</v>
      </c>
    </row>
    <row r="181" spans="1:5" ht="76.5">
      <c r="A181">
        <v>512</v>
      </c>
      <c r="B181" s="8">
        <f>Script!B181</f>
        <v>179</v>
      </c>
      <c r="C181" s="8" t="str">
        <f>CONCATENATE(DEC2HEX('Script AT Commands'!C181,2),DEC2HEX('Script AT Commands'!D181,2),DEC2HEX('Script AT Commands'!E181,2),DEC2HEX('Script AT Commands'!F181,2),DEC2HEX('Script AT Commands'!G181,2),DEC2HEX('Script AT Commands'!H181,2),DEC2HEX('Script AT Commands'!I181,2),DEC2HEX('Script AT Commands'!J181,2))</f>
        <v>0000000000000000</v>
      </c>
      <c r="D181" s="8" t="str">
        <f t="shared" si="7"/>
        <v>512,179,0000000000000000</v>
      </c>
      <c r="E181" s="9" t="str">
        <f t="shared" si="8"/>
        <v>&lt;Index ID='179'CanUserView='f' CanUserEdit='f' CanAdminEdit='f'&gt;_x000D_
&lt;TabLabel&gt;Events&lt;/TabLabel&gt;_x000D_
&lt;DisplayLabel&gt;EVENT 179&lt;/DisplayLabel&gt;_x000D_
&lt;SortOrder&gt;0&lt;/SortOrder&gt;_x000D_
&lt;Value&gt;0000000000000000&lt;/Value&gt;_x000D_
&lt;/Index&gt;</v>
      </c>
    </row>
    <row r="182" spans="1:5" ht="76.5">
      <c r="A182">
        <v>512</v>
      </c>
      <c r="B182" s="8">
        <f>Script!B182</f>
        <v>180</v>
      </c>
      <c r="C182" s="8" t="str">
        <f>CONCATENATE(DEC2HEX('Script AT Commands'!C182,2),DEC2HEX('Script AT Commands'!D182,2),DEC2HEX('Script AT Commands'!E182,2),DEC2HEX('Script AT Commands'!F182,2),DEC2HEX('Script AT Commands'!G182,2),DEC2HEX('Script AT Commands'!H182,2),DEC2HEX('Script AT Commands'!I182,2),DEC2HEX('Script AT Commands'!J182,2))</f>
        <v>0000000000000000</v>
      </c>
      <c r="D182" s="8" t="str">
        <f t="shared" si="7"/>
        <v>512,180,0000000000000000</v>
      </c>
      <c r="E182" s="9" t="str">
        <f t="shared" si="8"/>
        <v>&lt;Index ID='180'CanUserView='f' CanUserEdit='f' CanAdminEdit='f'&gt;_x000D_
&lt;TabLabel&gt;Events&lt;/TabLabel&gt;_x000D_
&lt;DisplayLabel&gt;EVENT 180&lt;/DisplayLabel&gt;_x000D_
&lt;SortOrder&gt;0&lt;/SortOrder&gt;_x000D_
&lt;Value&gt;0000000000000000&lt;/Value&gt;_x000D_
&lt;/Index&gt;</v>
      </c>
    </row>
    <row r="183" spans="1:5" ht="76.5">
      <c r="A183">
        <v>512</v>
      </c>
      <c r="B183" s="8">
        <f>Script!B183</f>
        <v>181</v>
      </c>
      <c r="C183" s="8" t="str">
        <f>CONCATENATE(DEC2HEX('Script AT Commands'!C183,2),DEC2HEX('Script AT Commands'!D183,2),DEC2HEX('Script AT Commands'!E183,2),DEC2HEX('Script AT Commands'!F183,2),DEC2HEX('Script AT Commands'!G183,2),DEC2HEX('Script AT Commands'!H183,2),DEC2HEX('Script AT Commands'!I183,2),DEC2HEX('Script AT Commands'!J183,2))</f>
        <v>0000000000000000</v>
      </c>
      <c r="D183" s="8" t="str">
        <f t="shared" si="7"/>
        <v>512,181,0000000000000000</v>
      </c>
      <c r="E183" s="9" t="str">
        <f t="shared" si="8"/>
        <v>&lt;Index ID='181'CanUserView='f' CanUserEdit='f' CanAdminEdit='f'&gt;_x000D_
&lt;TabLabel&gt;Events&lt;/TabLabel&gt;_x000D_
&lt;DisplayLabel&gt;EVENT 181&lt;/DisplayLabel&gt;_x000D_
&lt;SortOrder&gt;0&lt;/SortOrder&gt;_x000D_
&lt;Value&gt;0000000000000000&lt;/Value&gt;_x000D_
&lt;/Index&gt;</v>
      </c>
    </row>
    <row r="184" spans="1:5" ht="76.5">
      <c r="A184">
        <v>512</v>
      </c>
      <c r="B184" s="8">
        <f>Script!B184</f>
        <v>182</v>
      </c>
      <c r="C184" s="8" t="str">
        <f>CONCATENATE(DEC2HEX('Script AT Commands'!C184,2),DEC2HEX('Script AT Commands'!D184,2),DEC2HEX('Script AT Commands'!E184,2),DEC2HEX('Script AT Commands'!F184,2),DEC2HEX('Script AT Commands'!G184,2),DEC2HEX('Script AT Commands'!H184,2),DEC2HEX('Script AT Commands'!I184,2),DEC2HEX('Script AT Commands'!J184,2))</f>
        <v>0000000000000000</v>
      </c>
      <c r="D184" s="8" t="str">
        <f t="shared" si="7"/>
        <v>512,182,0000000000000000</v>
      </c>
      <c r="E184" s="9" t="str">
        <f t="shared" si="8"/>
        <v>&lt;Index ID='182'CanUserView='f' CanUserEdit='f' CanAdminEdit='f'&gt;_x000D_
&lt;TabLabel&gt;Events&lt;/TabLabel&gt;_x000D_
&lt;DisplayLabel&gt;EVENT 182&lt;/DisplayLabel&gt;_x000D_
&lt;SortOrder&gt;0&lt;/SortOrder&gt;_x000D_
&lt;Value&gt;0000000000000000&lt;/Value&gt;_x000D_
&lt;/Index&gt;</v>
      </c>
    </row>
    <row r="185" spans="1:5" ht="76.5">
      <c r="A185">
        <v>512</v>
      </c>
      <c r="B185" s="8">
        <f>Script!B185</f>
        <v>183</v>
      </c>
      <c r="C185" s="8" t="str">
        <f>CONCATENATE(DEC2HEX('Script AT Commands'!C185,2),DEC2HEX('Script AT Commands'!D185,2),DEC2HEX('Script AT Commands'!E185,2),DEC2HEX('Script AT Commands'!F185,2),DEC2HEX('Script AT Commands'!G185,2),DEC2HEX('Script AT Commands'!H185,2),DEC2HEX('Script AT Commands'!I185,2),DEC2HEX('Script AT Commands'!J185,2))</f>
        <v>0000000000000000</v>
      </c>
      <c r="D185" s="8" t="str">
        <f t="shared" si="7"/>
        <v>512,183,0000000000000000</v>
      </c>
      <c r="E185" s="9" t="str">
        <f t="shared" si="8"/>
        <v>&lt;Index ID='183'CanUserView='f' CanUserEdit='f' CanAdminEdit='f'&gt;_x000D_
&lt;TabLabel&gt;Events&lt;/TabLabel&gt;_x000D_
&lt;DisplayLabel&gt;EVENT 183&lt;/DisplayLabel&gt;_x000D_
&lt;SortOrder&gt;0&lt;/SortOrder&gt;_x000D_
&lt;Value&gt;0000000000000000&lt;/Value&gt;_x000D_
&lt;/Index&gt;</v>
      </c>
    </row>
    <row r="186" spans="1:5" ht="76.5">
      <c r="A186">
        <v>512</v>
      </c>
      <c r="B186" s="8">
        <f>Script!B186</f>
        <v>184</v>
      </c>
      <c r="C186" s="8" t="str">
        <f>CONCATENATE(DEC2HEX('Script AT Commands'!C186,2),DEC2HEX('Script AT Commands'!D186,2),DEC2HEX('Script AT Commands'!E186,2),DEC2HEX('Script AT Commands'!F186,2),DEC2HEX('Script AT Commands'!G186,2),DEC2HEX('Script AT Commands'!H186,2),DEC2HEX('Script AT Commands'!I186,2),DEC2HEX('Script AT Commands'!J186,2))</f>
        <v>0000000000000000</v>
      </c>
      <c r="D186" s="8" t="str">
        <f t="shared" si="7"/>
        <v>512,184,0000000000000000</v>
      </c>
      <c r="E186" s="9" t="str">
        <f t="shared" si="8"/>
        <v>&lt;Index ID='184'CanUserView='f' CanUserEdit='f' CanAdminEdit='f'&gt;_x000D_
&lt;TabLabel&gt;Events&lt;/TabLabel&gt;_x000D_
&lt;DisplayLabel&gt;EVENT 184&lt;/DisplayLabel&gt;_x000D_
&lt;SortOrder&gt;0&lt;/SortOrder&gt;_x000D_
&lt;Value&gt;0000000000000000&lt;/Value&gt;_x000D_
&lt;/Index&gt;</v>
      </c>
    </row>
    <row r="187" spans="1:5" ht="76.5">
      <c r="A187">
        <v>512</v>
      </c>
      <c r="B187" s="8">
        <f>Script!B187</f>
        <v>185</v>
      </c>
      <c r="C187" s="8" t="str">
        <f>CONCATENATE(DEC2HEX('Script AT Commands'!C187,2),DEC2HEX('Script AT Commands'!D187,2),DEC2HEX('Script AT Commands'!E187,2),DEC2HEX('Script AT Commands'!F187,2),DEC2HEX('Script AT Commands'!G187,2),DEC2HEX('Script AT Commands'!H187,2),DEC2HEX('Script AT Commands'!I187,2),DEC2HEX('Script AT Commands'!J187,2))</f>
        <v>0000000000000000</v>
      </c>
      <c r="D187" s="8" t="str">
        <f t="shared" si="7"/>
        <v>512,185,0000000000000000</v>
      </c>
      <c r="E187" s="9" t="str">
        <f t="shared" si="8"/>
        <v>&lt;Index ID='185'CanUserView='f' CanUserEdit='f' CanAdminEdit='f'&gt;_x000D_
&lt;TabLabel&gt;Events&lt;/TabLabel&gt;_x000D_
&lt;DisplayLabel&gt;EVENT 185&lt;/DisplayLabel&gt;_x000D_
&lt;SortOrder&gt;0&lt;/SortOrder&gt;_x000D_
&lt;Value&gt;0000000000000000&lt;/Value&gt;_x000D_
&lt;/Index&gt;</v>
      </c>
    </row>
    <row r="188" spans="1:5" ht="76.5">
      <c r="A188">
        <v>512</v>
      </c>
      <c r="B188" s="8">
        <f>Script!B188</f>
        <v>186</v>
      </c>
      <c r="C188" s="8" t="str">
        <f>CONCATENATE(DEC2HEX('Script AT Commands'!C188,2),DEC2HEX('Script AT Commands'!D188,2),DEC2HEX('Script AT Commands'!E188,2),DEC2HEX('Script AT Commands'!F188,2),DEC2HEX('Script AT Commands'!G188,2),DEC2HEX('Script AT Commands'!H188,2),DEC2HEX('Script AT Commands'!I188,2),DEC2HEX('Script AT Commands'!J188,2))</f>
        <v>0000000000000000</v>
      </c>
      <c r="D188" s="8" t="str">
        <f t="shared" si="7"/>
        <v>512,186,0000000000000000</v>
      </c>
      <c r="E188" s="9" t="str">
        <f t="shared" si="8"/>
        <v>&lt;Index ID='186'CanUserView='f' CanUserEdit='f' CanAdminEdit='f'&gt;_x000D_
&lt;TabLabel&gt;Events&lt;/TabLabel&gt;_x000D_
&lt;DisplayLabel&gt;EVENT 186&lt;/DisplayLabel&gt;_x000D_
&lt;SortOrder&gt;0&lt;/SortOrder&gt;_x000D_
&lt;Value&gt;0000000000000000&lt;/Value&gt;_x000D_
&lt;/Index&gt;</v>
      </c>
    </row>
    <row r="189" spans="1:5" ht="76.5">
      <c r="A189">
        <v>512</v>
      </c>
      <c r="B189" s="8">
        <f>Script!B189</f>
        <v>187</v>
      </c>
      <c r="C189" s="8" t="str">
        <f>CONCATENATE(DEC2HEX('Script AT Commands'!C189,2),DEC2HEX('Script AT Commands'!D189,2),DEC2HEX('Script AT Commands'!E189,2),DEC2HEX('Script AT Commands'!F189,2),DEC2HEX('Script AT Commands'!G189,2),DEC2HEX('Script AT Commands'!H189,2),DEC2HEX('Script AT Commands'!I189,2),DEC2HEX('Script AT Commands'!J189,2))</f>
        <v>0000000000000000</v>
      </c>
      <c r="D189" s="8" t="str">
        <f t="shared" si="7"/>
        <v>512,187,0000000000000000</v>
      </c>
      <c r="E189" s="9" t="str">
        <f t="shared" si="8"/>
        <v>&lt;Index ID='187'CanUserView='f' CanUserEdit='f' CanAdminEdit='f'&gt;_x000D_
&lt;TabLabel&gt;Events&lt;/TabLabel&gt;_x000D_
&lt;DisplayLabel&gt;EVENT 187&lt;/DisplayLabel&gt;_x000D_
&lt;SortOrder&gt;0&lt;/SortOrder&gt;_x000D_
&lt;Value&gt;0000000000000000&lt;/Value&gt;_x000D_
&lt;/Index&gt;</v>
      </c>
    </row>
    <row r="190" spans="1:5" ht="76.5">
      <c r="A190">
        <v>512</v>
      </c>
      <c r="B190" s="8">
        <f>Script!B190</f>
        <v>188</v>
      </c>
      <c r="C190" s="8" t="str">
        <f>CONCATENATE(DEC2HEX('Script AT Commands'!C190,2),DEC2HEX('Script AT Commands'!D190,2),DEC2HEX('Script AT Commands'!E190,2),DEC2HEX('Script AT Commands'!F190,2),DEC2HEX('Script AT Commands'!G190,2),DEC2HEX('Script AT Commands'!H190,2),DEC2HEX('Script AT Commands'!I190,2),DEC2HEX('Script AT Commands'!J190,2))</f>
        <v>0000000000000000</v>
      </c>
      <c r="D190" s="8" t="str">
        <f t="shared" si="7"/>
        <v>512,188,0000000000000000</v>
      </c>
      <c r="E190" s="9" t="str">
        <f t="shared" si="8"/>
        <v>&lt;Index ID='188'CanUserView='f' CanUserEdit='f' CanAdminEdit='f'&gt;_x000D_
&lt;TabLabel&gt;Events&lt;/TabLabel&gt;_x000D_
&lt;DisplayLabel&gt;EVENT 188&lt;/DisplayLabel&gt;_x000D_
&lt;SortOrder&gt;0&lt;/SortOrder&gt;_x000D_
&lt;Value&gt;0000000000000000&lt;/Value&gt;_x000D_
&lt;/Index&gt;</v>
      </c>
    </row>
    <row r="191" spans="1:5" ht="76.5">
      <c r="A191">
        <v>512</v>
      </c>
      <c r="B191" s="8">
        <f>Script!B191</f>
        <v>189</v>
      </c>
      <c r="C191" s="8" t="str">
        <f>CONCATENATE(DEC2HEX('Script AT Commands'!C191,2),DEC2HEX('Script AT Commands'!D191,2),DEC2HEX('Script AT Commands'!E191,2),DEC2HEX('Script AT Commands'!F191,2),DEC2HEX('Script AT Commands'!G191,2),DEC2HEX('Script AT Commands'!H191,2),DEC2HEX('Script AT Commands'!I191,2),DEC2HEX('Script AT Commands'!J191,2))</f>
        <v>0000000000000000</v>
      </c>
      <c r="D191" s="8" t="str">
        <f t="shared" si="7"/>
        <v>512,189,0000000000000000</v>
      </c>
      <c r="E191" s="9" t="str">
        <f t="shared" si="8"/>
        <v>&lt;Index ID='189'CanUserView='f' CanUserEdit='f' CanAdminEdit='f'&gt;_x000D_
&lt;TabLabel&gt;Events&lt;/TabLabel&gt;_x000D_
&lt;DisplayLabel&gt;EVENT 189&lt;/DisplayLabel&gt;_x000D_
&lt;SortOrder&gt;0&lt;/SortOrder&gt;_x000D_
&lt;Value&gt;0000000000000000&lt;/Value&gt;_x000D_
&lt;/Index&gt;</v>
      </c>
    </row>
    <row r="192" spans="1:5" ht="76.5">
      <c r="A192">
        <v>512</v>
      </c>
      <c r="B192" s="8">
        <f>Script!B192</f>
        <v>190</v>
      </c>
      <c r="C192" s="8" t="str">
        <f>CONCATENATE(DEC2HEX('Script AT Commands'!C192,2),DEC2HEX('Script AT Commands'!D192,2),DEC2HEX('Script AT Commands'!E192,2),DEC2HEX('Script AT Commands'!F192,2),DEC2HEX('Script AT Commands'!G192,2),DEC2HEX('Script AT Commands'!H192,2),DEC2HEX('Script AT Commands'!I192,2),DEC2HEX('Script AT Commands'!J192,2))</f>
        <v>0000000000000000</v>
      </c>
      <c r="D192" s="8" t="str">
        <f t="shared" si="7"/>
        <v>512,190,0000000000000000</v>
      </c>
      <c r="E192" s="9" t="str">
        <f t="shared" si="8"/>
        <v>&lt;Index ID='190'CanUserView='f' CanUserEdit='f' CanAdminEdit='f'&gt;_x000D_
&lt;TabLabel&gt;Events&lt;/TabLabel&gt;_x000D_
&lt;DisplayLabel&gt;EVENT 190&lt;/DisplayLabel&gt;_x000D_
&lt;SortOrder&gt;0&lt;/SortOrder&gt;_x000D_
&lt;Value&gt;0000000000000000&lt;/Value&gt;_x000D_
&lt;/Index&gt;</v>
      </c>
    </row>
    <row r="193" spans="1:5" ht="76.5">
      <c r="A193">
        <v>512</v>
      </c>
      <c r="B193" s="8">
        <f>Script!B193</f>
        <v>191</v>
      </c>
      <c r="C193" s="8" t="str">
        <f>CONCATENATE(DEC2HEX('Script AT Commands'!C193,2),DEC2HEX('Script AT Commands'!D193,2),DEC2HEX('Script AT Commands'!E193,2),DEC2HEX('Script AT Commands'!F193,2),DEC2HEX('Script AT Commands'!G193,2),DEC2HEX('Script AT Commands'!H193,2),DEC2HEX('Script AT Commands'!I193,2),DEC2HEX('Script AT Commands'!J193,2))</f>
        <v>0000000000000000</v>
      </c>
      <c r="D193" s="8" t="str">
        <f t="shared" si="7"/>
        <v>512,191,0000000000000000</v>
      </c>
      <c r="E193" s="9" t="str">
        <f t="shared" si="8"/>
        <v>&lt;Index ID='191'CanUserView='f' CanUserEdit='f' CanAdminEdit='f'&gt;_x000D_
&lt;TabLabel&gt;Events&lt;/TabLabel&gt;_x000D_
&lt;DisplayLabel&gt;EVENT 191&lt;/DisplayLabel&gt;_x000D_
&lt;SortOrder&gt;0&lt;/SortOrder&gt;_x000D_
&lt;Value&gt;0000000000000000&lt;/Value&gt;_x000D_
&lt;/Index&gt;</v>
      </c>
    </row>
    <row r="194" spans="1:5" ht="76.5">
      <c r="A194">
        <v>512</v>
      </c>
      <c r="B194" s="8">
        <f>Script!B194</f>
        <v>192</v>
      </c>
      <c r="C194" s="8" t="str">
        <f>CONCATENATE(DEC2HEX('Script AT Commands'!C194,2),DEC2HEX('Script AT Commands'!D194,2),DEC2HEX('Script AT Commands'!E194,2),DEC2HEX('Script AT Commands'!F194,2),DEC2HEX('Script AT Commands'!G194,2),DEC2HEX('Script AT Commands'!H194,2),DEC2HEX('Script AT Commands'!I194,2),DEC2HEX('Script AT Commands'!J194,2))</f>
        <v>0000000000000000</v>
      </c>
      <c r="D194" s="8" t="str">
        <f t="shared" ref="D194:D251" si="9">CONCATENATE(A194,",",B194,",",C194)</f>
        <v>512,192,0000000000000000</v>
      </c>
      <c r="E194" s="9" t="str">
        <f t="shared" ref="E194:E251" si="10">CONCATENATE("&lt;Index ID='",B194,"'CanUserView='f' CanUserEdit='f' CanAdminEdit='f'&gt;",CHAR(13),CHAR(10),"&lt;TabLabel&gt;Events&lt;/TabLabel&gt;",CHAR(13),CHAR(10),"&lt;DisplayLabel&gt;EVENT ",B194,"&lt;/DisplayLabel&gt;",CHAR(13),CHAR(10),"&lt;SortOrder&gt;0&lt;/SortOrder&gt;",CHAR(13),CHAR(10),"&lt;Value&gt;",C194,"&lt;/Value&gt;",CHAR(13),CHAR(10),"&lt;/Index&gt;")</f>
        <v>&lt;Index ID='192'CanUserView='f' CanUserEdit='f' CanAdminEdit='f'&gt;_x000D_
&lt;TabLabel&gt;Events&lt;/TabLabel&gt;_x000D_
&lt;DisplayLabel&gt;EVENT 192&lt;/DisplayLabel&gt;_x000D_
&lt;SortOrder&gt;0&lt;/SortOrder&gt;_x000D_
&lt;Value&gt;0000000000000000&lt;/Value&gt;_x000D_
&lt;/Index&gt;</v>
      </c>
    </row>
    <row r="195" spans="1:5" ht="76.5">
      <c r="A195">
        <v>512</v>
      </c>
      <c r="B195" s="8">
        <f>Script!B195</f>
        <v>193</v>
      </c>
      <c r="C195" s="8" t="str">
        <f>CONCATENATE(DEC2HEX('Script AT Commands'!C195,2),DEC2HEX('Script AT Commands'!D195,2),DEC2HEX('Script AT Commands'!E195,2),DEC2HEX('Script AT Commands'!F195,2),DEC2HEX('Script AT Commands'!G195,2),DEC2HEX('Script AT Commands'!H195,2),DEC2HEX('Script AT Commands'!I195,2),DEC2HEX('Script AT Commands'!J195,2))</f>
        <v>0000000000000000</v>
      </c>
      <c r="D195" s="8" t="str">
        <f t="shared" si="9"/>
        <v>512,193,0000000000000000</v>
      </c>
      <c r="E195" s="9" t="str">
        <f t="shared" si="10"/>
        <v>&lt;Index ID='193'CanUserView='f' CanUserEdit='f' CanAdminEdit='f'&gt;_x000D_
&lt;TabLabel&gt;Events&lt;/TabLabel&gt;_x000D_
&lt;DisplayLabel&gt;EVENT 193&lt;/DisplayLabel&gt;_x000D_
&lt;SortOrder&gt;0&lt;/SortOrder&gt;_x000D_
&lt;Value&gt;0000000000000000&lt;/Value&gt;_x000D_
&lt;/Index&gt;</v>
      </c>
    </row>
    <row r="196" spans="1:5" ht="76.5">
      <c r="A196">
        <v>512</v>
      </c>
      <c r="B196" s="8">
        <f>Script!B196</f>
        <v>194</v>
      </c>
      <c r="C196" s="8" t="str">
        <f>CONCATENATE(DEC2HEX('Script AT Commands'!C196,2),DEC2HEX('Script AT Commands'!D196,2),DEC2HEX('Script AT Commands'!E196,2),DEC2HEX('Script AT Commands'!F196,2),DEC2HEX('Script AT Commands'!G196,2),DEC2HEX('Script AT Commands'!H196,2),DEC2HEX('Script AT Commands'!I196,2),DEC2HEX('Script AT Commands'!J196,2))</f>
        <v>0000000000000000</v>
      </c>
      <c r="D196" s="8" t="str">
        <f t="shared" si="9"/>
        <v>512,194,0000000000000000</v>
      </c>
      <c r="E196" s="9" t="str">
        <f t="shared" si="10"/>
        <v>&lt;Index ID='194'CanUserView='f' CanUserEdit='f' CanAdminEdit='f'&gt;_x000D_
&lt;TabLabel&gt;Events&lt;/TabLabel&gt;_x000D_
&lt;DisplayLabel&gt;EVENT 194&lt;/DisplayLabel&gt;_x000D_
&lt;SortOrder&gt;0&lt;/SortOrder&gt;_x000D_
&lt;Value&gt;0000000000000000&lt;/Value&gt;_x000D_
&lt;/Index&gt;</v>
      </c>
    </row>
    <row r="197" spans="1:5" ht="76.5">
      <c r="A197">
        <v>512</v>
      </c>
      <c r="B197" s="8">
        <f>Script!B197</f>
        <v>195</v>
      </c>
      <c r="C197" s="8" t="str">
        <f>CONCATENATE(DEC2HEX('Script AT Commands'!C197,2),DEC2HEX('Script AT Commands'!D197,2),DEC2HEX('Script AT Commands'!E197,2),DEC2HEX('Script AT Commands'!F197,2),DEC2HEX('Script AT Commands'!G197,2),DEC2HEX('Script AT Commands'!H197,2),DEC2HEX('Script AT Commands'!I197,2),DEC2HEX('Script AT Commands'!J197,2))</f>
        <v>0000000000000000</v>
      </c>
      <c r="D197" s="8" t="str">
        <f t="shared" si="9"/>
        <v>512,195,0000000000000000</v>
      </c>
      <c r="E197" s="9" t="str">
        <f t="shared" si="10"/>
        <v>&lt;Index ID='195'CanUserView='f' CanUserEdit='f' CanAdminEdit='f'&gt;_x000D_
&lt;TabLabel&gt;Events&lt;/TabLabel&gt;_x000D_
&lt;DisplayLabel&gt;EVENT 195&lt;/DisplayLabel&gt;_x000D_
&lt;SortOrder&gt;0&lt;/SortOrder&gt;_x000D_
&lt;Value&gt;0000000000000000&lt;/Value&gt;_x000D_
&lt;/Index&gt;</v>
      </c>
    </row>
    <row r="198" spans="1:5" ht="76.5">
      <c r="A198">
        <v>512</v>
      </c>
      <c r="B198" s="8">
        <f>Script!B198</f>
        <v>196</v>
      </c>
      <c r="C198" s="8" t="str">
        <f>CONCATENATE(DEC2HEX('Script AT Commands'!C198,2),DEC2HEX('Script AT Commands'!D198,2),DEC2HEX('Script AT Commands'!E198,2),DEC2HEX('Script AT Commands'!F198,2),DEC2HEX('Script AT Commands'!G198,2),DEC2HEX('Script AT Commands'!H198,2),DEC2HEX('Script AT Commands'!I198,2),DEC2HEX('Script AT Commands'!J198,2))</f>
        <v>0000000000000000</v>
      </c>
      <c r="D198" s="8" t="str">
        <f t="shared" si="9"/>
        <v>512,196,0000000000000000</v>
      </c>
      <c r="E198" s="9" t="str">
        <f t="shared" si="10"/>
        <v>&lt;Index ID='196'CanUserView='f' CanUserEdit='f' CanAdminEdit='f'&gt;_x000D_
&lt;TabLabel&gt;Events&lt;/TabLabel&gt;_x000D_
&lt;DisplayLabel&gt;EVENT 196&lt;/DisplayLabel&gt;_x000D_
&lt;SortOrder&gt;0&lt;/SortOrder&gt;_x000D_
&lt;Value&gt;0000000000000000&lt;/Value&gt;_x000D_
&lt;/Index&gt;</v>
      </c>
    </row>
    <row r="199" spans="1:5" ht="76.5">
      <c r="A199">
        <v>512</v>
      </c>
      <c r="B199" s="8">
        <f>Script!B199</f>
        <v>197</v>
      </c>
      <c r="C199" s="8" t="str">
        <f>CONCATENATE(DEC2HEX('Script AT Commands'!C199,2),DEC2HEX('Script AT Commands'!D199,2),DEC2HEX('Script AT Commands'!E199,2),DEC2HEX('Script AT Commands'!F199,2),DEC2HEX('Script AT Commands'!G199,2),DEC2HEX('Script AT Commands'!H199,2),DEC2HEX('Script AT Commands'!I199,2),DEC2HEX('Script AT Commands'!J199,2))</f>
        <v>0000000000000000</v>
      </c>
      <c r="D199" s="8" t="str">
        <f t="shared" si="9"/>
        <v>512,197,0000000000000000</v>
      </c>
      <c r="E199" s="9" t="str">
        <f t="shared" si="10"/>
        <v>&lt;Index ID='197'CanUserView='f' CanUserEdit='f' CanAdminEdit='f'&gt;_x000D_
&lt;TabLabel&gt;Events&lt;/TabLabel&gt;_x000D_
&lt;DisplayLabel&gt;EVENT 197&lt;/DisplayLabel&gt;_x000D_
&lt;SortOrder&gt;0&lt;/SortOrder&gt;_x000D_
&lt;Value&gt;0000000000000000&lt;/Value&gt;_x000D_
&lt;/Index&gt;</v>
      </c>
    </row>
    <row r="200" spans="1:5" ht="76.5">
      <c r="A200">
        <v>512</v>
      </c>
      <c r="B200" s="8">
        <f>Script!B200</f>
        <v>198</v>
      </c>
      <c r="C200" s="8" t="str">
        <f>CONCATENATE(DEC2HEX('Script AT Commands'!C200,2),DEC2HEX('Script AT Commands'!D200,2),DEC2HEX('Script AT Commands'!E200,2),DEC2HEX('Script AT Commands'!F200,2),DEC2HEX('Script AT Commands'!G200,2),DEC2HEX('Script AT Commands'!H200,2),DEC2HEX('Script AT Commands'!I200,2),DEC2HEX('Script AT Commands'!J200,2))</f>
        <v>0000000000000000</v>
      </c>
      <c r="D200" s="8" t="str">
        <f t="shared" si="9"/>
        <v>512,198,0000000000000000</v>
      </c>
      <c r="E200" s="9" t="str">
        <f t="shared" si="10"/>
        <v>&lt;Index ID='198'CanUserView='f' CanUserEdit='f' CanAdminEdit='f'&gt;_x000D_
&lt;TabLabel&gt;Events&lt;/TabLabel&gt;_x000D_
&lt;DisplayLabel&gt;EVENT 198&lt;/DisplayLabel&gt;_x000D_
&lt;SortOrder&gt;0&lt;/SortOrder&gt;_x000D_
&lt;Value&gt;0000000000000000&lt;/Value&gt;_x000D_
&lt;/Index&gt;</v>
      </c>
    </row>
    <row r="201" spans="1:5" ht="76.5">
      <c r="A201">
        <v>512</v>
      </c>
      <c r="B201" s="8">
        <f>Script!B201</f>
        <v>199</v>
      </c>
      <c r="C201" s="8" t="str">
        <f>CONCATENATE(DEC2HEX('Script AT Commands'!C201,2),DEC2HEX('Script AT Commands'!D201,2),DEC2HEX('Script AT Commands'!E201,2),DEC2HEX('Script AT Commands'!F201,2),DEC2HEX('Script AT Commands'!G201,2),DEC2HEX('Script AT Commands'!H201,2),DEC2HEX('Script AT Commands'!I201,2),DEC2HEX('Script AT Commands'!J201,2))</f>
        <v>0000000000000000</v>
      </c>
      <c r="D201" s="8" t="str">
        <f t="shared" si="9"/>
        <v>512,199,0000000000000000</v>
      </c>
      <c r="E201" s="9" t="str">
        <f t="shared" si="10"/>
        <v>&lt;Index ID='199'CanUserView='f' CanUserEdit='f' CanAdminEdit='f'&gt;_x000D_
&lt;TabLabel&gt;Events&lt;/TabLabel&gt;_x000D_
&lt;DisplayLabel&gt;EVENT 199&lt;/DisplayLabel&gt;_x000D_
&lt;SortOrder&gt;0&lt;/SortOrder&gt;_x000D_
&lt;Value&gt;0000000000000000&lt;/Value&gt;_x000D_
&lt;/Index&gt;</v>
      </c>
    </row>
    <row r="202" spans="1:5" ht="76.5">
      <c r="A202">
        <v>512</v>
      </c>
      <c r="B202" s="8">
        <f>Script!B202</f>
        <v>200</v>
      </c>
      <c r="C202" s="8" t="str">
        <f>CONCATENATE(DEC2HEX('Script AT Commands'!C202,2),DEC2HEX('Script AT Commands'!D202,2),DEC2HEX('Script AT Commands'!E202,2),DEC2HEX('Script AT Commands'!F202,2),DEC2HEX('Script AT Commands'!G202,2),DEC2HEX('Script AT Commands'!H202,2),DEC2HEX('Script AT Commands'!I202,2),DEC2HEX('Script AT Commands'!J202,2))</f>
        <v>0000000000000000</v>
      </c>
      <c r="D202" s="8" t="str">
        <f t="shared" si="9"/>
        <v>512,200,0000000000000000</v>
      </c>
      <c r="E202" s="9" t="str">
        <f t="shared" si="10"/>
        <v>&lt;Index ID='200'CanUserView='f' CanUserEdit='f' CanAdminEdit='f'&gt;_x000D_
&lt;TabLabel&gt;Events&lt;/TabLabel&gt;_x000D_
&lt;DisplayLabel&gt;EVENT 200&lt;/DisplayLabel&gt;_x000D_
&lt;SortOrder&gt;0&lt;/SortOrder&gt;_x000D_
&lt;Value&gt;0000000000000000&lt;/Value&gt;_x000D_
&lt;/Index&gt;</v>
      </c>
    </row>
    <row r="203" spans="1:5" ht="76.5">
      <c r="A203">
        <v>512</v>
      </c>
      <c r="B203" s="8">
        <f>Script!B203</f>
        <v>201</v>
      </c>
      <c r="C203" s="8" t="str">
        <f>CONCATENATE(DEC2HEX('Script AT Commands'!C203,2),DEC2HEX('Script AT Commands'!D203,2),DEC2HEX('Script AT Commands'!E203,2),DEC2HEX('Script AT Commands'!F203,2),DEC2HEX('Script AT Commands'!G203,2),DEC2HEX('Script AT Commands'!H203,2),DEC2HEX('Script AT Commands'!I203,2),DEC2HEX('Script AT Commands'!J203,2))</f>
        <v>0000000000000000</v>
      </c>
      <c r="D203" s="8" t="str">
        <f t="shared" si="9"/>
        <v>512,201,0000000000000000</v>
      </c>
      <c r="E203" s="9" t="str">
        <f t="shared" si="10"/>
        <v>&lt;Index ID='201'CanUserView='f' CanUserEdit='f' CanAdminEdit='f'&gt;_x000D_
&lt;TabLabel&gt;Events&lt;/TabLabel&gt;_x000D_
&lt;DisplayLabel&gt;EVENT 201&lt;/DisplayLabel&gt;_x000D_
&lt;SortOrder&gt;0&lt;/SortOrder&gt;_x000D_
&lt;Value&gt;0000000000000000&lt;/Value&gt;_x000D_
&lt;/Index&gt;</v>
      </c>
    </row>
    <row r="204" spans="1:5" ht="76.5">
      <c r="A204">
        <v>512</v>
      </c>
      <c r="B204" s="8">
        <f>Script!B204</f>
        <v>202</v>
      </c>
      <c r="C204" s="8" t="str">
        <f>CONCATENATE(DEC2HEX('Script AT Commands'!C204,2),DEC2HEX('Script AT Commands'!D204,2),DEC2HEX('Script AT Commands'!E204,2),DEC2HEX('Script AT Commands'!F204,2),DEC2HEX('Script AT Commands'!G204,2),DEC2HEX('Script AT Commands'!H204,2),DEC2HEX('Script AT Commands'!I204,2),DEC2HEX('Script AT Commands'!J204,2))</f>
        <v>0000000000000000</v>
      </c>
      <c r="D204" s="8" t="str">
        <f t="shared" si="9"/>
        <v>512,202,0000000000000000</v>
      </c>
      <c r="E204" s="9" t="str">
        <f t="shared" si="10"/>
        <v>&lt;Index ID='202'CanUserView='f' CanUserEdit='f' CanAdminEdit='f'&gt;_x000D_
&lt;TabLabel&gt;Events&lt;/TabLabel&gt;_x000D_
&lt;DisplayLabel&gt;EVENT 202&lt;/DisplayLabel&gt;_x000D_
&lt;SortOrder&gt;0&lt;/SortOrder&gt;_x000D_
&lt;Value&gt;0000000000000000&lt;/Value&gt;_x000D_
&lt;/Index&gt;</v>
      </c>
    </row>
    <row r="205" spans="1:5" ht="76.5">
      <c r="A205">
        <v>512</v>
      </c>
      <c r="B205" s="8">
        <f>Script!B205</f>
        <v>203</v>
      </c>
      <c r="C205" s="8" t="str">
        <f>CONCATENATE(DEC2HEX('Script AT Commands'!C205,2),DEC2HEX('Script AT Commands'!D205,2),DEC2HEX('Script AT Commands'!E205,2),DEC2HEX('Script AT Commands'!F205,2),DEC2HEX('Script AT Commands'!G205,2),DEC2HEX('Script AT Commands'!H205,2),DEC2HEX('Script AT Commands'!I205,2),DEC2HEX('Script AT Commands'!J205,2))</f>
        <v>0000000000000000</v>
      </c>
      <c r="D205" s="8" t="str">
        <f t="shared" si="9"/>
        <v>512,203,0000000000000000</v>
      </c>
      <c r="E205" s="9" t="str">
        <f t="shared" si="10"/>
        <v>&lt;Index ID='203'CanUserView='f' CanUserEdit='f' CanAdminEdit='f'&gt;_x000D_
&lt;TabLabel&gt;Events&lt;/TabLabel&gt;_x000D_
&lt;DisplayLabel&gt;EVENT 203&lt;/DisplayLabel&gt;_x000D_
&lt;SortOrder&gt;0&lt;/SortOrder&gt;_x000D_
&lt;Value&gt;0000000000000000&lt;/Value&gt;_x000D_
&lt;/Index&gt;</v>
      </c>
    </row>
    <row r="206" spans="1:5" ht="76.5">
      <c r="A206">
        <v>512</v>
      </c>
      <c r="B206" s="8">
        <f>Script!B206</f>
        <v>204</v>
      </c>
      <c r="C206" s="8" t="str">
        <f>CONCATENATE(DEC2HEX('Script AT Commands'!C206,2),DEC2HEX('Script AT Commands'!D206,2),DEC2HEX('Script AT Commands'!E206,2),DEC2HEX('Script AT Commands'!F206,2),DEC2HEX('Script AT Commands'!G206,2),DEC2HEX('Script AT Commands'!H206,2),DEC2HEX('Script AT Commands'!I206,2),DEC2HEX('Script AT Commands'!J206,2))</f>
        <v>0000000000000000</v>
      </c>
      <c r="D206" s="8" t="str">
        <f t="shared" si="9"/>
        <v>512,204,0000000000000000</v>
      </c>
      <c r="E206" s="9" t="str">
        <f t="shared" si="10"/>
        <v>&lt;Index ID='204'CanUserView='f' CanUserEdit='f' CanAdminEdit='f'&gt;_x000D_
&lt;TabLabel&gt;Events&lt;/TabLabel&gt;_x000D_
&lt;DisplayLabel&gt;EVENT 204&lt;/DisplayLabel&gt;_x000D_
&lt;SortOrder&gt;0&lt;/SortOrder&gt;_x000D_
&lt;Value&gt;0000000000000000&lt;/Value&gt;_x000D_
&lt;/Index&gt;</v>
      </c>
    </row>
    <row r="207" spans="1:5" ht="76.5">
      <c r="A207">
        <v>512</v>
      </c>
      <c r="B207" s="8">
        <f>Script!B207</f>
        <v>205</v>
      </c>
      <c r="C207" s="8" t="str">
        <f>CONCATENATE(DEC2HEX('Script AT Commands'!C207,2),DEC2HEX('Script AT Commands'!D207,2),DEC2HEX('Script AT Commands'!E207,2),DEC2HEX('Script AT Commands'!F207,2),DEC2HEX('Script AT Commands'!G207,2),DEC2HEX('Script AT Commands'!H207,2),DEC2HEX('Script AT Commands'!I207,2),DEC2HEX('Script AT Commands'!J207,2))</f>
        <v>0000000000000000</v>
      </c>
      <c r="D207" s="8" t="str">
        <f t="shared" si="9"/>
        <v>512,205,0000000000000000</v>
      </c>
      <c r="E207" s="9" t="str">
        <f t="shared" si="10"/>
        <v>&lt;Index ID='205'CanUserView='f' CanUserEdit='f' CanAdminEdit='f'&gt;_x000D_
&lt;TabLabel&gt;Events&lt;/TabLabel&gt;_x000D_
&lt;DisplayLabel&gt;EVENT 205&lt;/DisplayLabel&gt;_x000D_
&lt;SortOrder&gt;0&lt;/SortOrder&gt;_x000D_
&lt;Value&gt;0000000000000000&lt;/Value&gt;_x000D_
&lt;/Index&gt;</v>
      </c>
    </row>
    <row r="208" spans="1:5" ht="76.5">
      <c r="A208">
        <v>512</v>
      </c>
      <c r="B208" s="8">
        <f>Script!B208</f>
        <v>206</v>
      </c>
      <c r="C208" s="8" t="str">
        <f>CONCATENATE(DEC2HEX('Script AT Commands'!C208,2),DEC2HEX('Script AT Commands'!D208,2),DEC2HEX('Script AT Commands'!E208,2),DEC2HEX('Script AT Commands'!F208,2),DEC2HEX('Script AT Commands'!G208,2),DEC2HEX('Script AT Commands'!H208,2),DEC2HEX('Script AT Commands'!I208,2),DEC2HEX('Script AT Commands'!J208,2))</f>
        <v>0000000000000000</v>
      </c>
      <c r="D208" s="8" t="str">
        <f t="shared" si="9"/>
        <v>512,206,0000000000000000</v>
      </c>
      <c r="E208" s="9" t="str">
        <f t="shared" si="10"/>
        <v>&lt;Index ID='206'CanUserView='f' CanUserEdit='f' CanAdminEdit='f'&gt;_x000D_
&lt;TabLabel&gt;Events&lt;/TabLabel&gt;_x000D_
&lt;DisplayLabel&gt;EVENT 206&lt;/DisplayLabel&gt;_x000D_
&lt;SortOrder&gt;0&lt;/SortOrder&gt;_x000D_
&lt;Value&gt;0000000000000000&lt;/Value&gt;_x000D_
&lt;/Index&gt;</v>
      </c>
    </row>
    <row r="209" spans="1:5" ht="76.5">
      <c r="A209">
        <v>512</v>
      </c>
      <c r="B209" s="8">
        <f>Script!B209</f>
        <v>207</v>
      </c>
      <c r="C209" s="8" t="str">
        <f>CONCATENATE(DEC2HEX('Script AT Commands'!C209,2),DEC2HEX('Script AT Commands'!D209,2),DEC2HEX('Script AT Commands'!E209,2),DEC2HEX('Script AT Commands'!F209,2),DEC2HEX('Script AT Commands'!G209,2),DEC2HEX('Script AT Commands'!H209,2),DEC2HEX('Script AT Commands'!I209,2),DEC2HEX('Script AT Commands'!J209,2))</f>
        <v>0000000000000000</v>
      </c>
      <c r="D209" s="8" t="str">
        <f t="shared" si="9"/>
        <v>512,207,0000000000000000</v>
      </c>
      <c r="E209" s="9" t="str">
        <f t="shared" si="10"/>
        <v>&lt;Index ID='207'CanUserView='f' CanUserEdit='f' CanAdminEdit='f'&gt;_x000D_
&lt;TabLabel&gt;Events&lt;/TabLabel&gt;_x000D_
&lt;DisplayLabel&gt;EVENT 207&lt;/DisplayLabel&gt;_x000D_
&lt;SortOrder&gt;0&lt;/SortOrder&gt;_x000D_
&lt;Value&gt;0000000000000000&lt;/Value&gt;_x000D_
&lt;/Index&gt;</v>
      </c>
    </row>
    <row r="210" spans="1:5" ht="76.5">
      <c r="A210">
        <v>512</v>
      </c>
      <c r="B210" s="8">
        <f>Script!B210</f>
        <v>208</v>
      </c>
      <c r="C210" s="8" t="str">
        <f>CONCATENATE(DEC2HEX('Script AT Commands'!C210,2),DEC2HEX('Script AT Commands'!D210,2),DEC2HEX('Script AT Commands'!E210,2),DEC2HEX('Script AT Commands'!F210,2),DEC2HEX('Script AT Commands'!G210,2),DEC2HEX('Script AT Commands'!H210,2),DEC2HEX('Script AT Commands'!I210,2),DEC2HEX('Script AT Commands'!J210,2))</f>
        <v>0000000000000000</v>
      </c>
      <c r="D210" s="8" t="str">
        <f t="shared" si="9"/>
        <v>512,208,0000000000000000</v>
      </c>
      <c r="E210" s="9" t="str">
        <f t="shared" si="10"/>
        <v>&lt;Index ID='208'CanUserView='f' CanUserEdit='f' CanAdminEdit='f'&gt;_x000D_
&lt;TabLabel&gt;Events&lt;/TabLabel&gt;_x000D_
&lt;DisplayLabel&gt;EVENT 208&lt;/DisplayLabel&gt;_x000D_
&lt;SortOrder&gt;0&lt;/SortOrder&gt;_x000D_
&lt;Value&gt;0000000000000000&lt;/Value&gt;_x000D_
&lt;/Index&gt;</v>
      </c>
    </row>
    <row r="211" spans="1:5" ht="76.5">
      <c r="A211">
        <v>512</v>
      </c>
      <c r="B211" s="8">
        <f>Script!B211</f>
        <v>209</v>
      </c>
      <c r="C211" s="8" t="str">
        <f>CONCATENATE(DEC2HEX('Script AT Commands'!C211,2),DEC2HEX('Script AT Commands'!D211,2),DEC2HEX('Script AT Commands'!E211,2),DEC2HEX('Script AT Commands'!F211,2),DEC2HEX('Script AT Commands'!G211,2),DEC2HEX('Script AT Commands'!H211,2),DEC2HEX('Script AT Commands'!I211,2),DEC2HEX('Script AT Commands'!J211,2))</f>
        <v>0000000000000000</v>
      </c>
      <c r="D211" s="8" t="str">
        <f t="shared" si="9"/>
        <v>512,209,0000000000000000</v>
      </c>
      <c r="E211" s="9" t="str">
        <f t="shared" si="10"/>
        <v>&lt;Index ID='209'CanUserView='f' CanUserEdit='f' CanAdminEdit='f'&gt;_x000D_
&lt;TabLabel&gt;Events&lt;/TabLabel&gt;_x000D_
&lt;DisplayLabel&gt;EVENT 209&lt;/DisplayLabel&gt;_x000D_
&lt;SortOrder&gt;0&lt;/SortOrder&gt;_x000D_
&lt;Value&gt;0000000000000000&lt;/Value&gt;_x000D_
&lt;/Index&gt;</v>
      </c>
    </row>
    <row r="212" spans="1:5" ht="76.5">
      <c r="A212">
        <v>512</v>
      </c>
      <c r="B212" s="8">
        <f>Script!B212</f>
        <v>210</v>
      </c>
      <c r="C212" s="8" t="str">
        <f>CONCATENATE(DEC2HEX('Script AT Commands'!C212,2),DEC2HEX('Script AT Commands'!D212,2),DEC2HEX('Script AT Commands'!E212,2),DEC2HEX('Script AT Commands'!F212,2),DEC2HEX('Script AT Commands'!G212,2),DEC2HEX('Script AT Commands'!H212,2),DEC2HEX('Script AT Commands'!I212,2),DEC2HEX('Script AT Commands'!J212,2))</f>
        <v>0000000000000000</v>
      </c>
      <c r="D212" s="8" t="str">
        <f t="shared" si="9"/>
        <v>512,210,0000000000000000</v>
      </c>
      <c r="E212" s="9" t="str">
        <f t="shared" si="10"/>
        <v>&lt;Index ID='210'CanUserView='f' CanUserEdit='f' CanAdminEdit='f'&gt;_x000D_
&lt;TabLabel&gt;Events&lt;/TabLabel&gt;_x000D_
&lt;DisplayLabel&gt;EVENT 210&lt;/DisplayLabel&gt;_x000D_
&lt;SortOrder&gt;0&lt;/SortOrder&gt;_x000D_
&lt;Value&gt;0000000000000000&lt;/Value&gt;_x000D_
&lt;/Index&gt;</v>
      </c>
    </row>
    <row r="213" spans="1:5" ht="76.5">
      <c r="A213">
        <v>512</v>
      </c>
      <c r="B213" s="8">
        <f>Script!B213</f>
        <v>211</v>
      </c>
      <c r="C213" s="8" t="str">
        <f>CONCATENATE(DEC2HEX('Script AT Commands'!C213,2),DEC2HEX('Script AT Commands'!D213,2),DEC2HEX('Script AT Commands'!E213,2),DEC2HEX('Script AT Commands'!F213,2),DEC2HEX('Script AT Commands'!G213,2),DEC2HEX('Script AT Commands'!H213,2),DEC2HEX('Script AT Commands'!I213,2),DEC2HEX('Script AT Commands'!J213,2))</f>
        <v>0000000000000000</v>
      </c>
      <c r="D213" s="8" t="str">
        <f t="shared" si="9"/>
        <v>512,211,0000000000000000</v>
      </c>
      <c r="E213" s="9" t="str">
        <f t="shared" si="10"/>
        <v>&lt;Index ID='211'CanUserView='f' CanUserEdit='f' CanAdminEdit='f'&gt;_x000D_
&lt;TabLabel&gt;Events&lt;/TabLabel&gt;_x000D_
&lt;DisplayLabel&gt;EVENT 211&lt;/DisplayLabel&gt;_x000D_
&lt;SortOrder&gt;0&lt;/SortOrder&gt;_x000D_
&lt;Value&gt;0000000000000000&lt;/Value&gt;_x000D_
&lt;/Index&gt;</v>
      </c>
    </row>
    <row r="214" spans="1:5" ht="76.5">
      <c r="A214">
        <v>512</v>
      </c>
      <c r="B214" s="8">
        <f>Script!B214</f>
        <v>212</v>
      </c>
      <c r="C214" s="8" t="str">
        <f>CONCATENATE(DEC2HEX('Script AT Commands'!C214,2),DEC2HEX('Script AT Commands'!D214,2),DEC2HEX('Script AT Commands'!E214,2),DEC2HEX('Script AT Commands'!F214,2),DEC2HEX('Script AT Commands'!G214,2),DEC2HEX('Script AT Commands'!H214,2),DEC2HEX('Script AT Commands'!I214,2),DEC2HEX('Script AT Commands'!J214,2))</f>
        <v>0000000000000000</v>
      </c>
      <c r="D214" s="8" t="str">
        <f t="shared" si="9"/>
        <v>512,212,0000000000000000</v>
      </c>
      <c r="E214" s="9" t="str">
        <f t="shared" si="10"/>
        <v>&lt;Index ID='212'CanUserView='f' CanUserEdit='f' CanAdminEdit='f'&gt;_x000D_
&lt;TabLabel&gt;Events&lt;/TabLabel&gt;_x000D_
&lt;DisplayLabel&gt;EVENT 212&lt;/DisplayLabel&gt;_x000D_
&lt;SortOrder&gt;0&lt;/SortOrder&gt;_x000D_
&lt;Value&gt;0000000000000000&lt;/Value&gt;_x000D_
&lt;/Index&gt;</v>
      </c>
    </row>
    <row r="215" spans="1:5" ht="76.5">
      <c r="A215">
        <v>512</v>
      </c>
      <c r="B215" s="8">
        <f>Script!B215</f>
        <v>213</v>
      </c>
      <c r="C215" s="8" t="str">
        <f>CONCATENATE(DEC2HEX('Script AT Commands'!C215,2),DEC2HEX('Script AT Commands'!D215,2),DEC2HEX('Script AT Commands'!E215,2),DEC2HEX('Script AT Commands'!F215,2),DEC2HEX('Script AT Commands'!G215,2),DEC2HEX('Script AT Commands'!H215,2),DEC2HEX('Script AT Commands'!I215,2),DEC2HEX('Script AT Commands'!J215,2))</f>
        <v>0000000000000000</v>
      </c>
      <c r="D215" s="8" t="str">
        <f t="shared" si="9"/>
        <v>512,213,0000000000000000</v>
      </c>
      <c r="E215" s="9" t="str">
        <f t="shared" si="10"/>
        <v>&lt;Index ID='213'CanUserView='f' CanUserEdit='f' CanAdminEdit='f'&gt;_x000D_
&lt;TabLabel&gt;Events&lt;/TabLabel&gt;_x000D_
&lt;DisplayLabel&gt;EVENT 213&lt;/DisplayLabel&gt;_x000D_
&lt;SortOrder&gt;0&lt;/SortOrder&gt;_x000D_
&lt;Value&gt;0000000000000000&lt;/Value&gt;_x000D_
&lt;/Index&gt;</v>
      </c>
    </row>
    <row r="216" spans="1:5" ht="76.5">
      <c r="A216">
        <v>512</v>
      </c>
      <c r="B216" s="8">
        <f>Script!B216</f>
        <v>214</v>
      </c>
      <c r="C216" s="8" t="str">
        <f>CONCATENATE(DEC2HEX('Script AT Commands'!C216,2),DEC2HEX('Script AT Commands'!D216,2),DEC2HEX('Script AT Commands'!E216,2),DEC2HEX('Script AT Commands'!F216,2),DEC2HEX('Script AT Commands'!G216,2),DEC2HEX('Script AT Commands'!H216,2),DEC2HEX('Script AT Commands'!I216,2),DEC2HEX('Script AT Commands'!J216,2))</f>
        <v>0000000000000000</v>
      </c>
      <c r="D216" s="8" t="str">
        <f t="shared" si="9"/>
        <v>512,214,0000000000000000</v>
      </c>
      <c r="E216" s="9" t="str">
        <f t="shared" si="10"/>
        <v>&lt;Index ID='214'CanUserView='f' CanUserEdit='f' CanAdminEdit='f'&gt;_x000D_
&lt;TabLabel&gt;Events&lt;/TabLabel&gt;_x000D_
&lt;DisplayLabel&gt;EVENT 214&lt;/DisplayLabel&gt;_x000D_
&lt;SortOrder&gt;0&lt;/SortOrder&gt;_x000D_
&lt;Value&gt;0000000000000000&lt;/Value&gt;_x000D_
&lt;/Index&gt;</v>
      </c>
    </row>
    <row r="217" spans="1:5" ht="76.5">
      <c r="A217">
        <v>512</v>
      </c>
      <c r="B217" s="8">
        <f>Script!B217</f>
        <v>215</v>
      </c>
      <c r="C217" s="8" t="str">
        <f>CONCATENATE(DEC2HEX('Script AT Commands'!C217,2),DEC2HEX('Script AT Commands'!D217,2),DEC2HEX('Script AT Commands'!E217,2),DEC2HEX('Script AT Commands'!F217,2),DEC2HEX('Script AT Commands'!G217,2),DEC2HEX('Script AT Commands'!H217,2),DEC2HEX('Script AT Commands'!I217,2),DEC2HEX('Script AT Commands'!J217,2))</f>
        <v>0000000000000000</v>
      </c>
      <c r="D217" s="8" t="str">
        <f t="shared" si="9"/>
        <v>512,215,0000000000000000</v>
      </c>
      <c r="E217" s="9" t="str">
        <f t="shared" si="10"/>
        <v>&lt;Index ID='215'CanUserView='f' CanUserEdit='f' CanAdminEdit='f'&gt;_x000D_
&lt;TabLabel&gt;Events&lt;/TabLabel&gt;_x000D_
&lt;DisplayLabel&gt;EVENT 215&lt;/DisplayLabel&gt;_x000D_
&lt;SortOrder&gt;0&lt;/SortOrder&gt;_x000D_
&lt;Value&gt;0000000000000000&lt;/Value&gt;_x000D_
&lt;/Index&gt;</v>
      </c>
    </row>
    <row r="218" spans="1:5" ht="76.5">
      <c r="A218">
        <v>512</v>
      </c>
      <c r="B218" s="8">
        <f>Script!B218</f>
        <v>216</v>
      </c>
      <c r="C218" s="8" t="str">
        <f>CONCATENATE(DEC2HEX('Script AT Commands'!C218,2),DEC2HEX('Script AT Commands'!D218,2),DEC2HEX('Script AT Commands'!E218,2),DEC2HEX('Script AT Commands'!F218,2),DEC2HEX('Script AT Commands'!G218,2),DEC2HEX('Script AT Commands'!H218,2),DEC2HEX('Script AT Commands'!I218,2),DEC2HEX('Script AT Commands'!J218,2))</f>
        <v>0000000000000000</v>
      </c>
      <c r="D218" s="8" t="str">
        <f t="shared" si="9"/>
        <v>512,216,0000000000000000</v>
      </c>
      <c r="E218" s="9" t="str">
        <f t="shared" si="10"/>
        <v>&lt;Index ID='216'CanUserView='f' CanUserEdit='f' CanAdminEdit='f'&gt;_x000D_
&lt;TabLabel&gt;Events&lt;/TabLabel&gt;_x000D_
&lt;DisplayLabel&gt;EVENT 216&lt;/DisplayLabel&gt;_x000D_
&lt;SortOrder&gt;0&lt;/SortOrder&gt;_x000D_
&lt;Value&gt;0000000000000000&lt;/Value&gt;_x000D_
&lt;/Index&gt;</v>
      </c>
    </row>
    <row r="219" spans="1:5" ht="76.5">
      <c r="A219">
        <v>512</v>
      </c>
      <c r="B219" s="8">
        <f>Script!B219</f>
        <v>217</v>
      </c>
      <c r="C219" s="8" t="str">
        <f>CONCATENATE(DEC2HEX('Script AT Commands'!C219,2),DEC2HEX('Script AT Commands'!D219,2),DEC2HEX('Script AT Commands'!E219,2),DEC2HEX('Script AT Commands'!F219,2),DEC2HEX('Script AT Commands'!G219,2),DEC2HEX('Script AT Commands'!H219,2),DEC2HEX('Script AT Commands'!I219,2),DEC2HEX('Script AT Commands'!J219,2))</f>
        <v>0000000000000000</v>
      </c>
      <c r="D219" s="8" t="str">
        <f t="shared" si="9"/>
        <v>512,217,0000000000000000</v>
      </c>
      <c r="E219" s="9" t="str">
        <f t="shared" si="10"/>
        <v>&lt;Index ID='217'CanUserView='f' CanUserEdit='f' CanAdminEdit='f'&gt;_x000D_
&lt;TabLabel&gt;Events&lt;/TabLabel&gt;_x000D_
&lt;DisplayLabel&gt;EVENT 217&lt;/DisplayLabel&gt;_x000D_
&lt;SortOrder&gt;0&lt;/SortOrder&gt;_x000D_
&lt;Value&gt;0000000000000000&lt;/Value&gt;_x000D_
&lt;/Index&gt;</v>
      </c>
    </row>
    <row r="220" spans="1:5" ht="76.5">
      <c r="A220">
        <v>512</v>
      </c>
      <c r="B220" s="8">
        <f>Script!B220</f>
        <v>218</v>
      </c>
      <c r="C220" s="8" t="str">
        <f>CONCATENATE(DEC2HEX('Script AT Commands'!C220,2),DEC2HEX('Script AT Commands'!D220,2),DEC2HEX('Script AT Commands'!E220,2),DEC2HEX('Script AT Commands'!F220,2),DEC2HEX('Script AT Commands'!G220,2),DEC2HEX('Script AT Commands'!H220,2),DEC2HEX('Script AT Commands'!I220,2),DEC2HEX('Script AT Commands'!J220,2))</f>
        <v>0000000000000000</v>
      </c>
      <c r="D220" s="8" t="str">
        <f t="shared" si="9"/>
        <v>512,218,0000000000000000</v>
      </c>
      <c r="E220" s="9" t="str">
        <f t="shared" si="10"/>
        <v>&lt;Index ID='218'CanUserView='f' CanUserEdit='f' CanAdminEdit='f'&gt;_x000D_
&lt;TabLabel&gt;Events&lt;/TabLabel&gt;_x000D_
&lt;DisplayLabel&gt;EVENT 218&lt;/DisplayLabel&gt;_x000D_
&lt;SortOrder&gt;0&lt;/SortOrder&gt;_x000D_
&lt;Value&gt;0000000000000000&lt;/Value&gt;_x000D_
&lt;/Index&gt;</v>
      </c>
    </row>
    <row r="221" spans="1:5" ht="76.5">
      <c r="A221">
        <v>512</v>
      </c>
      <c r="B221" s="8">
        <f>Script!B221</f>
        <v>219</v>
      </c>
      <c r="C221" s="8" t="str">
        <f>CONCATENATE(DEC2HEX('Script AT Commands'!C221,2),DEC2HEX('Script AT Commands'!D221,2),DEC2HEX('Script AT Commands'!E221,2),DEC2HEX('Script AT Commands'!F221,2),DEC2HEX('Script AT Commands'!G221,2),DEC2HEX('Script AT Commands'!H221,2),DEC2HEX('Script AT Commands'!I221,2),DEC2HEX('Script AT Commands'!J221,2))</f>
        <v>0000000000000000</v>
      </c>
      <c r="D221" s="8" t="str">
        <f t="shared" si="9"/>
        <v>512,219,0000000000000000</v>
      </c>
      <c r="E221" s="9" t="str">
        <f t="shared" si="10"/>
        <v>&lt;Index ID='219'CanUserView='f' CanUserEdit='f' CanAdminEdit='f'&gt;_x000D_
&lt;TabLabel&gt;Events&lt;/TabLabel&gt;_x000D_
&lt;DisplayLabel&gt;EVENT 219&lt;/DisplayLabel&gt;_x000D_
&lt;SortOrder&gt;0&lt;/SortOrder&gt;_x000D_
&lt;Value&gt;0000000000000000&lt;/Value&gt;_x000D_
&lt;/Index&gt;</v>
      </c>
    </row>
    <row r="222" spans="1:5" ht="76.5">
      <c r="A222">
        <v>512</v>
      </c>
      <c r="B222" s="8">
        <f>Script!B222</f>
        <v>220</v>
      </c>
      <c r="C222" s="8" t="str">
        <f>CONCATENATE(DEC2HEX('Script AT Commands'!C222,2),DEC2HEX('Script AT Commands'!D222,2),DEC2HEX('Script AT Commands'!E222,2),DEC2HEX('Script AT Commands'!F222,2),DEC2HEX('Script AT Commands'!G222,2),DEC2HEX('Script AT Commands'!H222,2),DEC2HEX('Script AT Commands'!I222,2),DEC2HEX('Script AT Commands'!J222,2))</f>
        <v>0000000000000000</v>
      </c>
      <c r="D222" s="8" t="str">
        <f t="shared" si="9"/>
        <v>512,220,0000000000000000</v>
      </c>
      <c r="E222" s="9" t="str">
        <f t="shared" si="10"/>
        <v>&lt;Index ID='220'CanUserView='f' CanUserEdit='f' CanAdminEdit='f'&gt;_x000D_
&lt;TabLabel&gt;Events&lt;/TabLabel&gt;_x000D_
&lt;DisplayLabel&gt;EVENT 220&lt;/DisplayLabel&gt;_x000D_
&lt;SortOrder&gt;0&lt;/SortOrder&gt;_x000D_
&lt;Value&gt;0000000000000000&lt;/Value&gt;_x000D_
&lt;/Index&gt;</v>
      </c>
    </row>
    <row r="223" spans="1:5" ht="76.5">
      <c r="A223">
        <v>512</v>
      </c>
      <c r="B223" s="8">
        <f>Script!B223</f>
        <v>221</v>
      </c>
      <c r="C223" s="8" t="str">
        <f>CONCATENATE(DEC2HEX('Script AT Commands'!C223,2),DEC2HEX('Script AT Commands'!D223,2),DEC2HEX('Script AT Commands'!E223,2),DEC2HEX('Script AT Commands'!F223,2),DEC2HEX('Script AT Commands'!G223,2),DEC2HEX('Script AT Commands'!H223,2),DEC2HEX('Script AT Commands'!I223,2),DEC2HEX('Script AT Commands'!J223,2))</f>
        <v>0000000000000000</v>
      </c>
      <c r="D223" s="8" t="str">
        <f t="shared" si="9"/>
        <v>512,221,0000000000000000</v>
      </c>
      <c r="E223" s="9" t="str">
        <f t="shared" si="10"/>
        <v>&lt;Index ID='221'CanUserView='f' CanUserEdit='f' CanAdminEdit='f'&gt;_x000D_
&lt;TabLabel&gt;Events&lt;/TabLabel&gt;_x000D_
&lt;DisplayLabel&gt;EVENT 221&lt;/DisplayLabel&gt;_x000D_
&lt;SortOrder&gt;0&lt;/SortOrder&gt;_x000D_
&lt;Value&gt;0000000000000000&lt;/Value&gt;_x000D_
&lt;/Index&gt;</v>
      </c>
    </row>
    <row r="224" spans="1:5" ht="76.5">
      <c r="A224">
        <v>512</v>
      </c>
      <c r="B224" s="8">
        <f>Script!B224</f>
        <v>222</v>
      </c>
      <c r="C224" s="8" t="str">
        <f>CONCATENATE(DEC2HEX('Script AT Commands'!C224,2),DEC2HEX('Script AT Commands'!D224,2),DEC2HEX('Script AT Commands'!E224,2),DEC2HEX('Script AT Commands'!F224,2),DEC2HEX('Script AT Commands'!G224,2),DEC2HEX('Script AT Commands'!H224,2),DEC2HEX('Script AT Commands'!I224,2),DEC2HEX('Script AT Commands'!J224,2))</f>
        <v>0000000000000000</v>
      </c>
      <c r="D224" s="8" t="str">
        <f t="shared" si="9"/>
        <v>512,222,0000000000000000</v>
      </c>
      <c r="E224" s="9" t="str">
        <f t="shared" si="10"/>
        <v>&lt;Index ID='222'CanUserView='f' CanUserEdit='f' CanAdminEdit='f'&gt;_x000D_
&lt;TabLabel&gt;Events&lt;/TabLabel&gt;_x000D_
&lt;DisplayLabel&gt;EVENT 222&lt;/DisplayLabel&gt;_x000D_
&lt;SortOrder&gt;0&lt;/SortOrder&gt;_x000D_
&lt;Value&gt;0000000000000000&lt;/Value&gt;_x000D_
&lt;/Index&gt;</v>
      </c>
    </row>
    <row r="225" spans="1:5" ht="76.5">
      <c r="A225">
        <v>512</v>
      </c>
      <c r="B225" s="8">
        <f>Script!B225</f>
        <v>223</v>
      </c>
      <c r="C225" s="8" t="str">
        <f>CONCATENATE(DEC2HEX('Script AT Commands'!C225,2),DEC2HEX('Script AT Commands'!D225,2),DEC2HEX('Script AT Commands'!E225,2),DEC2HEX('Script AT Commands'!F225,2),DEC2HEX('Script AT Commands'!G225,2),DEC2HEX('Script AT Commands'!H225,2),DEC2HEX('Script AT Commands'!I225,2),DEC2HEX('Script AT Commands'!J225,2))</f>
        <v>0000000000000000</v>
      </c>
      <c r="D225" s="8" t="str">
        <f t="shared" si="9"/>
        <v>512,223,0000000000000000</v>
      </c>
      <c r="E225" s="9" t="str">
        <f t="shared" si="10"/>
        <v>&lt;Index ID='223'CanUserView='f' CanUserEdit='f' CanAdminEdit='f'&gt;_x000D_
&lt;TabLabel&gt;Events&lt;/TabLabel&gt;_x000D_
&lt;DisplayLabel&gt;EVENT 223&lt;/DisplayLabel&gt;_x000D_
&lt;SortOrder&gt;0&lt;/SortOrder&gt;_x000D_
&lt;Value&gt;0000000000000000&lt;/Value&gt;_x000D_
&lt;/Index&gt;</v>
      </c>
    </row>
    <row r="226" spans="1:5" ht="76.5">
      <c r="A226">
        <v>512</v>
      </c>
      <c r="B226" s="8">
        <f>Script!B226</f>
        <v>224</v>
      </c>
      <c r="C226" s="8" t="str">
        <f>CONCATENATE(DEC2HEX('Script AT Commands'!C226,2),DEC2HEX('Script AT Commands'!D226,2),DEC2HEX('Script AT Commands'!E226,2),DEC2HEX('Script AT Commands'!F226,2),DEC2HEX('Script AT Commands'!G226,2),DEC2HEX('Script AT Commands'!H226,2),DEC2HEX('Script AT Commands'!I226,2),DEC2HEX('Script AT Commands'!J226,2))</f>
        <v>0000000000000000</v>
      </c>
      <c r="D226" s="8" t="str">
        <f t="shared" si="9"/>
        <v>512,224,0000000000000000</v>
      </c>
      <c r="E226" s="9" t="str">
        <f t="shared" si="10"/>
        <v>&lt;Index ID='224'CanUserView='f' CanUserEdit='f' CanAdminEdit='f'&gt;_x000D_
&lt;TabLabel&gt;Events&lt;/TabLabel&gt;_x000D_
&lt;DisplayLabel&gt;EVENT 224&lt;/DisplayLabel&gt;_x000D_
&lt;SortOrder&gt;0&lt;/SortOrder&gt;_x000D_
&lt;Value&gt;0000000000000000&lt;/Value&gt;_x000D_
&lt;/Index&gt;</v>
      </c>
    </row>
    <row r="227" spans="1:5" ht="76.5">
      <c r="A227">
        <v>512</v>
      </c>
      <c r="B227" s="8">
        <f>Script!B227</f>
        <v>225</v>
      </c>
      <c r="C227" s="8" t="str">
        <f>CONCATENATE(DEC2HEX('Script AT Commands'!C227,2),DEC2HEX('Script AT Commands'!D227,2),DEC2HEX('Script AT Commands'!E227,2),DEC2HEX('Script AT Commands'!F227,2),DEC2HEX('Script AT Commands'!G227,2),DEC2HEX('Script AT Commands'!H227,2),DEC2HEX('Script AT Commands'!I227,2),DEC2HEX('Script AT Commands'!J227,2))</f>
        <v>0000000000000000</v>
      </c>
      <c r="D227" s="8" t="str">
        <f t="shared" si="9"/>
        <v>512,225,0000000000000000</v>
      </c>
      <c r="E227" s="9" t="str">
        <f t="shared" si="10"/>
        <v>&lt;Index ID='225'CanUserView='f' CanUserEdit='f' CanAdminEdit='f'&gt;_x000D_
&lt;TabLabel&gt;Events&lt;/TabLabel&gt;_x000D_
&lt;DisplayLabel&gt;EVENT 225&lt;/DisplayLabel&gt;_x000D_
&lt;SortOrder&gt;0&lt;/SortOrder&gt;_x000D_
&lt;Value&gt;0000000000000000&lt;/Value&gt;_x000D_
&lt;/Index&gt;</v>
      </c>
    </row>
    <row r="228" spans="1:5" ht="76.5">
      <c r="A228">
        <v>512</v>
      </c>
      <c r="B228" s="8">
        <f>Script!B228</f>
        <v>226</v>
      </c>
      <c r="C228" s="8" t="str">
        <f>CONCATENATE(DEC2HEX('Script AT Commands'!C228,2),DEC2HEX('Script AT Commands'!D228,2),DEC2HEX('Script AT Commands'!E228,2),DEC2HEX('Script AT Commands'!F228,2),DEC2HEX('Script AT Commands'!G228,2),DEC2HEX('Script AT Commands'!H228,2),DEC2HEX('Script AT Commands'!I228,2),DEC2HEX('Script AT Commands'!J228,2))</f>
        <v>0000000000000000</v>
      </c>
      <c r="D228" s="8" t="str">
        <f t="shared" si="9"/>
        <v>512,226,0000000000000000</v>
      </c>
      <c r="E228" s="9" t="str">
        <f t="shared" si="10"/>
        <v>&lt;Index ID='226'CanUserView='f' CanUserEdit='f' CanAdminEdit='f'&gt;_x000D_
&lt;TabLabel&gt;Events&lt;/TabLabel&gt;_x000D_
&lt;DisplayLabel&gt;EVENT 226&lt;/DisplayLabel&gt;_x000D_
&lt;SortOrder&gt;0&lt;/SortOrder&gt;_x000D_
&lt;Value&gt;0000000000000000&lt;/Value&gt;_x000D_
&lt;/Index&gt;</v>
      </c>
    </row>
    <row r="229" spans="1:5" ht="76.5">
      <c r="A229">
        <v>512</v>
      </c>
      <c r="B229" s="8">
        <f>Script!B229</f>
        <v>227</v>
      </c>
      <c r="C229" s="8" t="str">
        <f>CONCATENATE(DEC2HEX('Script AT Commands'!C229,2),DEC2HEX('Script AT Commands'!D229,2),DEC2HEX('Script AT Commands'!E229,2),DEC2HEX('Script AT Commands'!F229,2),DEC2HEX('Script AT Commands'!G229,2),DEC2HEX('Script AT Commands'!H229,2),DEC2HEX('Script AT Commands'!I229,2),DEC2HEX('Script AT Commands'!J229,2))</f>
        <v>0000000000000000</v>
      </c>
      <c r="D229" s="8" t="str">
        <f t="shared" si="9"/>
        <v>512,227,0000000000000000</v>
      </c>
      <c r="E229" s="9" t="str">
        <f t="shared" si="10"/>
        <v>&lt;Index ID='227'CanUserView='f' CanUserEdit='f' CanAdminEdit='f'&gt;_x000D_
&lt;TabLabel&gt;Events&lt;/TabLabel&gt;_x000D_
&lt;DisplayLabel&gt;EVENT 227&lt;/DisplayLabel&gt;_x000D_
&lt;SortOrder&gt;0&lt;/SortOrder&gt;_x000D_
&lt;Value&gt;0000000000000000&lt;/Value&gt;_x000D_
&lt;/Index&gt;</v>
      </c>
    </row>
    <row r="230" spans="1:5" ht="76.5">
      <c r="A230">
        <v>512</v>
      </c>
      <c r="B230" s="8">
        <f>Script!B230</f>
        <v>228</v>
      </c>
      <c r="C230" s="8" t="str">
        <f>CONCATENATE(DEC2HEX('Script AT Commands'!C230,2),DEC2HEX('Script AT Commands'!D230,2),DEC2HEX('Script AT Commands'!E230,2),DEC2HEX('Script AT Commands'!F230,2),DEC2HEX('Script AT Commands'!G230,2),DEC2HEX('Script AT Commands'!H230,2),DEC2HEX('Script AT Commands'!I230,2),DEC2HEX('Script AT Commands'!J230,2))</f>
        <v>0000000000000000</v>
      </c>
      <c r="D230" s="8" t="str">
        <f t="shared" si="9"/>
        <v>512,228,0000000000000000</v>
      </c>
      <c r="E230" s="9" t="str">
        <f t="shared" si="10"/>
        <v>&lt;Index ID='228'CanUserView='f' CanUserEdit='f' CanAdminEdit='f'&gt;_x000D_
&lt;TabLabel&gt;Events&lt;/TabLabel&gt;_x000D_
&lt;DisplayLabel&gt;EVENT 228&lt;/DisplayLabel&gt;_x000D_
&lt;SortOrder&gt;0&lt;/SortOrder&gt;_x000D_
&lt;Value&gt;0000000000000000&lt;/Value&gt;_x000D_
&lt;/Index&gt;</v>
      </c>
    </row>
    <row r="231" spans="1:5" ht="76.5">
      <c r="A231">
        <v>512</v>
      </c>
      <c r="B231" s="8">
        <f>Script!B231</f>
        <v>229</v>
      </c>
      <c r="C231" s="8" t="str">
        <f>CONCATENATE(DEC2HEX('Script AT Commands'!C231,2),DEC2HEX('Script AT Commands'!D231,2),DEC2HEX('Script AT Commands'!E231,2),DEC2HEX('Script AT Commands'!F231,2),DEC2HEX('Script AT Commands'!G231,2),DEC2HEX('Script AT Commands'!H231,2),DEC2HEX('Script AT Commands'!I231,2),DEC2HEX('Script AT Commands'!J231,2))</f>
        <v>0000000000000000</v>
      </c>
      <c r="D231" s="8" t="str">
        <f t="shared" si="9"/>
        <v>512,229,0000000000000000</v>
      </c>
      <c r="E231" s="9" t="str">
        <f t="shared" si="10"/>
        <v>&lt;Index ID='229'CanUserView='f' CanUserEdit='f' CanAdminEdit='f'&gt;_x000D_
&lt;TabLabel&gt;Events&lt;/TabLabel&gt;_x000D_
&lt;DisplayLabel&gt;EVENT 229&lt;/DisplayLabel&gt;_x000D_
&lt;SortOrder&gt;0&lt;/SortOrder&gt;_x000D_
&lt;Value&gt;0000000000000000&lt;/Value&gt;_x000D_
&lt;/Index&gt;</v>
      </c>
    </row>
    <row r="232" spans="1:5" ht="76.5">
      <c r="A232">
        <v>512</v>
      </c>
      <c r="B232" s="8">
        <f>Script!B232</f>
        <v>230</v>
      </c>
      <c r="C232" s="8" t="str">
        <f>CONCATENATE(DEC2HEX('Script AT Commands'!C232,2),DEC2HEX('Script AT Commands'!D232,2),DEC2HEX('Script AT Commands'!E232,2),DEC2HEX('Script AT Commands'!F232,2),DEC2HEX('Script AT Commands'!G232,2),DEC2HEX('Script AT Commands'!H232,2),DEC2HEX('Script AT Commands'!I232,2),DEC2HEX('Script AT Commands'!J232,2))</f>
        <v>0000000000000000</v>
      </c>
      <c r="D232" s="8" t="str">
        <f t="shared" si="9"/>
        <v>512,230,0000000000000000</v>
      </c>
      <c r="E232" s="9" t="str">
        <f t="shared" si="10"/>
        <v>&lt;Index ID='230'CanUserView='f' CanUserEdit='f' CanAdminEdit='f'&gt;_x000D_
&lt;TabLabel&gt;Events&lt;/TabLabel&gt;_x000D_
&lt;DisplayLabel&gt;EVENT 230&lt;/DisplayLabel&gt;_x000D_
&lt;SortOrder&gt;0&lt;/SortOrder&gt;_x000D_
&lt;Value&gt;0000000000000000&lt;/Value&gt;_x000D_
&lt;/Index&gt;</v>
      </c>
    </row>
    <row r="233" spans="1:5" ht="76.5">
      <c r="A233">
        <v>512</v>
      </c>
      <c r="B233" s="8">
        <f>Script!B233</f>
        <v>231</v>
      </c>
      <c r="C233" s="8" t="str">
        <f>CONCATENATE(DEC2HEX('Script AT Commands'!C233,2),DEC2HEX('Script AT Commands'!D233,2),DEC2HEX('Script AT Commands'!E233,2),DEC2HEX('Script AT Commands'!F233,2),DEC2HEX('Script AT Commands'!G233,2),DEC2HEX('Script AT Commands'!H233,2),DEC2HEX('Script AT Commands'!I233,2),DEC2HEX('Script AT Commands'!J233,2))</f>
        <v>0000000000000000</v>
      </c>
      <c r="D233" s="8" t="str">
        <f t="shared" si="9"/>
        <v>512,231,0000000000000000</v>
      </c>
      <c r="E233" s="9" t="str">
        <f t="shared" si="10"/>
        <v>&lt;Index ID='231'CanUserView='f' CanUserEdit='f' CanAdminEdit='f'&gt;_x000D_
&lt;TabLabel&gt;Events&lt;/TabLabel&gt;_x000D_
&lt;DisplayLabel&gt;EVENT 231&lt;/DisplayLabel&gt;_x000D_
&lt;SortOrder&gt;0&lt;/SortOrder&gt;_x000D_
&lt;Value&gt;0000000000000000&lt;/Value&gt;_x000D_
&lt;/Index&gt;</v>
      </c>
    </row>
    <row r="234" spans="1:5" ht="76.5">
      <c r="A234">
        <v>512</v>
      </c>
      <c r="B234" s="8">
        <f>Script!B234</f>
        <v>232</v>
      </c>
      <c r="C234" s="8" t="str">
        <f>CONCATENATE(DEC2HEX('Script AT Commands'!C234,2),DEC2HEX('Script AT Commands'!D234,2),DEC2HEX('Script AT Commands'!E234,2),DEC2HEX('Script AT Commands'!F234,2),DEC2HEX('Script AT Commands'!G234,2),DEC2HEX('Script AT Commands'!H234,2),DEC2HEX('Script AT Commands'!I234,2),DEC2HEX('Script AT Commands'!J234,2))</f>
        <v>0000000000000000</v>
      </c>
      <c r="D234" s="8" t="str">
        <f t="shared" si="9"/>
        <v>512,232,0000000000000000</v>
      </c>
      <c r="E234" s="9" t="str">
        <f t="shared" si="10"/>
        <v>&lt;Index ID='232'CanUserView='f' CanUserEdit='f' CanAdminEdit='f'&gt;_x000D_
&lt;TabLabel&gt;Events&lt;/TabLabel&gt;_x000D_
&lt;DisplayLabel&gt;EVENT 232&lt;/DisplayLabel&gt;_x000D_
&lt;SortOrder&gt;0&lt;/SortOrder&gt;_x000D_
&lt;Value&gt;0000000000000000&lt;/Value&gt;_x000D_
&lt;/Index&gt;</v>
      </c>
    </row>
    <row r="235" spans="1:5" ht="76.5">
      <c r="A235">
        <v>512</v>
      </c>
      <c r="B235" s="8">
        <f>Script!B235</f>
        <v>233</v>
      </c>
      <c r="C235" s="8" t="str">
        <f>CONCATENATE(DEC2HEX('Script AT Commands'!C235,2),DEC2HEX('Script AT Commands'!D235,2),DEC2HEX('Script AT Commands'!E235,2),DEC2HEX('Script AT Commands'!F235,2),DEC2HEX('Script AT Commands'!G235,2),DEC2HEX('Script AT Commands'!H235,2),DEC2HEX('Script AT Commands'!I235,2),DEC2HEX('Script AT Commands'!J235,2))</f>
        <v>0000000000000000</v>
      </c>
      <c r="D235" s="8" t="str">
        <f t="shared" si="9"/>
        <v>512,233,0000000000000000</v>
      </c>
      <c r="E235" s="9" t="str">
        <f t="shared" si="10"/>
        <v>&lt;Index ID='233'CanUserView='f' CanUserEdit='f' CanAdminEdit='f'&gt;_x000D_
&lt;TabLabel&gt;Events&lt;/TabLabel&gt;_x000D_
&lt;DisplayLabel&gt;EVENT 233&lt;/DisplayLabel&gt;_x000D_
&lt;SortOrder&gt;0&lt;/SortOrder&gt;_x000D_
&lt;Value&gt;0000000000000000&lt;/Value&gt;_x000D_
&lt;/Index&gt;</v>
      </c>
    </row>
    <row r="236" spans="1:5" ht="76.5">
      <c r="A236">
        <v>512</v>
      </c>
      <c r="B236" s="8">
        <f>Script!B236</f>
        <v>234</v>
      </c>
      <c r="C236" s="8" t="str">
        <f>CONCATENATE(DEC2HEX('Script AT Commands'!C236,2),DEC2HEX('Script AT Commands'!D236,2),DEC2HEX('Script AT Commands'!E236,2),DEC2HEX('Script AT Commands'!F236,2),DEC2HEX('Script AT Commands'!G236,2),DEC2HEX('Script AT Commands'!H236,2),DEC2HEX('Script AT Commands'!I236,2),DEC2HEX('Script AT Commands'!J236,2))</f>
        <v>0000000000000000</v>
      </c>
      <c r="D236" s="8" t="str">
        <f t="shared" si="9"/>
        <v>512,234,0000000000000000</v>
      </c>
      <c r="E236" s="9" t="str">
        <f t="shared" si="10"/>
        <v>&lt;Index ID='234'CanUserView='f' CanUserEdit='f' CanAdminEdit='f'&gt;_x000D_
&lt;TabLabel&gt;Events&lt;/TabLabel&gt;_x000D_
&lt;DisplayLabel&gt;EVENT 234&lt;/DisplayLabel&gt;_x000D_
&lt;SortOrder&gt;0&lt;/SortOrder&gt;_x000D_
&lt;Value&gt;0000000000000000&lt;/Value&gt;_x000D_
&lt;/Index&gt;</v>
      </c>
    </row>
    <row r="237" spans="1:5" ht="76.5">
      <c r="A237">
        <v>512</v>
      </c>
      <c r="B237" s="8">
        <f>Script!B237</f>
        <v>235</v>
      </c>
      <c r="C237" s="8" t="str">
        <f>CONCATENATE(DEC2HEX('Script AT Commands'!C237,2),DEC2HEX('Script AT Commands'!D237,2),DEC2HEX('Script AT Commands'!E237,2),DEC2HEX('Script AT Commands'!F237,2),DEC2HEX('Script AT Commands'!G237,2),DEC2HEX('Script AT Commands'!H237,2),DEC2HEX('Script AT Commands'!I237,2),DEC2HEX('Script AT Commands'!J237,2))</f>
        <v>0000000000000000</v>
      </c>
      <c r="D237" s="8" t="str">
        <f t="shared" si="9"/>
        <v>512,235,0000000000000000</v>
      </c>
      <c r="E237" s="9" t="str">
        <f t="shared" si="10"/>
        <v>&lt;Index ID='235'CanUserView='f' CanUserEdit='f' CanAdminEdit='f'&gt;_x000D_
&lt;TabLabel&gt;Events&lt;/TabLabel&gt;_x000D_
&lt;DisplayLabel&gt;EVENT 235&lt;/DisplayLabel&gt;_x000D_
&lt;SortOrder&gt;0&lt;/SortOrder&gt;_x000D_
&lt;Value&gt;0000000000000000&lt;/Value&gt;_x000D_
&lt;/Index&gt;</v>
      </c>
    </row>
    <row r="238" spans="1:5" ht="76.5">
      <c r="A238">
        <v>512</v>
      </c>
      <c r="B238" s="8">
        <f>Script!B238</f>
        <v>236</v>
      </c>
      <c r="C238" s="8" t="str">
        <f>CONCATENATE(DEC2HEX('Script AT Commands'!C238,2),DEC2HEX('Script AT Commands'!D238,2),DEC2HEX('Script AT Commands'!E238,2),DEC2HEX('Script AT Commands'!F238,2),DEC2HEX('Script AT Commands'!G238,2),DEC2HEX('Script AT Commands'!H238,2),DEC2HEX('Script AT Commands'!I238,2),DEC2HEX('Script AT Commands'!J238,2))</f>
        <v>0000000000000000</v>
      </c>
      <c r="D238" s="8" t="str">
        <f t="shared" si="9"/>
        <v>512,236,0000000000000000</v>
      </c>
      <c r="E238" s="9" t="str">
        <f t="shared" si="10"/>
        <v>&lt;Index ID='236'CanUserView='f' CanUserEdit='f' CanAdminEdit='f'&gt;_x000D_
&lt;TabLabel&gt;Events&lt;/TabLabel&gt;_x000D_
&lt;DisplayLabel&gt;EVENT 236&lt;/DisplayLabel&gt;_x000D_
&lt;SortOrder&gt;0&lt;/SortOrder&gt;_x000D_
&lt;Value&gt;0000000000000000&lt;/Value&gt;_x000D_
&lt;/Index&gt;</v>
      </c>
    </row>
    <row r="239" spans="1:5" ht="76.5">
      <c r="A239">
        <v>512</v>
      </c>
      <c r="B239" s="8">
        <f>Script!B239</f>
        <v>237</v>
      </c>
      <c r="C239" s="8" t="str">
        <f>CONCATENATE(DEC2HEX('Script AT Commands'!C239,2),DEC2HEX('Script AT Commands'!D239,2),DEC2HEX('Script AT Commands'!E239,2),DEC2HEX('Script AT Commands'!F239,2),DEC2HEX('Script AT Commands'!G239,2),DEC2HEX('Script AT Commands'!H239,2),DEC2HEX('Script AT Commands'!I239,2),DEC2HEX('Script AT Commands'!J239,2))</f>
        <v>0000000000000000</v>
      </c>
      <c r="D239" s="8" t="str">
        <f t="shared" si="9"/>
        <v>512,237,0000000000000000</v>
      </c>
      <c r="E239" s="9" t="str">
        <f t="shared" si="10"/>
        <v>&lt;Index ID='237'CanUserView='f' CanUserEdit='f' CanAdminEdit='f'&gt;_x000D_
&lt;TabLabel&gt;Events&lt;/TabLabel&gt;_x000D_
&lt;DisplayLabel&gt;EVENT 237&lt;/DisplayLabel&gt;_x000D_
&lt;SortOrder&gt;0&lt;/SortOrder&gt;_x000D_
&lt;Value&gt;0000000000000000&lt;/Value&gt;_x000D_
&lt;/Index&gt;</v>
      </c>
    </row>
    <row r="240" spans="1:5" ht="76.5">
      <c r="A240">
        <v>512</v>
      </c>
      <c r="B240" s="8">
        <f>Script!B240</f>
        <v>238</v>
      </c>
      <c r="C240" s="8" t="str">
        <f>CONCATENATE(DEC2HEX('Script AT Commands'!C240,2),DEC2HEX('Script AT Commands'!D240,2),DEC2HEX('Script AT Commands'!E240,2),DEC2HEX('Script AT Commands'!F240,2),DEC2HEX('Script AT Commands'!G240,2),DEC2HEX('Script AT Commands'!H240,2),DEC2HEX('Script AT Commands'!I240,2),DEC2HEX('Script AT Commands'!J240,2))</f>
        <v>0000000000000000</v>
      </c>
      <c r="D240" s="8" t="str">
        <f t="shared" si="9"/>
        <v>512,238,0000000000000000</v>
      </c>
      <c r="E240" s="9" t="str">
        <f t="shared" si="10"/>
        <v>&lt;Index ID='238'CanUserView='f' CanUserEdit='f' CanAdminEdit='f'&gt;_x000D_
&lt;TabLabel&gt;Events&lt;/TabLabel&gt;_x000D_
&lt;DisplayLabel&gt;EVENT 238&lt;/DisplayLabel&gt;_x000D_
&lt;SortOrder&gt;0&lt;/SortOrder&gt;_x000D_
&lt;Value&gt;0000000000000000&lt;/Value&gt;_x000D_
&lt;/Index&gt;</v>
      </c>
    </row>
    <row r="241" spans="1:5" ht="76.5">
      <c r="A241">
        <v>512</v>
      </c>
      <c r="B241" s="8">
        <f>Script!B241</f>
        <v>239</v>
      </c>
      <c r="C241" s="8" t="str">
        <f>CONCATENATE(DEC2HEX('Script AT Commands'!C241,2),DEC2HEX('Script AT Commands'!D241,2),DEC2HEX('Script AT Commands'!E241,2),DEC2HEX('Script AT Commands'!F241,2),DEC2HEX('Script AT Commands'!G241,2),DEC2HEX('Script AT Commands'!H241,2),DEC2HEX('Script AT Commands'!I241,2),DEC2HEX('Script AT Commands'!J241,2))</f>
        <v>0000000000000000</v>
      </c>
      <c r="D241" s="8" t="str">
        <f t="shared" si="9"/>
        <v>512,239,0000000000000000</v>
      </c>
      <c r="E241" s="9" t="str">
        <f t="shared" si="10"/>
        <v>&lt;Index ID='239'CanUserView='f' CanUserEdit='f' CanAdminEdit='f'&gt;_x000D_
&lt;TabLabel&gt;Events&lt;/TabLabel&gt;_x000D_
&lt;DisplayLabel&gt;EVENT 239&lt;/DisplayLabel&gt;_x000D_
&lt;SortOrder&gt;0&lt;/SortOrder&gt;_x000D_
&lt;Value&gt;0000000000000000&lt;/Value&gt;_x000D_
&lt;/Index&gt;</v>
      </c>
    </row>
    <row r="242" spans="1:5" ht="76.5">
      <c r="A242">
        <v>512</v>
      </c>
      <c r="B242" s="8">
        <f>Script!B242</f>
        <v>240</v>
      </c>
      <c r="C242" s="8" t="str">
        <f>CONCATENATE(DEC2HEX('Script AT Commands'!C242,2),DEC2HEX('Script AT Commands'!D242,2),DEC2HEX('Script AT Commands'!E242,2),DEC2HEX('Script AT Commands'!F242,2),DEC2HEX('Script AT Commands'!G242,2),DEC2HEX('Script AT Commands'!H242,2),DEC2HEX('Script AT Commands'!I242,2),DEC2HEX('Script AT Commands'!J242,2))</f>
        <v>0000000000000000</v>
      </c>
      <c r="D242" s="8" t="str">
        <f t="shared" si="9"/>
        <v>512,240,0000000000000000</v>
      </c>
      <c r="E242" s="9" t="str">
        <f t="shared" si="10"/>
        <v>&lt;Index ID='240'CanUserView='f' CanUserEdit='f' CanAdminEdit='f'&gt;_x000D_
&lt;TabLabel&gt;Events&lt;/TabLabel&gt;_x000D_
&lt;DisplayLabel&gt;EVENT 240&lt;/DisplayLabel&gt;_x000D_
&lt;SortOrder&gt;0&lt;/SortOrder&gt;_x000D_
&lt;Value&gt;0000000000000000&lt;/Value&gt;_x000D_
&lt;/Index&gt;</v>
      </c>
    </row>
    <row r="243" spans="1:5" ht="76.5">
      <c r="A243">
        <v>512</v>
      </c>
      <c r="B243" s="8">
        <f>Script!B243</f>
        <v>241</v>
      </c>
      <c r="C243" s="8" t="str">
        <f>CONCATENATE(DEC2HEX('Script AT Commands'!C243,2),DEC2HEX('Script AT Commands'!D243,2),DEC2HEX('Script AT Commands'!E243,2),DEC2HEX('Script AT Commands'!F243,2),DEC2HEX('Script AT Commands'!G243,2),DEC2HEX('Script AT Commands'!H243,2),DEC2HEX('Script AT Commands'!I243,2),DEC2HEX('Script AT Commands'!J243,2))</f>
        <v>0000000000000000</v>
      </c>
      <c r="D243" s="8" t="str">
        <f t="shared" si="9"/>
        <v>512,241,0000000000000000</v>
      </c>
      <c r="E243" s="9" t="str">
        <f t="shared" si="10"/>
        <v>&lt;Index ID='241'CanUserView='f' CanUserEdit='f' CanAdminEdit='f'&gt;_x000D_
&lt;TabLabel&gt;Events&lt;/TabLabel&gt;_x000D_
&lt;DisplayLabel&gt;EVENT 241&lt;/DisplayLabel&gt;_x000D_
&lt;SortOrder&gt;0&lt;/SortOrder&gt;_x000D_
&lt;Value&gt;0000000000000000&lt;/Value&gt;_x000D_
&lt;/Index&gt;</v>
      </c>
    </row>
    <row r="244" spans="1:5" ht="76.5">
      <c r="A244">
        <v>512</v>
      </c>
      <c r="B244" s="8">
        <f>Script!B244</f>
        <v>242</v>
      </c>
      <c r="C244" s="8" t="str">
        <f>CONCATENATE(DEC2HEX('Script AT Commands'!C244,2),DEC2HEX('Script AT Commands'!D244,2),DEC2HEX('Script AT Commands'!E244,2),DEC2HEX('Script AT Commands'!F244,2),DEC2HEX('Script AT Commands'!G244,2),DEC2HEX('Script AT Commands'!H244,2),DEC2HEX('Script AT Commands'!I244,2),DEC2HEX('Script AT Commands'!J244,2))</f>
        <v>0000000000000000</v>
      </c>
      <c r="D244" s="8" t="str">
        <f t="shared" si="9"/>
        <v>512,242,0000000000000000</v>
      </c>
      <c r="E244" s="9" t="str">
        <f t="shared" si="10"/>
        <v>&lt;Index ID='242'CanUserView='f' CanUserEdit='f' CanAdminEdit='f'&gt;_x000D_
&lt;TabLabel&gt;Events&lt;/TabLabel&gt;_x000D_
&lt;DisplayLabel&gt;EVENT 242&lt;/DisplayLabel&gt;_x000D_
&lt;SortOrder&gt;0&lt;/SortOrder&gt;_x000D_
&lt;Value&gt;0000000000000000&lt;/Value&gt;_x000D_
&lt;/Index&gt;</v>
      </c>
    </row>
    <row r="245" spans="1:5" ht="76.5">
      <c r="A245">
        <v>512</v>
      </c>
      <c r="B245" s="8">
        <f>Script!B245</f>
        <v>243</v>
      </c>
      <c r="C245" s="8" t="str">
        <f>CONCATENATE(DEC2HEX('Script AT Commands'!C245,2),DEC2HEX('Script AT Commands'!D245,2),DEC2HEX('Script AT Commands'!E245,2),DEC2HEX('Script AT Commands'!F245,2),DEC2HEX('Script AT Commands'!G245,2),DEC2HEX('Script AT Commands'!H245,2),DEC2HEX('Script AT Commands'!I245,2),DEC2HEX('Script AT Commands'!J245,2))</f>
        <v>0000000000000000</v>
      </c>
      <c r="D245" s="8" t="str">
        <f t="shared" si="9"/>
        <v>512,243,0000000000000000</v>
      </c>
      <c r="E245" s="9" t="str">
        <f t="shared" si="10"/>
        <v>&lt;Index ID='243'CanUserView='f' CanUserEdit='f' CanAdminEdit='f'&gt;_x000D_
&lt;TabLabel&gt;Events&lt;/TabLabel&gt;_x000D_
&lt;DisplayLabel&gt;EVENT 243&lt;/DisplayLabel&gt;_x000D_
&lt;SortOrder&gt;0&lt;/SortOrder&gt;_x000D_
&lt;Value&gt;0000000000000000&lt;/Value&gt;_x000D_
&lt;/Index&gt;</v>
      </c>
    </row>
    <row r="246" spans="1:5" ht="76.5">
      <c r="A246">
        <v>512</v>
      </c>
      <c r="B246" s="8">
        <f>Script!B246</f>
        <v>244</v>
      </c>
      <c r="C246" s="8" t="str">
        <f>CONCATENATE(DEC2HEX('Script AT Commands'!C246,2),DEC2HEX('Script AT Commands'!D246,2),DEC2HEX('Script AT Commands'!E246,2),DEC2HEX('Script AT Commands'!F246,2),DEC2HEX('Script AT Commands'!G246,2),DEC2HEX('Script AT Commands'!H246,2),DEC2HEX('Script AT Commands'!I246,2),DEC2HEX('Script AT Commands'!J246,2))</f>
        <v>0000000000000000</v>
      </c>
      <c r="D246" s="8" t="str">
        <f t="shared" si="9"/>
        <v>512,244,0000000000000000</v>
      </c>
      <c r="E246" s="9" t="str">
        <f t="shared" si="10"/>
        <v>&lt;Index ID='244'CanUserView='f' CanUserEdit='f' CanAdminEdit='f'&gt;_x000D_
&lt;TabLabel&gt;Events&lt;/TabLabel&gt;_x000D_
&lt;DisplayLabel&gt;EVENT 244&lt;/DisplayLabel&gt;_x000D_
&lt;SortOrder&gt;0&lt;/SortOrder&gt;_x000D_
&lt;Value&gt;0000000000000000&lt;/Value&gt;_x000D_
&lt;/Index&gt;</v>
      </c>
    </row>
    <row r="247" spans="1:5" ht="76.5">
      <c r="A247">
        <v>512</v>
      </c>
      <c r="B247" s="8">
        <f>Script!B247</f>
        <v>245</v>
      </c>
      <c r="C247" s="8" t="str">
        <f>CONCATENATE(DEC2HEX('Script AT Commands'!C247,2),DEC2HEX('Script AT Commands'!D247,2),DEC2HEX('Script AT Commands'!E247,2),DEC2HEX('Script AT Commands'!F247,2),DEC2HEX('Script AT Commands'!G247,2),DEC2HEX('Script AT Commands'!H247,2),DEC2HEX('Script AT Commands'!I247,2),DEC2HEX('Script AT Commands'!J247,2))</f>
        <v>0000000000000000</v>
      </c>
      <c r="D247" s="8" t="str">
        <f t="shared" si="9"/>
        <v>512,245,0000000000000000</v>
      </c>
      <c r="E247" s="9" t="str">
        <f t="shared" si="10"/>
        <v>&lt;Index ID='245'CanUserView='f' CanUserEdit='f' CanAdminEdit='f'&gt;_x000D_
&lt;TabLabel&gt;Events&lt;/TabLabel&gt;_x000D_
&lt;DisplayLabel&gt;EVENT 245&lt;/DisplayLabel&gt;_x000D_
&lt;SortOrder&gt;0&lt;/SortOrder&gt;_x000D_
&lt;Value&gt;0000000000000000&lt;/Value&gt;_x000D_
&lt;/Index&gt;</v>
      </c>
    </row>
    <row r="248" spans="1:5" ht="76.5">
      <c r="A248">
        <v>512</v>
      </c>
      <c r="B248" s="8">
        <f>Script!B248</f>
        <v>246</v>
      </c>
      <c r="C248" s="8" t="str">
        <f>CONCATENATE(DEC2HEX('Script AT Commands'!C248,2),DEC2HEX('Script AT Commands'!D248,2),DEC2HEX('Script AT Commands'!E248,2),DEC2HEX('Script AT Commands'!F248,2),DEC2HEX('Script AT Commands'!G248,2),DEC2HEX('Script AT Commands'!H248,2),DEC2HEX('Script AT Commands'!I248,2),DEC2HEX('Script AT Commands'!J248,2))</f>
        <v>0000000000000000</v>
      </c>
      <c r="D248" s="8" t="str">
        <f t="shared" si="9"/>
        <v>512,246,0000000000000000</v>
      </c>
      <c r="E248" s="9" t="str">
        <f t="shared" si="10"/>
        <v>&lt;Index ID='246'CanUserView='f' CanUserEdit='f' CanAdminEdit='f'&gt;_x000D_
&lt;TabLabel&gt;Events&lt;/TabLabel&gt;_x000D_
&lt;DisplayLabel&gt;EVENT 246&lt;/DisplayLabel&gt;_x000D_
&lt;SortOrder&gt;0&lt;/SortOrder&gt;_x000D_
&lt;Value&gt;0000000000000000&lt;/Value&gt;_x000D_
&lt;/Index&gt;</v>
      </c>
    </row>
    <row r="249" spans="1:5" ht="76.5">
      <c r="A249">
        <v>512</v>
      </c>
      <c r="B249" s="8">
        <f>Script!B249</f>
        <v>247</v>
      </c>
      <c r="C249" s="8" t="str">
        <f>CONCATENATE(DEC2HEX('Script AT Commands'!C249,2),DEC2HEX('Script AT Commands'!D249,2),DEC2HEX('Script AT Commands'!E249,2),DEC2HEX('Script AT Commands'!F249,2),DEC2HEX('Script AT Commands'!G249,2),DEC2HEX('Script AT Commands'!H249,2),DEC2HEX('Script AT Commands'!I249,2),DEC2HEX('Script AT Commands'!J249,2))</f>
        <v>0000000000000000</v>
      </c>
      <c r="D249" s="8" t="str">
        <f t="shared" si="9"/>
        <v>512,247,0000000000000000</v>
      </c>
      <c r="E249" s="9" t="str">
        <f t="shared" si="10"/>
        <v>&lt;Index ID='247'CanUserView='f' CanUserEdit='f' CanAdminEdit='f'&gt;_x000D_
&lt;TabLabel&gt;Events&lt;/TabLabel&gt;_x000D_
&lt;DisplayLabel&gt;EVENT 247&lt;/DisplayLabel&gt;_x000D_
&lt;SortOrder&gt;0&lt;/SortOrder&gt;_x000D_
&lt;Value&gt;0000000000000000&lt;/Value&gt;_x000D_
&lt;/Index&gt;</v>
      </c>
    </row>
    <row r="250" spans="1:5" ht="76.5">
      <c r="A250">
        <v>512</v>
      </c>
      <c r="B250" s="8">
        <f>Script!B250</f>
        <v>248</v>
      </c>
      <c r="C250" s="8" t="str">
        <f>CONCATENATE(DEC2HEX('Script AT Commands'!C250,2),DEC2HEX('Script AT Commands'!D250,2),DEC2HEX('Script AT Commands'!E250,2),DEC2HEX('Script AT Commands'!F250,2),DEC2HEX('Script AT Commands'!G250,2),DEC2HEX('Script AT Commands'!H250,2),DEC2HEX('Script AT Commands'!I250,2),DEC2HEX('Script AT Commands'!J250,2))</f>
        <v>0000000000000000</v>
      </c>
      <c r="D250" s="8" t="str">
        <f t="shared" si="9"/>
        <v>512,248,0000000000000000</v>
      </c>
      <c r="E250" s="9" t="str">
        <f t="shared" si="10"/>
        <v>&lt;Index ID='248'CanUserView='f' CanUserEdit='f' CanAdminEdit='f'&gt;_x000D_
&lt;TabLabel&gt;Events&lt;/TabLabel&gt;_x000D_
&lt;DisplayLabel&gt;EVENT 248&lt;/DisplayLabel&gt;_x000D_
&lt;SortOrder&gt;0&lt;/SortOrder&gt;_x000D_
&lt;Value&gt;0000000000000000&lt;/Value&gt;_x000D_
&lt;/Index&gt;</v>
      </c>
    </row>
    <row r="251" spans="1:5" ht="76.5">
      <c r="A251">
        <v>512</v>
      </c>
      <c r="B251" s="8">
        <f>Script!B251</f>
        <v>249</v>
      </c>
      <c r="C251" s="8" t="str">
        <f>CONCATENATE(DEC2HEX('Script AT Commands'!C251,2),DEC2HEX('Script AT Commands'!D251,2),DEC2HEX('Script AT Commands'!E251,2),DEC2HEX('Script AT Commands'!F251,2),DEC2HEX('Script AT Commands'!G251,2),DEC2HEX('Script AT Commands'!H251,2),DEC2HEX('Script AT Commands'!I251,2),DEC2HEX('Script AT Commands'!J251,2))</f>
        <v>0000000000000000</v>
      </c>
      <c r="D251" s="8" t="str">
        <f t="shared" si="9"/>
        <v>512,249,0000000000000000</v>
      </c>
      <c r="E251" s="9" t="str">
        <f t="shared" si="10"/>
        <v>&lt;Index ID='249'CanUserView='f' CanUserEdit='f' CanAdminEdit='f'&gt;_x000D_
&lt;TabLabel&gt;Events&lt;/TabLabel&gt;_x000D_
&lt;DisplayLabel&gt;EVENT 249&lt;/DisplayLabel&gt;_x000D_
&lt;SortOrder&gt;0&lt;/SortOrder&gt;_x000D_
&lt;Value&gt;0000000000000000&lt;/Value&gt;_x000D_
&lt;/Index&gt;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51"/>
  <sheetViews>
    <sheetView workbookViewId="0">
      <selection activeCell="L129" sqref="L129"/>
    </sheetView>
  </sheetViews>
  <sheetFormatPr baseColWidth="10" defaultColWidth="9.140625" defaultRowHeight="12.75"/>
  <cols>
    <col min="2" max="2" width="11.42578125" bestFit="1" customWidth="1"/>
    <col min="11" max="11" width="38.85546875" customWidth="1"/>
    <col min="12" max="12" width="21.28515625" customWidth="1"/>
  </cols>
  <sheetData>
    <row r="1" spans="1:11">
      <c r="A1" t="s">
        <v>376</v>
      </c>
      <c r="B1" t="s">
        <v>377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J1" t="s">
        <v>386</v>
      </c>
    </row>
    <row r="2" spans="1:11">
      <c r="A2">
        <v>512</v>
      </c>
      <c r="B2">
        <f>Script!B2</f>
        <v>0</v>
      </c>
      <c r="C2">
        <f>IF((Script!C2)&lt;&gt;"",VLOOKUP(Script!C2,TRIGGERS!A:B,2,FALSE),0)</f>
        <v>0</v>
      </c>
      <c r="D2">
        <f>IF(Script!D2=" ",0,Script!D2)</f>
        <v>0</v>
      </c>
      <c r="E2">
        <f>IF(Script!E2&lt;&gt;"",VLOOKUP(Script!E2,CONDITIONS!A:B,2,FALSE),0)</f>
        <v>0</v>
      </c>
      <c r="F2">
        <f>IF(Script!F2=" ",0,Script!F2)</f>
        <v>0</v>
      </c>
      <c r="G2">
        <f>IF(Script!J2&lt;&gt;"",VLOOKUP(Script!J2,ACTIONS!A:B,2,FALSE),0)</f>
        <v>0</v>
      </c>
      <c r="H2">
        <f>IF(Script!K2=" ",0,Script!K2)</f>
        <v>0</v>
      </c>
      <c r="I2">
        <f>IF(Script!H2&lt;&gt;"", VLOOKUP(Script!H2,CONDITIONS!A:B,2,FALSE),0) + IF(Script!G2&lt;&gt;"",VLOOKUP(Script!G2,'CONDITION OPERATIONS'!$A$1:$B$4,2,FALSE),0)</f>
        <v>0</v>
      </c>
      <c r="J2">
        <f>IF(Script!I2=" ",0,Script!I2)</f>
        <v>0</v>
      </c>
      <c r="K2" t="str">
        <f>CONCATENATE("!RP,",$A2,",",$B2,",",$C2,",",$D2,",",$E2,",",$F2,",",$G2,",",$H2,",",$I2,",",$J2)</f>
        <v>!RP,512,0,0,0,0,0,0,0,0,0</v>
      </c>
    </row>
    <row r="3" spans="1:11">
      <c r="A3">
        <v>512</v>
      </c>
      <c r="B3">
        <f>Script!B3</f>
        <v>1</v>
      </c>
      <c r="C3">
        <f>IF((Script!C3)&lt;&gt;"",VLOOKUP(Script!C3,TRIGGERS!A:B,2,FALSE),0)</f>
        <v>0</v>
      </c>
      <c r="D3">
        <f>IF(Script!D3=" ",0,Script!D3)</f>
        <v>0</v>
      </c>
      <c r="E3">
        <f>IF(Script!E3&lt;&gt;"",VLOOKUP(Script!E3,CONDITIONS!A:B,2,FALSE),0)</f>
        <v>0</v>
      </c>
      <c r="F3">
        <f>IF(Script!F3=" ",0,Script!F3)</f>
        <v>0</v>
      </c>
      <c r="G3">
        <f>IF(Script!J3&lt;&gt;"",VLOOKUP(Script!J3,ACTIONS!A:B,2,FALSE),0)</f>
        <v>0</v>
      </c>
      <c r="H3">
        <f>IF(Script!K3=" ",0,Script!K3)</f>
        <v>0</v>
      </c>
      <c r="I3">
        <f>IF(Script!H3&lt;&gt;"", VLOOKUP(Script!H3,CONDITIONS!A:B,2,FALSE),0) + IF(Script!G3&lt;&gt;"",VLOOKUP(Script!G3,'CONDITION OPERATIONS'!$A$1:$B$4,2,FALSE),0)</f>
        <v>0</v>
      </c>
      <c r="J3">
        <f>IF(Script!I3=" ",0,Script!I3)</f>
        <v>0</v>
      </c>
      <c r="K3" t="str">
        <f t="shared" ref="K3:K66" si="0">CONCATENATE("!RP,",$A3,",",$B3,",",$C3,",",$D3,",",$E3,",",$F3,",",$G3,",",$H3,",",$I3,",",$J3)</f>
        <v>!RP,512,1,0,0,0,0,0,0,0,0</v>
      </c>
    </row>
    <row r="4" spans="1:11">
      <c r="A4">
        <v>512</v>
      </c>
      <c r="B4">
        <f>Script!B4</f>
        <v>2</v>
      </c>
      <c r="C4">
        <f>IF((Script!C4)&lt;&gt;"",VLOOKUP(Script!C4,TRIGGERS!A:B,2,FALSE),0)</f>
        <v>0</v>
      </c>
      <c r="D4">
        <f>IF(Script!D4=" ",0,Script!D4)</f>
        <v>0</v>
      </c>
      <c r="E4">
        <f>IF(Script!E4&lt;&gt;"",VLOOKUP(Script!E4,CONDITIONS!A:B,2,FALSE),0)</f>
        <v>0</v>
      </c>
      <c r="F4">
        <f>IF(Script!F4=" ",0,Script!F4)</f>
        <v>0</v>
      </c>
      <c r="G4">
        <f>IF(Script!J4&lt;&gt;"",VLOOKUP(Script!J4,ACTIONS!A:B,2,FALSE),0)</f>
        <v>0</v>
      </c>
      <c r="H4">
        <f>IF(Script!K4=" ",0,Script!K4)</f>
        <v>0</v>
      </c>
      <c r="I4">
        <f>IF(Script!H4&lt;&gt;"", VLOOKUP(Script!H4,CONDITIONS!A:B,2,FALSE),0) + IF(Script!G4&lt;&gt;"",VLOOKUP(Script!G4,'CONDITION OPERATIONS'!$A$1:$B$4,2,FALSE),0)</f>
        <v>0</v>
      </c>
      <c r="J4">
        <f>IF(Script!I4=" ",0,Script!I4)</f>
        <v>0</v>
      </c>
      <c r="K4" t="str">
        <f t="shared" si="0"/>
        <v>!RP,512,2,0,0,0,0,0,0,0,0</v>
      </c>
    </row>
    <row r="5" spans="1:11">
      <c r="A5">
        <v>512</v>
      </c>
      <c r="B5">
        <f>Script!B5</f>
        <v>3</v>
      </c>
      <c r="C5">
        <f>IF((Script!C5)&lt;&gt;"",VLOOKUP(Script!C5,TRIGGERS!A:B,2,FALSE),0)</f>
        <v>0</v>
      </c>
      <c r="D5">
        <f>IF(Script!D5=" ",0,Script!D5)</f>
        <v>0</v>
      </c>
      <c r="E5">
        <f>IF(Script!E5&lt;&gt;"",VLOOKUP(Script!E5,CONDITIONS!A:B,2,FALSE),0)</f>
        <v>0</v>
      </c>
      <c r="F5">
        <f>IF(Script!F5=" ",0,Script!F5)</f>
        <v>0</v>
      </c>
      <c r="G5">
        <f>IF(Script!J5&lt;&gt;"",VLOOKUP(Script!J5,ACTIONS!A:B,2,FALSE),0)</f>
        <v>0</v>
      </c>
      <c r="H5">
        <f>IF(Script!K5=" ",0,Script!K5)</f>
        <v>0</v>
      </c>
      <c r="I5">
        <f>IF(Script!H5&lt;&gt;"", VLOOKUP(Script!H5,CONDITIONS!A:B,2,FALSE),0) + IF(Script!G5&lt;&gt;"",VLOOKUP(Script!G5,'CONDITION OPERATIONS'!$A$1:$B$4,2,FALSE),0)</f>
        <v>0</v>
      </c>
      <c r="J5">
        <f>IF(Script!I5=" ",0,Script!I5)</f>
        <v>0</v>
      </c>
      <c r="K5" t="str">
        <f t="shared" si="0"/>
        <v>!RP,512,3,0,0,0,0,0,0,0,0</v>
      </c>
    </row>
    <row r="6" spans="1:11">
      <c r="A6">
        <v>512</v>
      </c>
      <c r="B6">
        <f>Script!B6</f>
        <v>4</v>
      </c>
      <c r="C6">
        <f>IF((Script!C6)&lt;&gt;"",VLOOKUP(Script!C6,TRIGGERS!A:B,2,FALSE),0)</f>
        <v>0</v>
      </c>
      <c r="D6">
        <f>IF(Script!D6=" ",0,Script!D6)</f>
        <v>0</v>
      </c>
      <c r="E6">
        <f>IF(Script!E6&lt;&gt;"",VLOOKUP(Script!E6,CONDITIONS!A:B,2,FALSE),0)</f>
        <v>0</v>
      </c>
      <c r="F6">
        <f>IF(Script!F6=" ",0,Script!F6)</f>
        <v>0</v>
      </c>
      <c r="G6">
        <f>IF(Script!J6&lt;&gt;"",VLOOKUP(Script!J6,ACTIONS!A:B,2,FALSE),0)</f>
        <v>0</v>
      </c>
      <c r="H6">
        <f>IF(Script!K6=" ",0,Script!K6)</f>
        <v>0</v>
      </c>
      <c r="I6">
        <f>IF(Script!H6&lt;&gt;"", VLOOKUP(Script!H6,CONDITIONS!A:B,2,FALSE),0) + IF(Script!G6&lt;&gt;"",VLOOKUP(Script!G6,'CONDITION OPERATIONS'!$A$1:$B$4,2,FALSE),0)</f>
        <v>0</v>
      </c>
      <c r="J6">
        <f>IF(Script!I6=" ",0,Script!I6)</f>
        <v>0</v>
      </c>
      <c r="K6" t="str">
        <f t="shared" si="0"/>
        <v>!RP,512,4,0,0,0,0,0,0,0,0</v>
      </c>
    </row>
    <row r="7" spans="1:11">
      <c r="A7">
        <v>512</v>
      </c>
      <c r="B7">
        <f>Script!B7</f>
        <v>5</v>
      </c>
      <c r="C7">
        <f>IF((Script!C7)&lt;&gt;"",VLOOKUP(Script!C7,TRIGGERS!A:B,2,FALSE),0)</f>
        <v>0</v>
      </c>
      <c r="D7">
        <f>IF(Script!D7=" ",0,Script!D7)</f>
        <v>0</v>
      </c>
      <c r="E7">
        <f>IF(Script!E7&lt;&gt;"",VLOOKUP(Script!E7,CONDITIONS!A:B,2,FALSE),0)</f>
        <v>0</v>
      </c>
      <c r="F7">
        <f>IF(Script!F7=" ",0,Script!F7)</f>
        <v>0</v>
      </c>
      <c r="G7">
        <f>IF(Script!J7&lt;&gt;"",VLOOKUP(Script!J7,ACTIONS!A:B,2,FALSE),0)</f>
        <v>0</v>
      </c>
      <c r="H7">
        <f>IF(Script!K7=" ",0,Script!K7)</f>
        <v>0</v>
      </c>
      <c r="I7">
        <f>IF(Script!H7&lt;&gt;"", VLOOKUP(Script!H7,CONDITIONS!A:B,2,FALSE),0) + IF(Script!G7&lt;&gt;"",VLOOKUP(Script!G7,'CONDITION OPERATIONS'!$A$1:$B$4,2,FALSE),0)</f>
        <v>0</v>
      </c>
      <c r="J7">
        <f>IF(Script!I7=" ",0,Script!I7)</f>
        <v>0</v>
      </c>
      <c r="K7" t="str">
        <f t="shared" si="0"/>
        <v>!RP,512,5,0,0,0,0,0,0,0,0</v>
      </c>
    </row>
    <row r="8" spans="1:11">
      <c r="A8">
        <v>512</v>
      </c>
      <c r="B8">
        <f>Script!B8</f>
        <v>6</v>
      </c>
      <c r="C8">
        <f>IF((Script!C8)&lt;&gt;"",VLOOKUP(Script!C8,TRIGGERS!A:B,2,FALSE),0)</f>
        <v>0</v>
      </c>
      <c r="D8">
        <f>IF(Script!D8=" ",0,Script!D8)</f>
        <v>0</v>
      </c>
      <c r="E8">
        <f>IF(Script!E8&lt;&gt;"",VLOOKUP(Script!E8,CONDITIONS!A:B,2,FALSE),0)</f>
        <v>0</v>
      </c>
      <c r="F8">
        <f>IF(Script!F8=" ",0,Script!F8)</f>
        <v>0</v>
      </c>
      <c r="G8">
        <f>IF(Script!J8&lt;&gt;"",VLOOKUP(Script!J8,ACTIONS!A:B,2,FALSE),0)</f>
        <v>0</v>
      </c>
      <c r="H8">
        <f>IF(Script!K8=" ",0,Script!K8)</f>
        <v>0</v>
      </c>
      <c r="I8">
        <f>IF(Script!H8&lt;&gt;"", VLOOKUP(Script!H8,CONDITIONS!A:B,2,FALSE),0) + IF(Script!G8&lt;&gt;"",VLOOKUP(Script!G8,'CONDITION OPERATIONS'!$A$1:$B$4,2,FALSE),0)</f>
        <v>0</v>
      </c>
      <c r="J8">
        <f>IF(Script!I8=" ",0,Script!I8)</f>
        <v>0</v>
      </c>
      <c r="K8" t="str">
        <f t="shared" si="0"/>
        <v>!RP,512,6,0,0,0,0,0,0,0,0</v>
      </c>
    </row>
    <row r="9" spans="1:11">
      <c r="A9">
        <v>512</v>
      </c>
      <c r="B9">
        <f>Script!B9</f>
        <v>7</v>
      </c>
      <c r="C9">
        <f>IF((Script!C9)&lt;&gt;"",VLOOKUP(Script!C9,TRIGGERS!A:B,2,FALSE),0)</f>
        <v>0</v>
      </c>
      <c r="D9">
        <f>IF(Script!D9=" ",0,Script!D9)</f>
        <v>0</v>
      </c>
      <c r="E9">
        <f>IF(Script!E9&lt;&gt;"",VLOOKUP(Script!E9,CONDITIONS!A:B,2,FALSE),0)</f>
        <v>0</v>
      </c>
      <c r="F9">
        <f>IF(Script!F9=" ",0,Script!F9)</f>
        <v>0</v>
      </c>
      <c r="G9">
        <f>IF(Script!J9&lt;&gt;"",VLOOKUP(Script!J9,ACTIONS!A:B,2,FALSE),0)</f>
        <v>0</v>
      </c>
      <c r="H9">
        <f>IF(Script!K9=" ",0,Script!K9)</f>
        <v>0</v>
      </c>
      <c r="I9">
        <f>IF(Script!H9&lt;&gt;"", VLOOKUP(Script!H9,CONDITIONS!A:B,2,FALSE),0) + IF(Script!G9&lt;&gt;"",VLOOKUP(Script!G9,'CONDITION OPERATIONS'!$A$1:$B$4,2,FALSE),0)</f>
        <v>0</v>
      </c>
      <c r="J9">
        <f>IF(Script!I9=" ",0,Script!I9)</f>
        <v>0</v>
      </c>
      <c r="K9" t="str">
        <f t="shared" si="0"/>
        <v>!RP,512,7,0,0,0,0,0,0,0,0</v>
      </c>
    </row>
    <row r="10" spans="1:11">
      <c r="A10">
        <v>512</v>
      </c>
      <c r="B10">
        <f>Script!B10</f>
        <v>8</v>
      </c>
      <c r="C10">
        <f>IF((Script!C10)&lt;&gt;"",VLOOKUP(Script!C10,TRIGGERS!A:B,2,FALSE),0)</f>
        <v>0</v>
      </c>
      <c r="D10">
        <f>IF(Script!D10=" ",0,Script!D10)</f>
        <v>0</v>
      </c>
      <c r="E10">
        <f>IF(Script!E10&lt;&gt;"",VLOOKUP(Script!E10,CONDITIONS!A:B,2,FALSE),0)</f>
        <v>0</v>
      </c>
      <c r="F10">
        <f>IF(Script!F10=" ",0,Script!F10)</f>
        <v>0</v>
      </c>
      <c r="G10">
        <f>IF(Script!J10&lt;&gt;"",VLOOKUP(Script!J10,ACTIONS!A:B,2,FALSE),0)</f>
        <v>0</v>
      </c>
      <c r="H10">
        <f>IF(Script!K10=" ",0,Script!K10)</f>
        <v>0</v>
      </c>
      <c r="I10">
        <f>IF(Script!H10&lt;&gt;"", VLOOKUP(Script!H10,CONDITIONS!A:B,2,FALSE),0) + IF(Script!G10&lt;&gt;"",VLOOKUP(Script!G10,'CONDITION OPERATIONS'!$A$1:$B$4,2,FALSE),0)</f>
        <v>0</v>
      </c>
      <c r="J10">
        <f>IF(Script!I10=" ",0,Script!I10)</f>
        <v>0</v>
      </c>
      <c r="K10" t="str">
        <f t="shared" si="0"/>
        <v>!RP,512,8,0,0,0,0,0,0,0,0</v>
      </c>
    </row>
    <row r="11" spans="1:11">
      <c r="A11">
        <v>512</v>
      </c>
      <c r="B11">
        <f>Script!B11</f>
        <v>9</v>
      </c>
      <c r="C11">
        <f>IF((Script!C11)&lt;&gt;"",VLOOKUP(Script!C11,TRIGGERS!A:B,2,FALSE),0)</f>
        <v>0</v>
      </c>
      <c r="D11">
        <f>IF(Script!D11=" ",0,Script!D11)</f>
        <v>0</v>
      </c>
      <c r="E11">
        <f>IF(Script!E11&lt;&gt;"",VLOOKUP(Script!E11,CONDITIONS!A:B,2,FALSE),0)</f>
        <v>0</v>
      </c>
      <c r="F11">
        <f>IF(Script!F11=" ",0,Script!F11)</f>
        <v>0</v>
      </c>
      <c r="G11">
        <f>IF(Script!J11&lt;&gt;"",VLOOKUP(Script!J11,ACTIONS!A:B,2,FALSE),0)</f>
        <v>0</v>
      </c>
      <c r="H11">
        <f>IF(Script!K11=" ",0,Script!K11)</f>
        <v>0</v>
      </c>
      <c r="I11">
        <f>IF(Script!H11&lt;&gt;"", VLOOKUP(Script!H11,CONDITIONS!A:B,2,FALSE),0) + IF(Script!G11&lt;&gt;"",VLOOKUP(Script!G11,'CONDITION OPERATIONS'!$A$1:$B$4,2,FALSE),0)</f>
        <v>0</v>
      </c>
      <c r="J11">
        <f>IF(Script!I11=" ",0,Script!I11)</f>
        <v>0</v>
      </c>
      <c r="K11" t="str">
        <f t="shared" si="0"/>
        <v>!RP,512,9,0,0,0,0,0,0,0,0</v>
      </c>
    </row>
    <row r="12" spans="1:11">
      <c r="A12">
        <v>512</v>
      </c>
      <c r="B12">
        <f>Script!B12</f>
        <v>10</v>
      </c>
      <c r="C12">
        <f>IF((Script!C12)&lt;&gt;"",VLOOKUP(Script!C12,TRIGGERS!A:B,2,FALSE),0)</f>
        <v>0</v>
      </c>
      <c r="D12">
        <f>IF(Script!D12=" ",0,Script!D12)</f>
        <v>0</v>
      </c>
      <c r="E12">
        <f>IF(Script!E12&lt;&gt;"",VLOOKUP(Script!E12,CONDITIONS!A:B,2,FALSE),0)</f>
        <v>0</v>
      </c>
      <c r="F12">
        <f>IF(Script!F12=" ",0,Script!F12)</f>
        <v>0</v>
      </c>
      <c r="G12">
        <f>IF(Script!J12&lt;&gt;"",VLOOKUP(Script!J12,ACTIONS!A:B,2,FALSE),0)</f>
        <v>0</v>
      </c>
      <c r="H12">
        <f>IF(Script!K12=" ",0,Script!K12)</f>
        <v>0</v>
      </c>
      <c r="I12">
        <f>IF(Script!H12&lt;&gt;"", VLOOKUP(Script!H12,CONDITIONS!A:B,2,FALSE),0) + IF(Script!G12&lt;&gt;"",VLOOKUP(Script!G12,'CONDITION OPERATIONS'!$A$1:$B$4,2,FALSE),0)</f>
        <v>0</v>
      </c>
      <c r="J12">
        <f>IF(Script!I12=" ",0,Script!I12)</f>
        <v>0</v>
      </c>
      <c r="K12" t="str">
        <f t="shared" si="0"/>
        <v>!RP,512,10,0,0,0,0,0,0,0,0</v>
      </c>
    </row>
    <row r="13" spans="1:11">
      <c r="A13">
        <v>512</v>
      </c>
      <c r="B13">
        <f>Script!B13</f>
        <v>11</v>
      </c>
      <c r="C13">
        <f>IF((Script!C13)&lt;&gt;"",VLOOKUP(Script!C13,TRIGGERS!A:B,2,FALSE),0)</f>
        <v>0</v>
      </c>
      <c r="D13">
        <f>IF(Script!D13=" ",0,Script!D13)</f>
        <v>0</v>
      </c>
      <c r="E13">
        <f>IF(Script!E13&lt;&gt;"",VLOOKUP(Script!E13,CONDITIONS!A:B,2,FALSE),0)</f>
        <v>0</v>
      </c>
      <c r="F13">
        <f>IF(Script!F13=" ",0,Script!F13)</f>
        <v>0</v>
      </c>
      <c r="G13">
        <f>IF(Script!J13&lt;&gt;"",VLOOKUP(Script!J13,ACTIONS!A:B,2,FALSE),0)</f>
        <v>0</v>
      </c>
      <c r="H13">
        <f>IF(Script!K13=" ",0,Script!K13)</f>
        <v>0</v>
      </c>
      <c r="I13">
        <f>IF(Script!H13&lt;&gt;"", VLOOKUP(Script!H13,CONDITIONS!A:B,2,FALSE),0) + IF(Script!G13&lt;&gt;"",VLOOKUP(Script!G13,'CONDITION OPERATIONS'!$A$1:$B$4,2,FALSE),0)</f>
        <v>0</v>
      </c>
      <c r="J13">
        <f>IF(Script!I13=" ",0,Script!I13)</f>
        <v>0</v>
      </c>
      <c r="K13" t="str">
        <f t="shared" si="0"/>
        <v>!RP,512,11,0,0,0,0,0,0,0,0</v>
      </c>
    </row>
    <row r="14" spans="1:11">
      <c r="A14">
        <v>512</v>
      </c>
      <c r="B14">
        <f>Script!B14</f>
        <v>12</v>
      </c>
      <c r="C14">
        <f>IF((Script!C14)&lt;&gt;"",VLOOKUP(Script!C14,TRIGGERS!A:B,2,FALSE),0)</f>
        <v>0</v>
      </c>
      <c r="D14">
        <f>IF(Script!D14=" ",0,Script!D14)</f>
        <v>0</v>
      </c>
      <c r="E14">
        <f>IF(Script!E14&lt;&gt;"",VLOOKUP(Script!E14,CONDITIONS!A:B,2,FALSE),0)</f>
        <v>0</v>
      </c>
      <c r="F14">
        <f>IF(Script!F14=" ",0,Script!F14)</f>
        <v>0</v>
      </c>
      <c r="G14">
        <f>IF(Script!J14&lt;&gt;"",VLOOKUP(Script!J14,ACTIONS!A:B,2,FALSE),0)</f>
        <v>0</v>
      </c>
      <c r="H14">
        <f>IF(Script!K14=" ",0,Script!K14)</f>
        <v>0</v>
      </c>
      <c r="I14">
        <f>IF(Script!H14&lt;&gt;"", VLOOKUP(Script!H14,CONDITIONS!A:B,2,FALSE),0) + IF(Script!G14&lt;&gt;"",VLOOKUP(Script!G14,'CONDITION OPERATIONS'!$A$1:$B$4,2,FALSE),0)</f>
        <v>0</v>
      </c>
      <c r="J14">
        <f>IF(Script!I14=" ",0,Script!I14)</f>
        <v>0</v>
      </c>
      <c r="K14" t="str">
        <f t="shared" si="0"/>
        <v>!RP,512,12,0,0,0,0,0,0,0,0</v>
      </c>
    </row>
    <row r="15" spans="1:11">
      <c r="A15">
        <v>512</v>
      </c>
      <c r="B15">
        <f>Script!B15</f>
        <v>13</v>
      </c>
      <c r="C15">
        <f>IF((Script!C15)&lt;&gt;"",VLOOKUP(Script!C15,TRIGGERS!A:B,2,FALSE),0)</f>
        <v>0</v>
      </c>
      <c r="D15">
        <f>IF(Script!D15=" ",0,Script!D15)</f>
        <v>0</v>
      </c>
      <c r="E15">
        <f>IF(Script!E15&lt;&gt;"",VLOOKUP(Script!E15,CONDITIONS!A:B,2,FALSE),0)</f>
        <v>0</v>
      </c>
      <c r="F15">
        <f>IF(Script!F15=" ",0,Script!F15)</f>
        <v>0</v>
      </c>
      <c r="G15">
        <f>IF(Script!J15&lt;&gt;"",VLOOKUP(Script!J15,ACTIONS!A:B,2,FALSE),0)</f>
        <v>0</v>
      </c>
      <c r="H15">
        <f>IF(Script!K15=" ",0,Script!K15)</f>
        <v>0</v>
      </c>
      <c r="I15">
        <f>IF(Script!H15&lt;&gt;"", VLOOKUP(Script!H15,CONDITIONS!A:B,2,FALSE),0) + IF(Script!G15&lt;&gt;"",VLOOKUP(Script!G15,'CONDITION OPERATIONS'!$A$1:$B$4,2,FALSE),0)</f>
        <v>0</v>
      </c>
      <c r="J15">
        <f>IF(Script!I15=" ",0,Script!I15)</f>
        <v>0</v>
      </c>
      <c r="K15" t="str">
        <f t="shared" si="0"/>
        <v>!RP,512,13,0,0,0,0,0,0,0,0</v>
      </c>
    </row>
    <row r="16" spans="1:11">
      <c r="A16">
        <v>512</v>
      </c>
      <c r="B16">
        <f>Script!B16</f>
        <v>14</v>
      </c>
      <c r="C16">
        <f>IF((Script!C16)&lt;&gt;"",VLOOKUP(Script!C16,TRIGGERS!A:B,2,FALSE),0)</f>
        <v>0</v>
      </c>
      <c r="D16">
        <f>IF(Script!D16=" ",0,Script!D16)</f>
        <v>0</v>
      </c>
      <c r="E16">
        <f>IF(Script!E16&lt;&gt;"",VLOOKUP(Script!E16,CONDITIONS!A:B,2,FALSE),0)</f>
        <v>0</v>
      </c>
      <c r="F16">
        <f>IF(Script!F16=" ",0,Script!F16)</f>
        <v>0</v>
      </c>
      <c r="G16">
        <f>IF(Script!J16&lt;&gt;"",VLOOKUP(Script!J16,ACTIONS!A:B,2,FALSE),0)</f>
        <v>0</v>
      </c>
      <c r="H16">
        <f>IF(Script!K16=" ",0,Script!K16)</f>
        <v>0</v>
      </c>
      <c r="I16">
        <f>IF(Script!H16&lt;&gt;"", VLOOKUP(Script!H16,CONDITIONS!A:B,2,FALSE),0) + IF(Script!G16&lt;&gt;"",VLOOKUP(Script!G16,'CONDITION OPERATIONS'!$A$1:$B$4,2,FALSE),0)</f>
        <v>0</v>
      </c>
      <c r="J16">
        <f>IF(Script!I16=" ",0,Script!I16)</f>
        <v>0</v>
      </c>
      <c r="K16" t="str">
        <f t="shared" si="0"/>
        <v>!RP,512,14,0,0,0,0,0,0,0,0</v>
      </c>
    </row>
    <row r="17" spans="1:11">
      <c r="A17">
        <v>512</v>
      </c>
      <c r="B17">
        <f>Script!B17</f>
        <v>15</v>
      </c>
      <c r="C17">
        <f>IF((Script!C17)&lt;&gt;"",VLOOKUP(Script!C17,TRIGGERS!A:B,2,FALSE),0)</f>
        <v>0</v>
      </c>
      <c r="D17">
        <f>IF(Script!D17=" ",0,Script!D17)</f>
        <v>0</v>
      </c>
      <c r="E17">
        <f>IF(Script!E17&lt;&gt;"",VLOOKUP(Script!E17,CONDITIONS!A:B,2,FALSE),0)</f>
        <v>0</v>
      </c>
      <c r="F17">
        <f>IF(Script!F17=" ",0,Script!F17)</f>
        <v>0</v>
      </c>
      <c r="G17">
        <f>IF(Script!J17&lt;&gt;"",VLOOKUP(Script!J17,ACTIONS!A:B,2,FALSE),0)</f>
        <v>0</v>
      </c>
      <c r="H17">
        <f>IF(Script!K17=" ",0,Script!K17)</f>
        <v>0</v>
      </c>
      <c r="I17">
        <f>IF(Script!H17&lt;&gt;"", VLOOKUP(Script!H17,CONDITIONS!A:B,2,FALSE),0) + IF(Script!G17&lt;&gt;"",VLOOKUP(Script!G17,'CONDITION OPERATIONS'!$A$1:$B$4,2,FALSE),0)</f>
        <v>0</v>
      </c>
      <c r="J17">
        <f>IF(Script!I17=" ",0,Script!I17)</f>
        <v>0</v>
      </c>
      <c r="K17" t="str">
        <f t="shared" si="0"/>
        <v>!RP,512,15,0,0,0,0,0,0,0,0</v>
      </c>
    </row>
    <row r="18" spans="1:11">
      <c r="A18">
        <v>512</v>
      </c>
      <c r="B18">
        <f>Script!B18</f>
        <v>16</v>
      </c>
      <c r="C18">
        <f>IF((Script!C18)&lt;&gt;"",VLOOKUP(Script!C18,TRIGGERS!A:B,2,FALSE),0)</f>
        <v>0</v>
      </c>
      <c r="D18">
        <f>IF(Script!D18=" ",0,Script!D18)</f>
        <v>0</v>
      </c>
      <c r="E18">
        <f>IF(Script!E18&lt;&gt;"",VLOOKUP(Script!E18,CONDITIONS!A:B,2,FALSE),0)</f>
        <v>0</v>
      </c>
      <c r="F18">
        <f>IF(Script!F18=" ",0,Script!F18)</f>
        <v>0</v>
      </c>
      <c r="G18">
        <f>IF(Script!J18&lt;&gt;"",VLOOKUP(Script!J18,ACTIONS!A:B,2,FALSE),0)</f>
        <v>0</v>
      </c>
      <c r="H18">
        <f>IF(Script!K18=" ",0,Script!K18)</f>
        <v>0</v>
      </c>
      <c r="I18">
        <f>IF(Script!H18&lt;&gt;"", VLOOKUP(Script!H18,CONDITIONS!A:B,2,FALSE),0) + IF(Script!G18&lt;&gt;"",VLOOKUP(Script!G18,'CONDITION OPERATIONS'!$A$1:$B$4,2,FALSE),0)</f>
        <v>0</v>
      </c>
      <c r="J18">
        <f>IF(Script!I18=" ",0,Script!I18)</f>
        <v>0</v>
      </c>
      <c r="K18" t="str">
        <f t="shared" si="0"/>
        <v>!RP,512,16,0,0,0,0,0,0,0,0</v>
      </c>
    </row>
    <row r="19" spans="1:11">
      <c r="A19">
        <v>512</v>
      </c>
      <c r="B19">
        <f>Script!B19</f>
        <v>17</v>
      </c>
      <c r="C19">
        <f>IF((Script!C19)&lt;&gt;"",VLOOKUP(Script!C19,TRIGGERS!A:B,2,FALSE),0)</f>
        <v>0</v>
      </c>
      <c r="D19">
        <f>IF(Script!D19=" ",0,Script!D19)</f>
        <v>0</v>
      </c>
      <c r="E19">
        <f>IF(Script!E19&lt;&gt;"",VLOOKUP(Script!E19,CONDITIONS!A:B,2,FALSE),0)</f>
        <v>0</v>
      </c>
      <c r="F19">
        <f>IF(Script!F19=" ",0,Script!F19)</f>
        <v>0</v>
      </c>
      <c r="G19">
        <f>IF(Script!J19&lt;&gt;"",VLOOKUP(Script!J19,ACTIONS!A:B,2,FALSE),0)</f>
        <v>0</v>
      </c>
      <c r="H19">
        <f>IF(Script!K19=" ",0,Script!K19)</f>
        <v>0</v>
      </c>
      <c r="I19">
        <f>IF(Script!H19&lt;&gt;"", VLOOKUP(Script!H19,CONDITIONS!A:B,2,FALSE),0) + IF(Script!G19&lt;&gt;"",VLOOKUP(Script!G19,'CONDITION OPERATIONS'!$A$1:$B$4,2,FALSE),0)</f>
        <v>0</v>
      </c>
      <c r="J19">
        <f>IF(Script!I19=" ",0,Script!I19)</f>
        <v>0</v>
      </c>
      <c r="K19" t="str">
        <f t="shared" si="0"/>
        <v>!RP,512,17,0,0,0,0,0,0,0,0</v>
      </c>
    </row>
    <row r="20" spans="1:11">
      <c r="A20">
        <v>512</v>
      </c>
      <c r="B20">
        <f>Script!B20</f>
        <v>18</v>
      </c>
      <c r="C20">
        <f>IF((Script!C20)&lt;&gt;"",VLOOKUP(Script!C20,TRIGGERS!A:B,2,FALSE),0)</f>
        <v>0</v>
      </c>
      <c r="D20">
        <f>IF(Script!D20=" ",0,Script!D20)</f>
        <v>0</v>
      </c>
      <c r="E20">
        <f>IF(Script!E20&lt;&gt;"",VLOOKUP(Script!E20,CONDITIONS!A:B,2,FALSE),0)</f>
        <v>0</v>
      </c>
      <c r="F20">
        <f>IF(Script!F20=" ",0,Script!F20)</f>
        <v>0</v>
      </c>
      <c r="G20">
        <f>IF(Script!J20&lt;&gt;"",VLOOKUP(Script!J20,ACTIONS!A:B,2,FALSE),0)</f>
        <v>0</v>
      </c>
      <c r="H20">
        <f>IF(Script!K20=" ",0,Script!K20)</f>
        <v>0</v>
      </c>
      <c r="I20">
        <f>IF(Script!H20&lt;&gt;"", VLOOKUP(Script!H20,CONDITIONS!A:B,2,FALSE),0) + IF(Script!G20&lt;&gt;"",VLOOKUP(Script!G20,'CONDITION OPERATIONS'!$A$1:$B$4,2,FALSE),0)</f>
        <v>0</v>
      </c>
      <c r="J20">
        <f>IF(Script!I20=" ",0,Script!I20)</f>
        <v>0</v>
      </c>
      <c r="K20" t="str">
        <f t="shared" si="0"/>
        <v>!RP,512,18,0,0,0,0,0,0,0,0</v>
      </c>
    </row>
    <row r="21" spans="1:11">
      <c r="A21">
        <v>512</v>
      </c>
      <c r="B21">
        <f>Script!B21</f>
        <v>19</v>
      </c>
      <c r="C21">
        <f>IF((Script!C21)&lt;&gt;"",VLOOKUP(Script!C21,TRIGGERS!A:B,2,FALSE),0)</f>
        <v>0</v>
      </c>
      <c r="D21">
        <f>IF(Script!D21=" ",0,Script!D21)</f>
        <v>0</v>
      </c>
      <c r="E21">
        <f>IF(Script!E21&lt;&gt;"",VLOOKUP(Script!E21,CONDITIONS!A:B,2,FALSE),0)</f>
        <v>0</v>
      </c>
      <c r="F21">
        <f>IF(Script!F21=" ",0,Script!F21)</f>
        <v>0</v>
      </c>
      <c r="G21">
        <f>IF(Script!J21&lt;&gt;"",VLOOKUP(Script!J21,ACTIONS!A:B,2,FALSE),0)</f>
        <v>0</v>
      </c>
      <c r="H21">
        <f>IF(Script!K21=" ",0,Script!K21)</f>
        <v>0</v>
      </c>
      <c r="I21">
        <f>IF(Script!H21&lt;&gt;"", VLOOKUP(Script!H21,CONDITIONS!A:B,2,FALSE),0) + IF(Script!G21&lt;&gt;"",VLOOKUP(Script!G21,'CONDITION OPERATIONS'!$A$1:$B$4,2,FALSE),0)</f>
        <v>0</v>
      </c>
      <c r="J21">
        <f>IF(Script!I21=" ",0,Script!I21)</f>
        <v>0</v>
      </c>
      <c r="K21" t="str">
        <f t="shared" si="0"/>
        <v>!RP,512,19,0,0,0,0,0,0,0,0</v>
      </c>
    </row>
    <row r="22" spans="1:11">
      <c r="A22">
        <v>512</v>
      </c>
      <c r="B22">
        <f>Script!B22</f>
        <v>20</v>
      </c>
      <c r="C22">
        <f>IF((Script!C22)&lt;&gt;"",VLOOKUP(Script!C22,TRIGGERS!A:B,2,FALSE),0)</f>
        <v>0</v>
      </c>
      <c r="D22">
        <f>IF(Script!D22=" ",0,Script!D22)</f>
        <v>0</v>
      </c>
      <c r="E22">
        <f>IF(Script!E22&lt;&gt;"",VLOOKUP(Script!E22,CONDITIONS!A:B,2,FALSE),0)</f>
        <v>0</v>
      </c>
      <c r="F22">
        <f>IF(Script!F22=" ",0,Script!F22)</f>
        <v>0</v>
      </c>
      <c r="G22">
        <f>IF(Script!J22&lt;&gt;"",VLOOKUP(Script!J22,ACTIONS!A:B,2,FALSE),0)</f>
        <v>0</v>
      </c>
      <c r="H22">
        <f>IF(Script!K22=" ",0,Script!K22)</f>
        <v>0</v>
      </c>
      <c r="I22">
        <f>IF(Script!H22&lt;&gt;"", VLOOKUP(Script!H22,CONDITIONS!A:B,2,FALSE),0) + IF(Script!G22&lt;&gt;"",VLOOKUP(Script!G22,'CONDITION OPERATIONS'!$A$1:$B$4,2,FALSE),0)</f>
        <v>0</v>
      </c>
      <c r="J22">
        <f>IF(Script!I22=" ",0,Script!I22)</f>
        <v>0</v>
      </c>
      <c r="K22" t="str">
        <f t="shared" si="0"/>
        <v>!RP,512,20,0,0,0,0,0,0,0,0</v>
      </c>
    </row>
    <row r="23" spans="1:11">
      <c r="A23">
        <v>512</v>
      </c>
      <c r="B23">
        <f>Script!B23</f>
        <v>21</v>
      </c>
      <c r="C23">
        <f>IF((Script!C23)&lt;&gt;"",VLOOKUP(Script!C23,TRIGGERS!A:B,2,FALSE),0)</f>
        <v>0</v>
      </c>
      <c r="D23">
        <f>IF(Script!D23=" ",0,Script!D23)</f>
        <v>0</v>
      </c>
      <c r="E23">
        <f>IF(Script!E23&lt;&gt;"",VLOOKUP(Script!E23,CONDITIONS!A:B,2,FALSE),0)</f>
        <v>0</v>
      </c>
      <c r="F23">
        <f>IF(Script!F23=" ",0,Script!F23)</f>
        <v>0</v>
      </c>
      <c r="G23">
        <f>IF(Script!J23&lt;&gt;"",VLOOKUP(Script!J23,ACTIONS!A:B,2,FALSE),0)</f>
        <v>0</v>
      </c>
      <c r="H23">
        <f>IF(Script!K23=" ",0,Script!K23)</f>
        <v>0</v>
      </c>
      <c r="I23">
        <f>IF(Script!H23&lt;&gt;"", VLOOKUP(Script!H23,CONDITIONS!A:B,2,FALSE),0) + IF(Script!G23&lt;&gt;"",VLOOKUP(Script!G23,'CONDITION OPERATIONS'!$A$1:$B$4,2,FALSE),0)</f>
        <v>0</v>
      </c>
      <c r="J23">
        <f>IF(Script!I23=" ",0,Script!I23)</f>
        <v>0</v>
      </c>
      <c r="K23" t="str">
        <f t="shared" si="0"/>
        <v>!RP,512,21,0,0,0,0,0,0,0,0</v>
      </c>
    </row>
    <row r="24" spans="1:11">
      <c r="A24">
        <v>512</v>
      </c>
      <c r="B24">
        <f>Script!B24</f>
        <v>22</v>
      </c>
      <c r="C24">
        <f>IF((Script!C24)&lt;&gt;"",VLOOKUP(Script!C24,TRIGGERS!A:B,2,FALSE),0)</f>
        <v>0</v>
      </c>
      <c r="D24">
        <f>IF(Script!D24=" ",0,Script!D24)</f>
        <v>0</v>
      </c>
      <c r="E24">
        <f>IF(Script!E24&lt;&gt;"",VLOOKUP(Script!E24,CONDITIONS!A:B,2,FALSE),0)</f>
        <v>0</v>
      </c>
      <c r="F24">
        <f>IF(Script!F24=" ",0,Script!F24)</f>
        <v>0</v>
      </c>
      <c r="G24">
        <f>IF(Script!J24&lt;&gt;"",VLOOKUP(Script!J24,ACTIONS!A:B,2,FALSE),0)</f>
        <v>0</v>
      </c>
      <c r="H24">
        <f>IF(Script!K24=" ",0,Script!K24)</f>
        <v>0</v>
      </c>
      <c r="I24">
        <f>IF(Script!H24&lt;&gt;"", VLOOKUP(Script!H24,CONDITIONS!A:B,2,FALSE),0) + IF(Script!G24&lt;&gt;"",VLOOKUP(Script!G24,'CONDITION OPERATIONS'!$A$1:$B$4,2,FALSE),0)</f>
        <v>0</v>
      </c>
      <c r="J24">
        <f>IF(Script!I24=" ",0,Script!I24)</f>
        <v>0</v>
      </c>
      <c r="K24" t="str">
        <f t="shared" si="0"/>
        <v>!RP,512,22,0,0,0,0,0,0,0,0</v>
      </c>
    </row>
    <row r="25" spans="1:11">
      <c r="A25">
        <v>512</v>
      </c>
      <c r="B25">
        <f>Script!B25</f>
        <v>23</v>
      </c>
      <c r="C25">
        <f>IF((Script!C25)&lt;&gt;"",VLOOKUP(Script!C25,TRIGGERS!A:B,2,FALSE),0)</f>
        <v>0</v>
      </c>
      <c r="D25">
        <f>IF(Script!D25=" ",0,Script!D25)</f>
        <v>0</v>
      </c>
      <c r="E25">
        <f>IF(Script!E25&lt;&gt;"",VLOOKUP(Script!E25,CONDITIONS!A:B,2,FALSE),0)</f>
        <v>0</v>
      </c>
      <c r="F25">
        <f>IF(Script!F25=" ",0,Script!F25)</f>
        <v>0</v>
      </c>
      <c r="G25">
        <f>IF(Script!J25&lt;&gt;"",VLOOKUP(Script!J25,ACTIONS!A:B,2,FALSE),0)</f>
        <v>0</v>
      </c>
      <c r="H25">
        <f>IF(Script!K25=" ",0,Script!K25)</f>
        <v>0</v>
      </c>
      <c r="I25">
        <f>IF(Script!H25&lt;&gt;"", VLOOKUP(Script!H25,CONDITIONS!A:B,2,FALSE),0) + IF(Script!G25&lt;&gt;"",VLOOKUP(Script!G25,'CONDITION OPERATIONS'!$A$1:$B$4,2,FALSE),0)</f>
        <v>0</v>
      </c>
      <c r="J25">
        <f>IF(Script!I25=" ",0,Script!I25)</f>
        <v>0</v>
      </c>
      <c r="K25" t="str">
        <f t="shared" si="0"/>
        <v>!RP,512,23,0,0,0,0,0,0,0,0</v>
      </c>
    </row>
    <row r="26" spans="1:11">
      <c r="A26">
        <v>512</v>
      </c>
      <c r="B26">
        <f>Script!B26</f>
        <v>24</v>
      </c>
      <c r="C26">
        <f>IF((Script!C26)&lt;&gt;"",VLOOKUP(Script!C26,TRIGGERS!A:B,2,FALSE),0)</f>
        <v>0</v>
      </c>
      <c r="D26">
        <f>IF(Script!D26=" ",0,Script!D26)</f>
        <v>0</v>
      </c>
      <c r="E26">
        <f>IF(Script!E26&lt;&gt;"",VLOOKUP(Script!E26,CONDITIONS!A:B,2,FALSE),0)</f>
        <v>0</v>
      </c>
      <c r="F26">
        <f>IF(Script!F26=" ",0,Script!F26)</f>
        <v>0</v>
      </c>
      <c r="G26">
        <f>IF(Script!J26&lt;&gt;"",VLOOKUP(Script!J26,ACTIONS!A:B,2,FALSE),0)</f>
        <v>0</v>
      </c>
      <c r="H26">
        <f>IF(Script!K26=" ",0,Script!K26)</f>
        <v>0</v>
      </c>
      <c r="I26">
        <f>IF(Script!H26&lt;&gt;"", VLOOKUP(Script!H26,CONDITIONS!A:B,2,FALSE),0) + IF(Script!G26&lt;&gt;"",VLOOKUP(Script!G26,'CONDITION OPERATIONS'!$A$1:$B$4,2,FALSE),0)</f>
        <v>0</v>
      </c>
      <c r="J26">
        <f>IF(Script!I26=" ",0,Script!I26)</f>
        <v>0</v>
      </c>
      <c r="K26" t="str">
        <f t="shared" si="0"/>
        <v>!RP,512,24,0,0,0,0,0,0,0,0</v>
      </c>
    </row>
    <row r="27" spans="1:11">
      <c r="A27">
        <v>512</v>
      </c>
      <c r="B27">
        <f>Script!B27</f>
        <v>25</v>
      </c>
      <c r="C27">
        <f>IF((Script!C27)&lt;&gt;"",VLOOKUP(Script!C27,TRIGGERS!A:B,2,FALSE),0)</f>
        <v>0</v>
      </c>
      <c r="D27">
        <f>IF(Script!D27=" ",0,Script!D27)</f>
        <v>0</v>
      </c>
      <c r="E27">
        <f>IF(Script!E27&lt;&gt;"",VLOOKUP(Script!E27,CONDITIONS!A:B,2,FALSE),0)</f>
        <v>0</v>
      </c>
      <c r="F27">
        <f>IF(Script!F27=" ",0,Script!F27)</f>
        <v>0</v>
      </c>
      <c r="G27">
        <f>IF(Script!J27&lt;&gt;"",VLOOKUP(Script!J27,ACTIONS!A:B,2,FALSE),0)</f>
        <v>0</v>
      </c>
      <c r="H27">
        <f>IF(Script!K27=" ",0,Script!K27)</f>
        <v>0</v>
      </c>
      <c r="I27">
        <f>IF(Script!H27&lt;&gt;"", VLOOKUP(Script!H27,CONDITIONS!A:B,2,FALSE),0) + IF(Script!G27&lt;&gt;"",VLOOKUP(Script!G27,'CONDITION OPERATIONS'!$A$1:$B$4,2,FALSE),0)</f>
        <v>0</v>
      </c>
      <c r="J27">
        <f>IF(Script!I27=" ",0,Script!I27)</f>
        <v>0</v>
      </c>
      <c r="K27" t="str">
        <f t="shared" si="0"/>
        <v>!RP,512,25,0,0,0,0,0,0,0,0</v>
      </c>
    </row>
    <row r="28" spans="1:11">
      <c r="A28">
        <v>512</v>
      </c>
      <c r="B28">
        <f>Script!B28</f>
        <v>26</v>
      </c>
      <c r="C28">
        <f>IF((Script!C28)&lt;&gt;"",VLOOKUP(Script!C28,TRIGGERS!A:B,2,FALSE),0)</f>
        <v>0</v>
      </c>
      <c r="D28">
        <f>IF(Script!D28=" ",0,Script!D28)</f>
        <v>0</v>
      </c>
      <c r="E28">
        <f>IF(Script!E28&lt;&gt;"",VLOOKUP(Script!E28,CONDITIONS!A:B,2,FALSE),0)</f>
        <v>0</v>
      </c>
      <c r="F28">
        <f>IF(Script!F28=" ",0,Script!F28)</f>
        <v>0</v>
      </c>
      <c r="G28">
        <f>IF(Script!J28&lt;&gt;"",VLOOKUP(Script!J28,ACTIONS!A:B,2,FALSE),0)</f>
        <v>0</v>
      </c>
      <c r="H28">
        <f>IF(Script!K28=" ",0,Script!K28)</f>
        <v>0</v>
      </c>
      <c r="I28">
        <f>IF(Script!H28&lt;&gt;"", VLOOKUP(Script!H28,CONDITIONS!A:B,2,FALSE),0) + IF(Script!G28&lt;&gt;"",VLOOKUP(Script!G28,'CONDITION OPERATIONS'!$A$1:$B$4,2,FALSE),0)</f>
        <v>0</v>
      </c>
      <c r="J28">
        <f>IF(Script!I28=" ",0,Script!I28)</f>
        <v>0</v>
      </c>
      <c r="K28" t="str">
        <f t="shared" si="0"/>
        <v>!RP,512,26,0,0,0,0,0,0,0,0</v>
      </c>
    </row>
    <row r="29" spans="1:11">
      <c r="A29">
        <v>512</v>
      </c>
      <c r="B29">
        <f>Script!B29</f>
        <v>27</v>
      </c>
      <c r="C29">
        <f>IF((Script!C29)&lt;&gt;"",VLOOKUP(Script!C29,TRIGGERS!A:B,2,FALSE),0)</f>
        <v>0</v>
      </c>
      <c r="D29">
        <f>IF(Script!D29=" ",0,Script!D29)</f>
        <v>0</v>
      </c>
      <c r="E29">
        <f>IF(Script!E29&lt;&gt;"",VLOOKUP(Script!E29,CONDITIONS!A:B,2,FALSE),0)</f>
        <v>0</v>
      </c>
      <c r="F29">
        <f>IF(Script!F29=" ",0,Script!F29)</f>
        <v>0</v>
      </c>
      <c r="G29">
        <f>IF(Script!J29&lt;&gt;"",VLOOKUP(Script!J29,ACTIONS!A:B,2,FALSE),0)</f>
        <v>0</v>
      </c>
      <c r="H29">
        <f>IF(Script!K29=" ",0,Script!K29)</f>
        <v>0</v>
      </c>
      <c r="I29">
        <f>IF(Script!H29&lt;&gt;"", VLOOKUP(Script!H29,CONDITIONS!A:B,2,FALSE),0) + IF(Script!G29&lt;&gt;"",VLOOKUP(Script!G29,'CONDITION OPERATIONS'!$A$1:$B$4,2,FALSE),0)</f>
        <v>0</v>
      </c>
      <c r="J29">
        <f>IF(Script!I29=" ",0,Script!I29)</f>
        <v>0</v>
      </c>
      <c r="K29" t="str">
        <f t="shared" si="0"/>
        <v>!RP,512,27,0,0,0,0,0,0,0,0</v>
      </c>
    </row>
    <row r="30" spans="1:11">
      <c r="A30">
        <v>512</v>
      </c>
      <c r="B30">
        <f>Script!B30</f>
        <v>28</v>
      </c>
      <c r="C30">
        <f>IF((Script!C30)&lt;&gt;"",VLOOKUP(Script!C30,TRIGGERS!A:B,2,FALSE),0)</f>
        <v>0</v>
      </c>
      <c r="D30">
        <f>IF(Script!D30=" ",0,Script!D30)</f>
        <v>0</v>
      </c>
      <c r="E30">
        <f>IF(Script!E30&lt;&gt;"",VLOOKUP(Script!E30,CONDITIONS!A:B,2,FALSE),0)</f>
        <v>0</v>
      </c>
      <c r="F30">
        <f>IF(Script!F30=" ",0,Script!F30)</f>
        <v>0</v>
      </c>
      <c r="G30">
        <f>IF(Script!J30&lt;&gt;"",VLOOKUP(Script!J30,ACTIONS!A:B,2,FALSE),0)</f>
        <v>0</v>
      </c>
      <c r="H30">
        <f>IF(Script!K30=" ",0,Script!K30)</f>
        <v>0</v>
      </c>
      <c r="I30">
        <f>IF(Script!H30&lt;&gt;"", VLOOKUP(Script!H30,CONDITIONS!A:B,2,FALSE),0) + IF(Script!G30&lt;&gt;"",VLOOKUP(Script!G30,'CONDITION OPERATIONS'!$A$1:$B$4,2,FALSE),0)</f>
        <v>0</v>
      </c>
      <c r="J30">
        <f>IF(Script!I30=" ",0,Script!I30)</f>
        <v>0</v>
      </c>
      <c r="K30" t="str">
        <f t="shared" si="0"/>
        <v>!RP,512,28,0,0,0,0,0,0,0,0</v>
      </c>
    </row>
    <row r="31" spans="1:11">
      <c r="A31">
        <v>512</v>
      </c>
      <c r="B31">
        <f>Script!B31</f>
        <v>29</v>
      </c>
      <c r="C31">
        <f>IF((Script!C31)&lt;&gt;"",VLOOKUP(Script!C31,TRIGGERS!A:B,2,FALSE),0)</f>
        <v>0</v>
      </c>
      <c r="D31">
        <f>IF(Script!D31=" ",0,Script!D31)</f>
        <v>0</v>
      </c>
      <c r="E31">
        <f>IF(Script!E31&lt;&gt;"",VLOOKUP(Script!E31,CONDITIONS!A:B,2,FALSE),0)</f>
        <v>0</v>
      </c>
      <c r="F31">
        <f>IF(Script!F31=" ",0,Script!F31)</f>
        <v>0</v>
      </c>
      <c r="G31">
        <f>IF(Script!J31&lt;&gt;"",VLOOKUP(Script!J31,ACTIONS!A:B,2,FALSE),0)</f>
        <v>0</v>
      </c>
      <c r="H31">
        <f>IF(Script!K31=" ",0,Script!K31)</f>
        <v>0</v>
      </c>
      <c r="I31">
        <f>IF(Script!H31&lt;&gt;"", VLOOKUP(Script!H31,CONDITIONS!A:B,2,FALSE),0) + IF(Script!G31&lt;&gt;"",VLOOKUP(Script!G31,'CONDITION OPERATIONS'!$A$1:$B$4,2,FALSE),0)</f>
        <v>0</v>
      </c>
      <c r="J31">
        <f>IF(Script!I31=" ",0,Script!I31)</f>
        <v>0</v>
      </c>
      <c r="K31" t="str">
        <f t="shared" si="0"/>
        <v>!RP,512,29,0,0,0,0,0,0,0,0</v>
      </c>
    </row>
    <row r="32" spans="1:11">
      <c r="A32">
        <v>512</v>
      </c>
      <c r="B32">
        <f>Script!B32</f>
        <v>30</v>
      </c>
      <c r="C32">
        <f>IF((Script!C32)&lt;&gt;"",VLOOKUP(Script!C32,TRIGGERS!A:B,2,FALSE),0)</f>
        <v>0</v>
      </c>
      <c r="D32">
        <f>IF(Script!D32=" ",0,Script!D32)</f>
        <v>0</v>
      </c>
      <c r="E32">
        <f>IF(Script!E32&lt;&gt;"",VLOOKUP(Script!E32,CONDITIONS!A:B,2,FALSE),0)</f>
        <v>0</v>
      </c>
      <c r="F32">
        <f>IF(Script!F32=" ",0,Script!F32)</f>
        <v>0</v>
      </c>
      <c r="G32">
        <f>IF(Script!J32&lt;&gt;"",VLOOKUP(Script!J32,ACTIONS!A:B,2,FALSE),0)</f>
        <v>0</v>
      </c>
      <c r="H32">
        <f>IF(Script!K32=" ",0,Script!K32)</f>
        <v>0</v>
      </c>
      <c r="I32">
        <f>IF(Script!H32&lt;&gt;"", VLOOKUP(Script!H32,CONDITIONS!A:B,2,FALSE),0) + IF(Script!G32&lt;&gt;"",VLOOKUP(Script!G32,'CONDITION OPERATIONS'!$A$1:$B$4,2,FALSE),0)</f>
        <v>0</v>
      </c>
      <c r="J32">
        <f>IF(Script!I32=" ",0,Script!I32)</f>
        <v>0</v>
      </c>
      <c r="K32" t="str">
        <f t="shared" si="0"/>
        <v>!RP,512,30,0,0,0,0,0,0,0,0</v>
      </c>
    </row>
    <row r="33" spans="1:11">
      <c r="A33">
        <v>512</v>
      </c>
      <c r="B33">
        <f>Script!B33</f>
        <v>31</v>
      </c>
      <c r="C33">
        <f>IF((Script!C33)&lt;&gt;"",VLOOKUP(Script!C33,TRIGGERS!A:B,2,FALSE),0)</f>
        <v>0</v>
      </c>
      <c r="D33">
        <f>IF(Script!D33=" ",0,Script!D33)</f>
        <v>0</v>
      </c>
      <c r="E33">
        <f>IF(Script!E33&lt;&gt;"",VLOOKUP(Script!E33,CONDITIONS!A:B,2,FALSE),0)</f>
        <v>0</v>
      </c>
      <c r="F33">
        <f>IF(Script!F33=" ",0,Script!F33)</f>
        <v>0</v>
      </c>
      <c r="G33">
        <f>IF(Script!J33&lt;&gt;"",VLOOKUP(Script!J33,ACTIONS!A:B,2,FALSE),0)</f>
        <v>0</v>
      </c>
      <c r="H33">
        <f>IF(Script!K33=" ",0,Script!K33)</f>
        <v>0</v>
      </c>
      <c r="I33">
        <f>IF(Script!H33&lt;&gt;"", VLOOKUP(Script!H33,CONDITIONS!A:B,2,FALSE),0) + IF(Script!G33&lt;&gt;"",VLOOKUP(Script!G33,'CONDITION OPERATIONS'!$A$1:$B$4,2,FALSE),0)</f>
        <v>0</v>
      </c>
      <c r="J33">
        <f>IF(Script!I33=" ",0,Script!I33)</f>
        <v>0</v>
      </c>
      <c r="K33" t="str">
        <f t="shared" si="0"/>
        <v>!RP,512,31,0,0,0,0,0,0,0,0</v>
      </c>
    </row>
    <row r="34" spans="1:11">
      <c r="A34">
        <v>512</v>
      </c>
      <c r="B34">
        <f>Script!B34</f>
        <v>32</v>
      </c>
      <c r="C34">
        <f>IF((Script!C34)&lt;&gt;"",VLOOKUP(Script!C34,TRIGGERS!A:B,2,FALSE),0)</f>
        <v>0</v>
      </c>
      <c r="D34">
        <f>IF(Script!D34=" ",0,Script!D34)</f>
        <v>0</v>
      </c>
      <c r="E34">
        <f>IF(Script!E34&lt;&gt;"",VLOOKUP(Script!E34,CONDITIONS!A:B,2,FALSE),0)</f>
        <v>0</v>
      </c>
      <c r="F34">
        <f>IF(Script!F34=" ",0,Script!F34)</f>
        <v>0</v>
      </c>
      <c r="G34">
        <f>IF(Script!J34&lt;&gt;"",VLOOKUP(Script!J34,ACTIONS!A:B,2,FALSE),0)</f>
        <v>0</v>
      </c>
      <c r="H34">
        <f>IF(Script!K34=" ",0,Script!K34)</f>
        <v>0</v>
      </c>
      <c r="I34">
        <f>IF(Script!H34&lt;&gt;"", VLOOKUP(Script!H34,CONDITIONS!A:B,2,FALSE),0) + IF(Script!G34&lt;&gt;"",VLOOKUP(Script!G34,'CONDITION OPERATIONS'!$A$1:$B$4,2,FALSE),0)</f>
        <v>0</v>
      </c>
      <c r="J34">
        <f>IF(Script!I34=" ",0,Script!I34)</f>
        <v>0</v>
      </c>
      <c r="K34" t="str">
        <f t="shared" si="0"/>
        <v>!RP,512,32,0,0,0,0,0,0,0,0</v>
      </c>
    </row>
    <row r="35" spans="1:11">
      <c r="A35">
        <v>512</v>
      </c>
      <c r="B35">
        <f>Script!B35</f>
        <v>33</v>
      </c>
      <c r="C35">
        <f>IF((Script!C35)&lt;&gt;"",VLOOKUP(Script!C35,TRIGGERS!A:B,2,FALSE),0)</f>
        <v>0</v>
      </c>
      <c r="D35">
        <f>IF(Script!D35=" ",0,Script!D35)</f>
        <v>0</v>
      </c>
      <c r="E35">
        <f>IF(Script!E35&lt;&gt;"",VLOOKUP(Script!E35,CONDITIONS!A:B,2,FALSE),0)</f>
        <v>0</v>
      </c>
      <c r="F35">
        <f>IF(Script!F35=" ",0,Script!F35)</f>
        <v>0</v>
      </c>
      <c r="G35">
        <f>IF(Script!J35&lt;&gt;"",VLOOKUP(Script!J35,ACTIONS!A:B,2,FALSE),0)</f>
        <v>0</v>
      </c>
      <c r="H35">
        <f>IF(Script!K35=" ",0,Script!K35)</f>
        <v>0</v>
      </c>
      <c r="I35">
        <f>IF(Script!H35&lt;&gt;"", VLOOKUP(Script!H35,CONDITIONS!A:B,2,FALSE),0) + IF(Script!G35&lt;&gt;"",VLOOKUP(Script!G35,'CONDITION OPERATIONS'!$A$1:$B$4,2,FALSE),0)</f>
        <v>0</v>
      </c>
      <c r="J35">
        <f>IF(Script!I35=" ",0,Script!I35)</f>
        <v>0</v>
      </c>
      <c r="K35" t="str">
        <f t="shared" si="0"/>
        <v>!RP,512,33,0,0,0,0,0,0,0,0</v>
      </c>
    </row>
    <row r="36" spans="1:11">
      <c r="A36">
        <v>512</v>
      </c>
      <c r="B36">
        <f>Script!B36</f>
        <v>34</v>
      </c>
      <c r="C36">
        <f>IF((Script!C36)&lt;&gt;"",VLOOKUP(Script!C36,TRIGGERS!A:B,2,FALSE),0)</f>
        <v>5</v>
      </c>
      <c r="D36">
        <f>IF(Script!D36=" ",0,Script!D36)</f>
        <v>1</v>
      </c>
      <c r="E36">
        <f>IF(Script!E36&lt;&gt;"",VLOOKUP(Script!E36,CONDITIONS!A:B,2,FALSE),0)</f>
        <v>5</v>
      </c>
      <c r="F36">
        <f>IF(Script!F36=" ",0,Script!F36)</f>
        <v>0</v>
      </c>
      <c r="G36">
        <f>IF(Script!J36&lt;&gt;"",VLOOKUP(Script!J36,ACTIONS!A:B,2,FALSE),0)</f>
        <v>1</v>
      </c>
      <c r="H36">
        <f>IF(Script!K36=" ",0,Script!K36)</f>
        <v>23</v>
      </c>
      <c r="I36">
        <f>IF(Script!H36&lt;&gt;"", VLOOKUP(Script!H36,CONDITIONS!A:B,2,FALSE),0) + IF(Script!G36&lt;&gt;"",VLOOKUP(Script!G36,'CONDITION OPERATIONS'!$A$1:$B$4,2,FALSE),0)</f>
        <v>24</v>
      </c>
      <c r="J36">
        <f>IF(Script!I36=" ",0,Script!I36)</f>
        <v>15</v>
      </c>
      <c r="K36" t="str">
        <f t="shared" si="0"/>
        <v>!RP,512,34,5,1,5,0,1,23,24,15</v>
      </c>
    </row>
    <row r="37" spans="1:11">
      <c r="A37">
        <v>512</v>
      </c>
      <c r="B37">
        <f>Script!B37</f>
        <v>35</v>
      </c>
      <c r="C37">
        <f>IF((Script!C37)&lt;&gt;"",VLOOKUP(Script!C37,TRIGGERS!A:B,2,FALSE),0)</f>
        <v>5</v>
      </c>
      <c r="D37">
        <f>IF(Script!D37=" ",0,Script!D37)</f>
        <v>1</v>
      </c>
      <c r="E37">
        <f>IF(Script!E37&lt;&gt;"",VLOOKUP(Script!E37,CONDITIONS!A:B,2,FALSE),0)</f>
        <v>6</v>
      </c>
      <c r="F37">
        <f>IF(Script!F37=" ",0,Script!F37)</f>
        <v>0</v>
      </c>
      <c r="G37">
        <f>IF(Script!J37&lt;&gt;"",VLOOKUP(Script!J37,ACTIONS!A:B,2,FALSE),0)</f>
        <v>2</v>
      </c>
      <c r="H37">
        <f>IF(Script!K37=" ",0,Script!K37)</f>
        <v>23</v>
      </c>
      <c r="I37">
        <f>IF(Script!H37&lt;&gt;"", VLOOKUP(Script!H37,CONDITIONS!A:B,2,FALSE),0) + IF(Script!G37&lt;&gt;"",VLOOKUP(Script!G37,'CONDITION OPERATIONS'!$A$1:$B$4,2,FALSE),0)</f>
        <v>24</v>
      </c>
      <c r="J37">
        <f>IF(Script!I37=" ",0,Script!I37)</f>
        <v>15</v>
      </c>
      <c r="K37" t="str">
        <f t="shared" si="0"/>
        <v>!RP,512,35,5,1,6,0,2,23,24,15</v>
      </c>
    </row>
    <row r="38" spans="1:11">
      <c r="A38">
        <v>512</v>
      </c>
      <c r="B38">
        <f>Script!B38</f>
        <v>36</v>
      </c>
      <c r="C38">
        <f>IF((Script!C38)&lt;&gt;"",VLOOKUP(Script!C38,TRIGGERS!A:B,2,FALSE),0)</f>
        <v>0</v>
      </c>
      <c r="D38">
        <f>IF(Script!D38=" ",0,Script!D38)</f>
        <v>0</v>
      </c>
      <c r="E38">
        <f>IF(Script!E38&lt;&gt;"",VLOOKUP(Script!E38,CONDITIONS!A:B,2,FALSE),0)</f>
        <v>0</v>
      </c>
      <c r="F38">
        <f>IF(Script!F38=" ",0,Script!F38)</f>
        <v>0</v>
      </c>
      <c r="G38">
        <f>IF(Script!J38&lt;&gt;"",VLOOKUP(Script!J38,ACTIONS!A:B,2,FALSE),0)</f>
        <v>0</v>
      </c>
      <c r="H38">
        <f>IF(Script!K38=" ",0,Script!K38)</f>
        <v>0</v>
      </c>
      <c r="I38">
        <f>IF(Script!H38&lt;&gt;"", VLOOKUP(Script!H38,CONDITIONS!A:B,2,FALSE),0) + IF(Script!G38&lt;&gt;"",VLOOKUP(Script!G38,'CONDITION OPERATIONS'!$A$1:$B$4,2,FALSE),0)</f>
        <v>0</v>
      </c>
      <c r="J38">
        <f>IF(Script!I38=" ",0,Script!I38)</f>
        <v>0</v>
      </c>
      <c r="K38" t="str">
        <f t="shared" si="0"/>
        <v>!RP,512,36,0,0,0,0,0,0,0,0</v>
      </c>
    </row>
    <row r="39" spans="1:11">
      <c r="A39">
        <v>512</v>
      </c>
      <c r="B39">
        <f>Script!B39</f>
        <v>37</v>
      </c>
      <c r="C39">
        <f>IF((Script!C39)&lt;&gt;"",VLOOKUP(Script!C39,TRIGGERS!A:B,2,FALSE),0)</f>
        <v>0</v>
      </c>
      <c r="D39">
        <f>IF(Script!D39=" ",0,Script!D39)</f>
        <v>0</v>
      </c>
      <c r="E39">
        <f>IF(Script!E39&lt;&gt;"",VLOOKUP(Script!E39,CONDITIONS!A:B,2,FALSE),0)</f>
        <v>0</v>
      </c>
      <c r="F39">
        <f>IF(Script!F39=" ",0,Script!F39)</f>
        <v>0</v>
      </c>
      <c r="G39">
        <f>IF(Script!J39&lt;&gt;"",VLOOKUP(Script!J39,ACTIONS!A:B,2,FALSE),0)</f>
        <v>0</v>
      </c>
      <c r="H39">
        <f>IF(Script!K39=" ",0,Script!K39)</f>
        <v>0</v>
      </c>
      <c r="I39">
        <f>IF(Script!H39&lt;&gt;"", VLOOKUP(Script!H39,CONDITIONS!A:B,2,FALSE),0) + IF(Script!G39&lt;&gt;"",VLOOKUP(Script!G39,'CONDITION OPERATIONS'!$A$1:$B$4,2,FALSE),0)</f>
        <v>0</v>
      </c>
      <c r="J39">
        <f>IF(Script!I39=" ",0,Script!I39)</f>
        <v>0</v>
      </c>
      <c r="K39" t="str">
        <f t="shared" si="0"/>
        <v>!RP,512,37,0,0,0,0,0,0,0,0</v>
      </c>
    </row>
    <row r="40" spans="1:11">
      <c r="A40">
        <v>512</v>
      </c>
      <c r="B40">
        <f>Script!B40</f>
        <v>38</v>
      </c>
      <c r="C40">
        <f>IF((Script!C40)&lt;&gt;"",VLOOKUP(Script!C40,TRIGGERS!A:B,2,FALSE),0)</f>
        <v>0</v>
      </c>
      <c r="D40">
        <f>IF(Script!D40=" ",0,Script!D40)</f>
        <v>0</v>
      </c>
      <c r="E40">
        <f>IF(Script!E40&lt;&gt;"",VLOOKUP(Script!E40,CONDITIONS!A:B,2,FALSE),0)</f>
        <v>0</v>
      </c>
      <c r="F40">
        <f>IF(Script!F40=" ",0,Script!F40)</f>
        <v>0</v>
      </c>
      <c r="G40">
        <f>IF(Script!J40&lt;&gt;"",VLOOKUP(Script!J40,ACTIONS!A:B,2,FALSE),0)</f>
        <v>0</v>
      </c>
      <c r="H40">
        <f>IF(Script!K40=" ",0,Script!K40)</f>
        <v>0</v>
      </c>
      <c r="I40">
        <f>IF(Script!H40&lt;&gt;"", VLOOKUP(Script!H40,CONDITIONS!A:B,2,FALSE),0) + IF(Script!G40&lt;&gt;"",VLOOKUP(Script!G40,'CONDITION OPERATIONS'!$A$1:$B$4,2,FALSE),0)</f>
        <v>0</v>
      </c>
      <c r="J40">
        <f>IF(Script!I40=" ",0,Script!I40)</f>
        <v>0</v>
      </c>
      <c r="K40" t="str">
        <f t="shared" si="0"/>
        <v>!RP,512,38,0,0,0,0,0,0,0,0</v>
      </c>
    </row>
    <row r="41" spans="1:11">
      <c r="A41">
        <v>512</v>
      </c>
      <c r="B41">
        <f>Script!B41</f>
        <v>39</v>
      </c>
      <c r="C41">
        <f>IF((Script!C41)&lt;&gt;"",VLOOKUP(Script!C41,TRIGGERS!A:B,2,FALSE),0)</f>
        <v>0</v>
      </c>
      <c r="D41">
        <f>IF(Script!D41=" ",0,Script!D41)</f>
        <v>0</v>
      </c>
      <c r="E41">
        <f>IF(Script!E41&lt;&gt;"",VLOOKUP(Script!E41,CONDITIONS!A:B,2,FALSE),0)</f>
        <v>0</v>
      </c>
      <c r="F41">
        <f>IF(Script!F41=" ",0,Script!F41)</f>
        <v>0</v>
      </c>
      <c r="G41">
        <f>IF(Script!J41&lt;&gt;"",VLOOKUP(Script!J41,ACTIONS!A:B,2,FALSE),0)</f>
        <v>0</v>
      </c>
      <c r="H41">
        <f>IF(Script!K41=" ",0,Script!K41)</f>
        <v>0</v>
      </c>
      <c r="I41">
        <f>IF(Script!H41&lt;&gt;"", VLOOKUP(Script!H41,CONDITIONS!A:B,2,FALSE),0) + IF(Script!G41&lt;&gt;"",VLOOKUP(Script!G41,'CONDITION OPERATIONS'!$A$1:$B$4,2,FALSE),0)</f>
        <v>0</v>
      </c>
      <c r="J41">
        <f>IF(Script!I41=" ",0,Script!I41)</f>
        <v>0</v>
      </c>
      <c r="K41" t="str">
        <f t="shared" si="0"/>
        <v>!RP,512,39,0,0,0,0,0,0,0,0</v>
      </c>
    </row>
    <row r="42" spans="1:11">
      <c r="A42">
        <v>512</v>
      </c>
      <c r="B42">
        <f>Script!B42</f>
        <v>40</v>
      </c>
      <c r="C42">
        <f>IF((Script!C42)&lt;&gt;"",VLOOKUP(Script!C42,TRIGGERS!A:B,2,FALSE),0)</f>
        <v>0</v>
      </c>
      <c r="D42">
        <f>IF(Script!D42=" ",0,Script!D42)</f>
        <v>0</v>
      </c>
      <c r="E42">
        <f>IF(Script!E42&lt;&gt;"",VLOOKUP(Script!E42,CONDITIONS!A:B,2,FALSE),0)</f>
        <v>0</v>
      </c>
      <c r="F42">
        <f>IF(Script!F42=" ",0,Script!F42)</f>
        <v>0</v>
      </c>
      <c r="G42">
        <f>IF(Script!J42&lt;&gt;"",VLOOKUP(Script!J42,ACTIONS!A:B,2,FALSE),0)</f>
        <v>0</v>
      </c>
      <c r="H42">
        <f>IF(Script!K42=" ",0,Script!K42)</f>
        <v>0</v>
      </c>
      <c r="I42">
        <f>IF(Script!H42&lt;&gt;"", VLOOKUP(Script!H42,CONDITIONS!A:B,2,FALSE),0) + IF(Script!G42&lt;&gt;"",VLOOKUP(Script!G42,'CONDITION OPERATIONS'!$A$1:$B$4,2,FALSE),0)</f>
        <v>0</v>
      </c>
      <c r="J42">
        <f>IF(Script!I42=" ",0,Script!I42)</f>
        <v>0</v>
      </c>
      <c r="K42" t="str">
        <f t="shared" si="0"/>
        <v>!RP,512,40,0,0,0,0,0,0,0,0</v>
      </c>
    </row>
    <row r="43" spans="1:11">
      <c r="A43">
        <v>512</v>
      </c>
      <c r="B43">
        <f>Script!B43</f>
        <v>41</v>
      </c>
      <c r="C43">
        <f>IF((Script!C43)&lt;&gt;"",VLOOKUP(Script!C43,TRIGGERS!A:B,2,FALSE),0)</f>
        <v>0</v>
      </c>
      <c r="D43">
        <f>IF(Script!D43=" ",0,Script!D43)</f>
        <v>0</v>
      </c>
      <c r="E43">
        <f>IF(Script!E43&lt;&gt;"",VLOOKUP(Script!E43,CONDITIONS!A:B,2,FALSE),0)</f>
        <v>0</v>
      </c>
      <c r="F43">
        <f>IF(Script!F43=" ",0,Script!F43)</f>
        <v>0</v>
      </c>
      <c r="G43">
        <f>IF(Script!J43&lt;&gt;"",VLOOKUP(Script!J43,ACTIONS!A:B,2,FALSE),0)</f>
        <v>0</v>
      </c>
      <c r="H43">
        <f>IF(Script!K43=" ",0,Script!K43)</f>
        <v>0</v>
      </c>
      <c r="I43">
        <f>IF(Script!H43&lt;&gt;"", VLOOKUP(Script!H43,CONDITIONS!A:B,2,FALSE),0) + IF(Script!G43&lt;&gt;"",VLOOKUP(Script!G43,'CONDITION OPERATIONS'!$A$1:$B$4,2,FALSE),0)</f>
        <v>0</v>
      </c>
      <c r="J43">
        <f>IF(Script!I43=" ",0,Script!I43)</f>
        <v>0</v>
      </c>
      <c r="K43" t="str">
        <f t="shared" si="0"/>
        <v>!RP,512,41,0,0,0,0,0,0,0,0</v>
      </c>
    </row>
    <row r="44" spans="1:11">
      <c r="A44">
        <v>512</v>
      </c>
      <c r="B44">
        <f>Script!B44</f>
        <v>42</v>
      </c>
      <c r="C44">
        <f>IF((Script!C44)&lt;&gt;"",VLOOKUP(Script!C44,TRIGGERS!A:B,2,FALSE),0)</f>
        <v>0</v>
      </c>
      <c r="D44">
        <f>IF(Script!D44=" ",0,Script!D44)</f>
        <v>0</v>
      </c>
      <c r="E44">
        <f>IF(Script!E44&lt;&gt;"",VLOOKUP(Script!E44,CONDITIONS!A:B,2,FALSE),0)</f>
        <v>0</v>
      </c>
      <c r="F44">
        <f>IF(Script!F44=" ",0,Script!F44)</f>
        <v>0</v>
      </c>
      <c r="G44">
        <f>IF(Script!J44&lt;&gt;"",VLOOKUP(Script!J44,ACTIONS!A:B,2,FALSE),0)</f>
        <v>0</v>
      </c>
      <c r="H44">
        <f>IF(Script!K44=" ",0,Script!K44)</f>
        <v>0</v>
      </c>
      <c r="I44">
        <f>IF(Script!H44&lt;&gt;"", VLOOKUP(Script!H44,CONDITIONS!A:B,2,FALSE),0) + IF(Script!G44&lt;&gt;"",VLOOKUP(Script!G44,'CONDITION OPERATIONS'!$A$1:$B$4,2,FALSE),0)</f>
        <v>0</v>
      </c>
      <c r="J44">
        <f>IF(Script!I44=" ",0,Script!I44)</f>
        <v>0</v>
      </c>
      <c r="K44" t="str">
        <f t="shared" si="0"/>
        <v>!RP,512,42,0,0,0,0,0,0,0,0</v>
      </c>
    </row>
    <row r="45" spans="1:11">
      <c r="A45">
        <v>512</v>
      </c>
      <c r="B45">
        <f>Script!B45</f>
        <v>43</v>
      </c>
      <c r="C45">
        <f>IF((Script!C45)&lt;&gt;"",VLOOKUP(Script!C45,TRIGGERS!A:B,2,FALSE),0)</f>
        <v>0</v>
      </c>
      <c r="D45">
        <f>IF(Script!D45=" ",0,Script!D45)</f>
        <v>0</v>
      </c>
      <c r="E45">
        <f>IF(Script!E45&lt;&gt;"",VLOOKUP(Script!E45,CONDITIONS!A:B,2,FALSE),0)</f>
        <v>0</v>
      </c>
      <c r="F45">
        <f>IF(Script!F45=" ",0,Script!F45)</f>
        <v>0</v>
      </c>
      <c r="G45">
        <f>IF(Script!J45&lt;&gt;"",VLOOKUP(Script!J45,ACTIONS!A:B,2,FALSE),0)</f>
        <v>0</v>
      </c>
      <c r="H45">
        <f>IF(Script!K45=" ",0,Script!K45)</f>
        <v>0</v>
      </c>
      <c r="I45">
        <f>IF(Script!H45&lt;&gt;"", VLOOKUP(Script!H45,CONDITIONS!A:B,2,FALSE),0) + IF(Script!G45&lt;&gt;"",VLOOKUP(Script!G45,'CONDITION OPERATIONS'!$A$1:$B$4,2,FALSE),0)</f>
        <v>0</v>
      </c>
      <c r="J45">
        <f>IF(Script!I45=" ",0,Script!I45)</f>
        <v>0</v>
      </c>
      <c r="K45" t="str">
        <f t="shared" si="0"/>
        <v>!RP,512,43,0,0,0,0,0,0,0,0</v>
      </c>
    </row>
    <row r="46" spans="1:11">
      <c r="A46">
        <v>512</v>
      </c>
      <c r="B46">
        <f>Script!B46</f>
        <v>44</v>
      </c>
      <c r="C46">
        <f>IF((Script!C46)&lt;&gt;"",VLOOKUP(Script!C46,TRIGGERS!A:B,2,FALSE),0)</f>
        <v>0</v>
      </c>
      <c r="D46">
        <f>IF(Script!D46=" ",0,Script!D46)</f>
        <v>0</v>
      </c>
      <c r="E46">
        <f>IF(Script!E46&lt;&gt;"",VLOOKUP(Script!E46,CONDITIONS!A:B,2,FALSE),0)</f>
        <v>0</v>
      </c>
      <c r="F46">
        <f>IF(Script!F46=" ",0,Script!F46)</f>
        <v>0</v>
      </c>
      <c r="G46">
        <f>IF(Script!J46&lt;&gt;"",VLOOKUP(Script!J46,ACTIONS!A:B,2,FALSE),0)</f>
        <v>0</v>
      </c>
      <c r="H46">
        <f>IF(Script!K46=" ",0,Script!K46)</f>
        <v>0</v>
      </c>
      <c r="I46">
        <f>IF(Script!H46&lt;&gt;"", VLOOKUP(Script!H46,CONDITIONS!A:B,2,FALSE),0) + IF(Script!G46&lt;&gt;"",VLOOKUP(Script!G46,'CONDITION OPERATIONS'!$A$1:$B$4,2,FALSE),0)</f>
        <v>0</v>
      </c>
      <c r="J46">
        <f>IF(Script!I46=" ",0,Script!I46)</f>
        <v>0</v>
      </c>
      <c r="K46" t="str">
        <f t="shared" si="0"/>
        <v>!RP,512,44,0,0,0,0,0,0,0,0</v>
      </c>
    </row>
    <row r="47" spans="1:11">
      <c r="A47">
        <v>512</v>
      </c>
      <c r="B47">
        <f>Script!B47</f>
        <v>45</v>
      </c>
      <c r="C47">
        <f>IF((Script!C47)&lt;&gt;"",VLOOKUP(Script!C47,TRIGGERS!A:B,2,FALSE),0)</f>
        <v>0</v>
      </c>
      <c r="D47">
        <f>IF(Script!D47=" ",0,Script!D47)</f>
        <v>0</v>
      </c>
      <c r="E47">
        <f>IF(Script!E47&lt;&gt;"",VLOOKUP(Script!E47,CONDITIONS!A:B,2,FALSE),0)</f>
        <v>0</v>
      </c>
      <c r="F47">
        <f>IF(Script!F47=" ",0,Script!F47)</f>
        <v>0</v>
      </c>
      <c r="G47">
        <f>IF(Script!J47&lt;&gt;"",VLOOKUP(Script!J47,ACTIONS!A:B,2,FALSE),0)</f>
        <v>0</v>
      </c>
      <c r="H47">
        <f>IF(Script!K47=" ",0,Script!K47)</f>
        <v>0</v>
      </c>
      <c r="I47">
        <f>IF(Script!H47&lt;&gt;"", VLOOKUP(Script!H47,CONDITIONS!A:B,2,FALSE),0) + IF(Script!G47&lt;&gt;"",VLOOKUP(Script!G47,'CONDITION OPERATIONS'!$A$1:$B$4,2,FALSE),0)</f>
        <v>0</v>
      </c>
      <c r="J47">
        <f>IF(Script!I47=" ",0,Script!I47)</f>
        <v>0</v>
      </c>
      <c r="K47" t="str">
        <f t="shared" si="0"/>
        <v>!RP,512,45,0,0,0,0,0,0,0,0</v>
      </c>
    </row>
    <row r="48" spans="1:11">
      <c r="A48">
        <v>512</v>
      </c>
      <c r="B48">
        <f>Script!B48</f>
        <v>46</v>
      </c>
      <c r="C48">
        <f>IF((Script!C48)&lt;&gt;"",VLOOKUP(Script!C48,TRIGGERS!A:B,2,FALSE),0)</f>
        <v>0</v>
      </c>
      <c r="D48">
        <f>IF(Script!D48=" ",0,Script!D48)</f>
        <v>0</v>
      </c>
      <c r="E48">
        <f>IF(Script!E48&lt;&gt;"",VLOOKUP(Script!E48,CONDITIONS!A:B,2,FALSE),0)</f>
        <v>0</v>
      </c>
      <c r="F48">
        <f>IF(Script!F48=" ",0,Script!F48)</f>
        <v>0</v>
      </c>
      <c r="G48">
        <f>IF(Script!J48&lt;&gt;"",VLOOKUP(Script!J48,ACTIONS!A:B,2,FALSE),0)</f>
        <v>0</v>
      </c>
      <c r="H48">
        <f>IF(Script!K48=" ",0,Script!K48)</f>
        <v>0</v>
      </c>
      <c r="I48">
        <f>IF(Script!H48&lt;&gt;"", VLOOKUP(Script!H48,CONDITIONS!A:B,2,FALSE),0) + IF(Script!G48&lt;&gt;"",VLOOKUP(Script!G48,'CONDITION OPERATIONS'!$A$1:$B$4,2,FALSE),0)</f>
        <v>0</v>
      </c>
      <c r="J48">
        <f>IF(Script!I48=" ",0,Script!I48)</f>
        <v>0</v>
      </c>
      <c r="K48" t="str">
        <f t="shared" si="0"/>
        <v>!RP,512,46,0,0,0,0,0,0,0,0</v>
      </c>
    </row>
    <row r="49" spans="1:11">
      <c r="A49">
        <v>512</v>
      </c>
      <c r="B49">
        <f>Script!B49</f>
        <v>47</v>
      </c>
      <c r="C49">
        <f>IF((Script!C49)&lt;&gt;"",VLOOKUP(Script!C49,TRIGGERS!A:B,2,FALSE),0)</f>
        <v>0</v>
      </c>
      <c r="D49">
        <f>IF(Script!D49=" ",0,Script!D49)</f>
        <v>0</v>
      </c>
      <c r="E49">
        <f>IF(Script!E49&lt;&gt;"",VLOOKUP(Script!E49,CONDITIONS!A:B,2,FALSE),0)</f>
        <v>0</v>
      </c>
      <c r="F49">
        <f>IF(Script!F49=" ",0,Script!F49)</f>
        <v>0</v>
      </c>
      <c r="G49">
        <f>IF(Script!J49&lt;&gt;"",VLOOKUP(Script!J49,ACTIONS!A:B,2,FALSE),0)</f>
        <v>0</v>
      </c>
      <c r="H49">
        <f>IF(Script!K49=" ",0,Script!K49)</f>
        <v>0</v>
      </c>
      <c r="I49">
        <f>IF(Script!H49&lt;&gt;"", VLOOKUP(Script!H49,CONDITIONS!A:B,2,FALSE),0) + IF(Script!G49&lt;&gt;"",VLOOKUP(Script!G49,'CONDITION OPERATIONS'!$A$1:$B$4,2,FALSE),0)</f>
        <v>0</v>
      </c>
      <c r="J49">
        <f>IF(Script!I49=" ",0,Script!I49)</f>
        <v>0</v>
      </c>
      <c r="K49" t="str">
        <f t="shared" si="0"/>
        <v>!RP,512,47,0,0,0,0,0,0,0,0</v>
      </c>
    </row>
    <row r="50" spans="1:11">
      <c r="A50">
        <v>512</v>
      </c>
      <c r="B50">
        <f>Script!B50</f>
        <v>48</v>
      </c>
      <c r="C50">
        <f>IF((Script!C50)&lt;&gt;"",VLOOKUP(Script!C50,TRIGGERS!A:B,2,FALSE),0)</f>
        <v>0</v>
      </c>
      <c r="D50">
        <f>IF(Script!D50=" ",0,Script!D50)</f>
        <v>0</v>
      </c>
      <c r="E50">
        <f>IF(Script!E50&lt;&gt;"",VLOOKUP(Script!E50,CONDITIONS!A:B,2,FALSE),0)</f>
        <v>0</v>
      </c>
      <c r="F50">
        <f>IF(Script!F50=" ",0,Script!F50)</f>
        <v>0</v>
      </c>
      <c r="G50">
        <f>IF(Script!J50&lt;&gt;"",VLOOKUP(Script!J50,ACTIONS!A:B,2,FALSE),0)</f>
        <v>0</v>
      </c>
      <c r="H50">
        <f>IF(Script!K50=" ",0,Script!K50)</f>
        <v>0</v>
      </c>
      <c r="I50">
        <f>IF(Script!H50&lt;&gt;"", VLOOKUP(Script!H50,CONDITIONS!A:B,2,FALSE),0) + IF(Script!G50&lt;&gt;"",VLOOKUP(Script!G50,'CONDITION OPERATIONS'!$A$1:$B$4,2,FALSE),0)</f>
        <v>0</v>
      </c>
      <c r="J50">
        <f>IF(Script!I50=" ",0,Script!I50)</f>
        <v>0</v>
      </c>
      <c r="K50" t="str">
        <f t="shared" si="0"/>
        <v>!RP,512,48,0,0,0,0,0,0,0,0</v>
      </c>
    </row>
    <row r="51" spans="1:11">
      <c r="A51">
        <v>512</v>
      </c>
      <c r="B51">
        <f>Script!B51</f>
        <v>49</v>
      </c>
      <c r="C51">
        <f>IF((Script!C51)&lt;&gt;"",VLOOKUP(Script!C51,TRIGGERS!A:B,2,FALSE),0)</f>
        <v>0</v>
      </c>
      <c r="D51">
        <f>IF(Script!D51=" ",0,Script!D51)</f>
        <v>0</v>
      </c>
      <c r="E51">
        <f>IF(Script!E51&lt;&gt;"",VLOOKUP(Script!E51,CONDITIONS!A:B,2,FALSE),0)</f>
        <v>0</v>
      </c>
      <c r="F51">
        <f>IF(Script!F51=" ",0,Script!F51)</f>
        <v>0</v>
      </c>
      <c r="G51">
        <f>IF(Script!J51&lt;&gt;"",VLOOKUP(Script!J51,ACTIONS!A:B,2,FALSE),0)</f>
        <v>0</v>
      </c>
      <c r="H51">
        <f>IF(Script!K51=" ",0,Script!K51)</f>
        <v>0</v>
      </c>
      <c r="I51">
        <f>IF(Script!H51&lt;&gt;"", VLOOKUP(Script!H51,CONDITIONS!A:B,2,FALSE),0) + IF(Script!G51&lt;&gt;"",VLOOKUP(Script!G51,'CONDITION OPERATIONS'!$A$1:$B$4,2,FALSE),0)</f>
        <v>0</v>
      </c>
      <c r="J51">
        <f>IF(Script!I51=" ",0,Script!I51)</f>
        <v>0</v>
      </c>
      <c r="K51" t="str">
        <f t="shared" si="0"/>
        <v>!RP,512,49,0,0,0,0,0,0,0,0</v>
      </c>
    </row>
    <row r="52" spans="1:11">
      <c r="A52">
        <v>512</v>
      </c>
      <c r="B52">
        <f>Script!B52</f>
        <v>50</v>
      </c>
      <c r="C52">
        <f>IF((Script!C52)&lt;&gt;"",VLOOKUP(Script!C52,TRIGGERS!A:B,2,FALSE),0)</f>
        <v>0</v>
      </c>
      <c r="D52">
        <f>IF(Script!D52=" ",0,Script!D52)</f>
        <v>0</v>
      </c>
      <c r="E52">
        <f>IF(Script!E52&lt;&gt;"",VLOOKUP(Script!E52,CONDITIONS!A:B,2,FALSE),0)</f>
        <v>0</v>
      </c>
      <c r="F52">
        <f>IF(Script!F52=" ",0,Script!F52)</f>
        <v>0</v>
      </c>
      <c r="G52">
        <f>IF(Script!J52&lt;&gt;"",VLOOKUP(Script!J52,ACTIONS!A:B,2,FALSE),0)</f>
        <v>0</v>
      </c>
      <c r="H52">
        <f>IF(Script!K52=" ",0,Script!K52)</f>
        <v>0</v>
      </c>
      <c r="I52">
        <f>IF(Script!H52&lt;&gt;"", VLOOKUP(Script!H52,CONDITIONS!A:B,2,FALSE),0) + IF(Script!G52&lt;&gt;"",VLOOKUP(Script!G52,'CONDITION OPERATIONS'!$A$1:$B$4,2,FALSE),0)</f>
        <v>0</v>
      </c>
      <c r="J52">
        <f>IF(Script!I52=" ",0,Script!I52)</f>
        <v>0</v>
      </c>
      <c r="K52" t="str">
        <f t="shared" si="0"/>
        <v>!RP,512,50,0,0,0,0,0,0,0,0</v>
      </c>
    </row>
    <row r="53" spans="1:11">
      <c r="A53">
        <v>512</v>
      </c>
      <c r="B53">
        <f>Script!B53</f>
        <v>51</v>
      </c>
      <c r="C53">
        <f>IF((Script!C53)&lt;&gt;"",VLOOKUP(Script!C53,TRIGGERS!A:B,2,FALSE),0)</f>
        <v>0</v>
      </c>
      <c r="D53">
        <f>IF(Script!D53=" ",0,Script!D53)</f>
        <v>0</v>
      </c>
      <c r="E53">
        <f>IF(Script!E53&lt;&gt;"",VLOOKUP(Script!E53,CONDITIONS!A:B,2,FALSE),0)</f>
        <v>0</v>
      </c>
      <c r="F53">
        <f>IF(Script!F53=" ",0,Script!F53)</f>
        <v>0</v>
      </c>
      <c r="G53">
        <f>IF(Script!J53&lt;&gt;"",VLOOKUP(Script!J53,ACTIONS!A:B,2,FALSE),0)</f>
        <v>0</v>
      </c>
      <c r="H53">
        <f>IF(Script!K53=" ",0,Script!K53)</f>
        <v>0</v>
      </c>
      <c r="I53">
        <f>IF(Script!H53&lt;&gt;"", VLOOKUP(Script!H53,CONDITIONS!A:B,2,FALSE),0) + IF(Script!G53&lt;&gt;"",VLOOKUP(Script!G53,'CONDITION OPERATIONS'!$A$1:$B$4,2,FALSE),0)</f>
        <v>0</v>
      </c>
      <c r="J53">
        <f>IF(Script!I53=" ",0,Script!I53)</f>
        <v>0</v>
      </c>
      <c r="K53" t="str">
        <f t="shared" si="0"/>
        <v>!RP,512,51,0,0,0,0,0,0,0,0</v>
      </c>
    </row>
    <row r="54" spans="1:11">
      <c r="A54">
        <v>512</v>
      </c>
      <c r="B54">
        <f>Script!B54</f>
        <v>52</v>
      </c>
      <c r="C54">
        <f>IF((Script!C54)&lt;&gt;"",VLOOKUP(Script!C54,TRIGGERS!A:B,2,FALSE),0)</f>
        <v>0</v>
      </c>
      <c r="D54">
        <f>IF(Script!D54=" ",0,Script!D54)</f>
        <v>0</v>
      </c>
      <c r="E54">
        <f>IF(Script!E54&lt;&gt;"",VLOOKUP(Script!E54,CONDITIONS!A:B,2,FALSE),0)</f>
        <v>0</v>
      </c>
      <c r="F54">
        <f>IF(Script!F54=" ",0,Script!F54)</f>
        <v>0</v>
      </c>
      <c r="G54">
        <f>IF(Script!J54&lt;&gt;"",VLOOKUP(Script!J54,ACTIONS!A:B,2,FALSE),0)</f>
        <v>0</v>
      </c>
      <c r="H54">
        <f>IF(Script!K54=" ",0,Script!K54)</f>
        <v>0</v>
      </c>
      <c r="I54">
        <f>IF(Script!H54&lt;&gt;"", VLOOKUP(Script!H54,CONDITIONS!A:B,2,FALSE),0) + IF(Script!G54&lt;&gt;"",VLOOKUP(Script!G54,'CONDITION OPERATIONS'!$A$1:$B$4,2,FALSE),0)</f>
        <v>0</v>
      </c>
      <c r="J54">
        <f>IF(Script!I54=" ",0,Script!I54)</f>
        <v>0</v>
      </c>
      <c r="K54" t="str">
        <f t="shared" si="0"/>
        <v>!RP,512,52,0,0,0,0,0,0,0,0</v>
      </c>
    </row>
    <row r="55" spans="1:11">
      <c r="A55">
        <v>512</v>
      </c>
      <c r="B55">
        <f>Script!B55</f>
        <v>53</v>
      </c>
      <c r="C55">
        <f>IF((Script!C55)&lt;&gt;"",VLOOKUP(Script!C55,TRIGGERS!A:B,2,FALSE),0)</f>
        <v>0</v>
      </c>
      <c r="D55">
        <f>IF(Script!D55=" ",0,Script!D55)</f>
        <v>0</v>
      </c>
      <c r="E55">
        <f>IF(Script!E55&lt;&gt;"",VLOOKUP(Script!E55,CONDITIONS!A:B,2,FALSE),0)</f>
        <v>0</v>
      </c>
      <c r="F55">
        <f>IF(Script!F55=" ",0,Script!F55)</f>
        <v>0</v>
      </c>
      <c r="G55">
        <f>IF(Script!J55&lt;&gt;"",VLOOKUP(Script!J55,ACTIONS!A:B,2,FALSE),0)</f>
        <v>0</v>
      </c>
      <c r="H55">
        <f>IF(Script!K55=" ",0,Script!K55)</f>
        <v>0</v>
      </c>
      <c r="I55">
        <f>IF(Script!H55&lt;&gt;"", VLOOKUP(Script!H55,CONDITIONS!A:B,2,FALSE),0) + IF(Script!G55&lt;&gt;"",VLOOKUP(Script!G55,'CONDITION OPERATIONS'!$A$1:$B$4,2,FALSE),0)</f>
        <v>0</v>
      </c>
      <c r="J55">
        <f>IF(Script!I55=" ",0,Script!I55)</f>
        <v>0</v>
      </c>
      <c r="K55" t="str">
        <f t="shared" si="0"/>
        <v>!RP,512,53,0,0,0,0,0,0,0,0</v>
      </c>
    </row>
    <row r="56" spans="1:11">
      <c r="A56">
        <v>512</v>
      </c>
      <c r="B56">
        <f>Script!B56</f>
        <v>54</v>
      </c>
      <c r="C56">
        <f>IF((Script!C56)&lt;&gt;"",VLOOKUP(Script!C56,TRIGGERS!A:B,2,FALSE),0)</f>
        <v>0</v>
      </c>
      <c r="D56">
        <f>IF(Script!D56=" ",0,Script!D56)</f>
        <v>0</v>
      </c>
      <c r="E56">
        <f>IF(Script!E56&lt;&gt;"",VLOOKUP(Script!E56,CONDITIONS!A:B,2,FALSE),0)</f>
        <v>0</v>
      </c>
      <c r="F56">
        <f>IF(Script!F56=" ",0,Script!F56)</f>
        <v>0</v>
      </c>
      <c r="G56">
        <f>IF(Script!J56&lt;&gt;"",VLOOKUP(Script!J56,ACTIONS!A:B,2,FALSE),0)</f>
        <v>0</v>
      </c>
      <c r="H56">
        <f>IF(Script!K56=" ",0,Script!K56)</f>
        <v>0</v>
      </c>
      <c r="I56">
        <f>IF(Script!H56&lt;&gt;"", VLOOKUP(Script!H56,CONDITIONS!A:B,2,FALSE),0) + IF(Script!G56&lt;&gt;"",VLOOKUP(Script!G56,'CONDITION OPERATIONS'!$A$1:$B$4,2,FALSE),0)</f>
        <v>0</v>
      </c>
      <c r="J56">
        <f>IF(Script!I56=" ",0,Script!I56)</f>
        <v>0</v>
      </c>
      <c r="K56" t="str">
        <f t="shared" si="0"/>
        <v>!RP,512,54,0,0,0,0,0,0,0,0</v>
      </c>
    </row>
    <row r="57" spans="1:11">
      <c r="A57">
        <v>512</v>
      </c>
      <c r="B57">
        <f>Script!B57</f>
        <v>55</v>
      </c>
      <c r="C57">
        <f>IF((Script!C57)&lt;&gt;"",VLOOKUP(Script!C57,TRIGGERS!A:B,2,FALSE),0)</f>
        <v>0</v>
      </c>
      <c r="D57">
        <f>IF(Script!D57=" ",0,Script!D57)</f>
        <v>0</v>
      </c>
      <c r="E57">
        <f>IF(Script!E57&lt;&gt;"",VLOOKUP(Script!E57,CONDITIONS!A:B,2,FALSE),0)</f>
        <v>0</v>
      </c>
      <c r="F57">
        <f>IF(Script!F57=" ",0,Script!F57)</f>
        <v>0</v>
      </c>
      <c r="G57">
        <f>IF(Script!J57&lt;&gt;"",VLOOKUP(Script!J57,ACTIONS!A:B,2,FALSE),0)</f>
        <v>0</v>
      </c>
      <c r="H57">
        <f>IF(Script!K57=" ",0,Script!K57)</f>
        <v>0</v>
      </c>
      <c r="I57">
        <f>IF(Script!H57&lt;&gt;"", VLOOKUP(Script!H57,CONDITIONS!A:B,2,FALSE),0) + IF(Script!G57&lt;&gt;"",VLOOKUP(Script!G57,'CONDITION OPERATIONS'!$A$1:$B$4,2,FALSE),0)</f>
        <v>0</v>
      </c>
      <c r="J57">
        <f>IF(Script!I57=" ",0,Script!I57)</f>
        <v>0</v>
      </c>
      <c r="K57" t="str">
        <f t="shared" si="0"/>
        <v>!RP,512,55,0,0,0,0,0,0,0,0</v>
      </c>
    </row>
    <row r="58" spans="1:11">
      <c r="A58">
        <v>512</v>
      </c>
      <c r="B58">
        <f>Script!B58</f>
        <v>56</v>
      </c>
      <c r="C58">
        <f>IF((Script!C58)&lt;&gt;"",VLOOKUP(Script!C58,TRIGGERS!A:B,2,FALSE),0)</f>
        <v>0</v>
      </c>
      <c r="D58">
        <f>IF(Script!D58=" ",0,Script!D58)</f>
        <v>0</v>
      </c>
      <c r="E58">
        <f>IF(Script!E58&lt;&gt;"",VLOOKUP(Script!E58,CONDITIONS!A:B,2,FALSE),0)</f>
        <v>0</v>
      </c>
      <c r="F58">
        <f>IF(Script!F58=" ",0,Script!F58)</f>
        <v>0</v>
      </c>
      <c r="G58">
        <f>IF(Script!J58&lt;&gt;"",VLOOKUP(Script!J58,ACTIONS!A:B,2,FALSE),0)</f>
        <v>0</v>
      </c>
      <c r="H58">
        <f>IF(Script!K58=" ",0,Script!K58)</f>
        <v>0</v>
      </c>
      <c r="I58">
        <f>IF(Script!H58&lt;&gt;"", VLOOKUP(Script!H58,CONDITIONS!A:B,2,FALSE),0) + IF(Script!G58&lt;&gt;"",VLOOKUP(Script!G58,'CONDITION OPERATIONS'!$A$1:$B$4,2,FALSE),0)</f>
        <v>0</v>
      </c>
      <c r="J58">
        <f>IF(Script!I58=" ",0,Script!I58)</f>
        <v>0</v>
      </c>
      <c r="K58" t="str">
        <f t="shared" si="0"/>
        <v>!RP,512,56,0,0,0,0,0,0,0,0</v>
      </c>
    </row>
    <row r="59" spans="1:11">
      <c r="A59">
        <v>512</v>
      </c>
      <c r="B59">
        <f>Script!B59</f>
        <v>57</v>
      </c>
      <c r="C59">
        <f>IF((Script!C59)&lt;&gt;"",VLOOKUP(Script!C59,TRIGGERS!A:B,2,FALSE),0)</f>
        <v>0</v>
      </c>
      <c r="D59">
        <f>IF(Script!D59=" ",0,Script!D59)</f>
        <v>0</v>
      </c>
      <c r="E59">
        <f>IF(Script!E59&lt;&gt;"",VLOOKUP(Script!E59,CONDITIONS!A:B,2,FALSE),0)</f>
        <v>0</v>
      </c>
      <c r="F59">
        <f>IF(Script!F59=" ",0,Script!F59)</f>
        <v>0</v>
      </c>
      <c r="G59">
        <f>IF(Script!J59&lt;&gt;"",VLOOKUP(Script!J59,ACTIONS!A:B,2,FALSE),0)</f>
        <v>0</v>
      </c>
      <c r="H59">
        <f>IF(Script!K59=" ",0,Script!K59)</f>
        <v>0</v>
      </c>
      <c r="I59">
        <f>IF(Script!H59&lt;&gt;"", VLOOKUP(Script!H59,CONDITIONS!A:B,2,FALSE),0) + IF(Script!G59&lt;&gt;"",VLOOKUP(Script!G59,'CONDITION OPERATIONS'!$A$1:$B$4,2,FALSE),0)</f>
        <v>0</v>
      </c>
      <c r="J59">
        <f>IF(Script!I59=" ",0,Script!I59)</f>
        <v>0</v>
      </c>
      <c r="K59" t="str">
        <f t="shared" si="0"/>
        <v>!RP,512,57,0,0,0,0,0,0,0,0</v>
      </c>
    </row>
    <row r="60" spans="1:11">
      <c r="A60">
        <v>512</v>
      </c>
      <c r="B60">
        <f>Script!B60</f>
        <v>58</v>
      </c>
      <c r="C60">
        <f>IF((Script!C60)&lt;&gt;"",VLOOKUP(Script!C60,TRIGGERS!A:B,2,FALSE),0)</f>
        <v>0</v>
      </c>
      <c r="D60">
        <f>IF(Script!D60=" ",0,Script!D60)</f>
        <v>0</v>
      </c>
      <c r="E60">
        <f>IF(Script!E60&lt;&gt;"",VLOOKUP(Script!E60,CONDITIONS!A:B,2,FALSE),0)</f>
        <v>0</v>
      </c>
      <c r="F60">
        <f>IF(Script!F60=" ",0,Script!F60)</f>
        <v>0</v>
      </c>
      <c r="G60">
        <f>IF(Script!J60&lt;&gt;"",VLOOKUP(Script!J60,ACTIONS!A:B,2,FALSE),0)</f>
        <v>0</v>
      </c>
      <c r="H60">
        <f>IF(Script!K60=" ",0,Script!K60)</f>
        <v>0</v>
      </c>
      <c r="I60">
        <f>IF(Script!H60&lt;&gt;"", VLOOKUP(Script!H60,CONDITIONS!A:B,2,FALSE),0) + IF(Script!G60&lt;&gt;"",VLOOKUP(Script!G60,'CONDITION OPERATIONS'!$A$1:$B$4,2,FALSE),0)</f>
        <v>0</v>
      </c>
      <c r="J60">
        <f>IF(Script!I60=" ",0,Script!I60)</f>
        <v>0</v>
      </c>
      <c r="K60" t="str">
        <f t="shared" si="0"/>
        <v>!RP,512,58,0,0,0,0,0,0,0,0</v>
      </c>
    </row>
    <row r="61" spans="1:11">
      <c r="A61">
        <v>512</v>
      </c>
      <c r="B61">
        <f>Script!B61</f>
        <v>59</v>
      </c>
      <c r="C61">
        <f>IF((Script!C61)&lt;&gt;"",VLOOKUP(Script!C61,TRIGGERS!A:B,2,FALSE),0)</f>
        <v>0</v>
      </c>
      <c r="D61">
        <f>IF(Script!D61=" ",0,Script!D61)</f>
        <v>0</v>
      </c>
      <c r="E61">
        <f>IF(Script!E61&lt;&gt;"",VLOOKUP(Script!E61,CONDITIONS!A:B,2,FALSE),0)</f>
        <v>0</v>
      </c>
      <c r="F61">
        <f>IF(Script!F61=" ",0,Script!F61)</f>
        <v>0</v>
      </c>
      <c r="G61">
        <f>IF(Script!J61&lt;&gt;"",VLOOKUP(Script!J61,ACTIONS!A:B,2,FALSE),0)</f>
        <v>0</v>
      </c>
      <c r="H61">
        <f>IF(Script!K61=" ",0,Script!K61)</f>
        <v>0</v>
      </c>
      <c r="I61">
        <f>IF(Script!H61&lt;&gt;"", VLOOKUP(Script!H61,CONDITIONS!A:B,2,FALSE),0) + IF(Script!G61&lt;&gt;"",VLOOKUP(Script!G61,'CONDITION OPERATIONS'!$A$1:$B$4,2,FALSE),0)</f>
        <v>0</v>
      </c>
      <c r="J61">
        <f>IF(Script!I61=" ",0,Script!I61)</f>
        <v>0</v>
      </c>
      <c r="K61" t="str">
        <f t="shared" si="0"/>
        <v>!RP,512,59,0,0,0,0,0,0,0,0</v>
      </c>
    </row>
    <row r="62" spans="1:11">
      <c r="A62">
        <v>512</v>
      </c>
      <c r="B62">
        <f>Script!B62</f>
        <v>60</v>
      </c>
      <c r="C62">
        <f>IF((Script!C62)&lt;&gt;"",VLOOKUP(Script!C62,TRIGGERS!A:B,2,FALSE),0)</f>
        <v>0</v>
      </c>
      <c r="D62">
        <f>IF(Script!D62=" ",0,Script!D62)</f>
        <v>0</v>
      </c>
      <c r="E62">
        <f>IF(Script!E62&lt;&gt;"",VLOOKUP(Script!E62,CONDITIONS!A:B,2,FALSE),0)</f>
        <v>0</v>
      </c>
      <c r="F62">
        <f>IF(Script!F62=" ",0,Script!F62)</f>
        <v>0</v>
      </c>
      <c r="G62">
        <f>IF(Script!J62&lt;&gt;"",VLOOKUP(Script!J62,ACTIONS!A:B,2,FALSE),0)</f>
        <v>0</v>
      </c>
      <c r="H62">
        <f>IF(Script!K62=" ",0,Script!K62)</f>
        <v>0</v>
      </c>
      <c r="I62">
        <f>IF(Script!H62&lt;&gt;"", VLOOKUP(Script!H62,CONDITIONS!A:B,2,FALSE),0) + IF(Script!G62&lt;&gt;"",VLOOKUP(Script!G62,'CONDITION OPERATIONS'!$A$1:$B$4,2,FALSE),0)</f>
        <v>0</v>
      </c>
      <c r="J62">
        <f>IF(Script!I62=" ",0,Script!I62)</f>
        <v>0</v>
      </c>
      <c r="K62" t="str">
        <f t="shared" si="0"/>
        <v>!RP,512,60,0,0,0,0,0,0,0,0</v>
      </c>
    </row>
    <row r="63" spans="1:11">
      <c r="A63">
        <v>512</v>
      </c>
      <c r="B63">
        <f>Script!B63</f>
        <v>61</v>
      </c>
      <c r="C63">
        <f>IF((Script!C63)&lt;&gt;"",VLOOKUP(Script!C63,TRIGGERS!A:B,2,FALSE),0)</f>
        <v>0</v>
      </c>
      <c r="D63">
        <f>IF(Script!D63=" ",0,Script!D63)</f>
        <v>0</v>
      </c>
      <c r="E63">
        <f>IF(Script!E63&lt;&gt;"",VLOOKUP(Script!E63,CONDITIONS!A:B,2,FALSE),0)</f>
        <v>0</v>
      </c>
      <c r="F63">
        <f>IF(Script!F63=" ",0,Script!F63)</f>
        <v>0</v>
      </c>
      <c r="G63">
        <f>IF(Script!J63&lt;&gt;"",VLOOKUP(Script!J63,ACTIONS!A:B,2,FALSE),0)</f>
        <v>0</v>
      </c>
      <c r="H63">
        <f>IF(Script!K63=" ",0,Script!K63)</f>
        <v>0</v>
      </c>
      <c r="I63">
        <f>IF(Script!H63&lt;&gt;"", VLOOKUP(Script!H63,CONDITIONS!A:B,2,FALSE),0) + IF(Script!G63&lt;&gt;"",VLOOKUP(Script!G63,'CONDITION OPERATIONS'!$A$1:$B$4,2,FALSE),0)</f>
        <v>0</v>
      </c>
      <c r="J63">
        <f>IF(Script!I63=" ",0,Script!I63)</f>
        <v>0</v>
      </c>
      <c r="K63" t="str">
        <f t="shared" si="0"/>
        <v>!RP,512,61,0,0,0,0,0,0,0,0</v>
      </c>
    </row>
    <row r="64" spans="1:11">
      <c r="A64">
        <v>512</v>
      </c>
      <c r="B64">
        <f>Script!B64</f>
        <v>62</v>
      </c>
      <c r="C64">
        <f>IF((Script!C64)&lt;&gt;"",VLOOKUP(Script!C64,TRIGGERS!A:B,2,FALSE),0)</f>
        <v>0</v>
      </c>
      <c r="D64">
        <f>IF(Script!D64=" ",0,Script!D64)</f>
        <v>0</v>
      </c>
      <c r="E64">
        <f>IF(Script!E64&lt;&gt;"",VLOOKUP(Script!E64,CONDITIONS!A:B,2,FALSE),0)</f>
        <v>0</v>
      </c>
      <c r="F64">
        <f>IF(Script!F64=" ",0,Script!F64)</f>
        <v>0</v>
      </c>
      <c r="G64">
        <f>IF(Script!J64&lt;&gt;"",VLOOKUP(Script!J64,ACTIONS!A:B,2,FALSE),0)</f>
        <v>0</v>
      </c>
      <c r="H64">
        <f>IF(Script!K64=" ",0,Script!K64)</f>
        <v>0</v>
      </c>
      <c r="I64">
        <f>IF(Script!H64&lt;&gt;"", VLOOKUP(Script!H64,CONDITIONS!A:B,2,FALSE),0) + IF(Script!G64&lt;&gt;"",VLOOKUP(Script!G64,'CONDITION OPERATIONS'!$A$1:$B$4,2,FALSE),0)</f>
        <v>0</v>
      </c>
      <c r="J64">
        <f>IF(Script!I64=" ",0,Script!I64)</f>
        <v>0</v>
      </c>
      <c r="K64" t="str">
        <f t="shared" si="0"/>
        <v>!RP,512,62,0,0,0,0,0,0,0,0</v>
      </c>
    </row>
    <row r="65" spans="1:11">
      <c r="A65">
        <v>512</v>
      </c>
      <c r="B65">
        <f>Script!B65</f>
        <v>63</v>
      </c>
      <c r="C65">
        <f>IF((Script!C65)&lt;&gt;"",VLOOKUP(Script!C65,TRIGGERS!A:B,2,FALSE),0)</f>
        <v>0</v>
      </c>
      <c r="D65">
        <f>IF(Script!D65=" ",0,Script!D65)</f>
        <v>0</v>
      </c>
      <c r="E65">
        <f>IF(Script!E65&lt;&gt;"",VLOOKUP(Script!E65,CONDITIONS!A:B,2,FALSE),0)</f>
        <v>0</v>
      </c>
      <c r="F65">
        <f>IF(Script!F65=" ",0,Script!F65)</f>
        <v>0</v>
      </c>
      <c r="G65">
        <f>IF(Script!J65&lt;&gt;"",VLOOKUP(Script!J65,ACTIONS!A:B,2,FALSE),0)</f>
        <v>0</v>
      </c>
      <c r="H65">
        <f>IF(Script!K65=" ",0,Script!K65)</f>
        <v>0</v>
      </c>
      <c r="I65">
        <f>IF(Script!H65&lt;&gt;"", VLOOKUP(Script!H65,CONDITIONS!A:B,2,FALSE),0) + IF(Script!G65&lt;&gt;"",VLOOKUP(Script!G65,'CONDITION OPERATIONS'!$A$1:$B$4,2,FALSE),0)</f>
        <v>0</v>
      </c>
      <c r="J65">
        <f>IF(Script!I65=" ",0,Script!I65)</f>
        <v>0</v>
      </c>
      <c r="K65" t="str">
        <f t="shared" si="0"/>
        <v>!RP,512,63,0,0,0,0,0,0,0,0</v>
      </c>
    </row>
    <row r="66" spans="1:11">
      <c r="A66">
        <v>512</v>
      </c>
      <c r="B66">
        <f>Script!B66</f>
        <v>64</v>
      </c>
      <c r="C66">
        <f>IF((Script!C66)&lt;&gt;"",VLOOKUP(Script!C66,TRIGGERS!A:B,2,FALSE),0)</f>
        <v>0</v>
      </c>
      <c r="D66">
        <f>IF(Script!D66=" ",0,Script!D66)</f>
        <v>0</v>
      </c>
      <c r="E66">
        <f>IF(Script!E66&lt;&gt;"",VLOOKUP(Script!E66,CONDITIONS!A:B,2,FALSE),0)</f>
        <v>0</v>
      </c>
      <c r="F66">
        <f>IF(Script!F66=" ",0,Script!F66)</f>
        <v>0</v>
      </c>
      <c r="G66">
        <f>IF(Script!J66&lt;&gt;"",VLOOKUP(Script!J66,ACTIONS!A:B,2,FALSE),0)</f>
        <v>0</v>
      </c>
      <c r="H66">
        <f>IF(Script!K66=" ",0,Script!K66)</f>
        <v>0</v>
      </c>
      <c r="I66">
        <f>IF(Script!H66&lt;&gt;"", VLOOKUP(Script!H66,CONDITIONS!A:B,2,FALSE),0) + IF(Script!G66&lt;&gt;"",VLOOKUP(Script!G66,'CONDITION OPERATIONS'!$A$1:$B$4,2,FALSE),0)</f>
        <v>0</v>
      </c>
      <c r="J66">
        <f>IF(Script!I66=" ",0,Script!I66)</f>
        <v>0</v>
      </c>
      <c r="K66" t="str">
        <f t="shared" si="0"/>
        <v>!RP,512,64,0,0,0,0,0,0,0,0</v>
      </c>
    </row>
    <row r="67" spans="1:11">
      <c r="A67">
        <v>512</v>
      </c>
      <c r="B67">
        <f>Script!B67</f>
        <v>65</v>
      </c>
      <c r="C67">
        <f>IF((Script!C67)&lt;&gt;"",VLOOKUP(Script!C67,TRIGGERS!A:B,2,FALSE),0)</f>
        <v>0</v>
      </c>
      <c r="D67">
        <f>IF(Script!D67=" ",0,Script!D67)</f>
        <v>0</v>
      </c>
      <c r="E67">
        <f>IF(Script!E67&lt;&gt;"",VLOOKUP(Script!E67,CONDITIONS!A:B,2,FALSE),0)</f>
        <v>0</v>
      </c>
      <c r="F67">
        <f>IF(Script!F67=" ",0,Script!F67)</f>
        <v>0</v>
      </c>
      <c r="G67">
        <f>IF(Script!J67&lt;&gt;"",VLOOKUP(Script!J67,ACTIONS!A:B,2,FALSE),0)</f>
        <v>0</v>
      </c>
      <c r="H67">
        <f>IF(Script!K67=" ",0,Script!K67)</f>
        <v>0</v>
      </c>
      <c r="I67">
        <f>IF(Script!H67&lt;&gt;"", VLOOKUP(Script!H67,CONDITIONS!A:B,2,FALSE),0) + IF(Script!G67&lt;&gt;"",VLOOKUP(Script!G67,'CONDITION OPERATIONS'!$A$1:$B$4,2,FALSE),0)</f>
        <v>0</v>
      </c>
      <c r="J67">
        <f>IF(Script!I67=" ",0,Script!I67)</f>
        <v>0</v>
      </c>
      <c r="K67" t="str">
        <f t="shared" ref="K67:K130" si="1">CONCATENATE("!RP,",$A67,",",$B67,",",$C67,",",$D67,",",$E67,",",$F67,",",$G67,",",$H67,",",$I67,",",$J67)</f>
        <v>!RP,512,65,0,0,0,0,0,0,0,0</v>
      </c>
    </row>
    <row r="68" spans="1:11">
      <c r="A68">
        <v>512</v>
      </c>
      <c r="B68">
        <f>Script!B68</f>
        <v>66</v>
      </c>
      <c r="C68">
        <f>IF((Script!C68)&lt;&gt;"",VLOOKUP(Script!C68,TRIGGERS!A:B,2,FALSE),0)</f>
        <v>0</v>
      </c>
      <c r="D68">
        <f>IF(Script!D68=" ",0,Script!D68)</f>
        <v>0</v>
      </c>
      <c r="E68">
        <f>IF(Script!E68&lt;&gt;"",VLOOKUP(Script!E68,CONDITIONS!A:B,2,FALSE),0)</f>
        <v>0</v>
      </c>
      <c r="F68">
        <f>IF(Script!F68=" ",0,Script!F68)</f>
        <v>0</v>
      </c>
      <c r="G68">
        <f>IF(Script!J68&lt;&gt;"",VLOOKUP(Script!J68,ACTIONS!A:B,2,FALSE),0)</f>
        <v>0</v>
      </c>
      <c r="H68">
        <f>IF(Script!K68=" ",0,Script!K68)</f>
        <v>0</v>
      </c>
      <c r="I68">
        <f>IF(Script!H68&lt;&gt;"", VLOOKUP(Script!H68,CONDITIONS!A:B,2,FALSE),0) + IF(Script!G68&lt;&gt;"",VLOOKUP(Script!G68,'CONDITION OPERATIONS'!$A$1:$B$4,2,FALSE),0)</f>
        <v>0</v>
      </c>
      <c r="J68">
        <f>IF(Script!I68=" ",0,Script!I68)</f>
        <v>0</v>
      </c>
      <c r="K68" t="str">
        <f t="shared" si="1"/>
        <v>!RP,512,66,0,0,0,0,0,0,0,0</v>
      </c>
    </row>
    <row r="69" spans="1:11">
      <c r="A69">
        <v>512</v>
      </c>
      <c r="B69">
        <f>Script!B69</f>
        <v>67</v>
      </c>
      <c r="C69">
        <f>IF((Script!C69)&lt;&gt;"",VLOOKUP(Script!C69,TRIGGERS!A:B,2,FALSE),0)</f>
        <v>0</v>
      </c>
      <c r="D69">
        <f>IF(Script!D69=" ",0,Script!D69)</f>
        <v>0</v>
      </c>
      <c r="E69">
        <f>IF(Script!E69&lt;&gt;"",VLOOKUP(Script!E69,CONDITIONS!A:B,2,FALSE),0)</f>
        <v>0</v>
      </c>
      <c r="F69">
        <f>IF(Script!F69=" ",0,Script!F69)</f>
        <v>0</v>
      </c>
      <c r="G69">
        <f>IF(Script!J69&lt;&gt;"",VLOOKUP(Script!J69,ACTIONS!A:B,2,FALSE),0)</f>
        <v>0</v>
      </c>
      <c r="H69">
        <f>IF(Script!K69=" ",0,Script!K69)</f>
        <v>0</v>
      </c>
      <c r="I69">
        <f>IF(Script!H69&lt;&gt;"", VLOOKUP(Script!H69,CONDITIONS!A:B,2,FALSE),0) + IF(Script!G69&lt;&gt;"",VLOOKUP(Script!G69,'CONDITION OPERATIONS'!$A$1:$B$4,2,FALSE),0)</f>
        <v>0</v>
      </c>
      <c r="J69">
        <f>IF(Script!I69=" ",0,Script!I69)</f>
        <v>0</v>
      </c>
      <c r="K69" t="str">
        <f t="shared" si="1"/>
        <v>!RP,512,67,0,0,0,0,0,0,0,0</v>
      </c>
    </row>
    <row r="70" spans="1:11">
      <c r="A70">
        <v>512</v>
      </c>
      <c r="B70">
        <f>Script!B70</f>
        <v>68</v>
      </c>
      <c r="C70">
        <f>IF((Script!C70)&lt;&gt;"",VLOOKUP(Script!C70,TRIGGERS!A:B,2,FALSE),0)</f>
        <v>0</v>
      </c>
      <c r="D70">
        <f>IF(Script!D70=" ",0,Script!D70)</f>
        <v>0</v>
      </c>
      <c r="E70">
        <f>IF(Script!E70&lt;&gt;"",VLOOKUP(Script!E70,CONDITIONS!A:B,2,FALSE),0)</f>
        <v>0</v>
      </c>
      <c r="F70">
        <f>IF(Script!F70=" ",0,Script!F70)</f>
        <v>0</v>
      </c>
      <c r="G70">
        <f>IF(Script!J70&lt;&gt;"",VLOOKUP(Script!J70,ACTIONS!A:B,2,FALSE),0)</f>
        <v>0</v>
      </c>
      <c r="H70">
        <f>IF(Script!K70=" ",0,Script!K70)</f>
        <v>0</v>
      </c>
      <c r="I70">
        <f>IF(Script!H70&lt;&gt;"", VLOOKUP(Script!H70,CONDITIONS!A:B,2,FALSE),0) + IF(Script!G70&lt;&gt;"",VLOOKUP(Script!G70,'CONDITION OPERATIONS'!$A$1:$B$4,2,FALSE),0)</f>
        <v>0</v>
      </c>
      <c r="J70">
        <f>IF(Script!I70=" ",0,Script!I70)</f>
        <v>0</v>
      </c>
      <c r="K70" t="str">
        <f t="shared" si="1"/>
        <v>!RP,512,68,0,0,0,0,0,0,0,0</v>
      </c>
    </row>
    <row r="71" spans="1:11">
      <c r="A71">
        <v>512</v>
      </c>
      <c r="B71">
        <f>Script!B71</f>
        <v>69</v>
      </c>
      <c r="C71">
        <f>IF((Script!C71)&lt;&gt;"",VLOOKUP(Script!C71,TRIGGERS!A:B,2,FALSE),0)</f>
        <v>0</v>
      </c>
      <c r="D71">
        <f>IF(Script!D71=" ",0,Script!D71)</f>
        <v>0</v>
      </c>
      <c r="E71">
        <f>IF(Script!E71&lt;&gt;"",VLOOKUP(Script!E71,CONDITIONS!A:B,2,FALSE),0)</f>
        <v>0</v>
      </c>
      <c r="F71">
        <f>IF(Script!F71=" ",0,Script!F71)</f>
        <v>0</v>
      </c>
      <c r="G71">
        <f>IF(Script!J71&lt;&gt;"",VLOOKUP(Script!J71,ACTIONS!A:B,2,FALSE),0)</f>
        <v>0</v>
      </c>
      <c r="H71">
        <f>IF(Script!K71=" ",0,Script!K71)</f>
        <v>0</v>
      </c>
      <c r="I71">
        <f>IF(Script!H71&lt;&gt;"", VLOOKUP(Script!H71,CONDITIONS!A:B,2,FALSE),0) + IF(Script!G71&lt;&gt;"",VLOOKUP(Script!G71,'CONDITION OPERATIONS'!$A$1:$B$4,2,FALSE),0)</f>
        <v>0</v>
      </c>
      <c r="J71">
        <f>IF(Script!I71=" ",0,Script!I71)</f>
        <v>0</v>
      </c>
      <c r="K71" t="str">
        <f t="shared" si="1"/>
        <v>!RP,512,69,0,0,0,0,0,0,0,0</v>
      </c>
    </row>
    <row r="72" spans="1:11">
      <c r="A72">
        <v>512</v>
      </c>
      <c r="B72">
        <f>Script!B72</f>
        <v>70</v>
      </c>
      <c r="C72">
        <f>IF((Script!C72)&lt;&gt;"",VLOOKUP(Script!C72,TRIGGERS!A:B,2,FALSE),0)</f>
        <v>0</v>
      </c>
      <c r="D72">
        <f>IF(Script!D72=" ",0,Script!D72)</f>
        <v>0</v>
      </c>
      <c r="E72">
        <f>IF(Script!E72&lt;&gt;"",VLOOKUP(Script!E72,CONDITIONS!A:B,2,FALSE),0)</f>
        <v>0</v>
      </c>
      <c r="F72">
        <f>IF(Script!F72=" ",0,Script!F72)</f>
        <v>0</v>
      </c>
      <c r="G72">
        <f>IF(Script!J72&lt;&gt;"",VLOOKUP(Script!J72,ACTIONS!A:B,2,FALSE),0)</f>
        <v>0</v>
      </c>
      <c r="H72">
        <f>IF(Script!K72=" ",0,Script!K72)</f>
        <v>0</v>
      </c>
      <c r="I72">
        <f>IF(Script!H72&lt;&gt;"", VLOOKUP(Script!H72,CONDITIONS!A:B,2,FALSE),0) + IF(Script!G72&lt;&gt;"",VLOOKUP(Script!G72,'CONDITION OPERATIONS'!$A$1:$B$4,2,FALSE),0)</f>
        <v>0</v>
      </c>
      <c r="J72">
        <f>IF(Script!I72=" ",0,Script!I72)</f>
        <v>0</v>
      </c>
      <c r="K72" t="str">
        <f t="shared" si="1"/>
        <v>!RP,512,70,0,0,0,0,0,0,0,0</v>
      </c>
    </row>
    <row r="73" spans="1:11">
      <c r="A73">
        <v>512</v>
      </c>
      <c r="B73">
        <f>Script!B73</f>
        <v>71</v>
      </c>
      <c r="C73">
        <f>IF((Script!C73)&lt;&gt;"",VLOOKUP(Script!C73,TRIGGERS!A:B,2,FALSE),0)</f>
        <v>0</v>
      </c>
      <c r="D73">
        <f>IF(Script!D73=" ",0,Script!D73)</f>
        <v>0</v>
      </c>
      <c r="E73">
        <f>IF(Script!E73&lt;&gt;"",VLOOKUP(Script!E73,CONDITIONS!A:B,2,FALSE),0)</f>
        <v>0</v>
      </c>
      <c r="F73">
        <f>IF(Script!F73=" ",0,Script!F73)</f>
        <v>0</v>
      </c>
      <c r="G73">
        <f>IF(Script!J73&lt;&gt;"",VLOOKUP(Script!J73,ACTIONS!A:B,2,FALSE),0)</f>
        <v>0</v>
      </c>
      <c r="H73">
        <f>IF(Script!K73=" ",0,Script!K73)</f>
        <v>0</v>
      </c>
      <c r="I73">
        <f>IF(Script!H73&lt;&gt;"", VLOOKUP(Script!H73,CONDITIONS!A:B,2,FALSE),0) + IF(Script!G73&lt;&gt;"",VLOOKUP(Script!G73,'CONDITION OPERATIONS'!$A$1:$B$4,2,FALSE),0)</f>
        <v>0</v>
      </c>
      <c r="J73">
        <f>IF(Script!I73=" ",0,Script!I73)</f>
        <v>0</v>
      </c>
      <c r="K73" t="str">
        <f t="shared" si="1"/>
        <v>!RP,512,71,0,0,0,0,0,0,0,0</v>
      </c>
    </row>
    <row r="74" spans="1:11">
      <c r="A74">
        <v>512</v>
      </c>
      <c r="B74">
        <f>Script!B74</f>
        <v>72</v>
      </c>
      <c r="C74">
        <f>IF((Script!C74)&lt;&gt;"",VLOOKUP(Script!C74,TRIGGERS!A:B,2,FALSE),0)</f>
        <v>0</v>
      </c>
      <c r="D74">
        <f>IF(Script!D74=" ",0,Script!D74)</f>
        <v>0</v>
      </c>
      <c r="E74">
        <f>IF(Script!E74&lt;&gt;"",VLOOKUP(Script!E74,CONDITIONS!A:B,2,FALSE),0)</f>
        <v>0</v>
      </c>
      <c r="F74">
        <f>IF(Script!F74=" ",0,Script!F74)</f>
        <v>0</v>
      </c>
      <c r="G74">
        <f>IF(Script!J74&lt;&gt;"",VLOOKUP(Script!J74,ACTIONS!A:B,2,FALSE),0)</f>
        <v>0</v>
      </c>
      <c r="H74">
        <f>IF(Script!K74=" ",0,Script!K74)</f>
        <v>0</v>
      </c>
      <c r="I74">
        <f>IF(Script!H74&lt;&gt;"", VLOOKUP(Script!H74,CONDITIONS!A:B,2,FALSE),0) + IF(Script!G74&lt;&gt;"",VLOOKUP(Script!G74,'CONDITION OPERATIONS'!$A$1:$B$4,2,FALSE),0)</f>
        <v>0</v>
      </c>
      <c r="J74">
        <f>IF(Script!I74=" ",0,Script!I74)</f>
        <v>0</v>
      </c>
      <c r="K74" t="str">
        <f t="shared" si="1"/>
        <v>!RP,512,72,0,0,0,0,0,0,0,0</v>
      </c>
    </row>
    <row r="75" spans="1:11">
      <c r="A75">
        <v>512</v>
      </c>
      <c r="B75">
        <f>Script!B75</f>
        <v>73</v>
      </c>
      <c r="C75">
        <f>IF((Script!C75)&lt;&gt;"",VLOOKUP(Script!C75,TRIGGERS!A:B,2,FALSE),0)</f>
        <v>0</v>
      </c>
      <c r="D75">
        <f>IF(Script!D75=" ",0,Script!D75)</f>
        <v>0</v>
      </c>
      <c r="E75">
        <f>IF(Script!E75&lt;&gt;"",VLOOKUP(Script!E75,CONDITIONS!A:B,2,FALSE),0)</f>
        <v>0</v>
      </c>
      <c r="F75">
        <f>IF(Script!F75=" ",0,Script!F75)</f>
        <v>0</v>
      </c>
      <c r="G75">
        <f>IF(Script!J75&lt;&gt;"",VLOOKUP(Script!J75,ACTIONS!A:B,2,FALSE),0)</f>
        <v>0</v>
      </c>
      <c r="H75">
        <f>IF(Script!K75=" ",0,Script!K75)</f>
        <v>0</v>
      </c>
      <c r="I75">
        <f>IF(Script!H75&lt;&gt;"", VLOOKUP(Script!H75,CONDITIONS!A:B,2,FALSE),0) + IF(Script!G75&lt;&gt;"",VLOOKUP(Script!G75,'CONDITION OPERATIONS'!$A$1:$B$4,2,FALSE),0)</f>
        <v>0</v>
      </c>
      <c r="J75">
        <f>IF(Script!I75=" ",0,Script!I75)</f>
        <v>0</v>
      </c>
      <c r="K75" t="str">
        <f t="shared" si="1"/>
        <v>!RP,512,73,0,0,0,0,0,0,0,0</v>
      </c>
    </row>
    <row r="76" spans="1:11">
      <c r="A76">
        <v>512</v>
      </c>
      <c r="B76">
        <f>Script!B76</f>
        <v>74</v>
      </c>
      <c r="C76">
        <f>IF((Script!C76)&lt;&gt;"",VLOOKUP(Script!C76,TRIGGERS!A:B,2,FALSE),0)</f>
        <v>0</v>
      </c>
      <c r="D76">
        <f>IF(Script!D76=" ",0,Script!D76)</f>
        <v>0</v>
      </c>
      <c r="E76">
        <f>IF(Script!E76&lt;&gt;"",VLOOKUP(Script!E76,CONDITIONS!A:B,2,FALSE),0)</f>
        <v>0</v>
      </c>
      <c r="F76">
        <f>IF(Script!F76=" ",0,Script!F76)</f>
        <v>0</v>
      </c>
      <c r="G76">
        <f>IF(Script!J76&lt;&gt;"",VLOOKUP(Script!J76,ACTIONS!A:B,2,FALSE),0)</f>
        <v>0</v>
      </c>
      <c r="H76">
        <f>IF(Script!K76=" ",0,Script!K76)</f>
        <v>0</v>
      </c>
      <c r="I76">
        <f>IF(Script!H76&lt;&gt;"", VLOOKUP(Script!H76,CONDITIONS!A:B,2,FALSE),0) + IF(Script!G76&lt;&gt;"",VLOOKUP(Script!G76,'CONDITION OPERATIONS'!$A$1:$B$4,2,FALSE),0)</f>
        <v>0</v>
      </c>
      <c r="J76">
        <f>IF(Script!I76=" ",0,Script!I76)</f>
        <v>0</v>
      </c>
      <c r="K76" t="str">
        <f t="shared" si="1"/>
        <v>!RP,512,74,0,0,0,0,0,0,0,0</v>
      </c>
    </row>
    <row r="77" spans="1:11">
      <c r="A77">
        <v>512</v>
      </c>
      <c r="B77">
        <f>Script!B77</f>
        <v>75</v>
      </c>
      <c r="C77">
        <f>IF((Script!C77)&lt;&gt;"",VLOOKUP(Script!C77,TRIGGERS!A:B,2,FALSE),0)</f>
        <v>0</v>
      </c>
      <c r="D77">
        <f>IF(Script!D77=" ",0,Script!D77)</f>
        <v>0</v>
      </c>
      <c r="E77">
        <f>IF(Script!E77&lt;&gt;"",VLOOKUP(Script!E77,CONDITIONS!A:B,2,FALSE),0)</f>
        <v>0</v>
      </c>
      <c r="F77">
        <f>IF(Script!F77=" ",0,Script!F77)</f>
        <v>0</v>
      </c>
      <c r="G77">
        <f>IF(Script!J77&lt;&gt;"",VLOOKUP(Script!J77,ACTIONS!A:B,2,FALSE),0)</f>
        <v>0</v>
      </c>
      <c r="H77">
        <f>IF(Script!K77=" ",0,Script!K77)</f>
        <v>0</v>
      </c>
      <c r="I77">
        <f>IF(Script!H77&lt;&gt;"", VLOOKUP(Script!H77,CONDITIONS!A:B,2,FALSE),0) + IF(Script!G77&lt;&gt;"",VLOOKUP(Script!G77,'CONDITION OPERATIONS'!$A$1:$B$4,2,FALSE),0)</f>
        <v>0</v>
      </c>
      <c r="J77">
        <f>IF(Script!I77=" ",0,Script!I77)</f>
        <v>0</v>
      </c>
      <c r="K77" t="str">
        <f t="shared" si="1"/>
        <v>!RP,512,75,0,0,0,0,0,0,0,0</v>
      </c>
    </row>
    <row r="78" spans="1:11">
      <c r="A78">
        <v>512</v>
      </c>
      <c r="B78">
        <f>Script!B78</f>
        <v>76</v>
      </c>
      <c r="C78">
        <f>IF((Script!C78)&lt;&gt;"",VLOOKUP(Script!C78,TRIGGERS!A:B,2,FALSE),0)</f>
        <v>0</v>
      </c>
      <c r="D78">
        <f>IF(Script!D78=" ",0,Script!D78)</f>
        <v>0</v>
      </c>
      <c r="E78">
        <f>IF(Script!E78&lt;&gt;"",VLOOKUP(Script!E78,CONDITIONS!A:B,2,FALSE),0)</f>
        <v>0</v>
      </c>
      <c r="F78">
        <f>IF(Script!F78=" ",0,Script!F78)</f>
        <v>0</v>
      </c>
      <c r="G78">
        <f>IF(Script!J78&lt;&gt;"",VLOOKUP(Script!J78,ACTIONS!A:B,2,FALSE),0)</f>
        <v>0</v>
      </c>
      <c r="H78">
        <f>IF(Script!K78=" ",0,Script!K78)</f>
        <v>0</v>
      </c>
      <c r="I78">
        <f>IF(Script!H78&lt;&gt;"", VLOOKUP(Script!H78,CONDITIONS!A:B,2,FALSE),0) + IF(Script!G78&lt;&gt;"",VLOOKUP(Script!G78,'CONDITION OPERATIONS'!$A$1:$B$4,2,FALSE),0)</f>
        <v>0</v>
      </c>
      <c r="J78">
        <f>IF(Script!I78=" ",0,Script!I78)</f>
        <v>0</v>
      </c>
      <c r="K78" t="str">
        <f t="shared" si="1"/>
        <v>!RP,512,76,0,0,0,0,0,0,0,0</v>
      </c>
    </row>
    <row r="79" spans="1:11">
      <c r="A79">
        <v>512</v>
      </c>
      <c r="B79">
        <f>Script!B79</f>
        <v>77</v>
      </c>
      <c r="C79">
        <f>IF((Script!C79)&lt;&gt;"",VLOOKUP(Script!C79,TRIGGERS!A:B,2,FALSE),0)</f>
        <v>0</v>
      </c>
      <c r="D79">
        <f>IF(Script!D79=" ",0,Script!D79)</f>
        <v>0</v>
      </c>
      <c r="E79">
        <f>IF(Script!E79&lt;&gt;"",VLOOKUP(Script!E79,CONDITIONS!A:B,2,FALSE),0)</f>
        <v>0</v>
      </c>
      <c r="F79">
        <f>IF(Script!F79=" ",0,Script!F79)</f>
        <v>0</v>
      </c>
      <c r="G79">
        <f>IF(Script!J79&lt;&gt;"",VLOOKUP(Script!J79,ACTIONS!A:B,2,FALSE),0)</f>
        <v>0</v>
      </c>
      <c r="H79">
        <f>IF(Script!K79=" ",0,Script!K79)</f>
        <v>0</v>
      </c>
      <c r="I79">
        <f>IF(Script!H79&lt;&gt;"", VLOOKUP(Script!H79,CONDITIONS!A:B,2,FALSE),0) + IF(Script!G79&lt;&gt;"",VLOOKUP(Script!G79,'CONDITION OPERATIONS'!$A$1:$B$4,2,FALSE),0)</f>
        <v>0</v>
      </c>
      <c r="J79">
        <f>IF(Script!I79=" ",0,Script!I79)</f>
        <v>0</v>
      </c>
      <c r="K79" t="str">
        <f t="shared" si="1"/>
        <v>!RP,512,77,0,0,0,0,0,0,0,0</v>
      </c>
    </row>
    <row r="80" spans="1:11">
      <c r="A80">
        <v>512</v>
      </c>
      <c r="B80">
        <f>Script!B80</f>
        <v>78</v>
      </c>
      <c r="C80">
        <f>IF((Script!C80)&lt;&gt;"",VLOOKUP(Script!C80,TRIGGERS!A:B,2,FALSE),0)</f>
        <v>0</v>
      </c>
      <c r="D80">
        <f>IF(Script!D80=" ",0,Script!D80)</f>
        <v>0</v>
      </c>
      <c r="E80">
        <f>IF(Script!E80&lt;&gt;"",VLOOKUP(Script!E80,CONDITIONS!A:B,2,FALSE),0)</f>
        <v>0</v>
      </c>
      <c r="F80">
        <f>IF(Script!F80=" ",0,Script!F80)</f>
        <v>0</v>
      </c>
      <c r="G80">
        <f>IF(Script!J80&lt;&gt;"",VLOOKUP(Script!J80,ACTIONS!A:B,2,FALSE),0)</f>
        <v>0</v>
      </c>
      <c r="H80">
        <f>IF(Script!K80=" ",0,Script!K80)</f>
        <v>0</v>
      </c>
      <c r="I80">
        <f>IF(Script!H80&lt;&gt;"", VLOOKUP(Script!H80,CONDITIONS!A:B,2,FALSE),0) + IF(Script!G80&lt;&gt;"",VLOOKUP(Script!G80,'CONDITION OPERATIONS'!$A$1:$B$4,2,FALSE),0)</f>
        <v>0</v>
      </c>
      <c r="J80">
        <f>IF(Script!I80=" ",0,Script!I80)</f>
        <v>0</v>
      </c>
      <c r="K80" t="str">
        <f t="shared" si="1"/>
        <v>!RP,512,78,0,0,0,0,0,0,0,0</v>
      </c>
    </row>
    <row r="81" spans="1:11">
      <c r="A81">
        <v>512</v>
      </c>
      <c r="B81">
        <f>Script!B81</f>
        <v>79</v>
      </c>
      <c r="C81">
        <f>IF((Script!C81)&lt;&gt;"",VLOOKUP(Script!C81,TRIGGERS!A:B,2,FALSE),0)</f>
        <v>0</v>
      </c>
      <c r="D81">
        <f>IF(Script!D81=" ",0,Script!D81)</f>
        <v>0</v>
      </c>
      <c r="E81">
        <f>IF(Script!E81&lt;&gt;"",VLOOKUP(Script!E81,CONDITIONS!A:B,2,FALSE),0)</f>
        <v>0</v>
      </c>
      <c r="F81">
        <f>IF(Script!F81=" ",0,Script!F81)</f>
        <v>0</v>
      </c>
      <c r="G81">
        <f>IF(Script!J81&lt;&gt;"",VLOOKUP(Script!J81,ACTIONS!A:B,2,FALSE),0)</f>
        <v>0</v>
      </c>
      <c r="H81">
        <f>IF(Script!K81=" ",0,Script!K81)</f>
        <v>0</v>
      </c>
      <c r="I81">
        <f>IF(Script!H81&lt;&gt;"", VLOOKUP(Script!H81,CONDITIONS!A:B,2,FALSE),0) + IF(Script!G81&lt;&gt;"",VLOOKUP(Script!G81,'CONDITION OPERATIONS'!$A$1:$B$4,2,FALSE),0)</f>
        <v>0</v>
      </c>
      <c r="J81">
        <f>IF(Script!I81=" ",0,Script!I81)</f>
        <v>0</v>
      </c>
      <c r="K81" t="str">
        <f t="shared" si="1"/>
        <v>!RP,512,79,0,0,0,0,0,0,0,0</v>
      </c>
    </row>
    <row r="82" spans="1:11">
      <c r="A82">
        <v>512</v>
      </c>
      <c r="B82">
        <f>Script!B82</f>
        <v>80</v>
      </c>
      <c r="C82">
        <f>IF((Script!C82)&lt;&gt;"",VLOOKUP(Script!C82,TRIGGERS!A:B,2,FALSE),0)</f>
        <v>0</v>
      </c>
      <c r="D82">
        <f>IF(Script!D82=" ",0,Script!D82)</f>
        <v>0</v>
      </c>
      <c r="E82">
        <f>IF(Script!E82&lt;&gt;"",VLOOKUP(Script!E82,CONDITIONS!A:B,2,FALSE),0)</f>
        <v>0</v>
      </c>
      <c r="F82">
        <f>IF(Script!F82=" ",0,Script!F82)</f>
        <v>0</v>
      </c>
      <c r="G82">
        <f>IF(Script!J82&lt;&gt;"",VLOOKUP(Script!J82,ACTIONS!A:B,2,FALSE),0)</f>
        <v>0</v>
      </c>
      <c r="H82">
        <f>IF(Script!K82=" ",0,Script!K82)</f>
        <v>0</v>
      </c>
      <c r="I82">
        <f>IF(Script!H82&lt;&gt;"", VLOOKUP(Script!H82,CONDITIONS!A:B,2,FALSE),0) + IF(Script!G82&lt;&gt;"",VLOOKUP(Script!G82,'CONDITION OPERATIONS'!$A$1:$B$4,2,FALSE),0)</f>
        <v>0</v>
      </c>
      <c r="J82">
        <f>IF(Script!I82=" ",0,Script!I82)</f>
        <v>0</v>
      </c>
      <c r="K82" t="str">
        <f t="shared" si="1"/>
        <v>!RP,512,80,0,0,0,0,0,0,0,0</v>
      </c>
    </row>
    <row r="83" spans="1:11">
      <c r="A83">
        <v>512</v>
      </c>
      <c r="B83">
        <f>Script!B83</f>
        <v>81</v>
      </c>
      <c r="C83">
        <f>IF((Script!C83)&lt;&gt;"",VLOOKUP(Script!C83,TRIGGERS!A:B,2,FALSE),0)</f>
        <v>0</v>
      </c>
      <c r="D83">
        <f>IF(Script!D83=" ",0,Script!D83)</f>
        <v>0</v>
      </c>
      <c r="E83">
        <f>IF(Script!E83&lt;&gt;"",VLOOKUP(Script!E83,CONDITIONS!A:B,2,FALSE),0)</f>
        <v>0</v>
      </c>
      <c r="F83">
        <f>IF(Script!F83=" ",0,Script!F83)</f>
        <v>0</v>
      </c>
      <c r="G83">
        <f>IF(Script!J83&lt;&gt;"",VLOOKUP(Script!J83,ACTIONS!A:B,2,FALSE),0)</f>
        <v>0</v>
      </c>
      <c r="H83">
        <f>IF(Script!K83=" ",0,Script!K83)</f>
        <v>0</v>
      </c>
      <c r="I83">
        <f>IF(Script!H83&lt;&gt;"", VLOOKUP(Script!H83,CONDITIONS!A:B,2,FALSE),0) + IF(Script!G83&lt;&gt;"",VLOOKUP(Script!G83,'CONDITION OPERATIONS'!$A$1:$B$4,2,FALSE),0)</f>
        <v>0</v>
      </c>
      <c r="J83">
        <f>IF(Script!I83=" ",0,Script!I83)</f>
        <v>0</v>
      </c>
      <c r="K83" t="str">
        <f t="shared" si="1"/>
        <v>!RP,512,81,0,0,0,0,0,0,0,0</v>
      </c>
    </row>
    <row r="84" spans="1:11">
      <c r="A84">
        <v>512</v>
      </c>
      <c r="B84">
        <f>Script!B84</f>
        <v>82</v>
      </c>
      <c r="C84">
        <f>IF((Script!C84)&lt;&gt;"",VLOOKUP(Script!C84,TRIGGERS!A:B,2,FALSE),0)</f>
        <v>0</v>
      </c>
      <c r="D84">
        <f>IF(Script!D84=" ",0,Script!D84)</f>
        <v>0</v>
      </c>
      <c r="E84">
        <f>IF(Script!E84&lt;&gt;"",VLOOKUP(Script!E84,CONDITIONS!A:B,2,FALSE),0)</f>
        <v>0</v>
      </c>
      <c r="F84">
        <f>IF(Script!F84=" ",0,Script!F84)</f>
        <v>0</v>
      </c>
      <c r="G84">
        <f>IF(Script!J84&lt;&gt;"",VLOOKUP(Script!J84,ACTIONS!A:B,2,FALSE),0)</f>
        <v>0</v>
      </c>
      <c r="H84">
        <f>IF(Script!K84=" ",0,Script!K84)</f>
        <v>0</v>
      </c>
      <c r="I84">
        <f>IF(Script!H84&lt;&gt;"", VLOOKUP(Script!H84,CONDITIONS!A:B,2,FALSE),0) + IF(Script!G84&lt;&gt;"",VLOOKUP(Script!G84,'CONDITION OPERATIONS'!$A$1:$B$4,2,FALSE),0)</f>
        <v>0</v>
      </c>
      <c r="J84">
        <f>IF(Script!I84=" ",0,Script!I84)</f>
        <v>0</v>
      </c>
      <c r="K84" t="str">
        <f t="shared" si="1"/>
        <v>!RP,512,82,0,0,0,0,0,0,0,0</v>
      </c>
    </row>
    <row r="85" spans="1:11">
      <c r="A85">
        <v>512</v>
      </c>
      <c r="B85">
        <f>Script!B85</f>
        <v>83</v>
      </c>
      <c r="C85">
        <f>IF((Script!C85)&lt;&gt;"",VLOOKUP(Script!C85,TRIGGERS!A:B,2,FALSE),0)</f>
        <v>0</v>
      </c>
      <c r="D85">
        <f>IF(Script!D85=" ",0,Script!D85)</f>
        <v>0</v>
      </c>
      <c r="E85">
        <f>IF(Script!E85&lt;&gt;"",VLOOKUP(Script!E85,CONDITIONS!A:B,2,FALSE),0)</f>
        <v>0</v>
      </c>
      <c r="F85">
        <f>IF(Script!F85=" ",0,Script!F85)</f>
        <v>0</v>
      </c>
      <c r="G85">
        <f>IF(Script!J85&lt;&gt;"",VLOOKUP(Script!J85,ACTIONS!A:B,2,FALSE),0)</f>
        <v>0</v>
      </c>
      <c r="H85">
        <f>IF(Script!K85=" ",0,Script!K85)</f>
        <v>0</v>
      </c>
      <c r="I85">
        <f>IF(Script!H85&lt;&gt;"", VLOOKUP(Script!H85,CONDITIONS!A:B,2,FALSE),0) + IF(Script!G85&lt;&gt;"",VLOOKUP(Script!G85,'CONDITION OPERATIONS'!$A$1:$B$4,2,FALSE),0)</f>
        <v>0</v>
      </c>
      <c r="J85">
        <f>IF(Script!I85=" ",0,Script!I85)</f>
        <v>0</v>
      </c>
      <c r="K85" t="str">
        <f t="shared" si="1"/>
        <v>!RP,512,83,0,0,0,0,0,0,0,0</v>
      </c>
    </row>
    <row r="86" spans="1:11">
      <c r="A86">
        <v>512</v>
      </c>
      <c r="B86">
        <f>Script!B86</f>
        <v>84</v>
      </c>
      <c r="C86">
        <f>IF((Script!C86)&lt;&gt;"",VLOOKUP(Script!C86,TRIGGERS!A:B,2,FALSE),0)</f>
        <v>0</v>
      </c>
      <c r="D86">
        <f>IF(Script!D86=" ",0,Script!D86)</f>
        <v>0</v>
      </c>
      <c r="E86">
        <f>IF(Script!E86&lt;&gt;"",VLOOKUP(Script!E86,CONDITIONS!A:B,2,FALSE),0)</f>
        <v>0</v>
      </c>
      <c r="F86">
        <f>IF(Script!F86=" ",0,Script!F86)</f>
        <v>0</v>
      </c>
      <c r="G86">
        <f>IF(Script!J86&lt;&gt;"",VLOOKUP(Script!J86,ACTIONS!A:B,2,FALSE),0)</f>
        <v>0</v>
      </c>
      <c r="H86">
        <f>IF(Script!K86=" ",0,Script!K86)</f>
        <v>0</v>
      </c>
      <c r="I86">
        <f>IF(Script!H86&lt;&gt;"", VLOOKUP(Script!H86,CONDITIONS!A:B,2,FALSE),0) + IF(Script!G86&lt;&gt;"",VLOOKUP(Script!G86,'CONDITION OPERATIONS'!$A$1:$B$4,2,FALSE),0)</f>
        <v>0</v>
      </c>
      <c r="J86">
        <f>IF(Script!I86=" ",0,Script!I86)</f>
        <v>0</v>
      </c>
      <c r="K86" t="str">
        <f t="shared" si="1"/>
        <v>!RP,512,84,0,0,0,0,0,0,0,0</v>
      </c>
    </row>
    <row r="87" spans="1:11">
      <c r="A87">
        <v>512</v>
      </c>
      <c r="B87">
        <f>Script!B87</f>
        <v>85</v>
      </c>
      <c r="C87">
        <f>IF((Script!C87)&lt;&gt;"",VLOOKUP(Script!C87,TRIGGERS!A:B,2,FALSE),0)</f>
        <v>0</v>
      </c>
      <c r="D87">
        <f>IF(Script!D87=" ",0,Script!D87)</f>
        <v>0</v>
      </c>
      <c r="E87">
        <f>IF(Script!E87&lt;&gt;"",VLOOKUP(Script!E87,CONDITIONS!A:B,2,FALSE),0)</f>
        <v>0</v>
      </c>
      <c r="F87">
        <f>IF(Script!F87=" ",0,Script!F87)</f>
        <v>0</v>
      </c>
      <c r="G87">
        <f>IF(Script!J87&lt;&gt;"",VLOOKUP(Script!J87,ACTIONS!A:B,2,FALSE),0)</f>
        <v>0</v>
      </c>
      <c r="H87">
        <f>IF(Script!K87=" ",0,Script!K87)</f>
        <v>0</v>
      </c>
      <c r="I87">
        <f>IF(Script!H87&lt;&gt;"", VLOOKUP(Script!H87,CONDITIONS!A:B,2,FALSE),0) + IF(Script!G87&lt;&gt;"",VLOOKUP(Script!G87,'CONDITION OPERATIONS'!$A$1:$B$4,2,FALSE),0)</f>
        <v>0</v>
      </c>
      <c r="J87">
        <f>IF(Script!I87=" ",0,Script!I87)</f>
        <v>0</v>
      </c>
      <c r="K87" t="str">
        <f t="shared" si="1"/>
        <v>!RP,512,85,0,0,0,0,0,0,0,0</v>
      </c>
    </row>
    <row r="88" spans="1:11">
      <c r="A88">
        <v>512</v>
      </c>
      <c r="B88">
        <f>Script!B88</f>
        <v>86</v>
      </c>
      <c r="C88">
        <f>IF((Script!C88)&lt;&gt;"",VLOOKUP(Script!C88,TRIGGERS!A:B,2,FALSE),0)</f>
        <v>0</v>
      </c>
      <c r="D88">
        <f>IF(Script!D88=" ",0,Script!D88)</f>
        <v>0</v>
      </c>
      <c r="E88">
        <f>IF(Script!E88&lt;&gt;"",VLOOKUP(Script!E88,CONDITIONS!A:B,2,FALSE),0)</f>
        <v>0</v>
      </c>
      <c r="F88">
        <f>IF(Script!F88=" ",0,Script!F88)</f>
        <v>0</v>
      </c>
      <c r="G88">
        <f>IF(Script!J88&lt;&gt;"",VLOOKUP(Script!J88,ACTIONS!A:B,2,FALSE),0)</f>
        <v>0</v>
      </c>
      <c r="H88">
        <f>IF(Script!K88=" ",0,Script!K88)</f>
        <v>0</v>
      </c>
      <c r="I88">
        <f>IF(Script!H88&lt;&gt;"", VLOOKUP(Script!H88,CONDITIONS!A:B,2,FALSE),0) + IF(Script!G88&lt;&gt;"",VLOOKUP(Script!G88,'CONDITION OPERATIONS'!$A$1:$B$4,2,FALSE),0)</f>
        <v>0</v>
      </c>
      <c r="J88">
        <f>IF(Script!I88=" ",0,Script!I88)</f>
        <v>0</v>
      </c>
      <c r="K88" t="str">
        <f t="shared" si="1"/>
        <v>!RP,512,86,0,0,0,0,0,0,0,0</v>
      </c>
    </row>
    <row r="89" spans="1:11">
      <c r="A89">
        <v>512</v>
      </c>
      <c r="B89">
        <f>Script!B89</f>
        <v>87</v>
      </c>
      <c r="C89">
        <f>IF((Script!C89)&lt;&gt;"",VLOOKUP(Script!C89,TRIGGERS!A:B,2,FALSE),0)</f>
        <v>0</v>
      </c>
      <c r="D89">
        <f>IF(Script!D89=" ",0,Script!D89)</f>
        <v>0</v>
      </c>
      <c r="E89">
        <f>IF(Script!E89&lt;&gt;"",VLOOKUP(Script!E89,CONDITIONS!A:B,2,FALSE),0)</f>
        <v>0</v>
      </c>
      <c r="F89">
        <f>IF(Script!F89=" ",0,Script!F89)</f>
        <v>0</v>
      </c>
      <c r="G89">
        <f>IF(Script!J89&lt;&gt;"",VLOOKUP(Script!J89,ACTIONS!A:B,2,FALSE),0)</f>
        <v>0</v>
      </c>
      <c r="H89">
        <f>IF(Script!K89=" ",0,Script!K89)</f>
        <v>0</v>
      </c>
      <c r="I89">
        <f>IF(Script!H89&lt;&gt;"", VLOOKUP(Script!H89,CONDITIONS!A:B,2,FALSE),0) + IF(Script!G89&lt;&gt;"",VLOOKUP(Script!G89,'CONDITION OPERATIONS'!$A$1:$B$4,2,FALSE),0)</f>
        <v>0</v>
      </c>
      <c r="J89">
        <f>IF(Script!I89=" ",0,Script!I89)</f>
        <v>0</v>
      </c>
      <c r="K89" t="str">
        <f t="shared" si="1"/>
        <v>!RP,512,87,0,0,0,0,0,0,0,0</v>
      </c>
    </row>
    <row r="90" spans="1:11">
      <c r="A90">
        <v>512</v>
      </c>
      <c r="B90">
        <f>Script!B90</f>
        <v>88</v>
      </c>
      <c r="C90">
        <f>IF((Script!C90)&lt;&gt;"",VLOOKUP(Script!C90,TRIGGERS!A:B,2,FALSE),0)</f>
        <v>0</v>
      </c>
      <c r="D90">
        <f>IF(Script!D90=" ",0,Script!D90)</f>
        <v>0</v>
      </c>
      <c r="E90">
        <f>IF(Script!E90&lt;&gt;"",VLOOKUP(Script!E90,CONDITIONS!A:B,2,FALSE),0)</f>
        <v>0</v>
      </c>
      <c r="F90">
        <f>IF(Script!F90=" ",0,Script!F90)</f>
        <v>0</v>
      </c>
      <c r="G90">
        <f>IF(Script!J90&lt;&gt;"",VLOOKUP(Script!J90,ACTIONS!A:B,2,FALSE),0)</f>
        <v>0</v>
      </c>
      <c r="H90">
        <f>IF(Script!K90=" ",0,Script!K90)</f>
        <v>0</v>
      </c>
      <c r="I90">
        <f>IF(Script!H90&lt;&gt;"", VLOOKUP(Script!H90,CONDITIONS!A:B,2,FALSE),0) + IF(Script!G90&lt;&gt;"",VLOOKUP(Script!G90,'CONDITION OPERATIONS'!$A$1:$B$4,2,FALSE),0)</f>
        <v>0</v>
      </c>
      <c r="J90">
        <f>IF(Script!I90=" ",0,Script!I90)</f>
        <v>0</v>
      </c>
      <c r="K90" t="str">
        <f t="shared" si="1"/>
        <v>!RP,512,88,0,0,0,0,0,0,0,0</v>
      </c>
    </row>
    <row r="91" spans="1:11">
      <c r="A91">
        <v>512</v>
      </c>
      <c r="B91">
        <f>Script!B91</f>
        <v>89</v>
      </c>
      <c r="C91">
        <f>IF((Script!C91)&lt;&gt;"",VLOOKUP(Script!C91,TRIGGERS!A:B,2,FALSE),0)</f>
        <v>0</v>
      </c>
      <c r="D91">
        <f>IF(Script!D91=" ",0,Script!D91)</f>
        <v>0</v>
      </c>
      <c r="E91">
        <f>IF(Script!E91&lt;&gt;"",VLOOKUP(Script!E91,CONDITIONS!A:B,2,FALSE),0)</f>
        <v>0</v>
      </c>
      <c r="F91">
        <f>IF(Script!F91=" ",0,Script!F91)</f>
        <v>0</v>
      </c>
      <c r="G91">
        <f>IF(Script!J91&lt;&gt;"",VLOOKUP(Script!J91,ACTIONS!A:B,2,FALSE),0)</f>
        <v>0</v>
      </c>
      <c r="H91">
        <f>IF(Script!K91=" ",0,Script!K91)</f>
        <v>0</v>
      </c>
      <c r="I91">
        <f>IF(Script!H91&lt;&gt;"", VLOOKUP(Script!H91,CONDITIONS!A:B,2,FALSE),0) + IF(Script!G91&lt;&gt;"",VLOOKUP(Script!G91,'CONDITION OPERATIONS'!$A$1:$B$4,2,FALSE),0)</f>
        <v>0</v>
      </c>
      <c r="J91">
        <f>IF(Script!I91=" ",0,Script!I91)</f>
        <v>0</v>
      </c>
      <c r="K91" t="str">
        <f t="shared" si="1"/>
        <v>!RP,512,89,0,0,0,0,0,0,0,0</v>
      </c>
    </row>
    <row r="92" spans="1:11">
      <c r="A92">
        <v>512</v>
      </c>
      <c r="B92">
        <f>Script!B92</f>
        <v>90</v>
      </c>
      <c r="C92">
        <f>IF((Script!C92)&lt;&gt;"",VLOOKUP(Script!C92,TRIGGERS!A:B,2,FALSE),0)</f>
        <v>0</v>
      </c>
      <c r="D92">
        <f>IF(Script!D92=" ",0,Script!D92)</f>
        <v>0</v>
      </c>
      <c r="E92">
        <f>IF(Script!E92&lt;&gt;"",VLOOKUP(Script!E92,CONDITIONS!A:B,2,FALSE),0)</f>
        <v>0</v>
      </c>
      <c r="F92">
        <f>IF(Script!F92=" ",0,Script!F92)</f>
        <v>0</v>
      </c>
      <c r="G92">
        <f>IF(Script!J92&lt;&gt;"",VLOOKUP(Script!J92,ACTIONS!A:B,2,FALSE),0)</f>
        <v>0</v>
      </c>
      <c r="H92">
        <f>IF(Script!K92=" ",0,Script!K92)</f>
        <v>0</v>
      </c>
      <c r="I92">
        <f>IF(Script!H92&lt;&gt;"", VLOOKUP(Script!H92,CONDITIONS!A:B,2,FALSE),0) + IF(Script!G92&lt;&gt;"",VLOOKUP(Script!G92,'CONDITION OPERATIONS'!$A$1:$B$4,2,FALSE),0)</f>
        <v>0</v>
      </c>
      <c r="J92">
        <f>IF(Script!I92=" ",0,Script!I92)</f>
        <v>0</v>
      </c>
      <c r="K92" t="str">
        <f t="shared" si="1"/>
        <v>!RP,512,90,0,0,0,0,0,0,0,0</v>
      </c>
    </row>
    <row r="93" spans="1:11">
      <c r="A93">
        <v>512</v>
      </c>
      <c r="B93">
        <f>Script!B93</f>
        <v>91</v>
      </c>
      <c r="C93">
        <f>IF((Script!C93)&lt;&gt;"",VLOOKUP(Script!C93,TRIGGERS!A:B,2,FALSE),0)</f>
        <v>0</v>
      </c>
      <c r="D93">
        <f>IF(Script!D93=" ",0,Script!D93)</f>
        <v>0</v>
      </c>
      <c r="E93">
        <f>IF(Script!E93&lt;&gt;"",VLOOKUP(Script!E93,CONDITIONS!A:B,2,FALSE),0)</f>
        <v>0</v>
      </c>
      <c r="F93">
        <f>IF(Script!F93=" ",0,Script!F93)</f>
        <v>0</v>
      </c>
      <c r="G93">
        <f>IF(Script!J93&lt;&gt;"",VLOOKUP(Script!J93,ACTIONS!A:B,2,FALSE),0)</f>
        <v>0</v>
      </c>
      <c r="H93">
        <f>IF(Script!K93=" ",0,Script!K93)</f>
        <v>0</v>
      </c>
      <c r="I93">
        <f>IF(Script!H93&lt;&gt;"", VLOOKUP(Script!H93,CONDITIONS!A:B,2,FALSE),0) + IF(Script!G93&lt;&gt;"",VLOOKUP(Script!G93,'CONDITION OPERATIONS'!$A$1:$B$4,2,FALSE),0)</f>
        <v>0</v>
      </c>
      <c r="J93">
        <f>IF(Script!I93=" ",0,Script!I93)</f>
        <v>0</v>
      </c>
      <c r="K93" t="str">
        <f t="shared" si="1"/>
        <v>!RP,512,91,0,0,0,0,0,0,0,0</v>
      </c>
    </row>
    <row r="94" spans="1:11">
      <c r="A94">
        <v>512</v>
      </c>
      <c r="B94">
        <f>Script!B94</f>
        <v>92</v>
      </c>
      <c r="C94">
        <f>IF((Script!C94)&lt;&gt;"",VLOOKUP(Script!C94,TRIGGERS!A:B,2,FALSE),0)</f>
        <v>0</v>
      </c>
      <c r="D94">
        <f>IF(Script!D94=" ",0,Script!D94)</f>
        <v>0</v>
      </c>
      <c r="E94">
        <f>IF(Script!E94&lt;&gt;"",VLOOKUP(Script!E94,CONDITIONS!A:B,2,FALSE),0)</f>
        <v>0</v>
      </c>
      <c r="F94">
        <f>IF(Script!F94=" ",0,Script!F94)</f>
        <v>0</v>
      </c>
      <c r="G94">
        <f>IF(Script!J94&lt;&gt;"",VLOOKUP(Script!J94,ACTIONS!A:B,2,FALSE),0)</f>
        <v>0</v>
      </c>
      <c r="H94">
        <f>IF(Script!K94=" ",0,Script!K94)</f>
        <v>0</v>
      </c>
      <c r="I94">
        <f>IF(Script!H94&lt;&gt;"", VLOOKUP(Script!H94,CONDITIONS!A:B,2,FALSE),0) + IF(Script!G94&lt;&gt;"",VLOOKUP(Script!G94,'CONDITION OPERATIONS'!$A$1:$B$4,2,FALSE),0)</f>
        <v>0</v>
      </c>
      <c r="J94">
        <f>IF(Script!I94=" ",0,Script!I94)</f>
        <v>0</v>
      </c>
      <c r="K94" t="str">
        <f t="shared" si="1"/>
        <v>!RP,512,92,0,0,0,0,0,0,0,0</v>
      </c>
    </row>
    <row r="95" spans="1:11">
      <c r="A95">
        <v>512</v>
      </c>
      <c r="B95">
        <f>Script!B95</f>
        <v>93</v>
      </c>
      <c r="C95">
        <f>IF((Script!C95)&lt;&gt;"",VLOOKUP(Script!C95,TRIGGERS!A:B,2,FALSE),0)</f>
        <v>0</v>
      </c>
      <c r="D95">
        <f>IF(Script!D95=" ",0,Script!D95)</f>
        <v>0</v>
      </c>
      <c r="E95">
        <f>IF(Script!E95&lt;&gt;"",VLOOKUP(Script!E95,CONDITIONS!A:B,2,FALSE),0)</f>
        <v>0</v>
      </c>
      <c r="F95">
        <f>IF(Script!F95=" ",0,Script!F95)</f>
        <v>0</v>
      </c>
      <c r="G95">
        <f>IF(Script!J95&lt;&gt;"",VLOOKUP(Script!J95,ACTIONS!A:B,2,FALSE),0)</f>
        <v>0</v>
      </c>
      <c r="H95">
        <f>IF(Script!K95=" ",0,Script!K95)</f>
        <v>0</v>
      </c>
      <c r="I95">
        <f>IF(Script!H95&lt;&gt;"", VLOOKUP(Script!H95,CONDITIONS!A:B,2,FALSE),0) + IF(Script!G95&lt;&gt;"",VLOOKUP(Script!G95,'CONDITION OPERATIONS'!$A$1:$B$4,2,FALSE),0)</f>
        <v>0</v>
      </c>
      <c r="J95">
        <f>IF(Script!I95=" ",0,Script!I95)</f>
        <v>0</v>
      </c>
      <c r="K95" t="str">
        <f t="shared" si="1"/>
        <v>!RP,512,93,0,0,0,0,0,0,0,0</v>
      </c>
    </row>
    <row r="96" spans="1:11">
      <c r="A96">
        <v>512</v>
      </c>
      <c r="B96">
        <f>Script!B96</f>
        <v>94</v>
      </c>
      <c r="C96">
        <f>IF((Script!C96)&lt;&gt;"",VLOOKUP(Script!C96,TRIGGERS!A:B,2,FALSE),0)</f>
        <v>0</v>
      </c>
      <c r="D96">
        <f>IF(Script!D96=" ",0,Script!D96)</f>
        <v>0</v>
      </c>
      <c r="E96">
        <f>IF(Script!E96&lt;&gt;"",VLOOKUP(Script!E96,CONDITIONS!A:B,2,FALSE),0)</f>
        <v>0</v>
      </c>
      <c r="F96">
        <f>IF(Script!F96=" ",0,Script!F96)</f>
        <v>0</v>
      </c>
      <c r="G96">
        <f>IF(Script!J96&lt;&gt;"",VLOOKUP(Script!J96,ACTIONS!A:B,2,FALSE),0)</f>
        <v>0</v>
      </c>
      <c r="H96">
        <f>IF(Script!K96=" ",0,Script!K96)</f>
        <v>0</v>
      </c>
      <c r="I96">
        <f>IF(Script!H96&lt;&gt;"", VLOOKUP(Script!H96,CONDITIONS!A:B,2,FALSE),0) + IF(Script!G96&lt;&gt;"",VLOOKUP(Script!G96,'CONDITION OPERATIONS'!$A$1:$B$4,2,FALSE),0)</f>
        <v>0</v>
      </c>
      <c r="J96">
        <f>IF(Script!I96=" ",0,Script!I96)</f>
        <v>0</v>
      </c>
      <c r="K96" t="str">
        <f t="shared" si="1"/>
        <v>!RP,512,94,0,0,0,0,0,0,0,0</v>
      </c>
    </row>
    <row r="97" spans="1:11">
      <c r="A97">
        <v>512</v>
      </c>
      <c r="B97">
        <f>Script!B97</f>
        <v>95</v>
      </c>
      <c r="C97">
        <f>IF((Script!C97)&lt;&gt;"",VLOOKUP(Script!C97,TRIGGERS!A:B,2,FALSE),0)</f>
        <v>0</v>
      </c>
      <c r="D97">
        <f>IF(Script!D97=" ",0,Script!D97)</f>
        <v>0</v>
      </c>
      <c r="E97">
        <f>IF(Script!E97&lt;&gt;"",VLOOKUP(Script!E97,CONDITIONS!A:B,2,FALSE),0)</f>
        <v>0</v>
      </c>
      <c r="F97">
        <f>IF(Script!F97=" ",0,Script!F97)</f>
        <v>0</v>
      </c>
      <c r="G97">
        <f>IF(Script!J97&lt;&gt;"",VLOOKUP(Script!J97,ACTIONS!A:B,2,FALSE),0)</f>
        <v>0</v>
      </c>
      <c r="H97">
        <f>IF(Script!K97=" ",0,Script!K97)</f>
        <v>0</v>
      </c>
      <c r="I97">
        <f>IF(Script!H97&lt;&gt;"", VLOOKUP(Script!H97,CONDITIONS!A:B,2,FALSE),0) + IF(Script!G97&lt;&gt;"",VLOOKUP(Script!G97,'CONDITION OPERATIONS'!$A$1:$B$4,2,FALSE),0)</f>
        <v>0</v>
      </c>
      <c r="J97">
        <f>IF(Script!I97=" ",0,Script!I97)</f>
        <v>0</v>
      </c>
      <c r="K97" t="str">
        <f t="shared" si="1"/>
        <v>!RP,512,95,0,0,0,0,0,0,0,0</v>
      </c>
    </row>
    <row r="98" spans="1:11">
      <c r="A98">
        <v>512</v>
      </c>
      <c r="B98">
        <f>Script!B98</f>
        <v>96</v>
      </c>
      <c r="C98">
        <f>IF((Script!C98)&lt;&gt;"",VLOOKUP(Script!C98,TRIGGERS!A:B,2,FALSE),0)</f>
        <v>0</v>
      </c>
      <c r="D98">
        <f>IF(Script!D98=" ",0,Script!D98)</f>
        <v>0</v>
      </c>
      <c r="E98">
        <f>IF(Script!E98&lt;&gt;"",VLOOKUP(Script!E98,CONDITIONS!A:B,2,FALSE),0)</f>
        <v>0</v>
      </c>
      <c r="F98">
        <f>IF(Script!F98=" ",0,Script!F98)</f>
        <v>0</v>
      </c>
      <c r="G98">
        <f>IF(Script!J98&lt;&gt;"",VLOOKUP(Script!J98,ACTIONS!A:B,2,FALSE),0)</f>
        <v>0</v>
      </c>
      <c r="H98">
        <f>IF(Script!K98=" ",0,Script!K98)</f>
        <v>0</v>
      </c>
      <c r="I98">
        <f>IF(Script!H98&lt;&gt;"", VLOOKUP(Script!H98,CONDITIONS!A:B,2,FALSE),0) + IF(Script!G98&lt;&gt;"",VLOOKUP(Script!G98,'CONDITION OPERATIONS'!$A$1:$B$4,2,FALSE),0)</f>
        <v>0</v>
      </c>
      <c r="J98">
        <f>IF(Script!I98=" ",0,Script!I98)</f>
        <v>0</v>
      </c>
      <c r="K98" t="str">
        <f t="shared" si="1"/>
        <v>!RP,512,96,0,0,0,0,0,0,0,0</v>
      </c>
    </row>
    <row r="99" spans="1:11">
      <c r="A99">
        <v>512</v>
      </c>
      <c r="B99">
        <f>Script!B99</f>
        <v>97</v>
      </c>
      <c r="C99">
        <f>IF((Script!C99)&lt;&gt;"",VLOOKUP(Script!C99,TRIGGERS!A:B,2,FALSE),0)</f>
        <v>0</v>
      </c>
      <c r="D99">
        <f>IF(Script!D99=" ",0,Script!D99)</f>
        <v>0</v>
      </c>
      <c r="E99">
        <f>IF(Script!E99&lt;&gt;"",VLOOKUP(Script!E99,CONDITIONS!A:B,2,FALSE),0)</f>
        <v>0</v>
      </c>
      <c r="F99">
        <f>IF(Script!F99=" ",0,Script!F99)</f>
        <v>0</v>
      </c>
      <c r="G99">
        <f>IF(Script!J99&lt;&gt;"",VLOOKUP(Script!J99,ACTIONS!A:B,2,FALSE),0)</f>
        <v>0</v>
      </c>
      <c r="H99">
        <f>IF(Script!K99=" ",0,Script!K99)</f>
        <v>0</v>
      </c>
      <c r="I99">
        <f>IF(Script!H99&lt;&gt;"", VLOOKUP(Script!H99,CONDITIONS!A:B,2,FALSE),0) + IF(Script!G99&lt;&gt;"",VLOOKUP(Script!G99,'CONDITION OPERATIONS'!$A$1:$B$4,2,FALSE),0)</f>
        <v>0</v>
      </c>
      <c r="J99">
        <f>IF(Script!I99=" ",0,Script!I99)</f>
        <v>0</v>
      </c>
      <c r="K99" t="str">
        <f t="shared" si="1"/>
        <v>!RP,512,97,0,0,0,0,0,0,0,0</v>
      </c>
    </row>
    <row r="100" spans="1:11">
      <c r="A100">
        <v>512</v>
      </c>
      <c r="B100">
        <f>Script!B100</f>
        <v>98</v>
      </c>
      <c r="C100">
        <f>IF((Script!C100)&lt;&gt;"",VLOOKUP(Script!C100,TRIGGERS!A:B,2,FALSE),0)</f>
        <v>0</v>
      </c>
      <c r="D100">
        <f>IF(Script!D100=" ",0,Script!D100)</f>
        <v>0</v>
      </c>
      <c r="E100">
        <f>IF(Script!E100&lt;&gt;"",VLOOKUP(Script!E100,CONDITIONS!A:B,2,FALSE),0)</f>
        <v>0</v>
      </c>
      <c r="F100">
        <f>IF(Script!F100=" ",0,Script!F100)</f>
        <v>0</v>
      </c>
      <c r="G100">
        <f>IF(Script!J100&lt;&gt;"",VLOOKUP(Script!J100,ACTIONS!A:B,2,FALSE),0)</f>
        <v>0</v>
      </c>
      <c r="H100">
        <f>IF(Script!K100=" ",0,Script!K100)</f>
        <v>0</v>
      </c>
      <c r="I100">
        <f>IF(Script!H100&lt;&gt;"", VLOOKUP(Script!H100,CONDITIONS!A:B,2,FALSE),0) + IF(Script!G100&lt;&gt;"",VLOOKUP(Script!G100,'CONDITION OPERATIONS'!$A$1:$B$4,2,FALSE),0)</f>
        <v>0</v>
      </c>
      <c r="J100">
        <f>IF(Script!I100=" ",0,Script!I100)</f>
        <v>0</v>
      </c>
      <c r="K100" t="str">
        <f t="shared" si="1"/>
        <v>!RP,512,98,0,0,0,0,0,0,0,0</v>
      </c>
    </row>
    <row r="101" spans="1:11">
      <c r="A101">
        <v>512</v>
      </c>
      <c r="B101">
        <f>Script!B101</f>
        <v>99</v>
      </c>
      <c r="C101">
        <f>IF((Script!C101)&lt;&gt;"",VLOOKUP(Script!C101,TRIGGERS!A:B,2,FALSE),0)</f>
        <v>0</v>
      </c>
      <c r="D101">
        <f>IF(Script!D101=" ",0,Script!D101)</f>
        <v>0</v>
      </c>
      <c r="E101">
        <f>IF(Script!E101&lt;&gt;"",VLOOKUP(Script!E101,CONDITIONS!A:B,2,FALSE),0)</f>
        <v>0</v>
      </c>
      <c r="F101">
        <f>IF(Script!F101=" ",0,Script!F101)</f>
        <v>0</v>
      </c>
      <c r="G101">
        <f>IF(Script!J101&lt;&gt;"",VLOOKUP(Script!J101,ACTIONS!A:B,2,FALSE),0)</f>
        <v>0</v>
      </c>
      <c r="H101">
        <f>IF(Script!K101=" ",0,Script!K101)</f>
        <v>0</v>
      </c>
      <c r="I101">
        <f>IF(Script!H101&lt;&gt;"", VLOOKUP(Script!H101,CONDITIONS!A:B,2,FALSE),0) + IF(Script!G101&lt;&gt;"",VLOOKUP(Script!G101,'CONDITION OPERATIONS'!$A$1:$B$4,2,FALSE),0)</f>
        <v>0</v>
      </c>
      <c r="J101">
        <f>IF(Script!I101=" ",0,Script!I101)</f>
        <v>0</v>
      </c>
      <c r="K101" t="str">
        <f t="shared" si="1"/>
        <v>!RP,512,99,0,0,0,0,0,0,0,0</v>
      </c>
    </row>
    <row r="102" spans="1:11">
      <c r="A102">
        <v>512</v>
      </c>
      <c r="B102">
        <f>Script!B102</f>
        <v>100</v>
      </c>
      <c r="C102">
        <f>IF((Script!C102)&lt;&gt;"",VLOOKUP(Script!C102,TRIGGERS!A:B,2,FALSE),0)</f>
        <v>0</v>
      </c>
      <c r="D102">
        <f>IF(Script!D102=" ",0,Script!D102)</f>
        <v>0</v>
      </c>
      <c r="E102">
        <f>IF(Script!E102&lt;&gt;"",VLOOKUP(Script!E102,CONDITIONS!A:B,2,FALSE),0)</f>
        <v>0</v>
      </c>
      <c r="F102">
        <f>IF(Script!F102=" ",0,Script!F102)</f>
        <v>0</v>
      </c>
      <c r="G102">
        <f>IF(Script!J102&lt;&gt;"",VLOOKUP(Script!J102,ACTIONS!A:B,2,FALSE),0)</f>
        <v>0</v>
      </c>
      <c r="H102">
        <f>IF(Script!K102=" ",0,Script!K102)</f>
        <v>0</v>
      </c>
      <c r="I102">
        <f>IF(Script!H102&lt;&gt;"", VLOOKUP(Script!H102,CONDITIONS!A:B,2,FALSE),0) + IF(Script!G102&lt;&gt;"",VLOOKUP(Script!G102,'CONDITION OPERATIONS'!$A$1:$B$4,2,FALSE),0)</f>
        <v>0</v>
      </c>
      <c r="J102">
        <f>IF(Script!I102=" ",0,Script!I102)</f>
        <v>0</v>
      </c>
      <c r="K102" t="str">
        <f t="shared" si="1"/>
        <v>!RP,512,100,0,0,0,0,0,0,0,0</v>
      </c>
    </row>
    <row r="103" spans="1:11">
      <c r="A103">
        <v>512</v>
      </c>
      <c r="B103">
        <f>Script!B103</f>
        <v>101</v>
      </c>
      <c r="C103">
        <f>IF((Script!C103)&lt;&gt;"",VLOOKUP(Script!C103,TRIGGERS!A:B,2,FALSE),0)</f>
        <v>0</v>
      </c>
      <c r="D103">
        <f>IF(Script!D103=" ",0,Script!D103)</f>
        <v>0</v>
      </c>
      <c r="E103">
        <f>IF(Script!E103&lt;&gt;"",VLOOKUP(Script!E103,CONDITIONS!A:B,2,FALSE),0)</f>
        <v>0</v>
      </c>
      <c r="F103">
        <f>IF(Script!F103=" ",0,Script!F103)</f>
        <v>0</v>
      </c>
      <c r="G103">
        <f>IF(Script!J103&lt;&gt;"",VLOOKUP(Script!J103,ACTIONS!A:B,2,FALSE),0)</f>
        <v>0</v>
      </c>
      <c r="H103">
        <f>IF(Script!K103=" ",0,Script!K103)</f>
        <v>0</v>
      </c>
      <c r="I103">
        <f>IF(Script!H103&lt;&gt;"", VLOOKUP(Script!H103,CONDITIONS!A:B,2,FALSE),0) + IF(Script!G103&lt;&gt;"",VLOOKUP(Script!G103,'CONDITION OPERATIONS'!$A$1:$B$4,2,FALSE),0)</f>
        <v>0</v>
      </c>
      <c r="J103">
        <f>IF(Script!I103=" ",0,Script!I103)</f>
        <v>0</v>
      </c>
      <c r="K103" t="str">
        <f t="shared" si="1"/>
        <v>!RP,512,101,0,0,0,0,0,0,0,0</v>
      </c>
    </row>
    <row r="104" spans="1:11">
      <c r="A104">
        <v>512</v>
      </c>
      <c r="B104">
        <f>Script!B104</f>
        <v>102</v>
      </c>
      <c r="C104">
        <f>IF((Script!C104)&lt;&gt;"",VLOOKUP(Script!C104,TRIGGERS!A:B,2,FALSE),0)</f>
        <v>0</v>
      </c>
      <c r="D104">
        <f>IF(Script!D104=" ",0,Script!D104)</f>
        <v>0</v>
      </c>
      <c r="E104">
        <f>IF(Script!E104&lt;&gt;"",VLOOKUP(Script!E104,CONDITIONS!A:B,2,FALSE),0)</f>
        <v>0</v>
      </c>
      <c r="F104">
        <f>IF(Script!F104=" ",0,Script!F104)</f>
        <v>0</v>
      </c>
      <c r="G104">
        <f>IF(Script!J104&lt;&gt;"",VLOOKUP(Script!J104,ACTIONS!A:B,2,FALSE),0)</f>
        <v>0</v>
      </c>
      <c r="H104">
        <f>IF(Script!K104=" ",0,Script!K104)</f>
        <v>0</v>
      </c>
      <c r="I104">
        <f>IF(Script!H104&lt;&gt;"", VLOOKUP(Script!H104,CONDITIONS!A:B,2,FALSE),0) + IF(Script!G104&lt;&gt;"",VLOOKUP(Script!G104,'CONDITION OPERATIONS'!$A$1:$B$4,2,FALSE),0)</f>
        <v>0</v>
      </c>
      <c r="J104">
        <f>IF(Script!I104=" ",0,Script!I104)</f>
        <v>0</v>
      </c>
      <c r="K104" t="str">
        <f t="shared" si="1"/>
        <v>!RP,512,102,0,0,0,0,0,0,0,0</v>
      </c>
    </row>
    <row r="105" spans="1:11">
      <c r="A105">
        <v>512</v>
      </c>
      <c r="B105">
        <f>Script!B105</f>
        <v>103</v>
      </c>
      <c r="C105">
        <f>IF((Script!C105)&lt;&gt;"",VLOOKUP(Script!C105,TRIGGERS!A:B,2,FALSE),0)</f>
        <v>0</v>
      </c>
      <c r="D105">
        <f>IF(Script!D105=" ",0,Script!D105)</f>
        <v>0</v>
      </c>
      <c r="E105">
        <f>IF(Script!E105&lt;&gt;"",VLOOKUP(Script!E105,CONDITIONS!A:B,2,FALSE),0)</f>
        <v>0</v>
      </c>
      <c r="F105">
        <f>IF(Script!F105=" ",0,Script!F105)</f>
        <v>0</v>
      </c>
      <c r="G105">
        <f>IF(Script!J105&lt;&gt;"",VLOOKUP(Script!J105,ACTIONS!A:B,2,FALSE),0)</f>
        <v>0</v>
      </c>
      <c r="H105">
        <f>IF(Script!K105=" ",0,Script!K105)</f>
        <v>0</v>
      </c>
      <c r="I105">
        <f>IF(Script!H105&lt;&gt;"", VLOOKUP(Script!H105,CONDITIONS!A:B,2,FALSE),0) + IF(Script!G105&lt;&gt;"",VLOOKUP(Script!G105,'CONDITION OPERATIONS'!$A$1:$B$4,2,FALSE),0)</f>
        <v>0</v>
      </c>
      <c r="J105">
        <f>IF(Script!I105=" ",0,Script!I105)</f>
        <v>0</v>
      </c>
      <c r="K105" t="str">
        <f t="shared" si="1"/>
        <v>!RP,512,103,0,0,0,0,0,0,0,0</v>
      </c>
    </row>
    <row r="106" spans="1:11">
      <c r="A106">
        <v>512</v>
      </c>
      <c r="B106">
        <f>Script!B106</f>
        <v>104</v>
      </c>
      <c r="C106">
        <f>IF((Script!C106)&lt;&gt;"",VLOOKUP(Script!C106,TRIGGERS!A:B,2,FALSE),0)</f>
        <v>0</v>
      </c>
      <c r="D106">
        <f>IF(Script!D106=" ",0,Script!D106)</f>
        <v>0</v>
      </c>
      <c r="E106">
        <f>IF(Script!E106&lt;&gt;"",VLOOKUP(Script!E106,CONDITIONS!A:B,2,FALSE),0)</f>
        <v>0</v>
      </c>
      <c r="F106">
        <f>IF(Script!F106=" ",0,Script!F106)</f>
        <v>0</v>
      </c>
      <c r="G106">
        <f>IF(Script!J106&lt;&gt;"",VLOOKUP(Script!J106,ACTIONS!A:B,2,FALSE),0)</f>
        <v>0</v>
      </c>
      <c r="H106">
        <f>IF(Script!K106=" ",0,Script!K106)</f>
        <v>0</v>
      </c>
      <c r="I106">
        <f>IF(Script!H106&lt;&gt;"", VLOOKUP(Script!H106,CONDITIONS!A:B,2,FALSE),0) + IF(Script!G106&lt;&gt;"",VLOOKUP(Script!G106,'CONDITION OPERATIONS'!$A$1:$B$4,2,FALSE),0)</f>
        <v>0</v>
      </c>
      <c r="J106">
        <f>IF(Script!I106=" ",0,Script!I106)</f>
        <v>0</v>
      </c>
      <c r="K106" t="str">
        <f t="shared" si="1"/>
        <v>!RP,512,104,0,0,0,0,0,0,0,0</v>
      </c>
    </row>
    <row r="107" spans="1:11">
      <c r="A107">
        <v>512</v>
      </c>
      <c r="B107">
        <f>Script!B107</f>
        <v>105</v>
      </c>
      <c r="C107">
        <f>IF((Script!C107)&lt;&gt;"",VLOOKUP(Script!C107,TRIGGERS!A:B,2,FALSE),0)</f>
        <v>0</v>
      </c>
      <c r="D107">
        <f>IF(Script!D107=" ",0,Script!D107)</f>
        <v>0</v>
      </c>
      <c r="E107">
        <f>IF(Script!E107&lt;&gt;"",VLOOKUP(Script!E107,CONDITIONS!A:B,2,FALSE),0)</f>
        <v>0</v>
      </c>
      <c r="F107">
        <f>IF(Script!F107=" ",0,Script!F107)</f>
        <v>0</v>
      </c>
      <c r="G107">
        <f>IF(Script!J107&lt;&gt;"",VLOOKUP(Script!J107,ACTIONS!A:B,2,FALSE),0)</f>
        <v>0</v>
      </c>
      <c r="H107">
        <f>IF(Script!K107=" ",0,Script!K107)</f>
        <v>0</v>
      </c>
      <c r="I107">
        <f>IF(Script!H107&lt;&gt;"", VLOOKUP(Script!H107,CONDITIONS!A:B,2,FALSE),0) + IF(Script!G107&lt;&gt;"",VLOOKUP(Script!G107,'CONDITION OPERATIONS'!$A$1:$B$4,2,FALSE),0)</f>
        <v>0</v>
      </c>
      <c r="J107">
        <f>IF(Script!I107=" ",0,Script!I107)</f>
        <v>0</v>
      </c>
      <c r="K107" t="str">
        <f t="shared" si="1"/>
        <v>!RP,512,105,0,0,0,0,0,0,0,0</v>
      </c>
    </row>
    <row r="108" spans="1:11">
      <c r="A108">
        <v>512</v>
      </c>
      <c r="B108">
        <f>Script!B108</f>
        <v>106</v>
      </c>
      <c r="C108">
        <f>IF((Script!C108)&lt;&gt;"",VLOOKUP(Script!C108,TRIGGERS!A:B,2,FALSE),0)</f>
        <v>0</v>
      </c>
      <c r="D108">
        <f>IF(Script!D108=" ",0,Script!D108)</f>
        <v>0</v>
      </c>
      <c r="E108">
        <f>IF(Script!E108&lt;&gt;"",VLOOKUP(Script!E108,CONDITIONS!A:B,2,FALSE),0)</f>
        <v>0</v>
      </c>
      <c r="F108">
        <f>IF(Script!F108=" ",0,Script!F108)</f>
        <v>0</v>
      </c>
      <c r="G108">
        <f>IF(Script!J108&lt;&gt;"",VLOOKUP(Script!J108,ACTIONS!A:B,2,FALSE),0)</f>
        <v>0</v>
      </c>
      <c r="H108">
        <f>IF(Script!K108=" ",0,Script!K108)</f>
        <v>0</v>
      </c>
      <c r="I108">
        <f>IF(Script!H108&lt;&gt;"", VLOOKUP(Script!H108,CONDITIONS!A:B,2,FALSE),0) + IF(Script!G108&lt;&gt;"",VLOOKUP(Script!G108,'CONDITION OPERATIONS'!$A$1:$B$4,2,FALSE),0)</f>
        <v>0</v>
      </c>
      <c r="J108">
        <f>IF(Script!I108=" ",0,Script!I108)</f>
        <v>0</v>
      </c>
      <c r="K108" t="str">
        <f t="shared" si="1"/>
        <v>!RP,512,106,0,0,0,0,0,0,0,0</v>
      </c>
    </row>
    <row r="109" spans="1:11">
      <c r="A109">
        <v>512</v>
      </c>
      <c r="B109">
        <f>Script!B109</f>
        <v>107</v>
      </c>
      <c r="C109">
        <f>IF((Script!C109)&lt;&gt;"",VLOOKUP(Script!C109,TRIGGERS!A:B,2,FALSE),0)</f>
        <v>0</v>
      </c>
      <c r="D109">
        <f>IF(Script!D109=" ",0,Script!D109)</f>
        <v>0</v>
      </c>
      <c r="E109">
        <f>IF(Script!E109&lt;&gt;"",VLOOKUP(Script!E109,CONDITIONS!A:B,2,FALSE),0)</f>
        <v>0</v>
      </c>
      <c r="F109">
        <f>IF(Script!F109=" ",0,Script!F109)</f>
        <v>0</v>
      </c>
      <c r="G109">
        <f>IF(Script!J109&lt;&gt;"",VLOOKUP(Script!J109,ACTIONS!A:B,2,FALSE),0)</f>
        <v>0</v>
      </c>
      <c r="H109">
        <f>IF(Script!K109=" ",0,Script!K109)</f>
        <v>0</v>
      </c>
      <c r="I109">
        <f>IF(Script!H109&lt;&gt;"", VLOOKUP(Script!H109,CONDITIONS!A:B,2,FALSE),0) + IF(Script!G109&lt;&gt;"",VLOOKUP(Script!G109,'CONDITION OPERATIONS'!$A$1:$B$4,2,FALSE),0)</f>
        <v>0</v>
      </c>
      <c r="J109">
        <f>IF(Script!I109=" ",0,Script!I109)</f>
        <v>0</v>
      </c>
      <c r="K109" t="str">
        <f t="shared" si="1"/>
        <v>!RP,512,107,0,0,0,0,0,0,0,0</v>
      </c>
    </row>
    <row r="110" spans="1:11">
      <c r="A110">
        <v>512</v>
      </c>
      <c r="B110">
        <f>Script!B110</f>
        <v>108</v>
      </c>
      <c r="C110">
        <f>IF((Script!C110)&lt;&gt;"",VLOOKUP(Script!C110,TRIGGERS!A:B,2,FALSE),0)</f>
        <v>0</v>
      </c>
      <c r="D110">
        <f>IF(Script!D110=" ",0,Script!D110)</f>
        <v>0</v>
      </c>
      <c r="E110">
        <f>IF(Script!E110&lt;&gt;"",VLOOKUP(Script!E110,CONDITIONS!A:B,2,FALSE),0)</f>
        <v>0</v>
      </c>
      <c r="F110">
        <f>IF(Script!F110=" ",0,Script!F110)</f>
        <v>0</v>
      </c>
      <c r="G110">
        <f>IF(Script!J110&lt;&gt;"",VLOOKUP(Script!J110,ACTIONS!A:B,2,FALSE),0)</f>
        <v>0</v>
      </c>
      <c r="H110">
        <f>IF(Script!K110=" ",0,Script!K110)</f>
        <v>0</v>
      </c>
      <c r="I110">
        <f>IF(Script!H110&lt;&gt;"", VLOOKUP(Script!H110,CONDITIONS!A:B,2,FALSE),0) + IF(Script!G110&lt;&gt;"",VLOOKUP(Script!G110,'CONDITION OPERATIONS'!$A$1:$B$4,2,FALSE),0)</f>
        <v>0</v>
      </c>
      <c r="J110">
        <f>IF(Script!I110=" ",0,Script!I110)</f>
        <v>0</v>
      </c>
      <c r="K110" t="str">
        <f t="shared" si="1"/>
        <v>!RP,512,108,0,0,0,0,0,0,0,0</v>
      </c>
    </row>
    <row r="111" spans="1:11">
      <c r="A111">
        <v>512</v>
      </c>
      <c r="B111">
        <f>Script!B111</f>
        <v>109</v>
      </c>
      <c r="C111">
        <f>IF((Script!C111)&lt;&gt;"",VLOOKUP(Script!C111,TRIGGERS!A:B,2,FALSE),0)</f>
        <v>0</v>
      </c>
      <c r="D111">
        <f>IF(Script!D111=" ",0,Script!D111)</f>
        <v>0</v>
      </c>
      <c r="E111">
        <f>IF(Script!E111&lt;&gt;"",VLOOKUP(Script!E111,CONDITIONS!A:B,2,FALSE),0)</f>
        <v>0</v>
      </c>
      <c r="F111">
        <f>IF(Script!F111=" ",0,Script!F111)</f>
        <v>0</v>
      </c>
      <c r="G111">
        <f>IF(Script!J111&lt;&gt;"",VLOOKUP(Script!J111,ACTIONS!A:B,2,FALSE),0)</f>
        <v>0</v>
      </c>
      <c r="H111">
        <f>IF(Script!K111=" ",0,Script!K111)</f>
        <v>0</v>
      </c>
      <c r="I111">
        <f>IF(Script!H111&lt;&gt;"", VLOOKUP(Script!H111,CONDITIONS!A:B,2,FALSE),0) + IF(Script!G111&lt;&gt;"",VLOOKUP(Script!G111,'CONDITION OPERATIONS'!$A$1:$B$4,2,FALSE),0)</f>
        <v>0</v>
      </c>
      <c r="J111">
        <f>IF(Script!I111=" ",0,Script!I111)</f>
        <v>0</v>
      </c>
      <c r="K111" t="str">
        <f t="shared" si="1"/>
        <v>!RP,512,109,0,0,0,0,0,0,0,0</v>
      </c>
    </row>
    <row r="112" spans="1:11">
      <c r="A112">
        <v>512</v>
      </c>
      <c r="B112">
        <f>Script!B112</f>
        <v>110</v>
      </c>
      <c r="C112">
        <f>IF((Script!C112)&lt;&gt;"",VLOOKUP(Script!C112,TRIGGERS!A:B,2,FALSE),0)</f>
        <v>0</v>
      </c>
      <c r="D112">
        <f>IF(Script!D112=" ",0,Script!D112)</f>
        <v>0</v>
      </c>
      <c r="E112">
        <f>IF(Script!E112&lt;&gt;"",VLOOKUP(Script!E112,CONDITIONS!A:B,2,FALSE),0)</f>
        <v>0</v>
      </c>
      <c r="F112">
        <f>IF(Script!F112=" ",0,Script!F112)</f>
        <v>0</v>
      </c>
      <c r="G112">
        <f>IF(Script!J112&lt;&gt;"",VLOOKUP(Script!J112,ACTIONS!A:B,2,FALSE),0)</f>
        <v>0</v>
      </c>
      <c r="H112">
        <f>IF(Script!K112=" ",0,Script!K112)</f>
        <v>0</v>
      </c>
      <c r="I112">
        <f>IF(Script!H112&lt;&gt;"", VLOOKUP(Script!H112,CONDITIONS!A:B,2,FALSE),0) + IF(Script!G112&lt;&gt;"",VLOOKUP(Script!G112,'CONDITION OPERATIONS'!$A$1:$B$4,2,FALSE),0)</f>
        <v>0</v>
      </c>
      <c r="J112">
        <f>IF(Script!I112=" ",0,Script!I112)</f>
        <v>0</v>
      </c>
      <c r="K112" t="str">
        <f t="shared" si="1"/>
        <v>!RP,512,110,0,0,0,0,0,0,0,0</v>
      </c>
    </row>
    <row r="113" spans="1:11">
      <c r="A113">
        <v>512</v>
      </c>
      <c r="B113">
        <f>Script!B113</f>
        <v>111</v>
      </c>
      <c r="C113">
        <f>IF((Script!C113)&lt;&gt;"",VLOOKUP(Script!C113,TRIGGERS!A:B,2,FALSE),0)</f>
        <v>0</v>
      </c>
      <c r="D113">
        <f>IF(Script!D113=" ",0,Script!D113)</f>
        <v>0</v>
      </c>
      <c r="E113">
        <f>IF(Script!E113&lt;&gt;"",VLOOKUP(Script!E113,CONDITIONS!A:B,2,FALSE),0)</f>
        <v>0</v>
      </c>
      <c r="F113">
        <f>IF(Script!F113=" ",0,Script!F113)</f>
        <v>0</v>
      </c>
      <c r="G113">
        <f>IF(Script!J113&lt;&gt;"",VLOOKUP(Script!J113,ACTIONS!A:B,2,FALSE),0)</f>
        <v>0</v>
      </c>
      <c r="H113">
        <f>IF(Script!K113=" ",0,Script!K113)</f>
        <v>0</v>
      </c>
      <c r="I113">
        <f>IF(Script!H113&lt;&gt;"", VLOOKUP(Script!H113,CONDITIONS!A:B,2,FALSE),0) + IF(Script!G113&lt;&gt;"",VLOOKUP(Script!G113,'CONDITION OPERATIONS'!$A$1:$B$4,2,FALSE),0)</f>
        <v>0</v>
      </c>
      <c r="J113">
        <f>IF(Script!I113=" ",0,Script!I113)</f>
        <v>0</v>
      </c>
      <c r="K113" t="str">
        <f t="shared" si="1"/>
        <v>!RP,512,111,0,0,0,0,0,0,0,0</v>
      </c>
    </row>
    <row r="114" spans="1:11">
      <c r="A114">
        <v>512</v>
      </c>
      <c r="B114">
        <f>Script!B114</f>
        <v>112</v>
      </c>
      <c r="C114">
        <f>IF((Script!C114)&lt;&gt;"",VLOOKUP(Script!C114,TRIGGERS!A:B,2,FALSE),0)</f>
        <v>0</v>
      </c>
      <c r="D114">
        <f>IF(Script!D114=" ",0,Script!D114)</f>
        <v>0</v>
      </c>
      <c r="E114">
        <f>IF(Script!E114&lt;&gt;"",VLOOKUP(Script!E114,CONDITIONS!A:B,2,FALSE),0)</f>
        <v>0</v>
      </c>
      <c r="F114">
        <f>IF(Script!F114=" ",0,Script!F114)</f>
        <v>0</v>
      </c>
      <c r="G114">
        <f>IF(Script!J114&lt;&gt;"",VLOOKUP(Script!J114,ACTIONS!A:B,2,FALSE),0)</f>
        <v>0</v>
      </c>
      <c r="H114">
        <f>IF(Script!K114=" ",0,Script!K114)</f>
        <v>0</v>
      </c>
      <c r="I114">
        <f>IF(Script!H114&lt;&gt;"", VLOOKUP(Script!H114,CONDITIONS!A:B,2,FALSE),0) + IF(Script!G114&lt;&gt;"",VLOOKUP(Script!G114,'CONDITION OPERATIONS'!$A$1:$B$4,2,FALSE),0)</f>
        <v>0</v>
      </c>
      <c r="J114">
        <f>IF(Script!I114=" ",0,Script!I114)</f>
        <v>0</v>
      </c>
      <c r="K114" t="str">
        <f t="shared" si="1"/>
        <v>!RP,512,112,0,0,0,0,0,0,0,0</v>
      </c>
    </row>
    <row r="115" spans="1:11">
      <c r="A115">
        <v>512</v>
      </c>
      <c r="B115">
        <f>Script!B115</f>
        <v>113</v>
      </c>
      <c r="C115">
        <f>IF((Script!C115)&lt;&gt;"",VLOOKUP(Script!C115,TRIGGERS!A:B,2,FALSE),0)</f>
        <v>0</v>
      </c>
      <c r="D115">
        <f>IF(Script!D115=" ",0,Script!D115)</f>
        <v>0</v>
      </c>
      <c r="E115">
        <f>IF(Script!E115&lt;&gt;"",VLOOKUP(Script!E115,CONDITIONS!A:B,2,FALSE),0)</f>
        <v>0</v>
      </c>
      <c r="F115">
        <f>IF(Script!F115=" ",0,Script!F115)</f>
        <v>0</v>
      </c>
      <c r="G115">
        <f>IF(Script!J115&lt;&gt;"",VLOOKUP(Script!J115,ACTIONS!A:B,2,FALSE),0)</f>
        <v>0</v>
      </c>
      <c r="H115">
        <f>IF(Script!K115=" ",0,Script!K115)</f>
        <v>0</v>
      </c>
      <c r="I115">
        <f>IF(Script!H115&lt;&gt;"", VLOOKUP(Script!H115,CONDITIONS!A:B,2,FALSE),0) + IF(Script!G115&lt;&gt;"",VLOOKUP(Script!G115,'CONDITION OPERATIONS'!$A$1:$B$4,2,FALSE),0)</f>
        <v>0</v>
      </c>
      <c r="J115">
        <f>IF(Script!I115=" ",0,Script!I115)</f>
        <v>0</v>
      </c>
      <c r="K115" t="str">
        <f t="shared" si="1"/>
        <v>!RP,512,113,0,0,0,0,0,0,0,0</v>
      </c>
    </row>
    <row r="116" spans="1:11">
      <c r="A116">
        <v>512</v>
      </c>
      <c r="B116">
        <f>Script!B116</f>
        <v>114</v>
      </c>
      <c r="C116">
        <f>IF((Script!C116)&lt;&gt;"",VLOOKUP(Script!C116,TRIGGERS!A:B,2,FALSE),0)</f>
        <v>0</v>
      </c>
      <c r="D116">
        <f>IF(Script!D116=" ",0,Script!D116)</f>
        <v>0</v>
      </c>
      <c r="E116">
        <f>IF(Script!E116&lt;&gt;"",VLOOKUP(Script!E116,CONDITIONS!A:B,2,FALSE),0)</f>
        <v>0</v>
      </c>
      <c r="F116">
        <f>IF(Script!F116=" ",0,Script!F116)</f>
        <v>0</v>
      </c>
      <c r="G116">
        <f>IF(Script!J116&lt;&gt;"",VLOOKUP(Script!J116,ACTIONS!A:B,2,FALSE),0)</f>
        <v>0</v>
      </c>
      <c r="H116">
        <f>IF(Script!K116=" ",0,Script!K116)</f>
        <v>0</v>
      </c>
      <c r="I116">
        <f>IF(Script!H116&lt;&gt;"", VLOOKUP(Script!H116,CONDITIONS!A:B,2,FALSE),0) + IF(Script!G116&lt;&gt;"",VLOOKUP(Script!G116,'CONDITION OPERATIONS'!$A$1:$B$4,2,FALSE),0)</f>
        <v>0</v>
      </c>
      <c r="J116">
        <f>IF(Script!I116=" ",0,Script!I116)</f>
        <v>0</v>
      </c>
      <c r="K116" t="str">
        <f t="shared" si="1"/>
        <v>!RP,512,114,0,0,0,0,0,0,0,0</v>
      </c>
    </row>
    <row r="117" spans="1:11">
      <c r="A117">
        <v>512</v>
      </c>
      <c r="B117">
        <f>Script!B117</f>
        <v>115</v>
      </c>
      <c r="C117">
        <f>IF((Script!C117)&lt;&gt;"",VLOOKUP(Script!C117,TRIGGERS!A:B,2,FALSE),0)</f>
        <v>0</v>
      </c>
      <c r="D117">
        <f>IF(Script!D117=" ",0,Script!D117)</f>
        <v>0</v>
      </c>
      <c r="E117">
        <f>IF(Script!E117&lt;&gt;"",VLOOKUP(Script!E117,CONDITIONS!A:B,2,FALSE),0)</f>
        <v>0</v>
      </c>
      <c r="F117">
        <f>IF(Script!F117=" ",0,Script!F117)</f>
        <v>0</v>
      </c>
      <c r="G117">
        <f>IF(Script!J117&lt;&gt;"",VLOOKUP(Script!J117,ACTIONS!A:B,2,FALSE),0)</f>
        <v>0</v>
      </c>
      <c r="H117">
        <f>IF(Script!K117=" ",0,Script!K117)</f>
        <v>0</v>
      </c>
      <c r="I117">
        <f>IF(Script!H117&lt;&gt;"", VLOOKUP(Script!H117,CONDITIONS!A:B,2,FALSE),0) + IF(Script!G117&lt;&gt;"",VLOOKUP(Script!G117,'CONDITION OPERATIONS'!$A$1:$B$4,2,FALSE),0)</f>
        <v>0</v>
      </c>
      <c r="J117">
        <f>IF(Script!I117=" ",0,Script!I117)</f>
        <v>0</v>
      </c>
      <c r="K117" t="str">
        <f t="shared" si="1"/>
        <v>!RP,512,115,0,0,0,0,0,0,0,0</v>
      </c>
    </row>
    <row r="118" spans="1:11">
      <c r="A118">
        <v>512</v>
      </c>
      <c r="B118">
        <f>Script!B118</f>
        <v>116</v>
      </c>
      <c r="C118">
        <f>IF((Script!C118)&lt;&gt;"",VLOOKUP(Script!C118,TRIGGERS!A:B,2,FALSE),0)</f>
        <v>0</v>
      </c>
      <c r="D118">
        <f>IF(Script!D118=" ",0,Script!D118)</f>
        <v>0</v>
      </c>
      <c r="E118">
        <f>IF(Script!E118&lt;&gt;"",VLOOKUP(Script!E118,CONDITIONS!A:B,2,FALSE),0)</f>
        <v>0</v>
      </c>
      <c r="F118">
        <f>IF(Script!F118=" ",0,Script!F118)</f>
        <v>0</v>
      </c>
      <c r="G118">
        <f>IF(Script!J118&lt;&gt;"",VLOOKUP(Script!J118,ACTIONS!A:B,2,FALSE),0)</f>
        <v>0</v>
      </c>
      <c r="H118">
        <f>IF(Script!K118=" ",0,Script!K118)</f>
        <v>0</v>
      </c>
      <c r="I118">
        <f>IF(Script!H118&lt;&gt;"", VLOOKUP(Script!H118,CONDITIONS!A:B,2,FALSE),0) + IF(Script!G118&lt;&gt;"",VLOOKUP(Script!G118,'CONDITION OPERATIONS'!$A$1:$B$4,2,FALSE),0)</f>
        <v>0</v>
      </c>
      <c r="J118">
        <f>IF(Script!I118=" ",0,Script!I118)</f>
        <v>0</v>
      </c>
      <c r="K118" t="str">
        <f t="shared" si="1"/>
        <v>!RP,512,116,0,0,0,0,0,0,0,0</v>
      </c>
    </row>
    <row r="119" spans="1:11">
      <c r="A119">
        <v>512</v>
      </c>
      <c r="B119">
        <f>Script!B119</f>
        <v>117</v>
      </c>
      <c r="C119">
        <f>IF((Script!C119)&lt;&gt;"",VLOOKUP(Script!C119,TRIGGERS!A:B,2,FALSE),0)</f>
        <v>0</v>
      </c>
      <c r="D119">
        <f>IF(Script!D119=" ",0,Script!D119)</f>
        <v>0</v>
      </c>
      <c r="E119">
        <f>IF(Script!E119&lt;&gt;"",VLOOKUP(Script!E119,CONDITIONS!A:B,2,FALSE),0)</f>
        <v>0</v>
      </c>
      <c r="F119">
        <f>IF(Script!F119=" ",0,Script!F119)</f>
        <v>0</v>
      </c>
      <c r="G119">
        <f>IF(Script!J119&lt;&gt;"",VLOOKUP(Script!J119,ACTIONS!A:B,2,FALSE),0)</f>
        <v>0</v>
      </c>
      <c r="H119">
        <f>IF(Script!K119=" ",0,Script!K119)</f>
        <v>0</v>
      </c>
      <c r="I119">
        <f>IF(Script!H119&lt;&gt;"", VLOOKUP(Script!H119,CONDITIONS!A:B,2,FALSE),0) + IF(Script!G119&lt;&gt;"",VLOOKUP(Script!G119,'CONDITION OPERATIONS'!$A$1:$B$4,2,FALSE),0)</f>
        <v>0</v>
      </c>
      <c r="J119">
        <f>IF(Script!I119=" ",0,Script!I119)</f>
        <v>0</v>
      </c>
      <c r="K119" t="str">
        <f t="shared" si="1"/>
        <v>!RP,512,117,0,0,0,0,0,0,0,0</v>
      </c>
    </row>
    <row r="120" spans="1:11">
      <c r="A120">
        <v>512</v>
      </c>
      <c r="B120">
        <f>Script!B120</f>
        <v>118</v>
      </c>
      <c r="C120">
        <f>IF((Script!C120)&lt;&gt;"",VLOOKUP(Script!C120,TRIGGERS!A:B,2,FALSE),0)</f>
        <v>0</v>
      </c>
      <c r="D120">
        <f>IF(Script!D120=" ",0,Script!D120)</f>
        <v>0</v>
      </c>
      <c r="E120">
        <f>IF(Script!E120&lt;&gt;"",VLOOKUP(Script!E120,CONDITIONS!A:B,2,FALSE),0)</f>
        <v>0</v>
      </c>
      <c r="F120">
        <f>IF(Script!F120=" ",0,Script!F120)</f>
        <v>0</v>
      </c>
      <c r="G120">
        <f>IF(Script!J120&lt;&gt;"",VLOOKUP(Script!J120,ACTIONS!A:B,2,FALSE),0)</f>
        <v>0</v>
      </c>
      <c r="H120">
        <f>IF(Script!K120=" ",0,Script!K120)</f>
        <v>0</v>
      </c>
      <c r="I120">
        <f>IF(Script!H120&lt;&gt;"", VLOOKUP(Script!H120,CONDITIONS!A:B,2,FALSE),0) + IF(Script!G120&lt;&gt;"",VLOOKUP(Script!G120,'CONDITION OPERATIONS'!$A$1:$B$4,2,FALSE),0)</f>
        <v>0</v>
      </c>
      <c r="J120">
        <f>IF(Script!I120=" ",0,Script!I120)</f>
        <v>0</v>
      </c>
      <c r="K120" t="str">
        <f t="shared" si="1"/>
        <v>!RP,512,118,0,0,0,0,0,0,0,0</v>
      </c>
    </row>
    <row r="121" spans="1:11">
      <c r="A121">
        <v>512</v>
      </c>
      <c r="B121">
        <f>Script!B121</f>
        <v>119</v>
      </c>
      <c r="C121">
        <f>IF((Script!C121)&lt;&gt;"",VLOOKUP(Script!C121,TRIGGERS!A:B,2,FALSE),0)</f>
        <v>0</v>
      </c>
      <c r="D121">
        <f>IF(Script!D121=" ",0,Script!D121)</f>
        <v>0</v>
      </c>
      <c r="E121">
        <f>IF(Script!E121&lt;&gt;"",VLOOKUP(Script!E121,CONDITIONS!A:B,2,FALSE),0)</f>
        <v>0</v>
      </c>
      <c r="F121">
        <f>IF(Script!F121=" ",0,Script!F121)</f>
        <v>0</v>
      </c>
      <c r="G121">
        <f>IF(Script!J121&lt;&gt;"",VLOOKUP(Script!J121,ACTIONS!A:B,2,FALSE),0)</f>
        <v>0</v>
      </c>
      <c r="H121">
        <f>IF(Script!K121=" ",0,Script!K121)</f>
        <v>0</v>
      </c>
      <c r="I121">
        <f>IF(Script!H121&lt;&gt;"", VLOOKUP(Script!H121,CONDITIONS!A:B,2,FALSE),0) + IF(Script!G121&lt;&gt;"",VLOOKUP(Script!G121,'CONDITION OPERATIONS'!$A$1:$B$4,2,FALSE),0)</f>
        <v>0</v>
      </c>
      <c r="J121">
        <f>IF(Script!I121=" ",0,Script!I121)</f>
        <v>0</v>
      </c>
      <c r="K121" t="str">
        <f t="shared" si="1"/>
        <v>!RP,512,119,0,0,0,0,0,0,0,0</v>
      </c>
    </row>
    <row r="122" spans="1:11">
      <c r="A122">
        <v>512</v>
      </c>
      <c r="B122">
        <f>Script!B122</f>
        <v>120</v>
      </c>
      <c r="C122">
        <f>IF((Script!C122)&lt;&gt;"",VLOOKUP(Script!C122,TRIGGERS!A:B,2,FALSE),0)</f>
        <v>0</v>
      </c>
      <c r="D122">
        <f>IF(Script!D122=" ",0,Script!D122)</f>
        <v>0</v>
      </c>
      <c r="E122">
        <f>IF(Script!E122&lt;&gt;"",VLOOKUP(Script!E122,CONDITIONS!A:B,2,FALSE),0)</f>
        <v>0</v>
      </c>
      <c r="F122">
        <f>IF(Script!F122=" ",0,Script!F122)</f>
        <v>0</v>
      </c>
      <c r="G122">
        <f>IF(Script!J122&lt;&gt;"",VLOOKUP(Script!J122,ACTIONS!A:B,2,FALSE),0)</f>
        <v>0</v>
      </c>
      <c r="H122">
        <f>IF(Script!K122=" ",0,Script!K122)</f>
        <v>0</v>
      </c>
      <c r="I122">
        <f>IF(Script!H122&lt;&gt;"", VLOOKUP(Script!H122,CONDITIONS!A:B,2,FALSE),0) + IF(Script!G122&lt;&gt;"",VLOOKUP(Script!G122,'CONDITION OPERATIONS'!$A$1:$B$4,2,FALSE),0)</f>
        <v>0</v>
      </c>
      <c r="J122">
        <f>IF(Script!I122=" ",0,Script!I122)</f>
        <v>0</v>
      </c>
      <c r="K122" t="str">
        <f t="shared" si="1"/>
        <v>!RP,512,120,0,0,0,0,0,0,0,0</v>
      </c>
    </row>
    <row r="123" spans="1:11">
      <c r="A123">
        <v>512</v>
      </c>
      <c r="B123">
        <f>Script!B123</f>
        <v>121</v>
      </c>
      <c r="C123">
        <f>IF((Script!C123)&lt;&gt;"",VLOOKUP(Script!C123,TRIGGERS!A:B,2,FALSE),0)</f>
        <v>0</v>
      </c>
      <c r="D123">
        <f>IF(Script!D123=" ",0,Script!D123)</f>
        <v>0</v>
      </c>
      <c r="E123">
        <f>IF(Script!E123&lt;&gt;"",VLOOKUP(Script!E123,CONDITIONS!A:B,2,FALSE),0)</f>
        <v>0</v>
      </c>
      <c r="F123">
        <f>IF(Script!F123=" ",0,Script!F123)</f>
        <v>0</v>
      </c>
      <c r="G123">
        <f>IF(Script!J123&lt;&gt;"",VLOOKUP(Script!J123,ACTIONS!A:B,2,FALSE),0)</f>
        <v>0</v>
      </c>
      <c r="H123">
        <f>IF(Script!K123=" ",0,Script!K123)</f>
        <v>0</v>
      </c>
      <c r="I123">
        <f>IF(Script!H123&lt;&gt;"", VLOOKUP(Script!H123,CONDITIONS!A:B,2,FALSE),0) + IF(Script!G123&lt;&gt;"",VLOOKUP(Script!G123,'CONDITION OPERATIONS'!$A$1:$B$4,2,FALSE),0)</f>
        <v>0</v>
      </c>
      <c r="J123">
        <f>IF(Script!I123=" ",0,Script!I123)</f>
        <v>0</v>
      </c>
      <c r="K123" t="str">
        <f t="shared" si="1"/>
        <v>!RP,512,121,0,0,0,0,0,0,0,0</v>
      </c>
    </row>
    <row r="124" spans="1:11">
      <c r="A124">
        <v>512</v>
      </c>
      <c r="B124">
        <f>Script!B124</f>
        <v>122</v>
      </c>
      <c r="C124">
        <f>IF((Script!C124)&lt;&gt;"",VLOOKUP(Script!C124,TRIGGERS!A:B,2,FALSE),0)</f>
        <v>0</v>
      </c>
      <c r="D124">
        <f>IF(Script!D124=" ",0,Script!D124)</f>
        <v>0</v>
      </c>
      <c r="E124">
        <f>IF(Script!E124&lt;&gt;"",VLOOKUP(Script!E124,CONDITIONS!A:B,2,FALSE),0)</f>
        <v>0</v>
      </c>
      <c r="F124">
        <f>IF(Script!F124=" ",0,Script!F124)</f>
        <v>0</v>
      </c>
      <c r="G124">
        <f>IF(Script!J124&lt;&gt;"",VLOOKUP(Script!J124,ACTIONS!A:B,2,FALSE),0)</f>
        <v>0</v>
      </c>
      <c r="H124">
        <f>IF(Script!K124=" ",0,Script!K124)</f>
        <v>0</v>
      </c>
      <c r="I124">
        <f>IF(Script!H124&lt;&gt;"", VLOOKUP(Script!H124,CONDITIONS!A:B,2,FALSE),0) + IF(Script!G124&lt;&gt;"",VLOOKUP(Script!G124,'CONDITION OPERATIONS'!$A$1:$B$4,2,FALSE),0)</f>
        <v>0</v>
      </c>
      <c r="J124">
        <f>IF(Script!I124=" ",0,Script!I124)</f>
        <v>0</v>
      </c>
      <c r="K124" t="str">
        <f t="shared" si="1"/>
        <v>!RP,512,122,0,0,0,0,0,0,0,0</v>
      </c>
    </row>
    <row r="125" spans="1:11">
      <c r="A125">
        <v>512</v>
      </c>
      <c r="B125">
        <f>Script!B125</f>
        <v>123</v>
      </c>
      <c r="C125">
        <f>IF((Script!C125)&lt;&gt;"",VLOOKUP(Script!C125,TRIGGERS!A:B,2,FALSE),0)</f>
        <v>0</v>
      </c>
      <c r="D125">
        <f>IF(Script!D125=" ",0,Script!D125)</f>
        <v>0</v>
      </c>
      <c r="E125">
        <f>IF(Script!E125&lt;&gt;"",VLOOKUP(Script!E125,CONDITIONS!A:B,2,FALSE),0)</f>
        <v>0</v>
      </c>
      <c r="F125">
        <f>IF(Script!F125=" ",0,Script!F125)</f>
        <v>0</v>
      </c>
      <c r="G125">
        <f>IF(Script!J125&lt;&gt;"",VLOOKUP(Script!J125,ACTIONS!A:B,2,FALSE),0)</f>
        <v>0</v>
      </c>
      <c r="H125">
        <f>IF(Script!K125=" ",0,Script!K125)</f>
        <v>0</v>
      </c>
      <c r="I125">
        <f>IF(Script!H125&lt;&gt;"", VLOOKUP(Script!H125,CONDITIONS!A:B,2,FALSE),0) + IF(Script!G125&lt;&gt;"",VLOOKUP(Script!G125,'CONDITION OPERATIONS'!$A$1:$B$4,2,FALSE),0)</f>
        <v>0</v>
      </c>
      <c r="J125">
        <f>IF(Script!I125=" ",0,Script!I125)</f>
        <v>0</v>
      </c>
      <c r="K125" t="str">
        <f t="shared" si="1"/>
        <v>!RP,512,123,0,0,0,0,0,0,0,0</v>
      </c>
    </row>
    <row r="126" spans="1:11">
      <c r="A126">
        <v>512</v>
      </c>
      <c r="B126">
        <f>Script!B126</f>
        <v>124</v>
      </c>
      <c r="C126">
        <f>IF((Script!C126)&lt;&gt;"",VLOOKUP(Script!C126,TRIGGERS!A:B,2,FALSE),0)</f>
        <v>0</v>
      </c>
      <c r="D126">
        <f>IF(Script!D126=" ",0,Script!D126)</f>
        <v>0</v>
      </c>
      <c r="E126">
        <f>IF(Script!E126&lt;&gt;"",VLOOKUP(Script!E126,CONDITIONS!A:B,2,FALSE),0)</f>
        <v>0</v>
      </c>
      <c r="F126">
        <f>IF(Script!F126=" ",0,Script!F126)</f>
        <v>0</v>
      </c>
      <c r="G126">
        <f>IF(Script!J126&lt;&gt;"",VLOOKUP(Script!J126,ACTIONS!A:B,2,FALSE),0)</f>
        <v>0</v>
      </c>
      <c r="H126">
        <f>IF(Script!K126=" ",0,Script!K126)</f>
        <v>0</v>
      </c>
      <c r="I126">
        <f>IF(Script!H126&lt;&gt;"", VLOOKUP(Script!H126,CONDITIONS!A:B,2,FALSE),0) + IF(Script!G126&lt;&gt;"",VLOOKUP(Script!G126,'CONDITION OPERATIONS'!$A$1:$B$4,2,FALSE),0)</f>
        <v>0</v>
      </c>
      <c r="J126">
        <f>IF(Script!I126=" ",0,Script!I126)</f>
        <v>0</v>
      </c>
      <c r="K126" t="str">
        <f t="shared" si="1"/>
        <v>!RP,512,124,0,0,0,0,0,0,0,0</v>
      </c>
    </row>
    <row r="127" spans="1:11">
      <c r="A127">
        <v>512</v>
      </c>
      <c r="B127">
        <f>Script!B127</f>
        <v>125</v>
      </c>
      <c r="C127">
        <f>IF((Script!C127)&lt;&gt;"",VLOOKUP(Script!C127,TRIGGERS!A:B,2,FALSE),0)</f>
        <v>0</v>
      </c>
      <c r="D127">
        <f>IF(Script!D127=" ",0,Script!D127)</f>
        <v>0</v>
      </c>
      <c r="E127">
        <f>IF(Script!E127&lt;&gt;"",VLOOKUP(Script!E127,CONDITIONS!A:B,2,FALSE),0)</f>
        <v>0</v>
      </c>
      <c r="F127">
        <f>IF(Script!F127=" ",0,Script!F127)</f>
        <v>0</v>
      </c>
      <c r="G127">
        <f>IF(Script!J127&lt;&gt;"",VLOOKUP(Script!J127,ACTIONS!A:B,2,FALSE),0)</f>
        <v>0</v>
      </c>
      <c r="H127">
        <f>IF(Script!K127=" ",0,Script!K127)</f>
        <v>0</v>
      </c>
      <c r="I127">
        <f>IF(Script!H127&lt;&gt;"", VLOOKUP(Script!H127,CONDITIONS!A:B,2,FALSE),0) + IF(Script!G127&lt;&gt;"",VLOOKUP(Script!G127,'CONDITION OPERATIONS'!$A$1:$B$4,2,FALSE),0)</f>
        <v>0</v>
      </c>
      <c r="J127">
        <f>IF(Script!I127=" ",0,Script!I127)</f>
        <v>0</v>
      </c>
      <c r="K127" t="str">
        <f t="shared" si="1"/>
        <v>!RP,512,125,0,0,0,0,0,0,0,0</v>
      </c>
    </row>
    <row r="128" spans="1:11">
      <c r="A128">
        <v>512</v>
      </c>
      <c r="B128">
        <f>Script!B128</f>
        <v>126</v>
      </c>
      <c r="C128">
        <f>IF((Script!C128)&lt;&gt;"",VLOOKUP(Script!C128,TRIGGERS!A:B,2,FALSE),0)</f>
        <v>0</v>
      </c>
      <c r="D128">
        <f>IF(Script!D128=" ",0,Script!D128)</f>
        <v>0</v>
      </c>
      <c r="E128">
        <f>IF(Script!E128&lt;&gt;"",VLOOKUP(Script!E128,CONDITIONS!A:B,2,FALSE),0)</f>
        <v>0</v>
      </c>
      <c r="F128">
        <f>IF(Script!F128=" ",0,Script!F128)</f>
        <v>0</v>
      </c>
      <c r="G128">
        <f>IF(Script!J128&lt;&gt;"",VLOOKUP(Script!J128,ACTIONS!A:B,2,FALSE),0)</f>
        <v>0</v>
      </c>
      <c r="H128">
        <f>IF(Script!K128=" ",0,Script!K128)</f>
        <v>0</v>
      </c>
      <c r="I128">
        <f>IF(Script!H128&lt;&gt;"", VLOOKUP(Script!H128,CONDITIONS!A:B,2,FALSE),0) + IF(Script!G128&lt;&gt;"",VLOOKUP(Script!G128,'CONDITION OPERATIONS'!$A$1:$B$4,2,FALSE),0)</f>
        <v>0</v>
      </c>
      <c r="J128">
        <f>IF(Script!I128=" ",0,Script!I128)</f>
        <v>0</v>
      </c>
      <c r="K128" t="str">
        <f t="shared" si="1"/>
        <v>!RP,512,126,0,0,0,0,0,0,0,0</v>
      </c>
    </row>
    <row r="129" spans="1:12" ht="15">
      <c r="A129" s="30">
        <v>512</v>
      </c>
      <c r="B129" s="30">
        <f>Script!B129</f>
        <v>127</v>
      </c>
      <c r="C129" s="30">
        <f>IF((Script!C129)&lt;&gt;"",VLOOKUP(Script!C129,TRIGGERS!A:B,2,FALSE),0)</f>
        <v>0</v>
      </c>
      <c r="D129" s="30">
        <f>IF(Script!D129=" ",0,Script!D129)</f>
        <v>0</v>
      </c>
      <c r="E129" s="30">
        <f>IF(Script!E129&lt;&gt;"",VLOOKUP(Script!E129,CONDITIONS!A:B,2,FALSE),0)</f>
        <v>0</v>
      </c>
      <c r="F129" s="30">
        <f>IF(Script!F129=" ",0,Script!F129)</f>
        <v>0</v>
      </c>
      <c r="G129" s="30">
        <f>IF(Script!J129&lt;&gt;"",VLOOKUP(Script!J129,ACTIONS!A:B,2,FALSE),0)</f>
        <v>0</v>
      </c>
      <c r="H129" s="30">
        <f>IF(Script!K129=" ",0,Script!K129)</f>
        <v>0</v>
      </c>
      <c r="I129" s="30">
        <f>IF(Script!H129&lt;&gt;"", VLOOKUP(Script!H129,CONDITIONS!A:B,2,FALSE),0) + IF(Script!G129&lt;&gt;"",VLOOKUP(Script!G129,'CONDITION OPERATIONS'!$A$1:$B$4,2,FALSE),0)</f>
        <v>0</v>
      </c>
      <c r="J129" s="30">
        <f>IF(Script!I129=" ",0,Script!I129)</f>
        <v>0</v>
      </c>
      <c r="K129" s="30" t="str">
        <f t="shared" si="1"/>
        <v>!RP,512,127,0,0,0,0,0,0,0,0</v>
      </c>
      <c r="L129" s="37" t="s">
        <v>765</v>
      </c>
    </row>
    <row r="130" spans="1:12">
      <c r="A130">
        <v>512</v>
      </c>
      <c r="B130" s="32">
        <f>Script!B130</f>
        <v>128</v>
      </c>
      <c r="C130" s="32">
        <f>IF((Script!C130)&lt;&gt;"",VLOOKUP(Script!C130,TRIGGERS!A:B,2,FALSE),0)</f>
        <v>0</v>
      </c>
      <c r="D130" s="32">
        <f>IF(Script!D130=" ",0,Script!D130)</f>
        <v>0</v>
      </c>
      <c r="E130" s="32">
        <f>IF(Script!E130&lt;&gt;"",VLOOKUP(Script!E130,CONDITIONS!A:B,2,FALSE),0)</f>
        <v>0</v>
      </c>
      <c r="F130" s="32">
        <f>IF(Script!F130=" ",0,Script!F130)</f>
        <v>0</v>
      </c>
      <c r="G130" s="32">
        <f>IF(Script!J130&lt;&gt;"",VLOOKUP(Script!J130,ACTIONS!A:B,2,FALSE),0)</f>
        <v>0</v>
      </c>
      <c r="H130" s="32">
        <f>IF(Script!K130=" ",0,Script!K130)</f>
        <v>0</v>
      </c>
      <c r="I130" s="32">
        <f>IF(Script!H130&lt;&gt;"", VLOOKUP(Script!H130,CONDITIONS!A:B,2,FALSE),0) + IF(Script!G130&lt;&gt;"",VLOOKUP(Script!G130,'CONDITION OPERATIONS'!$A$1:$B$4,2,FALSE),0)</f>
        <v>0</v>
      </c>
      <c r="J130" s="32">
        <f>IF(Script!I130=" ",0,Script!I130)</f>
        <v>0</v>
      </c>
      <c r="K130" t="str">
        <f t="shared" si="1"/>
        <v>!RP,512,128,0,0,0,0,0,0,0,0</v>
      </c>
    </row>
    <row r="131" spans="1:12">
      <c r="A131">
        <v>512</v>
      </c>
      <c r="B131" s="32">
        <f>Script!B131</f>
        <v>129</v>
      </c>
      <c r="C131" s="32">
        <f>IF((Script!C131)&lt;&gt;"",VLOOKUP(Script!C131,TRIGGERS!A:B,2,FALSE),0)</f>
        <v>0</v>
      </c>
      <c r="D131" s="32">
        <f>IF(Script!D131=" ",0,Script!D131)</f>
        <v>0</v>
      </c>
      <c r="E131" s="32">
        <f>IF(Script!E131&lt;&gt;"",VLOOKUP(Script!E131,CONDITIONS!A:B,2,FALSE),0)</f>
        <v>0</v>
      </c>
      <c r="F131" s="32">
        <f>IF(Script!F131=" ",0,Script!F131)</f>
        <v>0</v>
      </c>
      <c r="G131" s="32">
        <f>IF(Script!J131&lt;&gt;"",VLOOKUP(Script!J131,ACTIONS!A:B,2,FALSE),0)</f>
        <v>0</v>
      </c>
      <c r="H131" s="32">
        <f>IF(Script!K131=" ",0,Script!K131)</f>
        <v>0</v>
      </c>
      <c r="I131" s="32">
        <f>IF(Script!H131&lt;&gt;"", VLOOKUP(Script!H131,CONDITIONS!A:B,2,FALSE),0) + IF(Script!G131&lt;&gt;"",VLOOKUP(Script!G131,'CONDITION OPERATIONS'!$A$1:$B$4,2,FALSE),0)</f>
        <v>0</v>
      </c>
      <c r="J131" s="32">
        <f>IF(Script!I131=" ",0,Script!I131)</f>
        <v>0</v>
      </c>
      <c r="K131" t="str">
        <f t="shared" ref="K131:K194" si="2">CONCATENATE("!RP,",$A131,",",$B131,",",$C131,",",$D131,",",$E131,",",$F131,",",$G131,",",$H131,",",$I131,",",$J131)</f>
        <v>!RP,512,129,0,0,0,0,0,0,0,0</v>
      </c>
    </row>
    <row r="132" spans="1:12">
      <c r="A132">
        <v>512</v>
      </c>
      <c r="B132" s="32">
        <f>Script!B132</f>
        <v>130</v>
      </c>
      <c r="C132" s="32">
        <f>IF((Script!C132)&lt;&gt;"",VLOOKUP(Script!C132,TRIGGERS!A:B,2,FALSE),0)</f>
        <v>3</v>
      </c>
      <c r="D132" s="32">
        <f>IF(Script!D132=" ",0,Script!D132)</f>
        <v>0</v>
      </c>
      <c r="E132" s="32">
        <f>IF(Script!E132&lt;&gt;"",VLOOKUP(Script!E132,CONDITIONS!A:B,2,FALSE),0)</f>
        <v>0</v>
      </c>
      <c r="F132" s="32">
        <f>IF(Script!F132=" ",0,Script!F132)</f>
        <v>0</v>
      </c>
      <c r="G132" s="32">
        <f>IF(Script!J132&lt;&gt;"",VLOOKUP(Script!J132,ACTIONS!A:B,2,FALSE),0)</f>
        <v>47</v>
      </c>
      <c r="H132" s="32">
        <f>IF(Script!K132=" ",0,Script!K132)</f>
        <v>15</v>
      </c>
      <c r="I132" s="32">
        <f>IF(Script!H132&lt;&gt;"", VLOOKUP(Script!H132,CONDITIONS!A:B,2,FALSE),0) + IF(Script!G132&lt;&gt;"",VLOOKUP(Script!G132,'CONDITION OPERATIONS'!$A$1:$B$4,2,FALSE),0)</f>
        <v>0</v>
      </c>
      <c r="J132" s="32">
        <f>IF(Script!I132=" ",0,Script!I132)</f>
        <v>0</v>
      </c>
      <c r="K132" t="str">
        <f t="shared" si="2"/>
        <v>!RP,512,130,3,0,0,0,47,15,0,0</v>
      </c>
    </row>
    <row r="133" spans="1:12">
      <c r="A133">
        <v>512</v>
      </c>
      <c r="B133" s="32">
        <f>Script!B133</f>
        <v>131</v>
      </c>
      <c r="C133" s="32">
        <f>IF((Script!C133)&lt;&gt;"",VLOOKUP(Script!C133,TRIGGERS!A:B,2,FALSE),0)</f>
        <v>0</v>
      </c>
      <c r="D133" s="32">
        <f>IF(Script!D133=" ",0,Script!D133)</f>
        <v>0</v>
      </c>
      <c r="E133" s="32">
        <f>IF(Script!E133&lt;&gt;"",VLOOKUP(Script!E133,CONDITIONS!A:B,2,FALSE),0)</f>
        <v>0</v>
      </c>
      <c r="F133" s="32">
        <f>IF(Script!F133=" ",0,Script!F133)</f>
        <v>0</v>
      </c>
      <c r="G133" s="32">
        <f>IF(Script!J133&lt;&gt;"",VLOOKUP(Script!J133,ACTIONS!A:B,2,FALSE),0)</f>
        <v>0</v>
      </c>
      <c r="H133" s="32">
        <f>IF(Script!K133=" ",0,Script!K133)</f>
        <v>0</v>
      </c>
      <c r="I133" s="32">
        <f>IF(Script!H133&lt;&gt;"", VLOOKUP(Script!H133,CONDITIONS!A:B,2,FALSE),0) + IF(Script!G133&lt;&gt;"",VLOOKUP(Script!G133,'CONDITION OPERATIONS'!$A$1:$B$4,2,FALSE),0)</f>
        <v>0</v>
      </c>
      <c r="J133" s="32">
        <f>IF(Script!I133=" ",0,Script!I133)</f>
        <v>0</v>
      </c>
      <c r="K133" t="str">
        <f t="shared" si="2"/>
        <v>!RP,512,131,0,0,0,0,0,0,0,0</v>
      </c>
    </row>
    <row r="134" spans="1:12">
      <c r="A134">
        <v>512</v>
      </c>
      <c r="B134" s="32">
        <f>Script!B134</f>
        <v>132</v>
      </c>
      <c r="C134" s="32">
        <f>IF((Script!C134)&lt;&gt;"",VLOOKUP(Script!C134,TRIGGERS!A:B,2,FALSE),0)</f>
        <v>0</v>
      </c>
      <c r="D134" s="32">
        <f>IF(Script!D134=" ",0,Script!D134)</f>
        <v>0</v>
      </c>
      <c r="E134" s="32">
        <f>IF(Script!E134&lt;&gt;"",VLOOKUP(Script!E134,CONDITIONS!A:B,2,FALSE),0)</f>
        <v>0</v>
      </c>
      <c r="F134" s="32">
        <f>IF(Script!F134=" ",0,Script!F134)</f>
        <v>0</v>
      </c>
      <c r="G134" s="32">
        <f>IF(Script!J134&lt;&gt;"",VLOOKUP(Script!J134,ACTIONS!A:B,2,FALSE),0)</f>
        <v>0</v>
      </c>
      <c r="H134" s="32">
        <f>IF(Script!K134=" ",0,Script!K134)</f>
        <v>0</v>
      </c>
      <c r="I134" s="32">
        <f>IF(Script!H134&lt;&gt;"", VLOOKUP(Script!H134,CONDITIONS!A:B,2,FALSE),0) + IF(Script!G134&lt;&gt;"",VLOOKUP(Script!G134,'CONDITION OPERATIONS'!$A$1:$B$4,2,FALSE),0)</f>
        <v>0</v>
      </c>
      <c r="J134" s="32">
        <f>IF(Script!I134=" ",0,Script!I134)</f>
        <v>0</v>
      </c>
      <c r="K134" t="str">
        <f t="shared" si="2"/>
        <v>!RP,512,132,0,0,0,0,0,0,0,0</v>
      </c>
    </row>
    <row r="135" spans="1:12">
      <c r="A135">
        <v>512</v>
      </c>
      <c r="B135" s="32">
        <f>Script!B135</f>
        <v>133</v>
      </c>
      <c r="C135" s="32">
        <f>IF((Script!C135)&lt;&gt;"",VLOOKUP(Script!C135,TRIGGERS!A:B,2,FALSE),0)</f>
        <v>0</v>
      </c>
      <c r="D135" s="32">
        <f>IF(Script!D135=" ",0,Script!D135)</f>
        <v>0</v>
      </c>
      <c r="E135" s="32">
        <f>IF(Script!E135&lt;&gt;"",VLOOKUP(Script!E135,CONDITIONS!A:B,2,FALSE),0)</f>
        <v>0</v>
      </c>
      <c r="F135" s="32">
        <f>IF(Script!F135=" ",0,Script!F135)</f>
        <v>0</v>
      </c>
      <c r="G135" s="32">
        <f>IF(Script!J135&lt;&gt;"",VLOOKUP(Script!J135,ACTIONS!A:B,2,FALSE),0)</f>
        <v>0</v>
      </c>
      <c r="H135" s="32">
        <f>IF(Script!K135=" ",0,Script!K135)</f>
        <v>0</v>
      </c>
      <c r="I135" s="32">
        <f>IF(Script!H135&lt;&gt;"", VLOOKUP(Script!H135,CONDITIONS!A:B,2,FALSE),0) + IF(Script!G135&lt;&gt;"",VLOOKUP(Script!G135,'CONDITION OPERATIONS'!$A$1:$B$4,2,FALSE),0)</f>
        <v>0</v>
      </c>
      <c r="J135" s="32">
        <f>IF(Script!I135=" ",0,Script!I135)</f>
        <v>0</v>
      </c>
      <c r="K135" t="str">
        <f t="shared" si="2"/>
        <v>!RP,512,133,0,0,0,0,0,0,0,0</v>
      </c>
    </row>
    <row r="136" spans="1:12">
      <c r="A136">
        <v>512</v>
      </c>
      <c r="B136" s="32">
        <f>Script!B136</f>
        <v>134</v>
      </c>
      <c r="C136" s="32">
        <f>IF((Script!C136)&lt;&gt;"",VLOOKUP(Script!C136,TRIGGERS!A:B,2,FALSE),0)</f>
        <v>0</v>
      </c>
      <c r="D136" s="32">
        <f>IF(Script!D136=" ",0,Script!D136)</f>
        <v>0</v>
      </c>
      <c r="E136" s="32">
        <f>IF(Script!E136&lt;&gt;"",VLOOKUP(Script!E136,CONDITIONS!A:B,2,FALSE),0)</f>
        <v>0</v>
      </c>
      <c r="F136" s="32">
        <f>IF(Script!F136=" ",0,Script!F136)</f>
        <v>0</v>
      </c>
      <c r="G136" s="32">
        <f>IF(Script!J136&lt;&gt;"",VLOOKUP(Script!J136,ACTIONS!A:B,2,FALSE),0)</f>
        <v>0</v>
      </c>
      <c r="H136" s="32">
        <f>IF(Script!K136=" ",0,Script!K136)</f>
        <v>0</v>
      </c>
      <c r="I136" s="32">
        <f>IF(Script!H136&lt;&gt;"", VLOOKUP(Script!H136,CONDITIONS!A:B,2,FALSE),0) + IF(Script!G136&lt;&gt;"",VLOOKUP(Script!G136,'CONDITION OPERATIONS'!$A$1:$B$4,2,FALSE),0)</f>
        <v>0</v>
      </c>
      <c r="J136" s="32">
        <f>IF(Script!I136=" ",0,Script!I136)</f>
        <v>0</v>
      </c>
      <c r="K136" t="str">
        <f t="shared" si="2"/>
        <v>!RP,512,134,0,0,0,0,0,0,0,0</v>
      </c>
    </row>
    <row r="137" spans="1:12">
      <c r="A137">
        <v>512</v>
      </c>
      <c r="B137" s="32">
        <f>Script!B137</f>
        <v>135</v>
      </c>
      <c r="C137" s="32">
        <f>IF((Script!C137)&lt;&gt;"",VLOOKUP(Script!C137,TRIGGERS!A:B,2,FALSE),0)</f>
        <v>0</v>
      </c>
      <c r="D137" s="32">
        <f>IF(Script!D137=" ",0,Script!D137)</f>
        <v>0</v>
      </c>
      <c r="E137" s="32">
        <f>IF(Script!E137&lt;&gt;"",VLOOKUP(Script!E137,CONDITIONS!A:B,2,FALSE),0)</f>
        <v>0</v>
      </c>
      <c r="F137" s="32">
        <f>IF(Script!F137=" ",0,Script!F137)</f>
        <v>0</v>
      </c>
      <c r="G137" s="32">
        <f>IF(Script!J137&lt;&gt;"",VLOOKUP(Script!J137,ACTIONS!A:B,2,FALSE),0)</f>
        <v>0</v>
      </c>
      <c r="H137" s="32">
        <f>IF(Script!K137=" ",0,Script!K137)</f>
        <v>0</v>
      </c>
      <c r="I137" s="32">
        <f>IF(Script!H137&lt;&gt;"", VLOOKUP(Script!H137,CONDITIONS!A:B,2,FALSE),0) + IF(Script!G137&lt;&gt;"",VLOOKUP(Script!G137,'CONDITION OPERATIONS'!$A$1:$B$4,2,FALSE),0)</f>
        <v>0</v>
      </c>
      <c r="J137" s="32">
        <f>IF(Script!I137=" ",0,Script!I137)</f>
        <v>0</v>
      </c>
      <c r="K137" t="str">
        <f t="shared" si="2"/>
        <v>!RP,512,135,0,0,0,0,0,0,0,0</v>
      </c>
    </row>
    <row r="138" spans="1:12">
      <c r="A138">
        <v>512</v>
      </c>
      <c r="B138" s="32">
        <f>Script!B138</f>
        <v>136</v>
      </c>
      <c r="C138" s="32">
        <f>IF((Script!C138)&lt;&gt;"",VLOOKUP(Script!C138,TRIGGERS!A:B,2,FALSE),0)</f>
        <v>0</v>
      </c>
      <c r="D138" s="32">
        <f>IF(Script!D138=" ",0,Script!D138)</f>
        <v>0</v>
      </c>
      <c r="E138" s="32">
        <f>IF(Script!E138&lt;&gt;"",VLOOKUP(Script!E138,CONDITIONS!A:B,2,FALSE),0)</f>
        <v>0</v>
      </c>
      <c r="F138" s="32">
        <f>IF(Script!F138=" ",0,Script!F138)</f>
        <v>0</v>
      </c>
      <c r="G138" s="32">
        <f>IF(Script!J138&lt;&gt;"",VLOOKUP(Script!J138,ACTIONS!A:B,2,FALSE),0)</f>
        <v>0</v>
      </c>
      <c r="H138" s="32">
        <f>IF(Script!K138=" ",0,Script!K138)</f>
        <v>0</v>
      </c>
      <c r="I138" s="32">
        <f>IF(Script!H138&lt;&gt;"", VLOOKUP(Script!H138,CONDITIONS!A:B,2,FALSE),0) + IF(Script!G138&lt;&gt;"",VLOOKUP(Script!G138,'CONDITION OPERATIONS'!$A$1:$B$4,2,FALSE),0)</f>
        <v>0</v>
      </c>
      <c r="J138" s="32">
        <f>IF(Script!I138=" ",0,Script!I138)</f>
        <v>0</v>
      </c>
      <c r="K138" t="str">
        <f t="shared" si="2"/>
        <v>!RP,512,136,0,0,0,0,0,0,0,0</v>
      </c>
    </row>
    <row r="139" spans="1:12">
      <c r="A139">
        <v>512</v>
      </c>
      <c r="B139" s="32">
        <f>Script!B139</f>
        <v>137</v>
      </c>
      <c r="C139" s="32">
        <f>IF((Script!C139)&lt;&gt;"",VLOOKUP(Script!C139,TRIGGERS!A:B,2,FALSE),0)</f>
        <v>0</v>
      </c>
      <c r="D139" s="32">
        <f>IF(Script!D139=" ",0,Script!D139)</f>
        <v>0</v>
      </c>
      <c r="E139" s="32">
        <f>IF(Script!E139&lt;&gt;"",VLOOKUP(Script!E139,CONDITIONS!A:B,2,FALSE),0)</f>
        <v>0</v>
      </c>
      <c r="F139" s="32">
        <f>IF(Script!F139=" ",0,Script!F139)</f>
        <v>0</v>
      </c>
      <c r="G139" s="32">
        <f>IF(Script!J139&lt;&gt;"",VLOOKUP(Script!J139,ACTIONS!A:B,2,FALSE),0)</f>
        <v>0</v>
      </c>
      <c r="H139" s="32">
        <f>IF(Script!K139=" ",0,Script!K139)</f>
        <v>0</v>
      </c>
      <c r="I139" s="32">
        <f>IF(Script!H139&lt;&gt;"", VLOOKUP(Script!H139,CONDITIONS!A:B,2,FALSE),0) + IF(Script!G139&lt;&gt;"",VLOOKUP(Script!G139,'CONDITION OPERATIONS'!$A$1:$B$4,2,FALSE),0)</f>
        <v>0</v>
      </c>
      <c r="J139" s="32">
        <f>IF(Script!I139=" ",0,Script!I139)</f>
        <v>0</v>
      </c>
      <c r="K139" t="str">
        <f t="shared" si="2"/>
        <v>!RP,512,137,0,0,0,0,0,0,0,0</v>
      </c>
    </row>
    <row r="140" spans="1:12">
      <c r="A140">
        <v>512</v>
      </c>
      <c r="B140" s="32">
        <f>Script!B140</f>
        <v>138</v>
      </c>
      <c r="C140" s="32">
        <f>IF((Script!C140)&lt;&gt;"",VLOOKUP(Script!C140,TRIGGERS!A:B,2,FALSE),0)</f>
        <v>0</v>
      </c>
      <c r="D140" s="32">
        <f>IF(Script!D140=" ",0,Script!D140)</f>
        <v>0</v>
      </c>
      <c r="E140" s="32">
        <f>IF(Script!E140&lt;&gt;"",VLOOKUP(Script!E140,CONDITIONS!A:B,2,FALSE),0)</f>
        <v>0</v>
      </c>
      <c r="F140" s="32">
        <f>IF(Script!F140=" ",0,Script!F140)</f>
        <v>0</v>
      </c>
      <c r="G140" s="32">
        <f>IF(Script!J140&lt;&gt;"",VLOOKUP(Script!J140,ACTIONS!A:B,2,FALSE),0)</f>
        <v>0</v>
      </c>
      <c r="H140" s="32">
        <f>IF(Script!K140=" ",0,Script!K140)</f>
        <v>0</v>
      </c>
      <c r="I140" s="32">
        <f>IF(Script!H140&lt;&gt;"", VLOOKUP(Script!H140,CONDITIONS!A:B,2,FALSE),0) + IF(Script!G140&lt;&gt;"",VLOOKUP(Script!G140,'CONDITION OPERATIONS'!$A$1:$B$4,2,FALSE),0)</f>
        <v>0</v>
      </c>
      <c r="J140" s="32">
        <f>IF(Script!I140=" ",0,Script!I140)</f>
        <v>0</v>
      </c>
      <c r="K140" t="str">
        <f t="shared" si="2"/>
        <v>!RP,512,138,0,0,0,0,0,0,0,0</v>
      </c>
    </row>
    <row r="141" spans="1:12">
      <c r="A141">
        <v>512</v>
      </c>
      <c r="B141" s="32">
        <f>Script!B141</f>
        <v>139</v>
      </c>
      <c r="C141" s="32">
        <f>IF((Script!C141)&lt;&gt;"",VLOOKUP(Script!C141,TRIGGERS!A:B,2,FALSE),0)</f>
        <v>0</v>
      </c>
      <c r="D141" s="32">
        <f>IF(Script!D141=" ",0,Script!D141)</f>
        <v>0</v>
      </c>
      <c r="E141" s="32">
        <f>IF(Script!E141&lt;&gt;"",VLOOKUP(Script!E141,CONDITIONS!A:B,2,FALSE),0)</f>
        <v>0</v>
      </c>
      <c r="F141" s="32">
        <f>IF(Script!F141=" ",0,Script!F141)</f>
        <v>0</v>
      </c>
      <c r="G141" s="32">
        <f>IF(Script!J141&lt;&gt;"",VLOOKUP(Script!J141,ACTIONS!A:B,2,FALSE),0)</f>
        <v>0</v>
      </c>
      <c r="H141" s="32">
        <f>IF(Script!K141=" ",0,Script!K141)</f>
        <v>0</v>
      </c>
      <c r="I141" s="32">
        <f>IF(Script!H141&lt;&gt;"", VLOOKUP(Script!H141,CONDITIONS!A:B,2,FALSE),0) + IF(Script!G141&lt;&gt;"",VLOOKUP(Script!G141,'CONDITION OPERATIONS'!$A$1:$B$4,2,FALSE),0)</f>
        <v>0</v>
      </c>
      <c r="J141" s="32">
        <f>IF(Script!I141=" ",0,Script!I141)</f>
        <v>0</v>
      </c>
      <c r="K141" t="str">
        <f t="shared" si="2"/>
        <v>!RP,512,139,0,0,0,0,0,0,0,0</v>
      </c>
    </row>
    <row r="142" spans="1:12">
      <c r="A142">
        <v>512</v>
      </c>
      <c r="B142" s="32">
        <f>Script!B142</f>
        <v>140</v>
      </c>
      <c r="C142" s="32">
        <f>IF((Script!C142)&lt;&gt;"",VLOOKUP(Script!C142,TRIGGERS!A:B,2,FALSE),0)</f>
        <v>0</v>
      </c>
      <c r="D142" s="32">
        <f>IF(Script!D142=" ",0,Script!D142)</f>
        <v>0</v>
      </c>
      <c r="E142" s="32">
        <f>IF(Script!E142&lt;&gt;"",VLOOKUP(Script!E142,CONDITIONS!A:B,2,FALSE),0)</f>
        <v>0</v>
      </c>
      <c r="F142" s="32">
        <f>IF(Script!F142=" ",0,Script!F142)</f>
        <v>0</v>
      </c>
      <c r="G142" s="32">
        <f>IF(Script!J142&lt;&gt;"",VLOOKUP(Script!J142,ACTIONS!A:B,2,FALSE),0)</f>
        <v>0</v>
      </c>
      <c r="H142" s="32">
        <f>IF(Script!K142=" ",0,Script!K142)</f>
        <v>0</v>
      </c>
      <c r="I142" s="32">
        <f>IF(Script!H142&lt;&gt;"", VLOOKUP(Script!H142,CONDITIONS!A:B,2,FALSE),0) + IF(Script!G142&lt;&gt;"",VLOOKUP(Script!G142,'CONDITION OPERATIONS'!$A$1:$B$4,2,FALSE),0)</f>
        <v>0</v>
      </c>
      <c r="J142" s="32">
        <f>IF(Script!I142=" ",0,Script!I142)</f>
        <v>0</v>
      </c>
      <c r="K142" t="str">
        <f t="shared" si="2"/>
        <v>!RP,512,140,0,0,0,0,0,0,0,0</v>
      </c>
    </row>
    <row r="143" spans="1:12">
      <c r="A143">
        <v>512</v>
      </c>
      <c r="B143" s="32">
        <f>Script!B143</f>
        <v>141</v>
      </c>
      <c r="C143" s="32">
        <f>IF((Script!C143)&lt;&gt;"",VLOOKUP(Script!C143,TRIGGERS!A:B,2,FALSE),0)</f>
        <v>0</v>
      </c>
      <c r="D143" s="32">
        <f>IF(Script!D143=" ",0,Script!D143)</f>
        <v>0</v>
      </c>
      <c r="E143" s="32">
        <f>IF(Script!E143&lt;&gt;"",VLOOKUP(Script!E143,CONDITIONS!A:B,2,FALSE),0)</f>
        <v>0</v>
      </c>
      <c r="F143" s="32">
        <f>IF(Script!F143=" ",0,Script!F143)</f>
        <v>0</v>
      </c>
      <c r="G143" s="32">
        <f>IF(Script!J143&lt;&gt;"",VLOOKUP(Script!J143,ACTIONS!A:B,2,FALSE),0)</f>
        <v>0</v>
      </c>
      <c r="H143" s="32">
        <f>IF(Script!K143=" ",0,Script!K143)</f>
        <v>0</v>
      </c>
      <c r="I143" s="32">
        <f>IF(Script!H143&lt;&gt;"", VLOOKUP(Script!H143,CONDITIONS!A:B,2,FALSE),0) + IF(Script!G143&lt;&gt;"",VLOOKUP(Script!G143,'CONDITION OPERATIONS'!$A$1:$B$4,2,FALSE),0)</f>
        <v>0</v>
      </c>
      <c r="J143" s="32">
        <f>IF(Script!I143=" ",0,Script!I143)</f>
        <v>0</v>
      </c>
      <c r="K143" t="str">
        <f t="shared" si="2"/>
        <v>!RP,512,141,0,0,0,0,0,0,0,0</v>
      </c>
    </row>
    <row r="144" spans="1:12">
      <c r="A144">
        <v>512</v>
      </c>
      <c r="B144" s="32">
        <f>Script!B144</f>
        <v>142</v>
      </c>
      <c r="C144" s="32">
        <f>IF((Script!C144)&lt;&gt;"",VLOOKUP(Script!C144,TRIGGERS!A:B,2,FALSE),0)</f>
        <v>0</v>
      </c>
      <c r="D144" s="32">
        <f>IF(Script!D144=" ",0,Script!D144)</f>
        <v>0</v>
      </c>
      <c r="E144" s="32">
        <f>IF(Script!E144&lt;&gt;"",VLOOKUP(Script!E144,CONDITIONS!A:B,2,FALSE),0)</f>
        <v>0</v>
      </c>
      <c r="F144" s="32">
        <f>IF(Script!F144=" ",0,Script!F144)</f>
        <v>0</v>
      </c>
      <c r="G144" s="32">
        <f>IF(Script!J144&lt;&gt;"",VLOOKUP(Script!J144,ACTIONS!A:B,2,FALSE),0)</f>
        <v>0</v>
      </c>
      <c r="H144" s="32">
        <f>IF(Script!K144=" ",0,Script!K144)</f>
        <v>0</v>
      </c>
      <c r="I144" s="32">
        <f>IF(Script!H144&lt;&gt;"", VLOOKUP(Script!H144,CONDITIONS!A:B,2,FALSE),0) + IF(Script!G144&lt;&gt;"",VLOOKUP(Script!G144,'CONDITION OPERATIONS'!$A$1:$B$4,2,FALSE),0)</f>
        <v>0</v>
      </c>
      <c r="J144" s="32">
        <f>IF(Script!I144=" ",0,Script!I144)</f>
        <v>0</v>
      </c>
      <c r="K144" t="str">
        <f t="shared" si="2"/>
        <v>!RP,512,142,0,0,0,0,0,0,0,0</v>
      </c>
    </row>
    <row r="145" spans="1:11">
      <c r="A145">
        <v>512</v>
      </c>
      <c r="B145" s="32">
        <f>Script!B145</f>
        <v>143</v>
      </c>
      <c r="C145" s="32">
        <f>IF((Script!C145)&lt;&gt;"",VLOOKUP(Script!C145,TRIGGERS!A:B,2,FALSE),0)</f>
        <v>0</v>
      </c>
      <c r="D145" s="32">
        <f>IF(Script!D145=" ",0,Script!D145)</f>
        <v>0</v>
      </c>
      <c r="E145" s="32">
        <f>IF(Script!E145&lt;&gt;"",VLOOKUP(Script!E145,CONDITIONS!A:B,2,FALSE),0)</f>
        <v>0</v>
      </c>
      <c r="F145" s="32">
        <f>IF(Script!F145=" ",0,Script!F145)</f>
        <v>0</v>
      </c>
      <c r="G145" s="32">
        <f>IF(Script!J145&lt;&gt;"",VLOOKUP(Script!J145,ACTIONS!A:B,2,FALSE),0)</f>
        <v>0</v>
      </c>
      <c r="H145" s="32">
        <f>IF(Script!K145=" ",0,Script!K145)</f>
        <v>0</v>
      </c>
      <c r="I145" s="32">
        <f>IF(Script!H145&lt;&gt;"", VLOOKUP(Script!H145,CONDITIONS!A:B,2,FALSE),0) + IF(Script!G145&lt;&gt;"",VLOOKUP(Script!G145,'CONDITION OPERATIONS'!$A$1:$B$4,2,FALSE),0)</f>
        <v>0</v>
      </c>
      <c r="J145" s="32">
        <f>IF(Script!I145=" ",0,Script!I145)</f>
        <v>0</v>
      </c>
      <c r="K145" t="str">
        <f t="shared" si="2"/>
        <v>!RP,512,143,0,0,0,0,0,0,0,0</v>
      </c>
    </row>
    <row r="146" spans="1:11">
      <c r="A146">
        <v>512</v>
      </c>
      <c r="B146" s="32">
        <f>Script!B146</f>
        <v>144</v>
      </c>
      <c r="C146" s="32">
        <f>IF((Script!C146)&lt;&gt;"",VLOOKUP(Script!C146,TRIGGERS!A:B,2,FALSE),0)</f>
        <v>0</v>
      </c>
      <c r="D146" s="32">
        <f>IF(Script!D146=" ",0,Script!D146)</f>
        <v>0</v>
      </c>
      <c r="E146" s="32">
        <f>IF(Script!E146&lt;&gt;"",VLOOKUP(Script!E146,CONDITIONS!A:B,2,FALSE),0)</f>
        <v>0</v>
      </c>
      <c r="F146" s="32">
        <f>IF(Script!F146=" ",0,Script!F146)</f>
        <v>0</v>
      </c>
      <c r="G146" s="32">
        <f>IF(Script!J146&lt;&gt;"",VLOOKUP(Script!J146,ACTIONS!A:B,2,FALSE),0)</f>
        <v>0</v>
      </c>
      <c r="H146" s="32">
        <f>IF(Script!K146=" ",0,Script!K146)</f>
        <v>0</v>
      </c>
      <c r="I146" s="32">
        <f>IF(Script!H146&lt;&gt;"", VLOOKUP(Script!H146,CONDITIONS!A:B,2,FALSE),0) + IF(Script!G146&lt;&gt;"",VLOOKUP(Script!G146,'CONDITION OPERATIONS'!$A$1:$B$4,2,FALSE),0)</f>
        <v>0</v>
      </c>
      <c r="J146" s="32">
        <f>IF(Script!I146=" ",0,Script!I146)</f>
        <v>0</v>
      </c>
      <c r="K146" t="str">
        <f t="shared" si="2"/>
        <v>!RP,512,144,0,0,0,0,0,0,0,0</v>
      </c>
    </row>
    <row r="147" spans="1:11">
      <c r="A147">
        <v>512</v>
      </c>
      <c r="B147" s="32">
        <f>Script!B147</f>
        <v>145</v>
      </c>
      <c r="C147" s="32">
        <f>IF((Script!C147)&lt;&gt;"",VLOOKUP(Script!C147,TRIGGERS!A:B,2,FALSE),0)</f>
        <v>0</v>
      </c>
      <c r="D147" s="32">
        <f>IF(Script!D147=" ",0,Script!D147)</f>
        <v>0</v>
      </c>
      <c r="E147" s="32">
        <f>IF(Script!E147&lt;&gt;"",VLOOKUP(Script!E147,CONDITIONS!A:B,2,FALSE),0)</f>
        <v>0</v>
      </c>
      <c r="F147" s="32">
        <f>IF(Script!F147=" ",0,Script!F147)</f>
        <v>0</v>
      </c>
      <c r="G147" s="32">
        <f>IF(Script!J147&lt;&gt;"",VLOOKUP(Script!J147,ACTIONS!A:B,2,FALSE),0)</f>
        <v>0</v>
      </c>
      <c r="H147" s="32">
        <f>IF(Script!K147=" ",0,Script!K147)</f>
        <v>0</v>
      </c>
      <c r="I147" s="32">
        <f>IF(Script!H147&lt;&gt;"", VLOOKUP(Script!H147,CONDITIONS!A:B,2,FALSE),0) + IF(Script!G147&lt;&gt;"",VLOOKUP(Script!G147,'CONDITION OPERATIONS'!$A$1:$B$4,2,FALSE),0)</f>
        <v>0</v>
      </c>
      <c r="J147" s="32">
        <f>IF(Script!I147=" ",0,Script!I147)</f>
        <v>0</v>
      </c>
      <c r="K147" t="str">
        <f t="shared" si="2"/>
        <v>!RP,512,145,0,0,0,0,0,0,0,0</v>
      </c>
    </row>
    <row r="148" spans="1:11">
      <c r="A148">
        <v>512</v>
      </c>
      <c r="B148" s="32">
        <f>Script!B148</f>
        <v>146</v>
      </c>
      <c r="C148" s="32">
        <f>IF((Script!C148)&lt;&gt;"",VLOOKUP(Script!C148,TRIGGERS!A:B,2,FALSE),0)</f>
        <v>0</v>
      </c>
      <c r="D148" s="32">
        <f>IF(Script!D148=" ",0,Script!D148)</f>
        <v>0</v>
      </c>
      <c r="E148" s="32">
        <f>IF(Script!E148&lt;&gt;"",VLOOKUP(Script!E148,CONDITIONS!A:B,2,FALSE),0)</f>
        <v>0</v>
      </c>
      <c r="F148" s="32">
        <f>IF(Script!F148=" ",0,Script!F148)</f>
        <v>0</v>
      </c>
      <c r="G148" s="32">
        <f>IF(Script!J148&lt;&gt;"",VLOOKUP(Script!J148,ACTIONS!A:B,2,FALSE),0)</f>
        <v>0</v>
      </c>
      <c r="H148" s="32">
        <f>IF(Script!K148=" ",0,Script!K148)</f>
        <v>0</v>
      </c>
      <c r="I148" s="32">
        <f>IF(Script!H148&lt;&gt;"", VLOOKUP(Script!H148,CONDITIONS!A:B,2,FALSE),0) + IF(Script!G148&lt;&gt;"",VLOOKUP(Script!G148,'CONDITION OPERATIONS'!$A$1:$B$4,2,FALSE),0)</f>
        <v>0</v>
      </c>
      <c r="J148" s="32">
        <f>IF(Script!I148=" ",0,Script!I148)</f>
        <v>0</v>
      </c>
      <c r="K148" t="str">
        <f t="shared" si="2"/>
        <v>!RP,512,146,0,0,0,0,0,0,0,0</v>
      </c>
    </row>
    <row r="149" spans="1:11">
      <c r="A149">
        <v>512</v>
      </c>
      <c r="B149" s="32">
        <f>Script!B149</f>
        <v>147</v>
      </c>
      <c r="C149" s="32">
        <f>IF((Script!C149)&lt;&gt;"",VLOOKUP(Script!C149,TRIGGERS!A:B,2,FALSE),0)</f>
        <v>0</v>
      </c>
      <c r="D149" s="32">
        <f>IF(Script!D149=" ",0,Script!D149)</f>
        <v>0</v>
      </c>
      <c r="E149" s="32">
        <f>IF(Script!E149&lt;&gt;"",VLOOKUP(Script!E149,CONDITIONS!A:B,2,FALSE),0)</f>
        <v>0</v>
      </c>
      <c r="F149" s="32">
        <f>IF(Script!F149=" ",0,Script!F149)</f>
        <v>0</v>
      </c>
      <c r="G149" s="32">
        <f>IF(Script!J149&lt;&gt;"",VLOOKUP(Script!J149,ACTIONS!A:B,2,FALSE),0)</f>
        <v>0</v>
      </c>
      <c r="H149" s="32">
        <f>IF(Script!K149=" ",0,Script!K149)</f>
        <v>0</v>
      </c>
      <c r="I149" s="32">
        <f>IF(Script!H149&lt;&gt;"", VLOOKUP(Script!H149,CONDITIONS!A:B,2,FALSE),0) + IF(Script!G149&lt;&gt;"",VLOOKUP(Script!G149,'CONDITION OPERATIONS'!$A$1:$B$4,2,FALSE),0)</f>
        <v>0</v>
      </c>
      <c r="J149" s="32">
        <f>IF(Script!I149=" ",0,Script!I149)</f>
        <v>0</v>
      </c>
      <c r="K149" t="str">
        <f t="shared" si="2"/>
        <v>!RP,512,147,0,0,0,0,0,0,0,0</v>
      </c>
    </row>
    <row r="150" spans="1:11">
      <c r="A150">
        <v>512</v>
      </c>
      <c r="B150" s="32">
        <f>Script!B150</f>
        <v>148</v>
      </c>
      <c r="C150" s="32">
        <f>IF((Script!C150)&lt;&gt;"",VLOOKUP(Script!C150,TRIGGERS!A:B,2,FALSE),0)</f>
        <v>0</v>
      </c>
      <c r="D150" s="32">
        <f>IF(Script!D150=" ",0,Script!D150)</f>
        <v>0</v>
      </c>
      <c r="E150" s="32">
        <f>IF(Script!E150&lt;&gt;"",VLOOKUP(Script!E150,CONDITIONS!A:B,2,FALSE),0)</f>
        <v>0</v>
      </c>
      <c r="F150" s="32">
        <f>IF(Script!F150=" ",0,Script!F150)</f>
        <v>0</v>
      </c>
      <c r="G150" s="32">
        <f>IF(Script!J150&lt;&gt;"",VLOOKUP(Script!J150,ACTIONS!A:B,2,FALSE),0)</f>
        <v>0</v>
      </c>
      <c r="H150" s="32">
        <f>IF(Script!K150=" ",0,Script!K150)</f>
        <v>0</v>
      </c>
      <c r="I150" s="32">
        <f>IF(Script!H150&lt;&gt;"", VLOOKUP(Script!H150,CONDITIONS!A:B,2,FALSE),0) + IF(Script!G150&lt;&gt;"",VLOOKUP(Script!G150,'CONDITION OPERATIONS'!$A$1:$B$4,2,FALSE),0)</f>
        <v>0</v>
      </c>
      <c r="J150" s="32">
        <f>IF(Script!I150=" ",0,Script!I150)</f>
        <v>0</v>
      </c>
      <c r="K150" t="str">
        <f t="shared" si="2"/>
        <v>!RP,512,148,0,0,0,0,0,0,0,0</v>
      </c>
    </row>
    <row r="151" spans="1:11">
      <c r="A151">
        <v>512</v>
      </c>
      <c r="B151" s="32">
        <f>Script!B151</f>
        <v>149</v>
      </c>
      <c r="C151" s="32">
        <f>IF((Script!C151)&lt;&gt;"",VLOOKUP(Script!C151,TRIGGERS!A:B,2,FALSE),0)</f>
        <v>0</v>
      </c>
      <c r="D151" s="32">
        <f>IF(Script!D151=" ",0,Script!D151)</f>
        <v>0</v>
      </c>
      <c r="E151" s="32">
        <f>IF(Script!E151&lt;&gt;"",VLOOKUP(Script!E151,CONDITIONS!A:B,2,FALSE),0)</f>
        <v>0</v>
      </c>
      <c r="F151" s="32">
        <f>IF(Script!F151=" ",0,Script!F151)</f>
        <v>0</v>
      </c>
      <c r="G151" s="32">
        <f>IF(Script!J151&lt;&gt;"",VLOOKUP(Script!J151,ACTIONS!A:B,2,FALSE),0)</f>
        <v>0</v>
      </c>
      <c r="H151" s="32">
        <f>IF(Script!K151=" ",0,Script!K151)</f>
        <v>0</v>
      </c>
      <c r="I151" s="32">
        <f>IF(Script!H151&lt;&gt;"", VLOOKUP(Script!H151,CONDITIONS!A:B,2,FALSE),0) + IF(Script!G151&lt;&gt;"",VLOOKUP(Script!G151,'CONDITION OPERATIONS'!$A$1:$B$4,2,FALSE),0)</f>
        <v>0</v>
      </c>
      <c r="J151" s="32">
        <f>IF(Script!I151=" ",0,Script!I151)</f>
        <v>0</v>
      </c>
      <c r="K151" t="str">
        <f t="shared" si="2"/>
        <v>!RP,512,149,0,0,0,0,0,0,0,0</v>
      </c>
    </row>
    <row r="152" spans="1:11">
      <c r="A152">
        <v>512</v>
      </c>
      <c r="B152" s="32">
        <f>Script!B152</f>
        <v>150</v>
      </c>
      <c r="C152" s="32">
        <f>IF((Script!C152)&lt;&gt;"",VLOOKUP(Script!C152,TRIGGERS!A:B,2,FALSE),0)</f>
        <v>0</v>
      </c>
      <c r="D152" s="32">
        <f>IF(Script!D152=" ",0,Script!D152)</f>
        <v>0</v>
      </c>
      <c r="E152" s="32">
        <f>IF(Script!E152&lt;&gt;"",VLOOKUP(Script!E152,CONDITIONS!A:B,2,FALSE),0)</f>
        <v>0</v>
      </c>
      <c r="F152" s="32">
        <f>IF(Script!F152=" ",0,Script!F152)</f>
        <v>0</v>
      </c>
      <c r="G152" s="32">
        <f>IF(Script!J152&lt;&gt;"",VLOOKUP(Script!J152,ACTIONS!A:B,2,FALSE),0)</f>
        <v>0</v>
      </c>
      <c r="H152" s="32">
        <f>IF(Script!K152=" ",0,Script!K152)</f>
        <v>0</v>
      </c>
      <c r="I152" s="32">
        <f>IF(Script!H152&lt;&gt;"", VLOOKUP(Script!H152,CONDITIONS!A:B,2,FALSE),0) + IF(Script!G152&lt;&gt;"",VLOOKUP(Script!G152,'CONDITION OPERATIONS'!$A$1:$B$4,2,FALSE),0)</f>
        <v>0</v>
      </c>
      <c r="J152" s="32">
        <f>IF(Script!I152=" ",0,Script!I152)</f>
        <v>0</v>
      </c>
      <c r="K152" t="str">
        <f t="shared" si="2"/>
        <v>!RP,512,150,0,0,0,0,0,0,0,0</v>
      </c>
    </row>
    <row r="153" spans="1:11">
      <c r="A153">
        <v>512</v>
      </c>
      <c r="B153" s="32">
        <f>Script!B153</f>
        <v>151</v>
      </c>
      <c r="C153" s="32">
        <f>IF((Script!C153)&lt;&gt;"",VLOOKUP(Script!C153,TRIGGERS!A:B,2,FALSE),0)</f>
        <v>0</v>
      </c>
      <c r="D153" s="32">
        <f>IF(Script!D153=" ",0,Script!D153)</f>
        <v>0</v>
      </c>
      <c r="E153" s="32">
        <f>IF(Script!E153&lt;&gt;"",VLOOKUP(Script!E153,CONDITIONS!A:B,2,FALSE),0)</f>
        <v>0</v>
      </c>
      <c r="F153" s="32">
        <f>IF(Script!F153=" ",0,Script!F153)</f>
        <v>0</v>
      </c>
      <c r="G153" s="32">
        <f>IF(Script!J153&lt;&gt;"",VLOOKUP(Script!J153,ACTIONS!A:B,2,FALSE),0)</f>
        <v>0</v>
      </c>
      <c r="H153" s="32">
        <f>IF(Script!K153=" ",0,Script!K153)</f>
        <v>0</v>
      </c>
      <c r="I153" s="32">
        <f>IF(Script!H153&lt;&gt;"", VLOOKUP(Script!H153,CONDITIONS!A:B,2,FALSE),0) + IF(Script!G153&lt;&gt;"",VLOOKUP(Script!G153,'CONDITION OPERATIONS'!$A$1:$B$4,2,FALSE),0)</f>
        <v>0</v>
      </c>
      <c r="J153" s="32">
        <f>IF(Script!I153=" ",0,Script!I153)</f>
        <v>0</v>
      </c>
      <c r="K153" t="str">
        <f t="shared" si="2"/>
        <v>!RP,512,151,0,0,0,0,0,0,0,0</v>
      </c>
    </row>
    <row r="154" spans="1:11">
      <c r="A154">
        <v>512</v>
      </c>
      <c r="B154" s="32">
        <f>Script!B154</f>
        <v>152</v>
      </c>
      <c r="C154" s="32">
        <f>IF((Script!C154)&lt;&gt;"",VLOOKUP(Script!C154,TRIGGERS!A:B,2,FALSE),0)</f>
        <v>0</v>
      </c>
      <c r="D154" s="32">
        <f>IF(Script!D154=" ",0,Script!D154)</f>
        <v>0</v>
      </c>
      <c r="E154" s="32">
        <f>IF(Script!E154&lt;&gt;"",VLOOKUP(Script!E154,CONDITIONS!A:B,2,FALSE),0)</f>
        <v>0</v>
      </c>
      <c r="F154" s="32">
        <f>IF(Script!F154=" ",0,Script!F154)</f>
        <v>0</v>
      </c>
      <c r="G154" s="32">
        <f>IF(Script!J154&lt;&gt;"",VLOOKUP(Script!J154,ACTIONS!A:B,2,FALSE),0)</f>
        <v>0</v>
      </c>
      <c r="H154" s="32">
        <f>IF(Script!K154=" ",0,Script!K154)</f>
        <v>0</v>
      </c>
      <c r="I154" s="32">
        <f>IF(Script!H154&lt;&gt;"", VLOOKUP(Script!H154,CONDITIONS!A:B,2,FALSE),0) + IF(Script!G154&lt;&gt;"",VLOOKUP(Script!G154,'CONDITION OPERATIONS'!$A$1:$B$4,2,FALSE),0)</f>
        <v>0</v>
      </c>
      <c r="J154" s="32">
        <f>IF(Script!I154=" ",0,Script!I154)</f>
        <v>0</v>
      </c>
      <c r="K154" t="str">
        <f t="shared" si="2"/>
        <v>!RP,512,152,0,0,0,0,0,0,0,0</v>
      </c>
    </row>
    <row r="155" spans="1:11">
      <c r="A155">
        <v>512</v>
      </c>
      <c r="B155" s="32">
        <f>Script!B155</f>
        <v>153</v>
      </c>
      <c r="C155" s="32">
        <f>IF((Script!C155)&lt;&gt;"",VLOOKUP(Script!C155,TRIGGERS!A:B,2,FALSE),0)</f>
        <v>0</v>
      </c>
      <c r="D155" s="32">
        <f>IF(Script!D155=" ",0,Script!D155)</f>
        <v>0</v>
      </c>
      <c r="E155" s="32">
        <f>IF(Script!E155&lt;&gt;"",VLOOKUP(Script!E155,CONDITIONS!A:B,2,FALSE),0)</f>
        <v>0</v>
      </c>
      <c r="F155" s="32">
        <f>IF(Script!F155=" ",0,Script!F155)</f>
        <v>0</v>
      </c>
      <c r="G155" s="32">
        <f>IF(Script!J155&lt;&gt;"",VLOOKUP(Script!J155,ACTIONS!A:B,2,FALSE),0)</f>
        <v>0</v>
      </c>
      <c r="H155" s="32">
        <f>IF(Script!K155=" ",0,Script!K155)</f>
        <v>0</v>
      </c>
      <c r="I155" s="32">
        <f>IF(Script!H155&lt;&gt;"", VLOOKUP(Script!H155,CONDITIONS!A:B,2,FALSE),0) + IF(Script!G155&lt;&gt;"",VLOOKUP(Script!G155,'CONDITION OPERATIONS'!$A$1:$B$4,2,FALSE),0)</f>
        <v>0</v>
      </c>
      <c r="J155" s="32">
        <f>IF(Script!I155=" ",0,Script!I155)</f>
        <v>0</v>
      </c>
      <c r="K155" t="str">
        <f t="shared" si="2"/>
        <v>!RP,512,153,0,0,0,0,0,0,0,0</v>
      </c>
    </row>
    <row r="156" spans="1:11">
      <c r="A156">
        <v>512</v>
      </c>
      <c r="B156" s="32">
        <f>Script!B156</f>
        <v>154</v>
      </c>
      <c r="C156" s="32">
        <f>IF((Script!C156)&lt;&gt;"",VLOOKUP(Script!C156,TRIGGERS!A:B,2,FALSE),0)</f>
        <v>0</v>
      </c>
      <c r="D156" s="32">
        <f>IF(Script!D156=" ",0,Script!D156)</f>
        <v>0</v>
      </c>
      <c r="E156" s="32">
        <f>IF(Script!E156&lt;&gt;"",VLOOKUP(Script!E156,CONDITIONS!A:B,2,FALSE),0)</f>
        <v>0</v>
      </c>
      <c r="F156" s="32">
        <f>IF(Script!F156=" ",0,Script!F156)</f>
        <v>0</v>
      </c>
      <c r="G156" s="32">
        <f>IF(Script!J156&lt;&gt;"",VLOOKUP(Script!J156,ACTIONS!A:B,2,FALSE),0)</f>
        <v>0</v>
      </c>
      <c r="H156" s="32">
        <f>IF(Script!K156=" ",0,Script!K156)</f>
        <v>0</v>
      </c>
      <c r="I156" s="32">
        <f>IF(Script!H156&lt;&gt;"", VLOOKUP(Script!H156,CONDITIONS!A:B,2,FALSE),0) + IF(Script!G156&lt;&gt;"",VLOOKUP(Script!G156,'CONDITION OPERATIONS'!$A$1:$B$4,2,FALSE),0)</f>
        <v>0</v>
      </c>
      <c r="J156" s="32">
        <f>IF(Script!I156=" ",0,Script!I156)</f>
        <v>0</v>
      </c>
      <c r="K156" t="str">
        <f t="shared" si="2"/>
        <v>!RP,512,154,0,0,0,0,0,0,0,0</v>
      </c>
    </row>
    <row r="157" spans="1:11">
      <c r="A157">
        <v>512</v>
      </c>
      <c r="B157" s="32">
        <f>Script!B157</f>
        <v>155</v>
      </c>
      <c r="C157" s="32">
        <f>IF((Script!C157)&lt;&gt;"",VLOOKUP(Script!C157,TRIGGERS!A:B,2,FALSE),0)</f>
        <v>0</v>
      </c>
      <c r="D157" s="32">
        <f>IF(Script!D157=" ",0,Script!D157)</f>
        <v>0</v>
      </c>
      <c r="E157" s="32">
        <f>IF(Script!E157&lt;&gt;"",VLOOKUP(Script!E157,CONDITIONS!A:B,2,FALSE),0)</f>
        <v>0</v>
      </c>
      <c r="F157" s="32">
        <f>IF(Script!F157=" ",0,Script!F157)</f>
        <v>0</v>
      </c>
      <c r="G157" s="32">
        <f>IF(Script!J157&lt;&gt;"",VLOOKUP(Script!J157,ACTIONS!A:B,2,FALSE),0)</f>
        <v>0</v>
      </c>
      <c r="H157" s="32">
        <f>IF(Script!K157=" ",0,Script!K157)</f>
        <v>0</v>
      </c>
      <c r="I157" s="32">
        <f>IF(Script!H157&lt;&gt;"", VLOOKUP(Script!H157,CONDITIONS!A:B,2,FALSE),0) + IF(Script!G157&lt;&gt;"",VLOOKUP(Script!G157,'CONDITION OPERATIONS'!$A$1:$B$4,2,FALSE),0)</f>
        <v>0</v>
      </c>
      <c r="J157" s="32">
        <f>IF(Script!I157=" ",0,Script!I157)</f>
        <v>0</v>
      </c>
      <c r="K157" t="str">
        <f t="shared" si="2"/>
        <v>!RP,512,155,0,0,0,0,0,0,0,0</v>
      </c>
    </row>
    <row r="158" spans="1:11">
      <c r="A158">
        <v>512</v>
      </c>
      <c r="B158" s="32">
        <f>Script!B158</f>
        <v>156</v>
      </c>
      <c r="C158" s="32">
        <f>IF((Script!C158)&lt;&gt;"",VLOOKUP(Script!C158,TRIGGERS!A:B,2,FALSE),0)</f>
        <v>0</v>
      </c>
      <c r="D158" s="32">
        <f>IF(Script!D158=" ",0,Script!D158)</f>
        <v>0</v>
      </c>
      <c r="E158" s="32">
        <f>IF(Script!E158&lt;&gt;"",VLOOKUP(Script!E158,CONDITIONS!A:B,2,FALSE),0)</f>
        <v>0</v>
      </c>
      <c r="F158" s="32">
        <f>IF(Script!F158=" ",0,Script!F158)</f>
        <v>0</v>
      </c>
      <c r="G158" s="32">
        <f>IF(Script!J158&lt;&gt;"",VLOOKUP(Script!J158,ACTIONS!A:B,2,FALSE),0)</f>
        <v>0</v>
      </c>
      <c r="H158" s="32">
        <f>IF(Script!K158=" ",0,Script!K158)</f>
        <v>0</v>
      </c>
      <c r="I158" s="32">
        <f>IF(Script!H158&lt;&gt;"", VLOOKUP(Script!H158,CONDITIONS!A:B,2,FALSE),0) + IF(Script!G158&lt;&gt;"",VLOOKUP(Script!G158,'CONDITION OPERATIONS'!$A$1:$B$4,2,FALSE),0)</f>
        <v>0</v>
      </c>
      <c r="J158" s="32">
        <f>IF(Script!I158=" ",0,Script!I158)</f>
        <v>0</v>
      </c>
      <c r="K158" t="str">
        <f t="shared" si="2"/>
        <v>!RP,512,156,0,0,0,0,0,0,0,0</v>
      </c>
    </row>
    <row r="159" spans="1:11">
      <c r="A159">
        <v>512</v>
      </c>
      <c r="B159" s="32">
        <f>Script!B159</f>
        <v>157</v>
      </c>
      <c r="C159" s="32">
        <f>IF((Script!C159)&lt;&gt;"",VLOOKUP(Script!C159,TRIGGERS!A:B,2,FALSE),0)</f>
        <v>0</v>
      </c>
      <c r="D159" s="32">
        <f>IF(Script!D159=" ",0,Script!D159)</f>
        <v>0</v>
      </c>
      <c r="E159" s="32">
        <f>IF(Script!E159&lt;&gt;"",VLOOKUP(Script!E159,CONDITIONS!A:B,2,FALSE),0)</f>
        <v>0</v>
      </c>
      <c r="F159" s="32">
        <f>IF(Script!F159=" ",0,Script!F159)</f>
        <v>0</v>
      </c>
      <c r="G159" s="32">
        <f>IF(Script!J159&lt;&gt;"",VLOOKUP(Script!J159,ACTIONS!A:B,2,FALSE),0)</f>
        <v>0</v>
      </c>
      <c r="H159" s="32">
        <f>IF(Script!K159=" ",0,Script!K159)</f>
        <v>0</v>
      </c>
      <c r="I159" s="32">
        <f>IF(Script!H159&lt;&gt;"", VLOOKUP(Script!H159,CONDITIONS!A:B,2,FALSE),0) + IF(Script!G159&lt;&gt;"",VLOOKUP(Script!G159,'CONDITION OPERATIONS'!$A$1:$B$4,2,FALSE),0)</f>
        <v>0</v>
      </c>
      <c r="J159" s="32">
        <f>IF(Script!I159=" ",0,Script!I159)</f>
        <v>0</v>
      </c>
      <c r="K159" t="str">
        <f t="shared" si="2"/>
        <v>!RP,512,157,0,0,0,0,0,0,0,0</v>
      </c>
    </row>
    <row r="160" spans="1:11">
      <c r="A160">
        <v>512</v>
      </c>
      <c r="B160" s="32">
        <f>Script!B160</f>
        <v>158</v>
      </c>
      <c r="C160" s="32">
        <f>IF((Script!C160)&lt;&gt;"",VLOOKUP(Script!C160,TRIGGERS!A:B,2,FALSE),0)</f>
        <v>0</v>
      </c>
      <c r="D160" s="32">
        <f>IF(Script!D160=" ",0,Script!D160)</f>
        <v>0</v>
      </c>
      <c r="E160" s="32">
        <f>IF(Script!E160&lt;&gt;"",VLOOKUP(Script!E160,CONDITIONS!A:B,2,FALSE),0)</f>
        <v>0</v>
      </c>
      <c r="F160" s="32">
        <f>IF(Script!F160=" ",0,Script!F160)</f>
        <v>0</v>
      </c>
      <c r="G160" s="32">
        <f>IF(Script!J160&lt;&gt;"",VLOOKUP(Script!J160,ACTIONS!A:B,2,FALSE),0)</f>
        <v>0</v>
      </c>
      <c r="H160" s="32">
        <f>IF(Script!K160=" ",0,Script!K160)</f>
        <v>0</v>
      </c>
      <c r="I160" s="32">
        <f>IF(Script!H160&lt;&gt;"", VLOOKUP(Script!H160,CONDITIONS!A:B,2,FALSE),0) + IF(Script!G160&lt;&gt;"",VLOOKUP(Script!G160,'CONDITION OPERATIONS'!$A$1:$B$4,2,FALSE),0)</f>
        <v>0</v>
      </c>
      <c r="J160" s="32">
        <f>IF(Script!I160=" ",0,Script!I160)</f>
        <v>0</v>
      </c>
      <c r="K160" t="str">
        <f t="shared" si="2"/>
        <v>!RP,512,158,0,0,0,0,0,0,0,0</v>
      </c>
    </row>
    <row r="161" spans="1:11">
      <c r="A161">
        <v>512</v>
      </c>
      <c r="B161" s="32">
        <f>Script!B161</f>
        <v>159</v>
      </c>
      <c r="C161" s="32">
        <f>IF((Script!C161)&lt;&gt;"",VLOOKUP(Script!C161,TRIGGERS!A:B,2,FALSE),0)</f>
        <v>0</v>
      </c>
      <c r="D161" s="32">
        <f>IF(Script!D161=" ",0,Script!D161)</f>
        <v>0</v>
      </c>
      <c r="E161" s="32">
        <f>IF(Script!E161&lt;&gt;"",VLOOKUP(Script!E161,CONDITIONS!A:B,2,FALSE),0)</f>
        <v>0</v>
      </c>
      <c r="F161" s="32">
        <f>IF(Script!F161=" ",0,Script!F161)</f>
        <v>0</v>
      </c>
      <c r="G161" s="32">
        <f>IF(Script!J161&lt;&gt;"",VLOOKUP(Script!J161,ACTIONS!A:B,2,FALSE),0)</f>
        <v>0</v>
      </c>
      <c r="H161" s="32">
        <f>IF(Script!K161=" ",0,Script!K161)</f>
        <v>0</v>
      </c>
      <c r="I161" s="32">
        <f>IF(Script!H161&lt;&gt;"", VLOOKUP(Script!H161,CONDITIONS!A:B,2,FALSE),0) + IF(Script!G161&lt;&gt;"",VLOOKUP(Script!G161,'CONDITION OPERATIONS'!$A$1:$B$4,2,FALSE),0)</f>
        <v>0</v>
      </c>
      <c r="J161" s="32">
        <f>IF(Script!I161=" ",0,Script!I161)</f>
        <v>0</v>
      </c>
      <c r="K161" t="str">
        <f t="shared" si="2"/>
        <v>!RP,512,159,0,0,0,0,0,0,0,0</v>
      </c>
    </row>
    <row r="162" spans="1:11">
      <c r="A162">
        <v>512</v>
      </c>
      <c r="B162" s="32">
        <f>Script!B162</f>
        <v>160</v>
      </c>
      <c r="C162" s="32">
        <f>IF((Script!C162)&lt;&gt;"",VLOOKUP(Script!C162,TRIGGERS!A:B,2,FALSE),0)</f>
        <v>0</v>
      </c>
      <c r="D162" s="32">
        <f>IF(Script!D162=" ",0,Script!D162)</f>
        <v>0</v>
      </c>
      <c r="E162" s="32">
        <f>IF(Script!E162&lt;&gt;"",VLOOKUP(Script!E162,CONDITIONS!A:B,2,FALSE),0)</f>
        <v>0</v>
      </c>
      <c r="F162" s="32">
        <f>IF(Script!F162=" ",0,Script!F162)</f>
        <v>0</v>
      </c>
      <c r="G162" s="32">
        <f>IF(Script!J162&lt;&gt;"",VLOOKUP(Script!J162,ACTIONS!A:B,2,FALSE),0)</f>
        <v>0</v>
      </c>
      <c r="H162" s="32">
        <f>IF(Script!K162=" ",0,Script!K162)</f>
        <v>0</v>
      </c>
      <c r="I162" s="32">
        <f>IF(Script!H162&lt;&gt;"", VLOOKUP(Script!H162,CONDITIONS!A:B,2,FALSE),0) + IF(Script!G162&lt;&gt;"",VLOOKUP(Script!G162,'CONDITION OPERATIONS'!$A$1:$B$4,2,FALSE),0)</f>
        <v>0</v>
      </c>
      <c r="J162" s="32">
        <f>IF(Script!I162=" ",0,Script!I162)</f>
        <v>0</v>
      </c>
      <c r="K162" t="str">
        <f t="shared" si="2"/>
        <v>!RP,512,160,0,0,0,0,0,0,0,0</v>
      </c>
    </row>
    <row r="163" spans="1:11">
      <c r="A163">
        <v>512</v>
      </c>
      <c r="B163" s="32">
        <f>Script!B163</f>
        <v>161</v>
      </c>
      <c r="C163" s="32">
        <f>IF((Script!C163)&lt;&gt;"",VLOOKUP(Script!C163,TRIGGERS!A:B,2,FALSE),0)</f>
        <v>0</v>
      </c>
      <c r="D163" s="32">
        <f>IF(Script!D163=" ",0,Script!D163)</f>
        <v>0</v>
      </c>
      <c r="E163" s="32">
        <f>IF(Script!E163&lt;&gt;"",VLOOKUP(Script!E163,CONDITIONS!A:B,2,FALSE),0)</f>
        <v>0</v>
      </c>
      <c r="F163" s="32">
        <f>IF(Script!F163=" ",0,Script!F163)</f>
        <v>0</v>
      </c>
      <c r="G163" s="32">
        <f>IF(Script!J163&lt;&gt;"",VLOOKUP(Script!J163,ACTIONS!A:B,2,FALSE),0)</f>
        <v>0</v>
      </c>
      <c r="H163" s="32">
        <f>IF(Script!K163=" ",0,Script!K163)</f>
        <v>0</v>
      </c>
      <c r="I163" s="32">
        <f>IF(Script!H163&lt;&gt;"", VLOOKUP(Script!H163,CONDITIONS!A:B,2,FALSE),0) + IF(Script!G163&lt;&gt;"",VLOOKUP(Script!G163,'CONDITION OPERATIONS'!$A$1:$B$4,2,FALSE),0)</f>
        <v>0</v>
      </c>
      <c r="J163" s="32">
        <f>IF(Script!I163=" ",0,Script!I163)</f>
        <v>0</v>
      </c>
      <c r="K163" t="str">
        <f t="shared" si="2"/>
        <v>!RP,512,161,0,0,0,0,0,0,0,0</v>
      </c>
    </row>
    <row r="164" spans="1:11">
      <c r="A164">
        <v>512</v>
      </c>
      <c r="B164" s="32">
        <f>Script!B164</f>
        <v>162</v>
      </c>
      <c r="C164" s="32">
        <f>IF((Script!C164)&lt;&gt;"",VLOOKUP(Script!C164,TRIGGERS!A:B,2,FALSE),0)</f>
        <v>0</v>
      </c>
      <c r="D164" s="32">
        <f>IF(Script!D164=" ",0,Script!D164)</f>
        <v>0</v>
      </c>
      <c r="E164" s="32">
        <f>IF(Script!E164&lt;&gt;"",VLOOKUP(Script!E164,CONDITIONS!A:B,2,FALSE),0)</f>
        <v>0</v>
      </c>
      <c r="F164" s="32">
        <f>IF(Script!F164=" ",0,Script!F164)</f>
        <v>0</v>
      </c>
      <c r="G164" s="32">
        <f>IF(Script!J164&lt;&gt;"",VLOOKUP(Script!J164,ACTIONS!A:B,2,FALSE),0)</f>
        <v>0</v>
      </c>
      <c r="H164" s="32">
        <f>IF(Script!K164=" ",0,Script!K164)</f>
        <v>0</v>
      </c>
      <c r="I164" s="32">
        <f>IF(Script!H164&lt;&gt;"", VLOOKUP(Script!H164,CONDITIONS!A:B,2,FALSE),0) + IF(Script!G164&lt;&gt;"",VLOOKUP(Script!G164,'CONDITION OPERATIONS'!$A$1:$B$4,2,FALSE),0)</f>
        <v>0</v>
      </c>
      <c r="J164" s="32">
        <f>IF(Script!I164=" ",0,Script!I164)</f>
        <v>0</v>
      </c>
      <c r="K164" t="str">
        <f t="shared" si="2"/>
        <v>!RP,512,162,0,0,0,0,0,0,0,0</v>
      </c>
    </row>
    <row r="165" spans="1:11">
      <c r="A165">
        <v>512</v>
      </c>
      <c r="B165" s="32">
        <f>Script!B165</f>
        <v>163</v>
      </c>
      <c r="C165" s="32">
        <f>IF((Script!C165)&lt;&gt;"",VLOOKUP(Script!C165,TRIGGERS!A:B,2,FALSE),0)</f>
        <v>0</v>
      </c>
      <c r="D165" s="32">
        <f>IF(Script!D165=" ",0,Script!D165)</f>
        <v>0</v>
      </c>
      <c r="E165" s="32">
        <f>IF(Script!E165&lt;&gt;"",VLOOKUP(Script!E165,CONDITIONS!A:B,2,FALSE),0)</f>
        <v>0</v>
      </c>
      <c r="F165" s="32">
        <f>IF(Script!F165=" ",0,Script!F165)</f>
        <v>0</v>
      </c>
      <c r="G165" s="32">
        <f>IF(Script!J165&lt;&gt;"",VLOOKUP(Script!J165,ACTIONS!A:B,2,FALSE),0)</f>
        <v>0</v>
      </c>
      <c r="H165" s="32">
        <f>IF(Script!K165=" ",0,Script!K165)</f>
        <v>0</v>
      </c>
      <c r="I165" s="32">
        <f>IF(Script!H165&lt;&gt;"", VLOOKUP(Script!H165,CONDITIONS!A:B,2,FALSE),0) + IF(Script!G165&lt;&gt;"",VLOOKUP(Script!G165,'CONDITION OPERATIONS'!$A$1:$B$4,2,FALSE),0)</f>
        <v>0</v>
      </c>
      <c r="J165" s="32">
        <f>IF(Script!I165=" ",0,Script!I165)</f>
        <v>0</v>
      </c>
      <c r="K165" t="str">
        <f t="shared" si="2"/>
        <v>!RP,512,163,0,0,0,0,0,0,0,0</v>
      </c>
    </row>
    <row r="166" spans="1:11">
      <c r="A166">
        <v>512</v>
      </c>
      <c r="B166" s="32">
        <f>Script!B166</f>
        <v>164</v>
      </c>
      <c r="C166" s="32">
        <f>IF((Script!C166)&lt;&gt;"",VLOOKUP(Script!C166,TRIGGERS!A:B,2,FALSE),0)</f>
        <v>0</v>
      </c>
      <c r="D166" s="32">
        <f>IF(Script!D166=" ",0,Script!D166)</f>
        <v>0</v>
      </c>
      <c r="E166" s="32">
        <f>IF(Script!E166&lt;&gt;"",VLOOKUP(Script!E166,CONDITIONS!A:B,2,FALSE),0)</f>
        <v>0</v>
      </c>
      <c r="F166" s="32">
        <f>IF(Script!F166=" ",0,Script!F166)</f>
        <v>0</v>
      </c>
      <c r="G166" s="32">
        <f>IF(Script!J166&lt;&gt;"",VLOOKUP(Script!J166,ACTIONS!A:B,2,FALSE),0)</f>
        <v>0</v>
      </c>
      <c r="H166" s="32">
        <f>IF(Script!K166=" ",0,Script!K166)</f>
        <v>0</v>
      </c>
      <c r="I166" s="32">
        <f>IF(Script!H166&lt;&gt;"", VLOOKUP(Script!H166,CONDITIONS!A:B,2,FALSE),0) + IF(Script!G166&lt;&gt;"",VLOOKUP(Script!G166,'CONDITION OPERATIONS'!$A$1:$B$4,2,FALSE),0)</f>
        <v>0</v>
      </c>
      <c r="J166" s="32">
        <f>IF(Script!I166=" ",0,Script!I166)</f>
        <v>0</v>
      </c>
      <c r="K166" t="str">
        <f t="shared" si="2"/>
        <v>!RP,512,164,0,0,0,0,0,0,0,0</v>
      </c>
    </row>
    <row r="167" spans="1:11">
      <c r="A167">
        <v>512</v>
      </c>
      <c r="B167" s="32">
        <f>Script!B167</f>
        <v>165</v>
      </c>
      <c r="C167" s="32">
        <f>IF((Script!C167)&lt;&gt;"",VLOOKUP(Script!C167,TRIGGERS!A:B,2,FALSE),0)</f>
        <v>0</v>
      </c>
      <c r="D167" s="32">
        <f>IF(Script!D167=" ",0,Script!D167)</f>
        <v>0</v>
      </c>
      <c r="E167" s="32">
        <f>IF(Script!E167&lt;&gt;"",VLOOKUP(Script!E167,CONDITIONS!A:B,2,FALSE),0)</f>
        <v>0</v>
      </c>
      <c r="F167" s="32">
        <f>IF(Script!F167=" ",0,Script!F167)</f>
        <v>0</v>
      </c>
      <c r="G167" s="32">
        <f>IF(Script!J167&lt;&gt;"",VLOOKUP(Script!J167,ACTIONS!A:B,2,FALSE),0)</f>
        <v>0</v>
      </c>
      <c r="H167" s="32">
        <f>IF(Script!K167=" ",0,Script!K167)</f>
        <v>0</v>
      </c>
      <c r="I167" s="32">
        <f>IF(Script!H167&lt;&gt;"", VLOOKUP(Script!H167,CONDITIONS!A:B,2,FALSE),0) + IF(Script!G167&lt;&gt;"",VLOOKUP(Script!G167,'CONDITION OPERATIONS'!$A$1:$B$4,2,FALSE),0)</f>
        <v>0</v>
      </c>
      <c r="J167" s="32">
        <f>IF(Script!I167=" ",0,Script!I167)</f>
        <v>0</v>
      </c>
      <c r="K167" t="str">
        <f t="shared" si="2"/>
        <v>!RP,512,165,0,0,0,0,0,0,0,0</v>
      </c>
    </row>
    <row r="168" spans="1:11">
      <c r="A168">
        <v>512</v>
      </c>
      <c r="B168" s="32">
        <f>Script!B168</f>
        <v>166</v>
      </c>
      <c r="C168" s="32">
        <f>IF((Script!C168)&lt;&gt;"",VLOOKUP(Script!C168,TRIGGERS!A:B,2,FALSE),0)</f>
        <v>0</v>
      </c>
      <c r="D168" s="32">
        <f>IF(Script!D168=" ",0,Script!D168)</f>
        <v>0</v>
      </c>
      <c r="E168" s="32">
        <f>IF(Script!E168&lt;&gt;"",VLOOKUP(Script!E168,CONDITIONS!A:B,2,FALSE),0)</f>
        <v>0</v>
      </c>
      <c r="F168" s="32">
        <f>IF(Script!F168=" ",0,Script!F168)</f>
        <v>0</v>
      </c>
      <c r="G168" s="32">
        <f>IF(Script!J168&lt;&gt;"",VLOOKUP(Script!J168,ACTIONS!A:B,2,FALSE),0)</f>
        <v>0</v>
      </c>
      <c r="H168" s="32">
        <f>IF(Script!K168=" ",0,Script!K168)</f>
        <v>0</v>
      </c>
      <c r="I168" s="32">
        <f>IF(Script!H168&lt;&gt;"", VLOOKUP(Script!H168,CONDITIONS!A:B,2,FALSE),0) + IF(Script!G168&lt;&gt;"",VLOOKUP(Script!G168,'CONDITION OPERATIONS'!$A$1:$B$4,2,FALSE),0)</f>
        <v>0</v>
      </c>
      <c r="J168" s="32">
        <f>IF(Script!I168=" ",0,Script!I168)</f>
        <v>0</v>
      </c>
      <c r="K168" t="str">
        <f t="shared" si="2"/>
        <v>!RP,512,166,0,0,0,0,0,0,0,0</v>
      </c>
    </row>
    <row r="169" spans="1:11">
      <c r="A169">
        <v>512</v>
      </c>
      <c r="B169" s="32">
        <f>Script!B169</f>
        <v>167</v>
      </c>
      <c r="C169" s="32">
        <f>IF((Script!C169)&lt;&gt;"",VLOOKUP(Script!C169,TRIGGERS!A:B,2,FALSE),0)</f>
        <v>0</v>
      </c>
      <c r="D169" s="32">
        <f>IF(Script!D169=" ",0,Script!D169)</f>
        <v>0</v>
      </c>
      <c r="E169" s="32">
        <f>IF(Script!E169&lt;&gt;"",VLOOKUP(Script!E169,CONDITIONS!A:B,2,FALSE),0)</f>
        <v>0</v>
      </c>
      <c r="F169" s="32">
        <f>IF(Script!F169=" ",0,Script!F169)</f>
        <v>0</v>
      </c>
      <c r="G169" s="32">
        <f>IF(Script!J169&lt;&gt;"",VLOOKUP(Script!J169,ACTIONS!A:B,2,FALSE),0)</f>
        <v>0</v>
      </c>
      <c r="H169" s="32">
        <f>IF(Script!K169=" ",0,Script!K169)</f>
        <v>0</v>
      </c>
      <c r="I169" s="32">
        <f>IF(Script!H169&lt;&gt;"", VLOOKUP(Script!H169,CONDITIONS!A:B,2,FALSE),0) + IF(Script!G169&lt;&gt;"",VLOOKUP(Script!G169,'CONDITION OPERATIONS'!$A$1:$B$4,2,FALSE),0)</f>
        <v>0</v>
      </c>
      <c r="J169" s="32">
        <f>IF(Script!I169=" ",0,Script!I169)</f>
        <v>0</v>
      </c>
      <c r="K169" t="str">
        <f t="shared" si="2"/>
        <v>!RP,512,167,0,0,0,0,0,0,0,0</v>
      </c>
    </row>
    <row r="170" spans="1:11">
      <c r="A170">
        <v>512</v>
      </c>
      <c r="B170" s="32">
        <f>Script!B170</f>
        <v>168</v>
      </c>
      <c r="C170" s="32">
        <f>IF((Script!C170)&lt;&gt;"",VLOOKUP(Script!C170,TRIGGERS!A:B,2,FALSE),0)</f>
        <v>0</v>
      </c>
      <c r="D170" s="32">
        <f>IF(Script!D170=" ",0,Script!D170)</f>
        <v>0</v>
      </c>
      <c r="E170" s="32">
        <f>IF(Script!E170&lt;&gt;"",VLOOKUP(Script!E170,CONDITIONS!A:B,2,FALSE),0)</f>
        <v>0</v>
      </c>
      <c r="F170" s="32">
        <f>IF(Script!F170=" ",0,Script!F170)</f>
        <v>0</v>
      </c>
      <c r="G170" s="32">
        <f>IF(Script!J170&lt;&gt;"",VLOOKUP(Script!J170,ACTIONS!A:B,2,FALSE),0)</f>
        <v>0</v>
      </c>
      <c r="H170" s="32">
        <f>IF(Script!K170=" ",0,Script!K170)</f>
        <v>0</v>
      </c>
      <c r="I170" s="32">
        <f>IF(Script!H170&lt;&gt;"", VLOOKUP(Script!H170,CONDITIONS!A:B,2,FALSE),0) + IF(Script!G170&lt;&gt;"",VLOOKUP(Script!G170,'CONDITION OPERATIONS'!$A$1:$B$4,2,FALSE),0)</f>
        <v>0</v>
      </c>
      <c r="J170" s="32">
        <f>IF(Script!I170=" ",0,Script!I170)</f>
        <v>0</v>
      </c>
      <c r="K170" t="str">
        <f t="shared" si="2"/>
        <v>!RP,512,168,0,0,0,0,0,0,0,0</v>
      </c>
    </row>
    <row r="171" spans="1:11">
      <c r="A171">
        <v>512</v>
      </c>
      <c r="B171" s="32">
        <f>Script!B171</f>
        <v>169</v>
      </c>
      <c r="C171" s="32">
        <f>IF((Script!C171)&lt;&gt;"",VLOOKUP(Script!C171,TRIGGERS!A:B,2,FALSE),0)</f>
        <v>0</v>
      </c>
      <c r="D171" s="32">
        <f>IF(Script!D171=" ",0,Script!D171)</f>
        <v>0</v>
      </c>
      <c r="E171" s="32">
        <f>IF(Script!E171&lt;&gt;"",VLOOKUP(Script!E171,CONDITIONS!A:B,2,FALSE),0)</f>
        <v>0</v>
      </c>
      <c r="F171" s="32">
        <f>IF(Script!F171=" ",0,Script!F171)</f>
        <v>0</v>
      </c>
      <c r="G171" s="32">
        <f>IF(Script!J171&lt;&gt;"",VLOOKUP(Script!J171,ACTIONS!A:B,2,FALSE),0)</f>
        <v>0</v>
      </c>
      <c r="H171" s="32">
        <f>IF(Script!K171=" ",0,Script!K171)</f>
        <v>0</v>
      </c>
      <c r="I171" s="32">
        <f>IF(Script!H171&lt;&gt;"", VLOOKUP(Script!H171,CONDITIONS!A:B,2,FALSE),0) + IF(Script!G171&lt;&gt;"",VLOOKUP(Script!G171,'CONDITION OPERATIONS'!$A$1:$B$4,2,FALSE),0)</f>
        <v>0</v>
      </c>
      <c r="J171" s="32">
        <f>IF(Script!I171=" ",0,Script!I171)</f>
        <v>0</v>
      </c>
      <c r="K171" t="str">
        <f t="shared" si="2"/>
        <v>!RP,512,169,0,0,0,0,0,0,0,0</v>
      </c>
    </row>
    <row r="172" spans="1:11">
      <c r="A172">
        <v>512</v>
      </c>
      <c r="B172" s="32">
        <f>Script!B172</f>
        <v>170</v>
      </c>
      <c r="C172" s="32">
        <f>IF((Script!C172)&lt;&gt;"",VLOOKUP(Script!C172,TRIGGERS!A:B,2,FALSE),0)</f>
        <v>0</v>
      </c>
      <c r="D172" s="32">
        <f>IF(Script!D172=" ",0,Script!D172)</f>
        <v>0</v>
      </c>
      <c r="E172" s="32">
        <f>IF(Script!E172&lt;&gt;"",VLOOKUP(Script!E172,CONDITIONS!A:B,2,FALSE),0)</f>
        <v>0</v>
      </c>
      <c r="F172" s="32">
        <f>IF(Script!F172=" ",0,Script!F172)</f>
        <v>0</v>
      </c>
      <c r="G172" s="32">
        <f>IF(Script!J172&lt;&gt;"",VLOOKUP(Script!J172,ACTIONS!A:B,2,FALSE),0)</f>
        <v>0</v>
      </c>
      <c r="H172" s="32">
        <f>IF(Script!K172=" ",0,Script!K172)</f>
        <v>0</v>
      </c>
      <c r="I172" s="32">
        <f>IF(Script!H172&lt;&gt;"", VLOOKUP(Script!H172,CONDITIONS!A:B,2,FALSE),0) + IF(Script!G172&lt;&gt;"",VLOOKUP(Script!G172,'CONDITION OPERATIONS'!$A$1:$B$4,2,FALSE),0)</f>
        <v>0</v>
      </c>
      <c r="J172" s="32">
        <f>IF(Script!I172=" ",0,Script!I172)</f>
        <v>0</v>
      </c>
      <c r="K172" t="str">
        <f t="shared" si="2"/>
        <v>!RP,512,170,0,0,0,0,0,0,0,0</v>
      </c>
    </row>
    <row r="173" spans="1:11">
      <c r="A173">
        <v>512</v>
      </c>
      <c r="B173" s="32">
        <f>Script!B173</f>
        <v>171</v>
      </c>
      <c r="C173" s="32">
        <f>IF((Script!C173)&lt;&gt;"",VLOOKUP(Script!C173,TRIGGERS!A:B,2,FALSE),0)</f>
        <v>0</v>
      </c>
      <c r="D173" s="32">
        <f>IF(Script!D173=" ",0,Script!D173)</f>
        <v>0</v>
      </c>
      <c r="E173" s="32">
        <f>IF(Script!E173&lt;&gt;"",VLOOKUP(Script!E173,CONDITIONS!A:B,2,FALSE),0)</f>
        <v>0</v>
      </c>
      <c r="F173" s="32">
        <f>IF(Script!F173=" ",0,Script!F173)</f>
        <v>0</v>
      </c>
      <c r="G173" s="32">
        <f>IF(Script!J173&lt;&gt;"",VLOOKUP(Script!J173,ACTIONS!A:B,2,FALSE),0)</f>
        <v>0</v>
      </c>
      <c r="H173" s="32">
        <f>IF(Script!K173=" ",0,Script!K173)</f>
        <v>0</v>
      </c>
      <c r="I173" s="32">
        <f>IF(Script!H173&lt;&gt;"", VLOOKUP(Script!H173,CONDITIONS!A:B,2,FALSE),0) + IF(Script!G173&lt;&gt;"",VLOOKUP(Script!G173,'CONDITION OPERATIONS'!$A$1:$B$4,2,FALSE),0)</f>
        <v>0</v>
      </c>
      <c r="J173" s="32">
        <f>IF(Script!I173=" ",0,Script!I173)</f>
        <v>0</v>
      </c>
      <c r="K173" t="str">
        <f t="shared" si="2"/>
        <v>!RP,512,171,0,0,0,0,0,0,0,0</v>
      </c>
    </row>
    <row r="174" spans="1:11">
      <c r="A174">
        <v>512</v>
      </c>
      <c r="B174" s="32">
        <f>Script!B174</f>
        <v>172</v>
      </c>
      <c r="C174" s="32">
        <f>IF((Script!C174)&lt;&gt;"",VLOOKUP(Script!C174,TRIGGERS!A:B,2,FALSE),0)</f>
        <v>0</v>
      </c>
      <c r="D174" s="32">
        <f>IF(Script!D174=" ",0,Script!D174)</f>
        <v>0</v>
      </c>
      <c r="E174" s="32">
        <f>IF(Script!E174&lt;&gt;"",VLOOKUP(Script!E174,CONDITIONS!A:B,2,FALSE),0)</f>
        <v>0</v>
      </c>
      <c r="F174" s="32">
        <f>IF(Script!F174=" ",0,Script!F174)</f>
        <v>0</v>
      </c>
      <c r="G174" s="32">
        <f>IF(Script!J174&lt;&gt;"",VLOOKUP(Script!J174,ACTIONS!A:B,2,FALSE),0)</f>
        <v>0</v>
      </c>
      <c r="H174" s="32">
        <f>IF(Script!K174=" ",0,Script!K174)</f>
        <v>0</v>
      </c>
      <c r="I174" s="32">
        <f>IF(Script!H174&lt;&gt;"", VLOOKUP(Script!H174,CONDITIONS!A:B,2,FALSE),0) + IF(Script!G174&lt;&gt;"",VLOOKUP(Script!G174,'CONDITION OPERATIONS'!$A$1:$B$4,2,FALSE),0)</f>
        <v>0</v>
      </c>
      <c r="J174" s="32">
        <f>IF(Script!I174=" ",0,Script!I174)</f>
        <v>0</v>
      </c>
      <c r="K174" t="str">
        <f t="shared" si="2"/>
        <v>!RP,512,172,0,0,0,0,0,0,0,0</v>
      </c>
    </row>
    <row r="175" spans="1:11">
      <c r="A175">
        <v>512</v>
      </c>
      <c r="B175" s="32">
        <f>Script!B175</f>
        <v>173</v>
      </c>
      <c r="C175" s="32">
        <f>IF((Script!C175)&lt;&gt;"",VLOOKUP(Script!C175,TRIGGERS!A:B,2,FALSE),0)</f>
        <v>0</v>
      </c>
      <c r="D175" s="32">
        <f>IF(Script!D175=" ",0,Script!D175)</f>
        <v>0</v>
      </c>
      <c r="E175" s="32">
        <f>IF(Script!E175&lt;&gt;"",VLOOKUP(Script!E175,CONDITIONS!A:B,2,FALSE),0)</f>
        <v>0</v>
      </c>
      <c r="F175" s="32">
        <f>IF(Script!F175=" ",0,Script!F175)</f>
        <v>0</v>
      </c>
      <c r="G175" s="32">
        <f>IF(Script!J175&lt;&gt;"",VLOOKUP(Script!J175,ACTIONS!A:B,2,FALSE),0)</f>
        <v>0</v>
      </c>
      <c r="H175" s="32">
        <f>IF(Script!K175=" ",0,Script!K175)</f>
        <v>0</v>
      </c>
      <c r="I175" s="32">
        <f>IF(Script!H175&lt;&gt;"", VLOOKUP(Script!H175,CONDITIONS!A:B,2,FALSE),0) + IF(Script!G175&lt;&gt;"",VLOOKUP(Script!G175,'CONDITION OPERATIONS'!$A$1:$B$4,2,FALSE),0)</f>
        <v>0</v>
      </c>
      <c r="J175" s="32">
        <f>IF(Script!I175=" ",0,Script!I175)</f>
        <v>0</v>
      </c>
      <c r="K175" t="str">
        <f t="shared" si="2"/>
        <v>!RP,512,173,0,0,0,0,0,0,0,0</v>
      </c>
    </row>
    <row r="176" spans="1:11">
      <c r="A176">
        <v>512</v>
      </c>
      <c r="B176" s="32">
        <f>Script!B176</f>
        <v>174</v>
      </c>
      <c r="C176" s="32">
        <f>IF((Script!C176)&lt;&gt;"",VLOOKUP(Script!C176,TRIGGERS!A:B,2,FALSE),0)</f>
        <v>0</v>
      </c>
      <c r="D176" s="32">
        <f>IF(Script!D176=" ",0,Script!D176)</f>
        <v>0</v>
      </c>
      <c r="E176" s="32">
        <f>IF(Script!E176&lt;&gt;"",VLOOKUP(Script!E176,CONDITIONS!A:B,2,FALSE),0)</f>
        <v>0</v>
      </c>
      <c r="F176" s="32">
        <f>IF(Script!F176=" ",0,Script!F176)</f>
        <v>0</v>
      </c>
      <c r="G176" s="32">
        <f>IF(Script!J176&lt;&gt;"",VLOOKUP(Script!J176,ACTIONS!A:B,2,FALSE),0)</f>
        <v>0</v>
      </c>
      <c r="H176" s="32">
        <f>IF(Script!K176=" ",0,Script!K176)</f>
        <v>0</v>
      </c>
      <c r="I176" s="32">
        <f>IF(Script!H176&lt;&gt;"", VLOOKUP(Script!H176,CONDITIONS!A:B,2,FALSE),0) + IF(Script!G176&lt;&gt;"",VLOOKUP(Script!G176,'CONDITION OPERATIONS'!$A$1:$B$4,2,FALSE),0)</f>
        <v>0</v>
      </c>
      <c r="J176" s="32">
        <f>IF(Script!I176=" ",0,Script!I176)</f>
        <v>0</v>
      </c>
      <c r="K176" t="str">
        <f t="shared" si="2"/>
        <v>!RP,512,174,0,0,0,0,0,0,0,0</v>
      </c>
    </row>
    <row r="177" spans="1:11">
      <c r="A177">
        <v>512</v>
      </c>
      <c r="B177" s="32">
        <f>Script!B177</f>
        <v>175</v>
      </c>
      <c r="C177" s="32">
        <f>IF((Script!C177)&lt;&gt;"",VLOOKUP(Script!C177,TRIGGERS!A:B,2,FALSE),0)</f>
        <v>0</v>
      </c>
      <c r="D177" s="32">
        <f>IF(Script!D177=" ",0,Script!D177)</f>
        <v>0</v>
      </c>
      <c r="E177" s="32">
        <f>IF(Script!E177&lt;&gt;"",VLOOKUP(Script!E177,CONDITIONS!A:B,2,FALSE),0)</f>
        <v>0</v>
      </c>
      <c r="F177" s="32">
        <f>IF(Script!F177=" ",0,Script!F177)</f>
        <v>0</v>
      </c>
      <c r="G177" s="32">
        <f>IF(Script!J177&lt;&gt;"",VLOOKUP(Script!J177,ACTIONS!A:B,2,FALSE),0)</f>
        <v>0</v>
      </c>
      <c r="H177" s="32">
        <f>IF(Script!K177=" ",0,Script!K177)</f>
        <v>0</v>
      </c>
      <c r="I177" s="32">
        <f>IF(Script!H177&lt;&gt;"", VLOOKUP(Script!H177,CONDITIONS!A:B,2,FALSE),0) + IF(Script!G177&lt;&gt;"",VLOOKUP(Script!G177,'CONDITION OPERATIONS'!$A$1:$B$4,2,FALSE),0)</f>
        <v>0</v>
      </c>
      <c r="J177" s="32">
        <f>IF(Script!I177=" ",0,Script!I177)</f>
        <v>0</v>
      </c>
      <c r="K177" t="str">
        <f t="shared" si="2"/>
        <v>!RP,512,175,0,0,0,0,0,0,0,0</v>
      </c>
    </row>
    <row r="178" spans="1:11">
      <c r="A178">
        <v>512</v>
      </c>
      <c r="B178" s="32">
        <f>Script!B178</f>
        <v>176</v>
      </c>
      <c r="C178" s="32">
        <f>IF((Script!C178)&lt;&gt;"",VLOOKUP(Script!C178,TRIGGERS!A:B,2,FALSE),0)</f>
        <v>0</v>
      </c>
      <c r="D178" s="32">
        <f>IF(Script!D178=" ",0,Script!D178)</f>
        <v>0</v>
      </c>
      <c r="E178" s="32">
        <f>IF(Script!E178&lt;&gt;"",VLOOKUP(Script!E178,CONDITIONS!A:B,2,FALSE),0)</f>
        <v>0</v>
      </c>
      <c r="F178" s="32">
        <f>IF(Script!F178=" ",0,Script!F178)</f>
        <v>0</v>
      </c>
      <c r="G178" s="32">
        <f>IF(Script!J178&lt;&gt;"",VLOOKUP(Script!J178,ACTIONS!A:B,2,FALSE),0)</f>
        <v>0</v>
      </c>
      <c r="H178" s="32">
        <f>IF(Script!K178=" ",0,Script!K178)</f>
        <v>0</v>
      </c>
      <c r="I178" s="32">
        <f>IF(Script!H178&lt;&gt;"", VLOOKUP(Script!H178,CONDITIONS!A:B,2,FALSE),0) + IF(Script!G178&lt;&gt;"",VLOOKUP(Script!G178,'CONDITION OPERATIONS'!$A$1:$B$4,2,FALSE),0)</f>
        <v>0</v>
      </c>
      <c r="J178" s="32">
        <f>IF(Script!I178=" ",0,Script!I178)</f>
        <v>0</v>
      </c>
      <c r="K178" t="str">
        <f t="shared" si="2"/>
        <v>!RP,512,176,0,0,0,0,0,0,0,0</v>
      </c>
    </row>
    <row r="179" spans="1:11">
      <c r="A179">
        <v>512</v>
      </c>
      <c r="B179" s="32">
        <f>Script!B179</f>
        <v>177</v>
      </c>
      <c r="C179" s="32">
        <f>IF((Script!C179)&lt;&gt;"",VLOOKUP(Script!C179,TRIGGERS!A:B,2,FALSE),0)</f>
        <v>0</v>
      </c>
      <c r="D179" s="32">
        <f>IF(Script!D179=" ",0,Script!D179)</f>
        <v>0</v>
      </c>
      <c r="E179" s="32">
        <f>IF(Script!E179&lt;&gt;"",VLOOKUP(Script!E179,CONDITIONS!A:B,2,FALSE),0)</f>
        <v>0</v>
      </c>
      <c r="F179" s="32">
        <f>IF(Script!F179=" ",0,Script!F179)</f>
        <v>0</v>
      </c>
      <c r="G179" s="32">
        <f>IF(Script!J179&lt;&gt;"",VLOOKUP(Script!J179,ACTIONS!A:B,2,FALSE),0)</f>
        <v>0</v>
      </c>
      <c r="H179" s="32">
        <f>IF(Script!K179=" ",0,Script!K179)</f>
        <v>0</v>
      </c>
      <c r="I179" s="32">
        <f>IF(Script!H179&lt;&gt;"", VLOOKUP(Script!H179,CONDITIONS!A:B,2,FALSE),0) + IF(Script!G179&lt;&gt;"",VLOOKUP(Script!G179,'CONDITION OPERATIONS'!$A$1:$B$4,2,FALSE),0)</f>
        <v>0</v>
      </c>
      <c r="J179" s="32">
        <f>IF(Script!I179=" ",0,Script!I179)</f>
        <v>0</v>
      </c>
      <c r="K179" t="str">
        <f t="shared" si="2"/>
        <v>!RP,512,177,0,0,0,0,0,0,0,0</v>
      </c>
    </row>
    <row r="180" spans="1:11">
      <c r="A180">
        <v>512</v>
      </c>
      <c r="B180" s="32">
        <f>Script!B180</f>
        <v>178</v>
      </c>
      <c r="C180" s="32">
        <f>IF((Script!C180)&lt;&gt;"",VLOOKUP(Script!C180,TRIGGERS!A:B,2,FALSE),0)</f>
        <v>0</v>
      </c>
      <c r="D180" s="32">
        <f>IF(Script!D180=" ",0,Script!D180)</f>
        <v>0</v>
      </c>
      <c r="E180" s="32">
        <f>IF(Script!E180&lt;&gt;"",VLOOKUP(Script!E180,CONDITIONS!A:B,2,FALSE),0)</f>
        <v>0</v>
      </c>
      <c r="F180" s="32">
        <f>IF(Script!F180=" ",0,Script!F180)</f>
        <v>0</v>
      </c>
      <c r="G180" s="32">
        <f>IF(Script!J180&lt;&gt;"",VLOOKUP(Script!J180,ACTIONS!A:B,2,FALSE),0)</f>
        <v>0</v>
      </c>
      <c r="H180" s="32">
        <f>IF(Script!K180=" ",0,Script!K180)</f>
        <v>0</v>
      </c>
      <c r="I180" s="32">
        <f>IF(Script!H180&lt;&gt;"", VLOOKUP(Script!H180,CONDITIONS!A:B,2,FALSE),0) + IF(Script!G180&lt;&gt;"",VLOOKUP(Script!G180,'CONDITION OPERATIONS'!$A$1:$B$4,2,FALSE),0)</f>
        <v>0</v>
      </c>
      <c r="J180" s="32">
        <f>IF(Script!I180=" ",0,Script!I180)</f>
        <v>0</v>
      </c>
      <c r="K180" t="str">
        <f t="shared" si="2"/>
        <v>!RP,512,178,0,0,0,0,0,0,0,0</v>
      </c>
    </row>
    <row r="181" spans="1:11">
      <c r="A181">
        <v>512</v>
      </c>
      <c r="B181" s="32">
        <f>Script!B181</f>
        <v>179</v>
      </c>
      <c r="C181" s="32">
        <f>IF((Script!C181)&lt;&gt;"",VLOOKUP(Script!C181,TRIGGERS!A:B,2,FALSE),0)</f>
        <v>0</v>
      </c>
      <c r="D181" s="32">
        <f>IF(Script!D181=" ",0,Script!D181)</f>
        <v>0</v>
      </c>
      <c r="E181" s="32">
        <f>IF(Script!E181&lt;&gt;"",VLOOKUP(Script!E181,CONDITIONS!A:B,2,FALSE),0)</f>
        <v>0</v>
      </c>
      <c r="F181" s="32">
        <f>IF(Script!F181=" ",0,Script!F181)</f>
        <v>0</v>
      </c>
      <c r="G181" s="32">
        <f>IF(Script!J181&lt;&gt;"",VLOOKUP(Script!J181,ACTIONS!A:B,2,FALSE),0)</f>
        <v>0</v>
      </c>
      <c r="H181" s="32">
        <f>IF(Script!K181=" ",0,Script!K181)</f>
        <v>0</v>
      </c>
      <c r="I181" s="32">
        <f>IF(Script!H181&lt;&gt;"", VLOOKUP(Script!H181,CONDITIONS!A:B,2,FALSE),0) + IF(Script!G181&lt;&gt;"",VLOOKUP(Script!G181,'CONDITION OPERATIONS'!$A$1:$B$4,2,FALSE),0)</f>
        <v>0</v>
      </c>
      <c r="J181" s="32">
        <f>IF(Script!I181=" ",0,Script!I181)</f>
        <v>0</v>
      </c>
      <c r="K181" t="str">
        <f t="shared" si="2"/>
        <v>!RP,512,179,0,0,0,0,0,0,0,0</v>
      </c>
    </row>
    <row r="182" spans="1:11">
      <c r="A182">
        <v>512</v>
      </c>
      <c r="B182" s="32">
        <f>Script!B182</f>
        <v>180</v>
      </c>
      <c r="C182" s="32">
        <f>IF((Script!C182)&lt;&gt;"",VLOOKUP(Script!C182,TRIGGERS!A:B,2,FALSE),0)</f>
        <v>0</v>
      </c>
      <c r="D182" s="32">
        <f>IF(Script!D182=" ",0,Script!D182)</f>
        <v>0</v>
      </c>
      <c r="E182" s="32">
        <f>IF(Script!E182&lt;&gt;"",VLOOKUP(Script!E182,CONDITIONS!A:B,2,FALSE),0)</f>
        <v>0</v>
      </c>
      <c r="F182" s="32">
        <f>IF(Script!F182=" ",0,Script!F182)</f>
        <v>0</v>
      </c>
      <c r="G182" s="32">
        <f>IF(Script!J182&lt;&gt;"",VLOOKUP(Script!J182,ACTIONS!A:B,2,FALSE),0)</f>
        <v>0</v>
      </c>
      <c r="H182" s="32">
        <f>IF(Script!K182=" ",0,Script!K182)</f>
        <v>0</v>
      </c>
      <c r="I182" s="32">
        <f>IF(Script!H182&lt;&gt;"", VLOOKUP(Script!H182,CONDITIONS!A:B,2,FALSE),0) + IF(Script!G182&lt;&gt;"",VLOOKUP(Script!G182,'CONDITION OPERATIONS'!$A$1:$B$4,2,FALSE),0)</f>
        <v>0</v>
      </c>
      <c r="J182" s="32">
        <f>IF(Script!I182=" ",0,Script!I182)</f>
        <v>0</v>
      </c>
      <c r="K182" t="str">
        <f t="shared" si="2"/>
        <v>!RP,512,180,0,0,0,0,0,0,0,0</v>
      </c>
    </row>
    <row r="183" spans="1:11">
      <c r="A183">
        <v>512</v>
      </c>
      <c r="B183" s="32">
        <f>Script!B183</f>
        <v>181</v>
      </c>
      <c r="C183" s="32">
        <f>IF((Script!C183)&lt;&gt;"",VLOOKUP(Script!C183,TRIGGERS!A:B,2,FALSE),0)</f>
        <v>0</v>
      </c>
      <c r="D183" s="32">
        <f>IF(Script!D183=" ",0,Script!D183)</f>
        <v>0</v>
      </c>
      <c r="E183" s="32">
        <f>IF(Script!E183&lt;&gt;"",VLOOKUP(Script!E183,CONDITIONS!A:B,2,FALSE),0)</f>
        <v>0</v>
      </c>
      <c r="F183" s="32">
        <f>IF(Script!F183=" ",0,Script!F183)</f>
        <v>0</v>
      </c>
      <c r="G183" s="32">
        <f>IF(Script!J183&lt;&gt;"",VLOOKUP(Script!J183,ACTIONS!A:B,2,FALSE),0)</f>
        <v>0</v>
      </c>
      <c r="H183" s="32">
        <f>IF(Script!K183=" ",0,Script!K183)</f>
        <v>0</v>
      </c>
      <c r="I183" s="32">
        <f>IF(Script!H183&lt;&gt;"", VLOOKUP(Script!H183,CONDITIONS!A:B,2,FALSE),0) + IF(Script!G183&lt;&gt;"",VLOOKUP(Script!G183,'CONDITION OPERATIONS'!$A$1:$B$4,2,FALSE),0)</f>
        <v>0</v>
      </c>
      <c r="J183" s="32">
        <f>IF(Script!I183=" ",0,Script!I183)</f>
        <v>0</v>
      </c>
      <c r="K183" t="str">
        <f t="shared" si="2"/>
        <v>!RP,512,181,0,0,0,0,0,0,0,0</v>
      </c>
    </row>
    <row r="184" spans="1:11">
      <c r="A184">
        <v>512</v>
      </c>
      <c r="B184" s="32">
        <f>Script!B184</f>
        <v>182</v>
      </c>
      <c r="C184" s="32">
        <f>IF((Script!C184)&lt;&gt;"",VLOOKUP(Script!C184,TRIGGERS!A:B,2,FALSE),0)</f>
        <v>0</v>
      </c>
      <c r="D184" s="32">
        <f>IF(Script!D184=" ",0,Script!D184)</f>
        <v>0</v>
      </c>
      <c r="E184" s="32">
        <f>IF(Script!E184&lt;&gt;"",VLOOKUP(Script!E184,CONDITIONS!A:B,2,FALSE),0)</f>
        <v>0</v>
      </c>
      <c r="F184" s="32">
        <f>IF(Script!F184=" ",0,Script!F184)</f>
        <v>0</v>
      </c>
      <c r="G184" s="32">
        <f>IF(Script!J184&lt;&gt;"",VLOOKUP(Script!J184,ACTIONS!A:B,2,FALSE),0)</f>
        <v>0</v>
      </c>
      <c r="H184" s="32">
        <f>IF(Script!K184=" ",0,Script!K184)</f>
        <v>0</v>
      </c>
      <c r="I184" s="32">
        <f>IF(Script!H184&lt;&gt;"", VLOOKUP(Script!H184,CONDITIONS!A:B,2,FALSE),0) + IF(Script!G184&lt;&gt;"",VLOOKUP(Script!G184,'CONDITION OPERATIONS'!$A$1:$B$4,2,FALSE),0)</f>
        <v>0</v>
      </c>
      <c r="J184" s="32">
        <f>IF(Script!I184=" ",0,Script!I184)</f>
        <v>0</v>
      </c>
      <c r="K184" t="str">
        <f t="shared" si="2"/>
        <v>!RP,512,182,0,0,0,0,0,0,0,0</v>
      </c>
    </row>
    <row r="185" spans="1:11">
      <c r="A185">
        <v>512</v>
      </c>
      <c r="B185" s="32">
        <f>Script!B185</f>
        <v>183</v>
      </c>
      <c r="C185" s="32">
        <f>IF((Script!C185)&lt;&gt;"",VLOOKUP(Script!C185,TRIGGERS!A:B,2,FALSE),0)</f>
        <v>0</v>
      </c>
      <c r="D185" s="32">
        <f>IF(Script!D185=" ",0,Script!D185)</f>
        <v>0</v>
      </c>
      <c r="E185" s="32">
        <f>IF(Script!E185&lt;&gt;"",VLOOKUP(Script!E185,CONDITIONS!A:B,2,FALSE),0)</f>
        <v>0</v>
      </c>
      <c r="F185" s="32">
        <f>IF(Script!F185=" ",0,Script!F185)</f>
        <v>0</v>
      </c>
      <c r="G185" s="32">
        <f>IF(Script!J185&lt;&gt;"",VLOOKUP(Script!J185,ACTIONS!A:B,2,FALSE),0)</f>
        <v>0</v>
      </c>
      <c r="H185" s="32">
        <f>IF(Script!K185=" ",0,Script!K185)</f>
        <v>0</v>
      </c>
      <c r="I185" s="32">
        <f>IF(Script!H185&lt;&gt;"", VLOOKUP(Script!H185,CONDITIONS!A:B,2,FALSE),0) + IF(Script!G185&lt;&gt;"",VLOOKUP(Script!G185,'CONDITION OPERATIONS'!$A$1:$B$4,2,FALSE),0)</f>
        <v>0</v>
      </c>
      <c r="J185" s="32">
        <f>IF(Script!I185=" ",0,Script!I185)</f>
        <v>0</v>
      </c>
      <c r="K185" t="str">
        <f t="shared" si="2"/>
        <v>!RP,512,183,0,0,0,0,0,0,0,0</v>
      </c>
    </row>
    <row r="186" spans="1:11">
      <c r="A186">
        <v>512</v>
      </c>
      <c r="B186" s="32">
        <f>Script!B186</f>
        <v>184</v>
      </c>
      <c r="C186" s="32">
        <f>IF((Script!C186)&lt;&gt;"",VLOOKUP(Script!C186,TRIGGERS!A:B,2,FALSE),0)</f>
        <v>0</v>
      </c>
      <c r="D186" s="32">
        <f>IF(Script!D186=" ",0,Script!D186)</f>
        <v>0</v>
      </c>
      <c r="E186" s="32">
        <f>IF(Script!E186&lt;&gt;"",VLOOKUP(Script!E186,CONDITIONS!A:B,2,FALSE),0)</f>
        <v>0</v>
      </c>
      <c r="F186" s="32">
        <f>IF(Script!F186=" ",0,Script!F186)</f>
        <v>0</v>
      </c>
      <c r="G186" s="32">
        <f>IF(Script!J186&lt;&gt;"",VLOOKUP(Script!J186,ACTIONS!A:B,2,FALSE),0)</f>
        <v>0</v>
      </c>
      <c r="H186" s="32">
        <f>IF(Script!K186=" ",0,Script!K186)</f>
        <v>0</v>
      </c>
      <c r="I186" s="32">
        <f>IF(Script!H186&lt;&gt;"", VLOOKUP(Script!H186,CONDITIONS!A:B,2,FALSE),0) + IF(Script!G186&lt;&gt;"",VLOOKUP(Script!G186,'CONDITION OPERATIONS'!$A$1:$B$4,2,FALSE),0)</f>
        <v>0</v>
      </c>
      <c r="J186" s="32">
        <f>IF(Script!I186=" ",0,Script!I186)</f>
        <v>0</v>
      </c>
      <c r="K186" t="str">
        <f t="shared" si="2"/>
        <v>!RP,512,184,0,0,0,0,0,0,0,0</v>
      </c>
    </row>
    <row r="187" spans="1:11">
      <c r="A187">
        <v>512</v>
      </c>
      <c r="B187" s="32">
        <f>Script!B187</f>
        <v>185</v>
      </c>
      <c r="C187" s="32">
        <f>IF((Script!C187)&lt;&gt;"",VLOOKUP(Script!C187,TRIGGERS!A:B,2,FALSE),0)</f>
        <v>0</v>
      </c>
      <c r="D187" s="32">
        <f>IF(Script!D187=" ",0,Script!D187)</f>
        <v>0</v>
      </c>
      <c r="E187" s="32">
        <f>IF(Script!E187&lt;&gt;"",VLOOKUP(Script!E187,CONDITIONS!A:B,2,FALSE),0)</f>
        <v>0</v>
      </c>
      <c r="F187" s="32">
        <f>IF(Script!F187=" ",0,Script!F187)</f>
        <v>0</v>
      </c>
      <c r="G187" s="32">
        <f>IF(Script!J187&lt;&gt;"",VLOOKUP(Script!J187,ACTIONS!A:B,2,FALSE),0)</f>
        <v>0</v>
      </c>
      <c r="H187" s="32">
        <f>IF(Script!K187=" ",0,Script!K187)</f>
        <v>0</v>
      </c>
      <c r="I187" s="32">
        <f>IF(Script!H187&lt;&gt;"", VLOOKUP(Script!H187,CONDITIONS!A:B,2,FALSE),0) + IF(Script!G187&lt;&gt;"",VLOOKUP(Script!G187,'CONDITION OPERATIONS'!$A$1:$B$4,2,FALSE),0)</f>
        <v>0</v>
      </c>
      <c r="J187" s="32">
        <f>IF(Script!I187=" ",0,Script!I187)</f>
        <v>0</v>
      </c>
      <c r="K187" t="str">
        <f t="shared" si="2"/>
        <v>!RP,512,185,0,0,0,0,0,0,0,0</v>
      </c>
    </row>
    <row r="188" spans="1:11">
      <c r="A188">
        <v>512</v>
      </c>
      <c r="B188" s="32">
        <f>Script!B188</f>
        <v>186</v>
      </c>
      <c r="C188" s="32">
        <f>IF((Script!C188)&lt;&gt;"",VLOOKUP(Script!C188,TRIGGERS!A:B,2,FALSE),0)</f>
        <v>0</v>
      </c>
      <c r="D188" s="32">
        <f>IF(Script!D188=" ",0,Script!D188)</f>
        <v>0</v>
      </c>
      <c r="E188" s="32">
        <f>IF(Script!E188&lt;&gt;"",VLOOKUP(Script!E188,CONDITIONS!A:B,2,FALSE),0)</f>
        <v>0</v>
      </c>
      <c r="F188" s="32">
        <f>IF(Script!F188=" ",0,Script!F188)</f>
        <v>0</v>
      </c>
      <c r="G188" s="32">
        <f>IF(Script!J188&lt;&gt;"",VLOOKUP(Script!J188,ACTIONS!A:B,2,FALSE),0)</f>
        <v>0</v>
      </c>
      <c r="H188" s="32">
        <f>IF(Script!K188=" ",0,Script!K188)</f>
        <v>0</v>
      </c>
      <c r="I188" s="32">
        <f>IF(Script!H188&lt;&gt;"", VLOOKUP(Script!H188,CONDITIONS!A:B,2,FALSE),0) + IF(Script!G188&lt;&gt;"",VLOOKUP(Script!G188,'CONDITION OPERATIONS'!$A$1:$B$4,2,FALSE),0)</f>
        <v>0</v>
      </c>
      <c r="J188" s="32">
        <f>IF(Script!I188=" ",0,Script!I188)</f>
        <v>0</v>
      </c>
      <c r="K188" t="str">
        <f t="shared" si="2"/>
        <v>!RP,512,186,0,0,0,0,0,0,0,0</v>
      </c>
    </row>
    <row r="189" spans="1:11">
      <c r="A189">
        <v>512</v>
      </c>
      <c r="B189" s="32">
        <f>Script!B189</f>
        <v>187</v>
      </c>
      <c r="C189" s="32">
        <f>IF((Script!C189)&lt;&gt;"",VLOOKUP(Script!C189,TRIGGERS!A:B,2,FALSE),0)</f>
        <v>0</v>
      </c>
      <c r="D189" s="32">
        <f>IF(Script!D189=" ",0,Script!D189)</f>
        <v>0</v>
      </c>
      <c r="E189" s="32">
        <f>IF(Script!E189&lt;&gt;"",VLOOKUP(Script!E189,CONDITIONS!A:B,2,FALSE),0)</f>
        <v>0</v>
      </c>
      <c r="F189" s="32">
        <f>IF(Script!F189=" ",0,Script!F189)</f>
        <v>0</v>
      </c>
      <c r="G189" s="32">
        <f>IF(Script!J189&lt;&gt;"",VLOOKUP(Script!J189,ACTIONS!A:B,2,FALSE),0)</f>
        <v>0</v>
      </c>
      <c r="H189" s="32">
        <f>IF(Script!K189=" ",0,Script!K189)</f>
        <v>0</v>
      </c>
      <c r="I189" s="32">
        <f>IF(Script!H189&lt;&gt;"", VLOOKUP(Script!H189,CONDITIONS!A:B,2,FALSE),0) + IF(Script!G189&lt;&gt;"",VLOOKUP(Script!G189,'CONDITION OPERATIONS'!$A$1:$B$4,2,FALSE),0)</f>
        <v>0</v>
      </c>
      <c r="J189" s="32">
        <f>IF(Script!I189=" ",0,Script!I189)</f>
        <v>0</v>
      </c>
      <c r="K189" t="str">
        <f t="shared" si="2"/>
        <v>!RP,512,187,0,0,0,0,0,0,0,0</v>
      </c>
    </row>
    <row r="190" spans="1:11">
      <c r="A190">
        <v>512</v>
      </c>
      <c r="B190" s="32">
        <f>Script!B190</f>
        <v>188</v>
      </c>
      <c r="C190" s="32">
        <f>IF((Script!C190)&lt;&gt;"",VLOOKUP(Script!C190,TRIGGERS!A:B,2,FALSE),0)</f>
        <v>0</v>
      </c>
      <c r="D190" s="32">
        <f>IF(Script!D190=" ",0,Script!D190)</f>
        <v>0</v>
      </c>
      <c r="E190" s="32">
        <f>IF(Script!E190&lt;&gt;"",VLOOKUP(Script!E190,CONDITIONS!A:B,2,FALSE),0)</f>
        <v>0</v>
      </c>
      <c r="F190" s="32">
        <f>IF(Script!F190=" ",0,Script!F190)</f>
        <v>0</v>
      </c>
      <c r="G190" s="32">
        <f>IF(Script!J190&lt;&gt;"",VLOOKUP(Script!J190,ACTIONS!A:B,2,FALSE),0)</f>
        <v>0</v>
      </c>
      <c r="H190" s="32">
        <f>IF(Script!K190=" ",0,Script!K190)</f>
        <v>0</v>
      </c>
      <c r="I190" s="32">
        <f>IF(Script!H190&lt;&gt;"", VLOOKUP(Script!H190,CONDITIONS!A:B,2,FALSE),0) + IF(Script!G190&lt;&gt;"",VLOOKUP(Script!G190,'CONDITION OPERATIONS'!$A$1:$B$4,2,FALSE),0)</f>
        <v>0</v>
      </c>
      <c r="J190" s="32">
        <f>IF(Script!I190=" ",0,Script!I190)</f>
        <v>0</v>
      </c>
      <c r="K190" t="str">
        <f t="shared" si="2"/>
        <v>!RP,512,188,0,0,0,0,0,0,0,0</v>
      </c>
    </row>
    <row r="191" spans="1:11">
      <c r="A191">
        <v>512</v>
      </c>
      <c r="B191" s="32">
        <f>Script!B191</f>
        <v>189</v>
      </c>
      <c r="C191" s="32">
        <f>IF((Script!C191)&lt;&gt;"",VLOOKUP(Script!C191,TRIGGERS!A:B,2,FALSE),0)</f>
        <v>0</v>
      </c>
      <c r="D191" s="32">
        <f>IF(Script!D191=" ",0,Script!D191)</f>
        <v>0</v>
      </c>
      <c r="E191" s="32">
        <f>IF(Script!E191&lt;&gt;"",VLOOKUP(Script!E191,CONDITIONS!A:B,2,FALSE),0)</f>
        <v>0</v>
      </c>
      <c r="F191" s="32">
        <f>IF(Script!F191=" ",0,Script!F191)</f>
        <v>0</v>
      </c>
      <c r="G191" s="32">
        <f>IF(Script!J191&lt;&gt;"",VLOOKUP(Script!J191,ACTIONS!A:B,2,FALSE),0)</f>
        <v>0</v>
      </c>
      <c r="H191" s="32">
        <f>IF(Script!K191=" ",0,Script!K191)</f>
        <v>0</v>
      </c>
      <c r="I191" s="32">
        <f>IF(Script!H191&lt;&gt;"", VLOOKUP(Script!H191,CONDITIONS!A:B,2,FALSE),0) + IF(Script!G191&lt;&gt;"",VLOOKUP(Script!G191,'CONDITION OPERATIONS'!$A$1:$B$4,2,FALSE),0)</f>
        <v>0</v>
      </c>
      <c r="J191" s="32">
        <f>IF(Script!I191=" ",0,Script!I191)</f>
        <v>0</v>
      </c>
      <c r="K191" t="str">
        <f t="shared" si="2"/>
        <v>!RP,512,189,0,0,0,0,0,0,0,0</v>
      </c>
    </row>
    <row r="192" spans="1:11">
      <c r="A192">
        <v>512</v>
      </c>
      <c r="B192" s="32">
        <f>Script!B192</f>
        <v>190</v>
      </c>
      <c r="C192" s="32">
        <f>IF((Script!C192)&lt;&gt;"",VLOOKUP(Script!C192,TRIGGERS!A:B,2,FALSE),0)</f>
        <v>0</v>
      </c>
      <c r="D192" s="32">
        <f>IF(Script!D192=" ",0,Script!D192)</f>
        <v>0</v>
      </c>
      <c r="E192" s="32">
        <f>IF(Script!E192&lt;&gt;"",VLOOKUP(Script!E192,CONDITIONS!A:B,2,FALSE),0)</f>
        <v>0</v>
      </c>
      <c r="F192" s="32">
        <f>IF(Script!F192=" ",0,Script!F192)</f>
        <v>0</v>
      </c>
      <c r="G192" s="32">
        <f>IF(Script!J192&lt;&gt;"",VLOOKUP(Script!J192,ACTIONS!A:B,2,FALSE),0)</f>
        <v>0</v>
      </c>
      <c r="H192" s="32">
        <f>IF(Script!K192=" ",0,Script!K192)</f>
        <v>0</v>
      </c>
      <c r="I192" s="32">
        <f>IF(Script!H192&lt;&gt;"", VLOOKUP(Script!H192,CONDITIONS!A:B,2,FALSE),0) + IF(Script!G192&lt;&gt;"",VLOOKUP(Script!G192,'CONDITION OPERATIONS'!$A$1:$B$4,2,FALSE),0)</f>
        <v>0</v>
      </c>
      <c r="J192" s="32">
        <f>IF(Script!I192=" ",0,Script!I192)</f>
        <v>0</v>
      </c>
      <c r="K192" t="str">
        <f t="shared" si="2"/>
        <v>!RP,512,190,0,0,0,0,0,0,0,0</v>
      </c>
    </row>
    <row r="193" spans="1:11">
      <c r="A193">
        <v>512</v>
      </c>
      <c r="B193" s="32">
        <f>Script!B193</f>
        <v>191</v>
      </c>
      <c r="C193" s="32">
        <f>IF((Script!C193)&lt;&gt;"",VLOOKUP(Script!C193,TRIGGERS!A:B,2,FALSE),0)</f>
        <v>0</v>
      </c>
      <c r="D193" s="32">
        <f>IF(Script!D193=" ",0,Script!D193)</f>
        <v>0</v>
      </c>
      <c r="E193" s="32">
        <f>IF(Script!E193&lt;&gt;"",VLOOKUP(Script!E193,CONDITIONS!A:B,2,FALSE),0)</f>
        <v>0</v>
      </c>
      <c r="F193" s="32">
        <f>IF(Script!F193=" ",0,Script!F193)</f>
        <v>0</v>
      </c>
      <c r="G193" s="32">
        <f>IF(Script!J193&lt;&gt;"",VLOOKUP(Script!J193,ACTIONS!A:B,2,FALSE),0)</f>
        <v>0</v>
      </c>
      <c r="H193" s="32">
        <f>IF(Script!K193=" ",0,Script!K193)</f>
        <v>0</v>
      </c>
      <c r="I193" s="32">
        <f>IF(Script!H193&lt;&gt;"", VLOOKUP(Script!H193,CONDITIONS!A:B,2,FALSE),0) + IF(Script!G193&lt;&gt;"",VLOOKUP(Script!G193,'CONDITION OPERATIONS'!$A$1:$B$4,2,FALSE),0)</f>
        <v>0</v>
      </c>
      <c r="J193" s="32">
        <f>IF(Script!I193=" ",0,Script!I193)</f>
        <v>0</v>
      </c>
      <c r="K193" t="str">
        <f t="shared" si="2"/>
        <v>!RP,512,191,0,0,0,0,0,0,0,0</v>
      </c>
    </row>
    <row r="194" spans="1:11">
      <c r="A194">
        <v>512</v>
      </c>
      <c r="B194" s="32">
        <f>Script!B194</f>
        <v>192</v>
      </c>
      <c r="C194" s="32">
        <f>IF((Script!C194)&lt;&gt;"",VLOOKUP(Script!C194,TRIGGERS!A:B,2,FALSE),0)</f>
        <v>0</v>
      </c>
      <c r="D194" s="32">
        <f>IF(Script!D194=" ",0,Script!D194)</f>
        <v>0</v>
      </c>
      <c r="E194" s="32">
        <f>IF(Script!E194&lt;&gt;"",VLOOKUP(Script!E194,CONDITIONS!A:B,2,FALSE),0)</f>
        <v>0</v>
      </c>
      <c r="F194" s="32">
        <f>IF(Script!F194=" ",0,Script!F194)</f>
        <v>0</v>
      </c>
      <c r="G194" s="32">
        <f>IF(Script!J194&lt;&gt;"",VLOOKUP(Script!J194,ACTIONS!A:B,2,FALSE),0)</f>
        <v>0</v>
      </c>
      <c r="H194" s="32">
        <f>IF(Script!K194=" ",0,Script!K194)</f>
        <v>0</v>
      </c>
      <c r="I194" s="32">
        <f>IF(Script!H194&lt;&gt;"", VLOOKUP(Script!H194,CONDITIONS!A:B,2,FALSE),0) + IF(Script!G194&lt;&gt;"",VLOOKUP(Script!G194,'CONDITION OPERATIONS'!$A$1:$B$4,2,FALSE),0)</f>
        <v>0</v>
      </c>
      <c r="J194" s="32">
        <f>IF(Script!I194=" ",0,Script!I194)</f>
        <v>0</v>
      </c>
      <c r="K194" t="str">
        <f t="shared" si="2"/>
        <v>!RP,512,192,0,0,0,0,0,0,0,0</v>
      </c>
    </row>
    <row r="195" spans="1:11">
      <c r="A195">
        <v>512</v>
      </c>
      <c r="B195" s="32">
        <f>Script!B195</f>
        <v>193</v>
      </c>
      <c r="C195" s="32">
        <f>IF((Script!C195)&lt;&gt;"",VLOOKUP(Script!C195,TRIGGERS!A:B,2,FALSE),0)</f>
        <v>0</v>
      </c>
      <c r="D195" s="32">
        <f>IF(Script!D195=" ",0,Script!D195)</f>
        <v>0</v>
      </c>
      <c r="E195" s="32">
        <f>IF(Script!E195&lt;&gt;"",VLOOKUP(Script!E195,CONDITIONS!A:B,2,FALSE),0)</f>
        <v>0</v>
      </c>
      <c r="F195" s="32">
        <f>IF(Script!F195=" ",0,Script!F195)</f>
        <v>0</v>
      </c>
      <c r="G195" s="32">
        <f>IF(Script!J195&lt;&gt;"",VLOOKUP(Script!J195,ACTIONS!A:B,2,FALSE),0)</f>
        <v>0</v>
      </c>
      <c r="H195" s="32">
        <f>IF(Script!K195=" ",0,Script!K195)</f>
        <v>0</v>
      </c>
      <c r="I195" s="32">
        <f>IF(Script!H195&lt;&gt;"", VLOOKUP(Script!H195,CONDITIONS!A:B,2,FALSE),0) + IF(Script!G195&lt;&gt;"",VLOOKUP(Script!G195,'CONDITION OPERATIONS'!$A$1:$B$4,2,FALSE),0)</f>
        <v>0</v>
      </c>
      <c r="J195" s="32">
        <f>IF(Script!I195=" ",0,Script!I195)</f>
        <v>0</v>
      </c>
      <c r="K195" t="str">
        <f t="shared" ref="K195:K251" si="3">CONCATENATE("!RP,",$A195,",",$B195,",",$C195,",",$D195,",",$E195,",",$F195,",",$G195,",",$H195,",",$I195,",",$J195)</f>
        <v>!RP,512,193,0,0,0,0,0,0,0,0</v>
      </c>
    </row>
    <row r="196" spans="1:11">
      <c r="A196">
        <v>512</v>
      </c>
      <c r="B196" s="32">
        <f>Script!B196</f>
        <v>194</v>
      </c>
      <c r="C196" s="32">
        <f>IF((Script!C196)&lt;&gt;"",VLOOKUP(Script!C196,TRIGGERS!A:B,2,FALSE),0)</f>
        <v>0</v>
      </c>
      <c r="D196" s="32">
        <f>IF(Script!D196=" ",0,Script!D196)</f>
        <v>0</v>
      </c>
      <c r="E196" s="32">
        <f>IF(Script!E196&lt;&gt;"",VLOOKUP(Script!E196,CONDITIONS!A:B,2,FALSE),0)</f>
        <v>0</v>
      </c>
      <c r="F196" s="32">
        <f>IF(Script!F196=" ",0,Script!F196)</f>
        <v>0</v>
      </c>
      <c r="G196" s="32">
        <f>IF(Script!J196&lt;&gt;"",VLOOKUP(Script!J196,ACTIONS!A:B,2,FALSE),0)</f>
        <v>0</v>
      </c>
      <c r="H196" s="32">
        <f>IF(Script!K196=" ",0,Script!K196)</f>
        <v>0</v>
      </c>
      <c r="I196" s="32">
        <f>IF(Script!H196&lt;&gt;"", VLOOKUP(Script!H196,CONDITIONS!A:B,2,FALSE),0) + IF(Script!G196&lt;&gt;"",VLOOKUP(Script!G196,'CONDITION OPERATIONS'!$A$1:$B$4,2,FALSE),0)</f>
        <v>0</v>
      </c>
      <c r="J196" s="32">
        <f>IF(Script!I196=" ",0,Script!I196)</f>
        <v>0</v>
      </c>
      <c r="K196" t="str">
        <f t="shared" si="3"/>
        <v>!RP,512,194,0,0,0,0,0,0,0,0</v>
      </c>
    </row>
    <row r="197" spans="1:11">
      <c r="A197">
        <v>512</v>
      </c>
      <c r="B197" s="32">
        <f>Script!B197</f>
        <v>195</v>
      </c>
      <c r="C197" s="32">
        <f>IF((Script!C197)&lt;&gt;"",VLOOKUP(Script!C197,TRIGGERS!A:B,2,FALSE),0)</f>
        <v>0</v>
      </c>
      <c r="D197" s="32">
        <f>IF(Script!D197=" ",0,Script!D197)</f>
        <v>0</v>
      </c>
      <c r="E197" s="32">
        <f>IF(Script!E197&lt;&gt;"",VLOOKUP(Script!E197,CONDITIONS!A:B,2,FALSE),0)</f>
        <v>0</v>
      </c>
      <c r="F197" s="32">
        <f>IF(Script!F197=" ",0,Script!F197)</f>
        <v>0</v>
      </c>
      <c r="G197" s="32">
        <f>IF(Script!J197&lt;&gt;"",VLOOKUP(Script!J197,ACTIONS!A:B,2,FALSE),0)</f>
        <v>0</v>
      </c>
      <c r="H197" s="32">
        <f>IF(Script!K197=" ",0,Script!K197)</f>
        <v>0</v>
      </c>
      <c r="I197" s="32">
        <f>IF(Script!H197&lt;&gt;"", VLOOKUP(Script!H197,CONDITIONS!A:B,2,FALSE),0) + IF(Script!G197&lt;&gt;"",VLOOKUP(Script!G197,'CONDITION OPERATIONS'!$A$1:$B$4,2,FALSE),0)</f>
        <v>0</v>
      </c>
      <c r="J197" s="32">
        <f>IF(Script!I197=" ",0,Script!I197)</f>
        <v>0</v>
      </c>
      <c r="K197" t="str">
        <f t="shared" si="3"/>
        <v>!RP,512,195,0,0,0,0,0,0,0,0</v>
      </c>
    </row>
    <row r="198" spans="1:11">
      <c r="A198">
        <v>512</v>
      </c>
      <c r="B198" s="32">
        <f>Script!B198</f>
        <v>196</v>
      </c>
      <c r="C198" s="32">
        <f>IF((Script!C198)&lt;&gt;"",VLOOKUP(Script!C198,TRIGGERS!A:B,2,FALSE),0)</f>
        <v>0</v>
      </c>
      <c r="D198" s="32">
        <f>IF(Script!D198=" ",0,Script!D198)</f>
        <v>0</v>
      </c>
      <c r="E198" s="32">
        <f>IF(Script!E198&lt;&gt;"",VLOOKUP(Script!E198,CONDITIONS!A:B,2,FALSE),0)</f>
        <v>0</v>
      </c>
      <c r="F198" s="32">
        <f>IF(Script!F198=" ",0,Script!F198)</f>
        <v>0</v>
      </c>
      <c r="G198" s="32">
        <f>IF(Script!J198&lt;&gt;"",VLOOKUP(Script!J198,ACTIONS!A:B,2,FALSE),0)</f>
        <v>0</v>
      </c>
      <c r="H198" s="32">
        <f>IF(Script!K198=" ",0,Script!K198)</f>
        <v>0</v>
      </c>
      <c r="I198" s="32">
        <f>IF(Script!H198&lt;&gt;"", VLOOKUP(Script!H198,CONDITIONS!A:B,2,FALSE),0) + IF(Script!G198&lt;&gt;"",VLOOKUP(Script!G198,'CONDITION OPERATIONS'!$A$1:$B$4,2,FALSE),0)</f>
        <v>0</v>
      </c>
      <c r="J198" s="32">
        <f>IF(Script!I198=" ",0,Script!I198)</f>
        <v>0</v>
      </c>
      <c r="K198" t="str">
        <f t="shared" si="3"/>
        <v>!RP,512,196,0,0,0,0,0,0,0,0</v>
      </c>
    </row>
    <row r="199" spans="1:11">
      <c r="A199">
        <v>512</v>
      </c>
      <c r="B199" s="32">
        <f>Script!B199</f>
        <v>197</v>
      </c>
      <c r="C199" s="32">
        <f>IF((Script!C199)&lt;&gt;"",VLOOKUP(Script!C199,TRIGGERS!A:B,2,FALSE),0)</f>
        <v>0</v>
      </c>
      <c r="D199" s="32">
        <f>IF(Script!D199=" ",0,Script!D199)</f>
        <v>0</v>
      </c>
      <c r="E199" s="32">
        <f>IF(Script!E199&lt;&gt;"",VLOOKUP(Script!E199,CONDITIONS!A:B,2,FALSE),0)</f>
        <v>0</v>
      </c>
      <c r="F199" s="32">
        <f>IF(Script!F199=" ",0,Script!F199)</f>
        <v>0</v>
      </c>
      <c r="G199" s="32">
        <f>IF(Script!J199&lt;&gt;"",VLOOKUP(Script!J199,ACTIONS!A:B,2,FALSE),0)</f>
        <v>0</v>
      </c>
      <c r="H199" s="32">
        <f>IF(Script!K199=" ",0,Script!K199)</f>
        <v>0</v>
      </c>
      <c r="I199" s="32">
        <f>IF(Script!H199&lt;&gt;"", VLOOKUP(Script!H199,CONDITIONS!A:B,2,FALSE),0) + IF(Script!G199&lt;&gt;"",VLOOKUP(Script!G199,'CONDITION OPERATIONS'!$A$1:$B$4,2,FALSE),0)</f>
        <v>0</v>
      </c>
      <c r="J199" s="32">
        <f>IF(Script!I199=" ",0,Script!I199)</f>
        <v>0</v>
      </c>
      <c r="K199" t="str">
        <f t="shared" si="3"/>
        <v>!RP,512,197,0,0,0,0,0,0,0,0</v>
      </c>
    </row>
    <row r="200" spans="1:11">
      <c r="A200">
        <v>512</v>
      </c>
      <c r="B200" s="32">
        <f>Script!B200</f>
        <v>198</v>
      </c>
      <c r="C200" s="32">
        <f>IF((Script!C200)&lt;&gt;"",VLOOKUP(Script!C200,TRIGGERS!A:B,2,FALSE),0)</f>
        <v>0</v>
      </c>
      <c r="D200" s="32">
        <f>IF(Script!D200=" ",0,Script!D200)</f>
        <v>0</v>
      </c>
      <c r="E200" s="32">
        <f>IF(Script!E200&lt;&gt;"",VLOOKUP(Script!E200,CONDITIONS!A:B,2,FALSE),0)</f>
        <v>0</v>
      </c>
      <c r="F200" s="32">
        <f>IF(Script!F200=" ",0,Script!F200)</f>
        <v>0</v>
      </c>
      <c r="G200" s="32">
        <f>IF(Script!J200&lt;&gt;"",VLOOKUP(Script!J200,ACTIONS!A:B,2,FALSE),0)</f>
        <v>0</v>
      </c>
      <c r="H200" s="32">
        <f>IF(Script!K200=" ",0,Script!K200)</f>
        <v>0</v>
      </c>
      <c r="I200" s="32">
        <f>IF(Script!H200&lt;&gt;"", VLOOKUP(Script!H200,CONDITIONS!A:B,2,FALSE),0) + IF(Script!G200&lt;&gt;"",VLOOKUP(Script!G200,'CONDITION OPERATIONS'!$A$1:$B$4,2,FALSE),0)</f>
        <v>0</v>
      </c>
      <c r="J200" s="32">
        <f>IF(Script!I200=" ",0,Script!I200)</f>
        <v>0</v>
      </c>
      <c r="K200" t="str">
        <f t="shared" si="3"/>
        <v>!RP,512,198,0,0,0,0,0,0,0,0</v>
      </c>
    </row>
    <row r="201" spans="1:11">
      <c r="A201">
        <v>512</v>
      </c>
      <c r="B201" s="32">
        <f>Script!B201</f>
        <v>199</v>
      </c>
      <c r="C201" s="32">
        <f>IF((Script!C201)&lt;&gt;"",VLOOKUP(Script!C201,TRIGGERS!A:B,2,FALSE),0)</f>
        <v>0</v>
      </c>
      <c r="D201" s="32">
        <f>IF(Script!D201=" ",0,Script!D201)</f>
        <v>0</v>
      </c>
      <c r="E201" s="32">
        <f>IF(Script!E201&lt;&gt;"",VLOOKUP(Script!E201,CONDITIONS!A:B,2,FALSE),0)</f>
        <v>0</v>
      </c>
      <c r="F201" s="32">
        <f>IF(Script!F201=" ",0,Script!F201)</f>
        <v>0</v>
      </c>
      <c r="G201" s="32">
        <f>IF(Script!J201&lt;&gt;"",VLOOKUP(Script!J201,ACTIONS!A:B,2,FALSE),0)</f>
        <v>0</v>
      </c>
      <c r="H201" s="32">
        <f>IF(Script!K201=" ",0,Script!K201)</f>
        <v>0</v>
      </c>
      <c r="I201" s="32">
        <f>IF(Script!H201&lt;&gt;"", VLOOKUP(Script!H201,CONDITIONS!A:B,2,FALSE),0) + IF(Script!G201&lt;&gt;"",VLOOKUP(Script!G201,'CONDITION OPERATIONS'!$A$1:$B$4,2,FALSE),0)</f>
        <v>0</v>
      </c>
      <c r="J201" s="32">
        <f>IF(Script!I201=" ",0,Script!I201)</f>
        <v>0</v>
      </c>
      <c r="K201" t="str">
        <f t="shared" si="3"/>
        <v>!RP,512,199,0,0,0,0,0,0,0,0</v>
      </c>
    </row>
    <row r="202" spans="1:11">
      <c r="A202">
        <v>512</v>
      </c>
      <c r="B202" s="32">
        <f>Script!B202</f>
        <v>200</v>
      </c>
      <c r="C202" s="32">
        <f>IF((Script!C202)&lt;&gt;"",VLOOKUP(Script!C202,TRIGGERS!A:B,2,FALSE),0)</f>
        <v>0</v>
      </c>
      <c r="D202" s="32">
        <f>IF(Script!D202=" ",0,Script!D202)</f>
        <v>0</v>
      </c>
      <c r="E202" s="32">
        <f>IF(Script!E202&lt;&gt;"",VLOOKUP(Script!E202,CONDITIONS!A:B,2,FALSE),0)</f>
        <v>0</v>
      </c>
      <c r="F202" s="32">
        <f>IF(Script!F202=" ",0,Script!F202)</f>
        <v>0</v>
      </c>
      <c r="G202" s="32">
        <f>IF(Script!J202&lt;&gt;"",VLOOKUP(Script!J202,ACTIONS!A:B,2,FALSE),0)</f>
        <v>0</v>
      </c>
      <c r="H202" s="32">
        <f>IF(Script!K202=" ",0,Script!K202)</f>
        <v>0</v>
      </c>
      <c r="I202" s="32">
        <f>IF(Script!H202&lt;&gt;"", VLOOKUP(Script!H202,CONDITIONS!A:B,2,FALSE),0) + IF(Script!G202&lt;&gt;"",VLOOKUP(Script!G202,'CONDITION OPERATIONS'!$A$1:$B$4,2,FALSE),0)</f>
        <v>0</v>
      </c>
      <c r="J202" s="32">
        <f>IF(Script!I202=" ",0,Script!I202)</f>
        <v>0</v>
      </c>
      <c r="K202" t="str">
        <f t="shared" si="3"/>
        <v>!RP,512,200,0,0,0,0,0,0,0,0</v>
      </c>
    </row>
    <row r="203" spans="1:11">
      <c r="A203">
        <v>512</v>
      </c>
      <c r="B203" s="32">
        <f>Script!B203</f>
        <v>201</v>
      </c>
      <c r="C203" s="32">
        <f>IF((Script!C203)&lt;&gt;"",VLOOKUP(Script!C203,TRIGGERS!A:B,2,FALSE),0)</f>
        <v>0</v>
      </c>
      <c r="D203" s="32">
        <f>IF(Script!D203=" ",0,Script!D203)</f>
        <v>0</v>
      </c>
      <c r="E203" s="32">
        <f>IF(Script!E203&lt;&gt;"",VLOOKUP(Script!E203,CONDITIONS!A:B,2,FALSE),0)</f>
        <v>0</v>
      </c>
      <c r="F203" s="32">
        <f>IF(Script!F203=" ",0,Script!F203)</f>
        <v>0</v>
      </c>
      <c r="G203" s="32">
        <f>IF(Script!J203&lt;&gt;"",VLOOKUP(Script!J203,ACTIONS!A:B,2,FALSE),0)</f>
        <v>0</v>
      </c>
      <c r="H203" s="32">
        <f>IF(Script!K203=" ",0,Script!K203)</f>
        <v>0</v>
      </c>
      <c r="I203" s="32">
        <f>IF(Script!H203&lt;&gt;"", VLOOKUP(Script!H203,CONDITIONS!A:B,2,FALSE),0) + IF(Script!G203&lt;&gt;"",VLOOKUP(Script!G203,'CONDITION OPERATIONS'!$A$1:$B$4,2,FALSE),0)</f>
        <v>0</v>
      </c>
      <c r="J203" s="32">
        <f>IF(Script!I203=" ",0,Script!I203)</f>
        <v>0</v>
      </c>
      <c r="K203" t="str">
        <f t="shared" si="3"/>
        <v>!RP,512,201,0,0,0,0,0,0,0,0</v>
      </c>
    </row>
    <row r="204" spans="1:11">
      <c r="A204">
        <v>512</v>
      </c>
      <c r="B204" s="32">
        <f>Script!B204</f>
        <v>202</v>
      </c>
      <c r="C204" s="32">
        <f>IF((Script!C204)&lt;&gt;"",VLOOKUP(Script!C204,TRIGGERS!A:B,2,FALSE),0)</f>
        <v>0</v>
      </c>
      <c r="D204" s="32">
        <f>IF(Script!D204=" ",0,Script!D204)</f>
        <v>0</v>
      </c>
      <c r="E204" s="32">
        <f>IF(Script!E204&lt;&gt;"",VLOOKUP(Script!E204,CONDITIONS!A:B,2,FALSE),0)</f>
        <v>0</v>
      </c>
      <c r="F204" s="32">
        <f>IF(Script!F204=" ",0,Script!F204)</f>
        <v>0</v>
      </c>
      <c r="G204" s="32">
        <f>IF(Script!J204&lt;&gt;"",VLOOKUP(Script!J204,ACTIONS!A:B,2,FALSE),0)</f>
        <v>0</v>
      </c>
      <c r="H204" s="32">
        <f>IF(Script!K204=" ",0,Script!K204)</f>
        <v>0</v>
      </c>
      <c r="I204" s="32">
        <f>IF(Script!H204&lt;&gt;"", VLOOKUP(Script!H204,CONDITIONS!A:B,2,FALSE),0) + IF(Script!G204&lt;&gt;"",VLOOKUP(Script!G204,'CONDITION OPERATIONS'!$A$1:$B$4,2,FALSE),0)</f>
        <v>0</v>
      </c>
      <c r="J204" s="32">
        <f>IF(Script!I204=" ",0,Script!I204)</f>
        <v>0</v>
      </c>
      <c r="K204" t="str">
        <f t="shared" si="3"/>
        <v>!RP,512,202,0,0,0,0,0,0,0,0</v>
      </c>
    </row>
    <row r="205" spans="1:11">
      <c r="A205">
        <v>512</v>
      </c>
      <c r="B205" s="32">
        <f>Script!B205</f>
        <v>203</v>
      </c>
      <c r="C205" s="32">
        <f>IF((Script!C205)&lt;&gt;"",VLOOKUP(Script!C205,TRIGGERS!A:B,2,FALSE),0)</f>
        <v>0</v>
      </c>
      <c r="D205" s="32">
        <f>IF(Script!D205=" ",0,Script!D205)</f>
        <v>0</v>
      </c>
      <c r="E205" s="32">
        <f>IF(Script!E205&lt;&gt;"",VLOOKUP(Script!E205,CONDITIONS!A:B,2,FALSE),0)</f>
        <v>0</v>
      </c>
      <c r="F205" s="32">
        <f>IF(Script!F205=" ",0,Script!F205)</f>
        <v>0</v>
      </c>
      <c r="G205" s="32">
        <f>IF(Script!J205&lt;&gt;"",VLOOKUP(Script!J205,ACTIONS!A:B,2,FALSE),0)</f>
        <v>0</v>
      </c>
      <c r="H205" s="32">
        <f>IF(Script!K205=" ",0,Script!K205)</f>
        <v>0</v>
      </c>
      <c r="I205" s="32">
        <f>IF(Script!H205&lt;&gt;"", VLOOKUP(Script!H205,CONDITIONS!A:B,2,FALSE),0) + IF(Script!G205&lt;&gt;"",VLOOKUP(Script!G205,'CONDITION OPERATIONS'!$A$1:$B$4,2,FALSE),0)</f>
        <v>0</v>
      </c>
      <c r="J205" s="32">
        <f>IF(Script!I205=" ",0,Script!I205)</f>
        <v>0</v>
      </c>
      <c r="K205" t="str">
        <f t="shared" si="3"/>
        <v>!RP,512,203,0,0,0,0,0,0,0,0</v>
      </c>
    </row>
    <row r="206" spans="1:11">
      <c r="A206">
        <v>512</v>
      </c>
      <c r="B206" s="32">
        <f>Script!B206</f>
        <v>204</v>
      </c>
      <c r="C206" s="32">
        <f>IF((Script!C206)&lt;&gt;"",VLOOKUP(Script!C206,TRIGGERS!A:B,2,FALSE),0)</f>
        <v>0</v>
      </c>
      <c r="D206" s="32">
        <f>IF(Script!D206=" ",0,Script!D206)</f>
        <v>0</v>
      </c>
      <c r="E206" s="32">
        <f>IF(Script!E206&lt;&gt;"",VLOOKUP(Script!E206,CONDITIONS!A:B,2,FALSE),0)</f>
        <v>0</v>
      </c>
      <c r="F206" s="32">
        <f>IF(Script!F206=" ",0,Script!F206)</f>
        <v>0</v>
      </c>
      <c r="G206" s="32">
        <f>IF(Script!J206&lt;&gt;"",VLOOKUP(Script!J206,ACTIONS!A:B,2,FALSE),0)</f>
        <v>0</v>
      </c>
      <c r="H206" s="32">
        <f>IF(Script!K206=" ",0,Script!K206)</f>
        <v>0</v>
      </c>
      <c r="I206" s="32">
        <f>IF(Script!H206&lt;&gt;"", VLOOKUP(Script!H206,CONDITIONS!A:B,2,FALSE),0) + IF(Script!G206&lt;&gt;"",VLOOKUP(Script!G206,'CONDITION OPERATIONS'!$A$1:$B$4,2,FALSE),0)</f>
        <v>0</v>
      </c>
      <c r="J206" s="32">
        <f>IF(Script!I206=" ",0,Script!I206)</f>
        <v>0</v>
      </c>
      <c r="K206" t="str">
        <f t="shared" si="3"/>
        <v>!RP,512,204,0,0,0,0,0,0,0,0</v>
      </c>
    </row>
    <row r="207" spans="1:11">
      <c r="A207">
        <v>512</v>
      </c>
      <c r="B207" s="32">
        <f>Script!B207</f>
        <v>205</v>
      </c>
      <c r="C207" s="32">
        <f>IF((Script!C207)&lt;&gt;"",VLOOKUP(Script!C207,TRIGGERS!A:B,2,FALSE),0)</f>
        <v>0</v>
      </c>
      <c r="D207" s="32">
        <f>IF(Script!D207=" ",0,Script!D207)</f>
        <v>0</v>
      </c>
      <c r="E207" s="32">
        <f>IF(Script!E207&lt;&gt;"",VLOOKUP(Script!E207,CONDITIONS!A:B,2,FALSE),0)</f>
        <v>0</v>
      </c>
      <c r="F207" s="32">
        <f>IF(Script!F207=" ",0,Script!F207)</f>
        <v>0</v>
      </c>
      <c r="G207" s="32">
        <f>IF(Script!J207&lt;&gt;"",VLOOKUP(Script!J207,ACTIONS!A:B,2,FALSE),0)</f>
        <v>0</v>
      </c>
      <c r="H207" s="32">
        <f>IF(Script!K207=" ",0,Script!K207)</f>
        <v>0</v>
      </c>
      <c r="I207" s="32">
        <f>IF(Script!H207&lt;&gt;"", VLOOKUP(Script!H207,CONDITIONS!A:B,2,FALSE),0) + IF(Script!G207&lt;&gt;"",VLOOKUP(Script!G207,'CONDITION OPERATIONS'!$A$1:$B$4,2,FALSE),0)</f>
        <v>0</v>
      </c>
      <c r="J207" s="32">
        <f>IF(Script!I207=" ",0,Script!I207)</f>
        <v>0</v>
      </c>
      <c r="K207" t="str">
        <f t="shared" si="3"/>
        <v>!RP,512,205,0,0,0,0,0,0,0,0</v>
      </c>
    </row>
    <row r="208" spans="1:11">
      <c r="A208">
        <v>512</v>
      </c>
      <c r="B208" s="32">
        <f>Script!B208</f>
        <v>206</v>
      </c>
      <c r="C208" s="32">
        <f>IF((Script!C208)&lt;&gt;"",VLOOKUP(Script!C208,TRIGGERS!A:B,2,FALSE),0)</f>
        <v>0</v>
      </c>
      <c r="D208" s="32">
        <f>IF(Script!D208=" ",0,Script!D208)</f>
        <v>0</v>
      </c>
      <c r="E208" s="32">
        <f>IF(Script!E208&lt;&gt;"",VLOOKUP(Script!E208,CONDITIONS!A:B,2,FALSE),0)</f>
        <v>0</v>
      </c>
      <c r="F208" s="32">
        <f>IF(Script!F208=" ",0,Script!F208)</f>
        <v>0</v>
      </c>
      <c r="G208" s="32">
        <f>IF(Script!J208&lt;&gt;"",VLOOKUP(Script!J208,ACTIONS!A:B,2,FALSE),0)</f>
        <v>0</v>
      </c>
      <c r="H208" s="32">
        <f>IF(Script!K208=" ",0,Script!K208)</f>
        <v>0</v>
      </c>
      <c r="I208" s="32">
        <f>IF(Script!H208&lt;&gt;"", VLOOKUP(Script!H208,CONDITIONS!A:B,2,FALSE),0) + IF(Script!G208&lt;&gt;"",VLOOKUP(Script!G208,'CONDITION OPERATIONS'!$A$1:$B$4,2,FALSE),0)</f>
        <v>0</v>
      </c>
      <c r="J208" s="32">
        <f>IF(Script!I208=" ",0,Script!I208)</f>
        <v>0</v>
      </c>
      <c r="K208" t="str">
        <f t="shared" si="3"/>
        <v>!RP,512,206,0,0,0,0,0,0,0,0</v>
      </c>
    </row>
    <row r="209" spans="1:11">
      <c r="A209">
        <v>512</v>
      </c>
      <c r="B209" s="32">
        <f>Script!B209</f>
        <v>207</v>
      </c>
      <c r="C209" s="32">
        <f>IF((Script!C209)&lt;&gt;"",VLOOKUP(Script!C209,TRIGGERS!A:B,2,FALSE),0)</f>
        <v>0</v>
      </c>
      <c r="D209" s="32">
        <f>IF(Script!D209=" ",0,Script!D209)</f>
        <v>0</v>
      </c>
      <c r="E209" s="32">
        <f>IF(Script!E209&lt;&gt;"",VLOOKUP(Script!E209,CONDITIONS!A:B,2,FALSE),0)</f>
        <v>0</v>
      </c>
      <c r="F209" s="32">
        <f>IF(Script!F209=" ",0,Script!F209)</f>
        <v>0</v>
      </c>
      <c r="G209" s="32">
        <f>IF(Script!J209&lt;&gt;"",VLOOKUP(Script!J209,ACTIONS!A:B,2,FALSE),0)</f>
        <v>0</v>
      </c>
      <c r="H209" s="32">
        <f>IF(Script!K209=" ",0,Script!K209)</f>
        <v>0</v>
      </c>
      <c r="I209" s="32">
        <f>IF(Script!H209&lt;&gt;"", VLOOKUP(Script!H209,CONDITIONS!A:B,2,FALSE),0) + IF(Script!G209&lt;&gt;"",VLOOKUP(Script!G209,'CONDITION OPERATIONS'!$A$1:$B$4,2,FALSE),0)</f>
        <v>0</v>
      </c>
      <c r="J209" s="32">
        <f>IF(Script!I209=" ",0,Script!I209)</f>
        <v>0</v>
      </c>
      <c r="K209" t="str">
        <f t="shared" si="3"/>
        <v>!RP,512,207,0,0,0,0,0,0,0,0</v>
      </c>
    </row>
    <row r="210" spans="1:11">
      <c r="A210">
        <v>512</v>
      </c>
      <c r="B210" s="32">
        <f>Script!B210</f>
        <v>208</v>
      </c>
      <c r="C210" s="32">
        <f>IF((Script!C210)&lt;&gt;"",VLOOKUP(Script!C210,TRIGGERS!A:B,2,FALSE),0)</f>
        <v>0</v>
      </c>
      <c r="D210" s="32">
        <f>IF(Script!D210=" ",0,Script!D210)</f>
        <v>0</v>
      </c>
      <c r="E210" s="32">
        <f>IF(Script!E210&lt;&gt;"",VLOOKUP(Script!E210,CONDITIONS!A:B,2,FALSE),0)</f>
        <v>0</v>
      </c>
      <c r="F210" s="32">
        <f>IF(Script!F210=" ",0,Script!F210)</f>
        <v>0</v>
      </c>
      <c r="G210" s="32">
        <f>IF(Script!J210&lt;&gt;"",VLOOKUP(Script!J210,ACTIONS!A:B,2,FALSE),0)</f>
        <v>0</v>
      </c>
      <c r="H210" s="32">
        <f>IF(Script!K210=" ",0,Script!K210)</f>
        <v>0</v>
      </c>
      <c r="I210" s="32">
        <f>IF(Script!H210&lt;&gt;"", VLOOKUP(Script!H210,CONDITIONS!A:B,2,FALSE),0) + IF(Script!G210&lt;&gt;"",VLOOKUP(Script!G210,'CONDITION OPERATIONS'!$A$1:$B$4,2,FALSE),0)</f>
        <v>0</v>
      </c>
      <c r="J210" s="32">
        <f>IF(Script!I210=" ",0,Script!I210)</f>
        <v>0</v>
      </c>
      <c r="K210" t="str">
        <f t="shared" si="3"/>
        <v>!RP,512,208,0,0,0,0,0,0,0,0</v>
      </c>
    </row>
    <row r="211" spans="1:11">
      <c r="A211">
        <v>512</v>
      </c>
      <c r="B211" s="32">
        <f>Script!B211</f>
        <v>209</v>
      </c>
      <c r="C211" s="32">
        <f>IF((Script!C211)&lt;&gt;"",VLOOKUP(Script!C211,TRIGGERS!A:B,2,FALSE),0)</f>
        <v>0</v>
      </c>
      <c r="D211" s="32">
        <f>IF(Script!D211=" ",0,Script!D211)</f>
        <v>0</v>
      </c>
      <c r="E211" s="32">
        <f>IF(Script!E211&lt;&gt;"",VLOOKUP(Script!E211,CONDITIONS!A:B,2,FALSE),0)</f>
        <v>0</v>
      </c>
      <c r="F211" s="32">
        <f>IF(Script!F211=" ",0,Script!F211)</f>
        <v>0</v>
      </c>
      <c r="G211" s="32">
        <f>IF(Script!J211&lt;&gt;"",VLOOKUP(Script!J211,ACTIONS!A:B,2,FALSE),0)</f>
        <v>0</v>
      </c>
      <c r="H211" s="32">
        <f>IF(Script!K211=" ",0,Script!K211)</f>
        <v>0</v>
      </c>
      <c r="I211" s="32">
        <f>IF(Script!H211&lt;&gt;"", VLOOKUP(Script!H211,CONDITIONS!A:B,2,FALSE),0) + IF(Script!G211&lt;&gt;"",VLOOKUP(Script!G211,'CONDITION OPERATIONS'!$A$1:$B$4,2,FALSE),0)</f>
        <v>0</v>
      </c>
      <c r="J211" s="32">
        <f>IF(Script!I211=" ",0,Script!I211)</f>
        <v>0</v>
      </c>
      <c r="K211" t="str">
        <f t="shared" si="3"/>
        <v>!RP,512,209,0,0,0,0,0,0,0,0</v>
      </c>
    </row>
    <row r="212" spans="1:11">
      <c r="A212">
        <v>512</v>
      </c>
      <c r="B212" s="32">
        <f>Script!B212</f>
        <v>210</v>
      </c>
      <c r="C212" s="32">
        <f>IF((Script!C212)&lt;&gt;"",VLOOKUP(Script!C212,TRIGGERS!A:B,2,FALSE),0)</f>
        <v>0</v>
      </c>
      <c r="D212" s="32">
        <f>IF(Script!D212=" ",0,Script!D212)</f>
        <v>0</v>
      </c>
      <c r="E212" s="32">
        <f>IF(Script!E212&lt;&gt;"",VLOOKUP(Script!E212,CONDITIONS!A:B,2,FALSE),0)</f>
        <v>0</v>
      </c>
      <c r="F212" s="32">
        <f>IF(Script!F212=" ",0,Script!F212)</f>
        <v>0</v>
      </c>
      <c r="G212" s="32">
        <f>IF(Script!J212&lt;&gt;"",VLOOKUP(Script!J212,ACTIONS!A:B,2,FALSE),0)</f>
        <v>0</v>
      </c>
      <c r="H212" s="32">
        <f>IF(Script!K212=" ",0,Script!K212)</f>
        <v>0</v>
      </c>
      <c r="I212" s="32">
        <f>IF(Script!H212&lt;&gt;"", VLOOKUP(Script!H212,CONDITIONS!A:B,2,FALSE),0) + IF(Script!G212&lt;&gt;"",VLOOKUP(Script!G212,'CONDITION OPERATIONS'!$A$1:$B$4,2,FALSE),0)</f>
        <v>0</v>
      </c>
      <c r="J212" s="32">
        <f>IF(Script!I212=" ",0,Script!I212)</f>
        <v>0</v>
      </c>
      <c r="K212" t="str">
        <f t="shared" si="3"/>
        <v>!RP,512,210,0,0,0,0,0,0,0,0</v>
      </c>
    </row>
    <row r="213" spans="1:11">
      <c r="A213">
        <v>512</v>
      </c>
      <c r="B213" s="32">
        <f>Script!B213</f>
        <v>211</v>
      </c>
      <c r="C213" s="32">
        <f>IF((Script!C213)&lt;&gt;"",VLOOKUP(Script!C213,TRIGGERS!A:B,2,FALSE),0)</f>
        <v>0</v>
      </c>
      <c r="D213" s="32">
        <f>IF(Script!D213=" ",0,Script!D213)</f>
        <v>0</v>
      </c>
      <c r="E213" s="32">
        <f>IF(Script!E213&lt;&gt;"",VLOOKUP(Script!E213,CONDITIONS!A:B,2,FALSE),0)</f>
        <v>0</v>
      </c>
      <c r="F213" s="32">
        <f>IF(Script!F213=" ",0,Script!F213)</f>
        <v>0</v>
      </c>
      <c r="G213" s="32">
        <f>IF(Script!J213&lt;&gt;"",VLOOKUP(Script!J213,ACTIONS!A:B,2,FALSE),0)</f>
        <v>0</v>
      </c>
      <c r="H213" s="32">
        <f>IF(Script!K213=" ",0,Script!K213)</f>
        <v>0</v>
      </c>
      <c r="I213" s="32">
        <f>IF(Script!H213&lt;&gt;"", VLOOKUP(Script!H213,CONDITIONS!A:B,2,FALSE),0) + IF(Script!G213&lt;&gt;"",VLOOKUP(Script!G213,'CONDITION OPERATIONS'!$A$1:$B$4,2,FALSE),0)</f>
        <v>0</v>
      </c>
      <c r="J213" s="32">
        <f>IF(Script!I213=" ",0,Script!I213)</f>
        <v>0</v>
      </c>
      <c r="K213" t="str">
        <f t="shared" si="3"/>
        <v>!RP,512,211,0,0,0,0,0,0,0,0</v>
      </c>
    </row>
    <row r="214" spans="1:11">
      <c r="A214">
        <v>512</v>
      </c>
      <c r="B214" s="32">
        <f>Script!B214</f>
        <v>212</v>
      </c>
      <c r="C214" s="32">
        <f>IF((Script!C214)&lt;&gt;"",VLOOKUP(Script!C214,TRIGGERS!A:B,2,FALSE),0)</f>
        <v>0</v>
      </c>
      <c r="D214" s="32">
        <f>IF(Script!D214=" ",0,Script!D214)</f>
        <v>0</v>
      </c>
      <c r="E214" s="32">
        <f>IF(Script!E214&lt;&gt;"",VLOOKUP(Script!E214,CONDITIONS!A:B,2,FALSE),0)</f>
        <v>0</v>
      </c>
      <c r="F214" s="32">
        <f>IF(Script!F214=" ",0,Script!F214)</f>
        <v>0</v>
      </c>
      <c r="G214" s="32">
        <f>IF(Script!J214&lt;&gt;"",VLOOKUP(Script!J214,ACTIONS!A:B,2,FALSE),0)</f>
        <v>0</v>
      </c>
      <c r="H214" s="32">
        <f>IF(Script!K214=" ",0,Script!K214)</f>
        <v>0</v>
      </c>
      <c r="I214" s="32">
        <f>IF(Script!H214&lt;&gt;"", VLOOKUP(Script!H214,CONDITIONS!A:B,2,FALSE),0) + IF(Script!G214&lt;&gt;"",VLOOKUP(Script!G214,'CONDITION OPERATIONS'!$A$1:$B$4,2,FALSE),0)</f>
        <v>0</v>
      </c>
      <c r="J214" s="32">
        <f>IF(Script!I214=" ",0,Script!I214)</f>
        <v>0</v>
      </c>
      <c r="K214" t="str">
        <f t="shared" si="3"/>
        <v>!RP,512,212,0,0,0,0,0,0,0,0</v>
      </c>
    </row>
    <row r="215" spans="1:11">
      <c r="A215">
        <v>512</v>
      </c>
      <c r="B215" s="32">
        <f>Script!B215</f>
        <v>213</v>
      </c>
      <c r="C215" s="32">
        <f>IF((Script!C215)&lt;&gt;"",VLOOKUP(Script!C215,TRIGGERS!A:B,2,FALSE),0)</f>
        <v>0</v>
      </c>
      <c r="D215" s="32">
        <f>IF(Script!D215=" ",0,Script!D215)</f>
        <v>0</v>
      </c>
      <c r="E215" s="32">
        <f>IF(Script!E215&lt;&gt;"",VLOOKUP(Script!E215,CONDITIONS!A:B,2,FALSE),0)</f>
        <v>0</v>
      </c>
      <c r="F215" s="32">
        <f>IF(Script!F215=" ",0,Script!F215)</f>
        <v>0</v>
      </c>
      <c r="G215" s="32">
        <f>IF(Script!J215&lt;&gt;"",VLOOKUP(Script!J215,ACTIONS!A:B,2,FALSE),0)</f>
        <v>0</v>
      </c>
      <c r="H215" s="32">
        <f>IF(Script!K215=" ",0,Script!K215)</f>
        <v>0</v>
      </c>
      <c r="I215" s="32">
        <f>IF(Script!H215&lt;&gt;"", VLOOKUP(Script!H215,CONDITIONS!A:B,2,FALSE),0) + IF(Script!G215&lt;&gt;"",VLOOKUP(Script!G215,'CONDITION OPERATIONS'!$A$1:$B$4,2,FALSE),0)</f>
        <v>0</v>
      </c>
      <c r="J215" s="32">
        <f>IF(Script!I215=" ",0,Script!I215)</f>
        <v>0</v>
      </c>
      <c r="K215" t="str">
        <f t="shared" si="3"/>
        <v>!RP,512,213,0,0,0,0,0,0,0,0</v>
      </c>
    </row>
    <row r="216" spans="1:11">
      <c r="A216">
        <v>512</v>
      </c>
      <c r="B216" s="32">
        <f>Script!B216</f>
        <v>214</v>
      </c>
      <c r="C216" s="32">
        <f>IF((Script!C216)&lt;&gt;"",VLOOKUP(Script!C216,TRIGGERS!A:B,2,FALSE),0)</f>
        <v>0</v>
      </c>
      <c r="D216" s="32">
        <f>IF(Script!D216=" ",0,Script!D216)</f>
        <v>0</v>
      </c>
      <c r="E216" s="32">
        <f>IF(Script!E216&lt;&gt;"",VLOOKUP(Script!E216,CONDITIONS!A:B,2,FALSE),0)</f>
        <v>0</v>
      </c>
      <c r="F216" s="32">
        <f>IF(Script!F216=" ",0,Script!F216)</f>
        <v>0</v>
      </c>
      <c r="G216" s="32">
        <f>IF(Script!J216&lt;&gt;"",VLOOKUP(Script!J216,ACTIONS!A:B,2,FALSE),0)</f>
        <v>0</v>
      </c>
      <c r="H216" s="32">
        <f>IF(Script!K216=" ",0,Script!K216)</f>
        <v>0</v>
      </c>
      <c r="I216" s="32">
        <f>IF(Script!H216&lt;&gt;"", VLOOKUP(Script!H216,CONDITIONS!A:B,2,FALSE),0) + IF(Script!G216&lt;&gt;"",VLOOKUP(Script!G216,'CONDITION OPERATIONS'!$A$1:$B$4,2,FALSE),0)</f>
        <v>0</v>
      </c>
      <c r="J216" s="32">
        <f>IF(Script!I216=" ",0,Script!I216)</f>
        <v>0</v>
      </c>
      <c r="K216" t="str">
        <f t="shared" si="3"/>
        <v>!RP,512,214,0,0,0,0,0,0,0,0</v>
      </c>
    </row>
    <row r="217" spans="1:11">
      <c r="A217">
        <v>512</v>
      </c>
      <c r="B217" s="32">
        <f>Script!B217</f>
        <v>215</v>
      </c>
      <c r="C217" s="32">
        <f>IF((Script!C217)&lt;&gt;"",VLOOKUP(Script!C217,TRIGGERS!A:B,2,FALSE),0)</f>
        <v>0</v>
      </c>
      <c r="D217" s="32">
        <f>IF(Script!D217=" ",0,Script!D217)</f>
        <v>0</v>
      </c>
      <c r="E217" s="32">
        <f>IF(Script!E217&lt;&gt;"",VLOOKUP(Script!E217,CONDITIONS!A:B,2,FALSE),0)</f>
        <v>0</v>
      </c>
      <c r="F217" s="32">
        <f>IF(Script!F217=" ",0,Script!F217)</f>
        <v>0</v>
      </c>
      <c r="G217" s="32">
        <f>IF(Script!J217&lt;&gt;"",VLOOKUP(Script!J217,ACTIONS!A:B,2,FALSE),0)</f>
        <v>0</v>
      </c>
      <c r="H217" s="32">
        <f>IF(Script!K217=" ",0,Script!K217)</f>
        <v>0</v>
      </c>
      <c r="I217" s="32">
        <f>IF(Script!H217&lt;&gt;"", VLOOKUP(Script!H217,CONDITIONS!A:B,2,FALSE),0) + IF(Script!G217&lt;&gt;"",VLOOKUP(Script!G217,'CONDITION OPERATIONS'!$A$1:$B$4,2,FALSE),0)</f>
        <v>0</v>
      </c>
      <c r="J217" s="32">
        <f>IF(Script!I217=" ",0,Script!I217)</f>
        <v>0</v>
      </c>
      <c r="K217" t="str">
        <f t="shared" si="3"/>
        <v>!RP,512,215,0,0,0,0,0,0,0,0</v>
      </c>
    </row>
    <row r="218" spans="1:11">
      <c r="A218">
        <v>512</v>
      </c>
      <c r="B218" s="32">
        <f>Script!B218</f>
        <v>216</v>
      </c>
      <c r="C218" s="32">
        <f>IF((Script!C218)&lt;&gt;"",VLOOKUP(Script!C218,TRIGGERS!A:B,2,FALSE),0)</f>
        <v>0</v>
      </c>
      <c r="D218" s="32">
        <f>IF(Script!D218=" ",0,Script!D218)</f>
        <v>0</v>
      </c>
      <c r="E218" s="32">
        <f>IF(Script!E218&lt;&gt;"",VLOOKUP(Script!E218,CONDITIONS!A:B,2,FALSE),0)</f>
        <v>0</v>
      </c>
      <c r="F218" s="32">
        <f>IF(Script!F218=" ",0,Script!F218)</f>
        <v>0</v>
      </c>
      <c r="G218" s="32">
        <f>IF(Script!J218&lt;&gt;"",VLOOKUP(Script!J218,ACTIONS!A:B,2,FALSE),0)</f>
        <v>0</v>
      </c>
      <c r="H218" s="32">
        <f>IF(Script!K218=" ",0,Script!K218)</f>
        <v>0</v>
      </c>
      <c r="I218" s="32">
        <f>IF(Script!H218&lt;&gt;"", VLOOKUP(Script!H218,CONDITIONS!A:B,2,FALSE),0) + IF(Script!G218&lt;&gt;"",VLOOKUP(Script!G218,'CONDITION OPERATIONS'!$A$1:$B$4,2,FALSE),0)</f>
        <v>0</v>
      </c>
      <c r="J218" s="32">
        <f>IF(Script!I218=" ",0,Script!I218)</f>
        <v>0</v>
      </c>
      <c r="K218" t="str">
        <f t="shared" si="3"/>
        <v>!RP,512,216,0,0,0,0,0,0,0,0</v>
      </c>
    </row>
    <row r="219" spans="1:11">
      <c r="A219">
        <v>512</v>
      </c>
      <c r="B219" s="32">
        <f>Script!B219</f>
        <v>217</v>
      </c>
      <c r="C219" s="32">
        <f>IF((Script!C219)&lt;&gt;"",VLOOKUP(Script!C219,TRIGGERS!A:B,2,FALSE),0)</f>
        <v>0</v>
      </c>
      <c r="D219" s="32">
        <f>IF(Script!D219=" ",0,Script!D219)</f>
        <v>0</v>
      </c>
      <c r="E219" s="32">
        <f>IF(Script!E219&lt;&gt;"",VLOOKUP(Script!E219,CONDITIONS!A:B,2,FALSE),0)</f>
        <v>0</v>
      </c>
      <c r="F219" s="32">
        <f>IF(Script!F219=" ",0,Script!F219)</f>
        <v>0</v>
      </c>
      <c r="G219" s="32">
        <f>IF(Script!J219&lt;&gt;"",VLOOKUP(Script!J219,ACTIONS!A:B,2,FALSE),0)</f>
        <v>0</v>
      </c>
      <c r="H219" s="32">
        <f>IF(Script!K219=" ",0,Script!K219)</f>
        <v>0</v>
      </c>
      <c r="I219" s="32">
        <f>IF(Script!H219&lt;&gt;"", VLOOKUP(Script!H219,CONDITIONS!A:B,2,FALSE),0) + IF(Script!G219&lt;&gt;"",VLOOKUP(Script!G219,'CONDITION OPERATIONS'!$A$1:$B$4,2,FALSE),0)</f>
        <v>0</v>
      </c>
      <c r="J219" s="32">
        <f>IF(Script!I219=" ",0,Script!I219)</f>
        <v>0</v>
      </c>
      <c r="K219" t="str">
        <f t="shared" si="3"/>
        <v>!RP,512,217,0,0,0,0,0,0,0,0</v>
      </c>
    </row>
    <row r="220" spans="1:11">
      <c r="A220">
        <v>512</v>
      </c>
      <c r="B220" s="32">
        <f>Script!B220</f>
        <v>218</v>
      </c>
      <c r="C220" s="32">
        <f>IF((Script!C220)&lt;&gt;"",VLOOKUP(Script!C220,TRIGGERS!A:B,2,FALSE),0)</f>
        <v>0</v>
      </c>
      <c r="D220" s="32">
        <f>IF(Script!D220=" ",0,Script!D220)</f>
        <v>0</v>
      </c>
      <c r="E220" s="32">
        <f>IF(Script!E220&lt;&gt;"",VLOOKUP(Script!E220,CONDITIONS!A:B,2,FALSE),0)</f>
        <v>0</v>
      </c>
      <c r="F220" s="32">
        <f>IF(Script!F220=" ",0,Script!F220)</f>
        <v>0</v>
      </c>
      <c r="G220" s="32">
        <f>IF(Script!J220&lt;&gt;"",VLOOKUP(Script!J220,ACTIONS!A:B,2,FALSE),0)</f>
        <v>0</v>
      </c>
      <c r="H220" s="32">
        <f>IF(Script!K220=" ",0,Script!K220)</f>
        <v>0</v>
      </c>
      <c r="I220" s="32">
        <f>IF(Script!H220&lt;&gt;"", VLOOKUP(Script!H220,CONDITIONS!A:B,2,FALSE),0) + IF(Script!G220&lt;&gt;"",VLOOKUP(Script!G220,'CONDITION OPERATIONS'!$A$1:$B$4,2,FALSE),0)</f>
        <v>0</v>
      </c>
      <c r="J220" s="32">
        <f>IF(Script!I220=" ",0,Script!I220)</f>
        <v>0</v>
      </c>
      <c r="K220" t="str">
        <f t="shared" si="3"/>
        <v>!RP,512,218,0,0,0,0,0,0,0,0</v>
      </c>
    </row>
    <row r="221" spans="1:11">
      <c r="A221">
        <v>512</v>
      </c>
      <c r="B221" s="32">
        <f>Script!B221</f>
        <v>219</v>
      </c>
      <c r="C221" s="32">
        <f>IF((Script!C221)&lt;&gt;"",VLOOKUP(Script!C221,TRIGGERS!A:B,2,FALSE),0)</f>
        <v>0</v>
      </c>
      <c r="D221" s="32">
        <f>IF(Script!D221=" ",0,Script!D221)</f>
        <v>0</v>
      </c>
      <c r="E221" s="32">
        <f>IF(Script!E221&lt;&gt;"",VLOOKUP(Script!E221,CONDITIONS!A:B,2,FALSE),0)</f>
        <v>0</v>
      </c>
      <c r="F221" s="32">
        <f>IF(Script!F221=" ",0,Script!F221)</f>
        <v>0</v>
      </c>
      <c r="G221" s="32">
        <f>IF(Script!J221&lt;&gt;"",VLOOKUP(Script!J221,ACTIONS!A:B,2,FALSE),0)</f>
        <v>0</v>
      </c>
      <c r="H221" s="32">
        <f>IF(Script!K221=" ",0,Script!K221)</f>
        <v>0</v>
      </c>
      <c r="I221" s="32">
        <f>IF(Script!H221&lt;&gt;"", VLOOKUP(Script!H221,CONDITIONS!A:B,2,FALSE),0) + IF(Script!G221&lt;&gt;"",VLOOKUP(Script!G221,'CONDITION OPERATIONS'!$A$1:$B$4,2,FALSE),0)</f>
        <v>0</v>
      </c>
      <c r="J221" s="32">
        <f>IF(Script!I221=" ",0,Script!I221)</f>
        <v>0</v>
      </c>
      <c r="K221" t="str">
        <f t="shared" si="3"/>
        <v>!RP,512,219,0,0,0,0,0,0,0,0</v>
      </c>
    </row>
    <row r="222" spans="1:11">
      <c r="A222">
        <v>512</v>
      </c>
      <c r="B222" s="32">
        <f>Script!B222</f>
        <v>220</v>
      </c>
      <c r="C222" s="32">
        <f>IF((Script!C222)&lt;&gt;"",VLOOKUP(Script!C222,TRIGGERS!A:B,2,FALSE),0)</f>
        <v>0</v>
      </c>
      <c r="D222" s="32">
        <f>IF(Script!D222=" ",0,Script!D222)</f>
        <v>0</v>
      </c>
      <c r="E222" s="32">
        <f>IF(Script!E222&lt;&gt;"",VLOOKUP(Script!E222,CONDITIONS!A:B,2,FALSE),0)</f>
        <v>0</v>
      </c>
      <c r="F222" s="32">
        <f>IF(Script!F222=" ",0,Script!F222)</f>
        <v>0</v>
      </c>
      <c r="G222" s="32">
        <f>IF(Script!J222&lt;&gt;"",VLOOKUP(Script!J222,ACTIONS!A:B,2,FALSE),0)</f>
        <v>0</v>
      </c>
      <c r="H222" s="32">
        <f>IF(Script!K222=" ",0,Script!K222)</f>
        <v>0</v>
      </c>
      <c r="I222" s="32">
        <f>IF(Script!H222&lt;&gt;"", VLOOKUP(Script!H222,CONDITIONS!A:B,2,FALSE),0) + IF(Script!G222&lt;&gt;"",VLOOKUP(Script!G222,'CONDITION OPERATIONS'!$A$1:$B$4,2,FALSE),0)</f>
        <v>0</v>
      </c>
      <c r="J222" s="32">
        <f>IF(Script!I222=" ",0,Script!I222)</f>
        <v>0</v>
      </c>
      <c r="K222" t="str">
        <f t="shared" si="3"/>
        <v>!RP,512,220,0,0,0,0,0,0,0,0</v>
      </c>
    </row>
    <row r="223" spans="1:11">
      <c r="A223">
        <v>512</v>
      </c>
      <c r="B223" s="32">
        <f>Script!B223</f>
        <v>221</v>
      </c>
      <c r="C223" s="32">
        <f>IF((Script!C223)&lt;&gt;"",VLOOKUP(Script!C223,TRIGGERS!A:B,2,FALSE),0)</f>
        <v>0</v>
      </c>
      <c r="D223" s="32">
        <f>IF(Script!D223=" ",0,Script!D223)</f>
        <v>0</v>
      </c>
      <c r="E223" s="32">
        <f>IF(Script!E223&lt;&gt;"",VLOOKUP(Script!E223,CONDITIONS!A:B,2,FALSE),0)</f>
        <v>0</v>
      </c>
      <c r="F223" s="32">
        <f>IF(Script!F223=" ",0,Script!F223)</f>
        <v>0</v>
      </c>
      <c r="G223" s="32">
        <f>IF(Script!J223&lt;&gt;"",VLOOKUP(Script!J223,ACTIONS!A:B,2,FALSE),0)</f>
        <v>0</v>
      </c>
      <c r="H223" s="32">
        <f>IF(Script!K223=" ",0,Script!K223)</f>
        <v>0</v>
      </c>
      <c r="I223" s="32">
        <f>IF(Script!H223&lt;&gt;"", VLOOKUP(Script!H223,CONDITIONS!A:B,2,FALSE),0) + IF(Script!G223&lt;&gt;"",VLOOKUP(Script!G223,'CONDITION OPERATIONS'!$A$1:$B$4,2,FALSE),0)</f>
        <v>0</v>
      </c>
      <c r="J223" s="32">
        <f>IF(Script!I223=" ",0,Script!I223)</f>
        <v>0</v>
      </c>
      <c r="K223" t="str">
        <f t="shared" si="3"/>
        <v>!RP,512,221,0,0,0,0,0,0,0,0</v>
      </c>
    </row>
    <row r="224" spans="1:11">
      <c r="A224">
        <v>512</v>
      </c>
      <c r="B224" s="32">
        <f>Script!B224</f>
        <v>222</v>
      </c>
      <c r="C224" s="32">
        <f>IF((Script!C224)&lt;&gt;"",VLOOKUP(Script!C224,TRIGGERS!A:B,2,FALSE),0)</f>
        <v>0</v>
      </c>
      <c r="D224" s="32">
        <f>IF(Script!D224=" ",0,Script!D224)</f>
        <v>0</v>
      </c>
      <c r="E224" s="32">
        <f>IF(Script!E224&lt;&gt;"",VLOOKUP(Script!E224,CONDITIONS!A:B,2,FALSE),0)</f>
        <v>0</v>
      </c>
      <c r="F224" s="32">
        <f>IF(Script!F224=" ",0,Script!F224)</f>
        <v>0</v>
      </c>
      <c r="G224" s="32">
        <f>IF(Script!J224&lt;&gt;"",VLOOKUP(Script!J224,ACTIONS!A:B,2,FALSE),0)</f>
        <v>0</v>
      </c>
      <c r="H224" s="32">
        <f>IF(Script!K224=" ",0,Script!K224)</f>
        <v>0</v>
      </c>
      <c r="I224" s="32">
        <f>IF(Script!H224&lt;&gt;"", VLOOKUP(Script!H224,CONDITIONS!A:B,2,FALSE),0) + IF(Script!G224&lt;&gt;"",VLOOKUP(Script!G224,'CONDITION OPERATIONS'!$A$1:$B$4,2,FALSE),0)</f>
        <v>0</v>
      </c>
      <c r="J224" s="32">
        <f>IF(Script!I224=" ",0,Script!I224)</f>
        <v>0</v>
      </c>
      <c r="K224" t="str">
        <f t="shared" si="3"/>
        <v>!RP,512,222,0,0,0,0,0,0,0,0</v>
      </c>
    </row>
    <row r="225" spans="1:11">
      <c r="A225">
        <v>512</v>
      </c>
      <c r="B225" s="32">
        <f>Script!B225</f>
        <v>223</v>
      </c>
      <c r="C225" s="32">
        <f>IF((Script!C225)&lt;&gt;"",VLOOKUP(Script!C225,TRIGGERS!A:B,2,FALSE),0)</f>
        <v>0</v>
      </c>
      <c r="D225" s="32">
        <f>IF(Script!D225=" ",0,Script!D225)</f>
        <v>0</v>
      </c>
      <c r="E225" s="32">
        <f>IF(Script!E225&lt;&gt;"",VLOOKUP(Script!E225,CONDITIONS!A:B,2,FALSE),0)</f>
        <v>0</v>
      </c>
      <c r="F225" s="32">
        <f>IF(Script!F225=" ",0,Script!F225)</f>
        <v>0</v>
      </c>
      <c r="G225" s="32">
        <f>IF(Script!J225&lt;&gt;"",VLOOKUP(Script!J225,ACTIONS!A:B,2,FALSE),0)</f>
        <v>0</v>
      </c>
      <c r="H225" s="32">
        <f>IF(Script!K225=" ",0,Script!K225)</f>
        <v>0</v>
      </c>
      <c r="I225" s="32">
        <f>IF(Script!H225&lt;&gt;"", VLOOKUP(Script!H225,CONDITIONS!A:B,2,FALSE),0) + IF(Script!G225&lt;&gt;"",VLOOKUP(Script!G225,'CONDITION OPERATIONS'!$A$1:$B$4,2,FALSE),0)</f>
        <v>0</v>
      </c>
      <c r="J225" s="32">
        <f>IF(Script!I225=" ",0,Script!I225)</f>
        <v>0</v>
      </c>
      <c r="K225" t="str">
        <f t="shared" si="3"/>
        <v>!RP,512,223,0,0,0,0,0,0,0,0</v>
      </c>
    </row>
    <row r="226" spans="1:11">
      <c r="A226">
        <v>512</v>
      </c>
      <c r="B226" s="32">
        <f>Script!B226</f>
        <v>224</v>
      </c>
      <c r="C226" s="32">
        <f>IF((Script!C226)&lt;&gt;"",VLOOKUP(Script!C226,TRIGGERS!A:B,2,FALSE),0)</f>
        <v>0</v>
      </c>
      <c r="D226" s="32">
        <f>IF(Script!D226=" ",0,Script!D226)</f>
        <v>0</v>
      </c>
      <c r="E226" s="32">
        <f>IF(Script!E226&lt;&gt;"",VLOOKUP(Script!E226,CONDITIONS!A:B,2,FALSE),0)</f>
        <v>0</v>
      </c>
      <c r="F226" s="32">
        <f>IF(Script!F226=" ",0,Script!F226)</f>
        <v>0</v>
      </c>
      <c r="G226" s="32">
        <f>IF(Script!J226&lt;&gt;"",VLOOKUP(Script!J226,ACTIONS!A:B,2,FALSE),0)</f>
        <v>0</v>
      </c>
      <c r="H226" s="32">
        <f>IF(Script!K226=" ",0,Script!K226)</f>
        <v>0</v>
      </c>
      <c r="I226" s="32">
        <f>IF(Script!H226&lt;&gt;"", VLOOKUP(Script!H226,CONDITIONS!A:B,2,FALSE),0) + IF(Script!G226&lt;&gt;"",VLOOKUP(Script!G226,'CONDITION OPERATIONS'!$A$1:$B$4,2,FALSE),0)</f>
        <v>0</v>
      </c>
      <c r="J226" s="32">
        <f>IF(Script!I226=" ",0,Script!I226)</f>
        <v>0</v>
      </c>
      <c r="K226" t="str">
        <f t="shared" si="3"/>
        <v>!RP,512,224,0,0,0,0,0,0,0,0</v>
      </c>
    </row>
    <row r="227" spans="1:11">
      <c r="A227">
        <v>512</v>
      </c>
      <c r="B227" s="32">
        <f>Script!B227</f>
        <v>225</v>
      </c>
      <c r="C227" s="32">
        <f>IF((Script!C227)&lt;&gt;"",VLOOKUP(Script!C227,TRIGGERS!A:B,2,FALSE),0)</f>
        <v>0</v>
      </c>
      <c r="D227" s="32">
        <f>IF(Script!D227=" ",0,Script!D227)</f>
        <v>0</v>
      </c>
      <c r="E227" s="32">
        <f>IF(Script!E227&lt;&gt;"",VLOOKUP(Script!E227,CONDITIONS!A:B,2,FALSE),0)</f>
        <v>0</v>
      </c>
      <c r="F227" s="32">
        <f>IF(Script!F227=" ",0,Script!F227)</f>
        <v>0</v>
      </c>
      <c r="G227" s="32">
        <f>IF(Script!J227&lt;&gt;"",VLOOKUP(Script!J227,ACTIONS!A:B,2,FALSE),0)</f>
        <v>0</v>
      </c>
      <c r="H227" s="32">
        <f>IF(Script!K227=" ",0,Script!K227)</f>
        <v>0</v>
      </c>
      <c r="I227" s="32">
        <f>IF(Script!H227&lt;&gt;"", VLOOKUP(Script!H227,CONDITIONS!A:B,2,FALSE),0) + IF(Script!G227&lt;&gt;"",VLOOKUP(Script!G227,'CONDITION OPERATIONS'!$A$1:$B$4,2,FALSE),0)</f>
        <v>0</v>
      </c>
      <c r="J227" s="32">
        <f>IF(Script!I227=" ",0,Script!I227)</f>
        <v>0</v>
      </c>
      <c r="K227" t="str">
        <f t="shared" si="3"/>
        <v>!RP,512,225,0,0,0,0,0,0,0,0</v>
      </c>
    </row>
    <row r="228" spans="1:11">
      <c r="A228">
        <v>512</v>
      </c>
      <c r="B228" s="32">
        <f>Script!B228</f>
        <v>226</v>
      </c>
      <c r="C228" s="32">
        <f>IF((Script!C228)&lt;&gt;"",VLOOKUP(Script!C228,TRIGGERS!A:B,2,FALSE),0)</f>
        <v>0</v>
      </c>
      <c r="D228" s="32">
        <f>IF(Script!D228=" ",0,Script!D228)</f>
        <v>0</v>
      </c>
      <c r="E228" s="32">
        <f>IF(Script!E228&lt;&gt;"",VLOOKUP(Script!E228,CONDITIONS!A:B,2,FALSE),0)</f>
        <v>0</v>
      </c>
      <c r="F228" s="32">
        <f>IF(Script!F228=" ",0,Script!F228)</f>
        <v>0</v>
      </c>
      <c r="G228" s="32">
        <f>IF(Script!J228&lt;&gt;"",VLOOKUP(Script!J228,ACTIONS!A:B,2,FALSE),0)</f>
        <v>0</v>
      </c>
      <c r="H228" s="32">
        <f>IF(Script!K228=" ",0,Script!K228)</f>
        <v>0</v>
      </c>
      <c r="I228" s="32">
        <f>IF(Script!H228&lt;&gt;"", VLOOKUP(Script!H228,CONDITIONS!A:B,2,FALSE),0) + IF(Script!G228&lt;&gt;"",VLOOKUP(Script!G228,'CONDITION OPERATIONS'!$A$1:$B$4,2,FALSE),0)</f>
        <v>0</v>
      </c>
      <c r="J228" s="32">
        <f>IF(Script!I228=" ",0,Script!I228)</f>
        <v>0</v>
      </c>
      <c r="K228" t="str">
        <f t="shared" si="3"/>
        <v>!RP,512,226,0,0,0,0,0,0,0,0</v>
      </c>
    </row>
    <row r="229" spans="1:11">
      <c r="A229">
        <v>512</v>
      </c>
      <c r="B229" s="32">
        <f>Script!B229</f>
        <v>227</v>
      </c>
      <c r="C229" s="32">
        <f>IF((Script!C229)&lt;&gt;"",VLOOKUP(Script!C229,TRIGGERS!A:B,2,FALSE),0)</f>
        <v>0</v>
      </c>
      <c r="D229" s="32">
        <f>IF(Script!D229=" ",0,Script!D229)</f>
        <v>0</v>
      </c>
      <c r="E229" s="32">
        <f>IF(Script!E229&lt;&gt;"",VLOOKUP(Script!E229,CONDITIONS!A:B,2,FALSE),0)</f>
        <v>0</v>
      </c>
      <c r="F229" s="32">
        <f>IF(Script!F229=" ",0,Script!F229)</f>
        <v>0</v>
      </c>
      <c r="G229" s="32">
        <f>IF(Script!J229&lt;&gt;"",VLOOKUP(Script!J229,ACTIONS!A:B,2,FALSE),0)</f>
        <v>0</v>
      </c>
      <c r="H229" s="32">
        <f>IF(Script!K229=" ",0,Script!K229)</f>
        <v>0</v>
      </c>
      <c r="I229" s="32">
        <f>IF(Script!H229&lt;&gt;"", VLOOKUP(Script!H229,CONDITIONS!A:B,2,FALSE),0) + IF(Script!G229&lt;&gt;"",VLOOKUP(Script!G229,'CONDITION OPERATIONS'!$A$1:$B$4,2,FALSE),0)</f>
        <v>0</v>
      </c>
      <c r="J229" s="32">
        <f>IF(Script!I229=" ",0,Script!I229)</f>
        <v>0</v>
      </c>
      <c r="K229" t="str">
        <f t="shared" si="3"/>
        <v>!RP,512,227,0,0,0,0,0,0,0,0</v>
      </c>
    </row>
    <row r="230" spans="1:11">
      <c r="A230">
        <v>512</v>
      </c>
      <c r="B230" s="32">
        <f>Script!B230</f>
        <v>228</v>
      </c>
      <c r="C230" s="32">
        <f>IF((Script!C230)&lt;&gt;"",VLOOKUP(Script!C230,TRIGGERS!A:B,2,FALSE),0)</f>
        <v>0</v>
      </c>
      <c r="D230" s="32">
        <f>IF(Script!D230=" ",0,Script!D230)</f>
        <v>0</v>
      </c>
      <c r="E230" s="32">
        <f>IF(Script!E230&lt;&gt;"",VLOOKUP(Script!E230,CONDITIONS!A:B,2,FALSE),0)</f>
        <v>0</v>
      </c>
      <c r="F230" s="32">
        <f>IF(Script!F230=" ",0,Script!F230)</f>
        <v>0</v>
      </c>
      <c r="G230" s="32">
        <f>IF(Script!J230&lt;&gt;"",VLOOKUP(Script!J230,ACTIONS!A:B,2,FALSE),0)</f>
        <v>0</v>
      </c>
      <c r="H230" s="32">
        <f>IF(Script!K230=" ",0,Script!K230)</f>
        <v>0</v>
      </c>
      <c r="I230" s="32">
        <f>IF(Script!H230&lt;&gt;"", VLOOKUP(Script!H230,CONDITIONS!A:B,2,FALSE),0) + IF(Script!G230&lt;&gt;"",VLOOKUP(Script!G230,'CONDITION OPERATIONS'!$A$1:$B$4,2,FALSE),0)</f>
        <v>0</v>
      </c>
      <c r="J230" s="32">
        <f>IF(Script!I230=" ",0,Script!I230)</f>
        <v>0</v>
      </c>
      <c r="K230" t="str">
        <f t="shared" si="3"/>
        <v>!RP,512,228,0,0,0,0,0,0,0,0</v>
      </c>
    </row>
    <row r="231" spans="1:11">
      <c r="A231">
        <v>512</v>
      </c>
      <c r="B231" s="32">
        <f>Script!B231</f>
        <v>229</v>
      </c>
      <c r="C231" s="32">
        <f>IF((Script!C231)&lt;&gt;"",VLOOKUP(Script!C231,TRIGGERS!A:B,2,FALSE),0)</f>
        <v>0</v>
      </c>
      <c r="D231" s="32">
        <f>IF(Script!D231=" ",0,Script!D231)</f>
        <v>0</v>
      </c>
      <c r="E231" s="32">
        <f>IF(Script!E231&lt;&gt;"",VLOOKUP(Script!E231,CONDITIONS!A:B,2,FALSE),0)</f>
        <v>0</v>
      </c>
      <c r="F231" s="32">
        <f>IF(Script!F231=" ",0,Script!F231)</f>
        <v>0</v>
      </c>
      <c r="G231" s="32">
        <f>IF(Script!J231&lt;&gt;"",VLOOKUP(Script!J231,ACTIONS!A:B,2,FALSE),0)</f>
        <v>0</v>
      </c>
      <c r="H231" s="32">
        <f>IF(Script!K231=" ",0,Script!K231)</f>
        <v>0</v>
      </c>
      <c r="I231" s="32">
        <f>IF(Script!H231&lt;&gt;"", VLOOKUP(Script!H231,CONDITIONS!A:B,2,FALSE),0) + IF(Script!G231&lt;&gt;"",VLOOKUP(Script!G231,'CONDITION OPERATIONS'!$A$1:$B$4,2,FALSE),0)</f>
        <v>0</v>
      </c>
      <c r="J231" s="32">
        <f>IF(Script!I231=" ",0,Script!I231)</f>
        <v>0</v>
      </c>
      <c r="K231" t="str">
        <f t="shared" si="3"/>
        <v>!RP,512,229,0,0,0,0,0,0,0,0</v>
      </c>
    </row>
    <row r="232" spans="1:11">
      <c r="A232">
        <v>512</v>
      </c>
      <c r="B232" s="32">
        <f>Script!B232</f>
        <v>230</v>
      </c>
      <c r="C232" s="32">
        <f>IF((Script!C232)&lt;&gt;"",VLOOKUP(Script!C232,TRIGGERS!A:B,2,FALSE),0)</f>
        <v>0</v>
      </c>
      <c r="D232" s="32">
        <f>IF(Script!D232=" ",0,Script!D232)</f>
        <v>0</v>
      </c>
      <c r="E232" s="32">
        <f>IF(Script!E232&lt;&gt;"",VLOOKUP(Script!E232,CONDITIONS!A:B,2,FALSE),0)</f>
        <v>0</v>
      </c>
      <c r="F232" s="32">
        <f>IF(Script!F232=" ",0,Script!F232)</f>
        <v>0</v>
      </c>
      <c r="G232" s="32">
        <f>IF(Script!J232&lt;&gt;"",VLOOKUP(Script!J232,ACTIONS!A:B,2,FALSE),0)</f>
        <v>0</v>
      </c>
      <c r="H232" s="32">
        <f>IF(Script!K232=" ",0,Script!K232)</f>
        <v>0</v>
      </c>
      <c r="I232" s="32">
        <f>IF(Script!H232&lt;&gt;"", VLOOKUP(Script!H232,CONDITIONS!A:B,2,FALSE),0) + IF(Script!G232&lt;&gt;"",VLOOKUP(Script!G232,'CONDITION OPERATIONS'!$A$1:$B$4,2,FALSE),0)</f>
        <v>0</v>
      </c>
      <c r="J232" s="32">
        <f>IF(Script!I232=" ",0,Script!I232)</f>
        <v>0</v>
      </c>
      <c r="K232" t="str">
        <f t="shared" si="3"/>
        <v>!RP,512,230,0,0,0,0,0,0,0,0</v>
      </c>
    </row>
    <row r="233" spans="1:11">
      <c r="A233">
        <v>512</v>
      </c>
      <c r="B233" s="32">
        <f>Script!B233</f>
        <v>231</v>
      </c>
      <c r="C233" s="32">
        <f>IF((Script!C233)&lt;&gt;"",VLOOKUP(Script!C233,TRIGGERS!A:B,2,FALSE),0)</f>
        <v>0</v>
      </c>
      <c r="D233" s="32">
        <f>IF(Script!D233=" ",0,Script!D233)</f>
        <v>0</v>
      </c>
      <c r="E233" s="32">
        <f>IF(Script!E233&lt;&gt;"",VLOOKUP(Script!E233,CONDITIONS!A:B,2,FALSE),0)</f>
        <v>0</v>
      </c>
      <c r="F233" s="32">
        <f>IF(Script!F233=" ",0,Script!F233)</f>
        <v>0</v>
      </c>
      <c r="G233" s="32">
        <f>IF(Script!J233&lt;&gt;"",VLOOKUP(Script!J233,ACTIONS!A:B,2,FALSE),0)</f>
        <v>0</v>
      </c>
      <c r="H233" s="32">
        <f>IF(Script!K233=" ",0,Script!K233)</f>
        <v>0</v>
      </c>
      <c r="I233" s="32">
        <f>IF(Script!H233&lt;&gt;"", VLOOKUP(Script!H233,CONDITIONS!A:B,2,FALSE),0) + IF(Script!G233&lt;&gt;"",VLOOKUP(Script!G233,'CONDITION OPERATIONS'!$A$1:$B$4,2,FALSE),0)</f>
        <v>0</v>
      </c>
      <c r="J233" s="32">
        <f>IF(Script!I233=" ",0,Script!I233)</f>
        <v>0</v>
      </c>
      <c r="K233" t="str">
        <f t="shared" si="3"/>
        <v>!RP,512,231,0,0,0,0,0,0,0,0</v>
      </c>
    </row>
    <row r="234" spans="1:11">
      <c r="A234">
        <v>512</v>
      </c>
      <c r="B234" s="32">
        <f>Script!B234</f>
        <v>232</v>
      </c>
      <c r="C234" s="32">
        <f>IF((Script!C234)&lt;&gt;"",VLOOKUP(Script!C234,TRIGGERS!A:B,2,FALSE),0)</f>
        <v>0</v>
      </c>
      <c r="D234" s="32">
        <f>IF(Script!D234=" ",0,Script!D234)</f>
        <v>0</v>
      </c>
      <c r="E234" s="32">
        <f>IF(Script!E234&lt;&gt;"",VLOOKUP(Script!E234,CONDITIONS!A:B,2,FALSE),0)</f>
        <v>0</v>
      </c>
      <c r="F234" s="32">
        <f>IF(Script!F234=" ",0,Script!F234)</f>
        <v>0</v>
      </c>
      <c r="G234" s="32">
        <f>IF(Script!J234&lt;&gt;"",VLOOKUP(Script!J234,ACTIONS!A:B,2,FALSE),0)</f>
        <v>0</v>
      </c>
      <c r="H234" s="32">
        <f>IF(Script!K234=" ",0,Script!K234)</f>
        <v>0</v>
      </c>
      <c r="I234" s="32">
        <f>IF(Script!H234&lt;&gt;"", VLOOKUP(Script!H234,CONDITIONS!A:B,2,FALSE),0) + IF(Script!G234&lt;&gt;"",VLOOKUP(Script!G234,'CONDITION OPERATIONS'!$A$1:$B$4,2,FALSE),0)</f>
        <v>0</v>
      </c>
      <c r="J234" s="32">
        <f>IF(Script!I234=" ",0,Script!I234)</f>
        <v>0</v>
      </c>
      <c r="K234" t="str">
        <f t="shared" si="3"/>
        <v>!RP,512,232,0,0,0,0,0,0,0,0</v>
      </c>
    </row>
    <row r="235" spans="1:11">
      <c r="A235">
        <v>512</v>
      </c>
      <c r="B235" s="32">
        <f>Script!B235</f>
        <v>233</v>
      </c>
      <c r="C235" s="32">
        <f>IF((Script!C235)&lt;&gt;"",VLOOKUP(Script!C235,TRIGGERS!A:B,2,FALSE),0)</f>
        <v>0</v>
      </c>
      <c r="D235" s="32">
        <f>IF(Script!D235=" ",0,Script!D235)</f>
        <v>0</v>
      </c>
      <c r="E235" s="32">
        <f>IF(Script!E235&lt;&gt;"",VLOOKUP(Script!E235,CONDITIONS!A:B,2,FALSE),0)</f>
        <v>0</v>
      </c>
      <c r="F235" s="32">
        <f>IF(Script!F235=" ",0,Script!F235)</f>
        <v>0</v>
      </c>
      <c r="G235" s="32">
        <f>IF(Script!J235&lt;&gt;"",VLOOKUP(Script!J235,ACTIONS!A:B,2,FALSE),0)</f>
        <v>0</v>
      </c>
      <c r="H235" s="32">
        <f>IF(Script!K235=" ",0,Script!K235)</f>
        <v>0</v>
      </c>
      <c r="I235" s="32">
        <f>IF(Script!H235&lt;&gt;"", VLOOKUP(Script!H235,CONDITIONS!A:B,2,FALSE),0) + IF(Script!G235&lt;&gt;"",VLOOKUP(Script!G235,'CONDITION OPERATIONS'!$A$1:$B$4,2,FALSE),0)</f>
        <v>0</v>
      </c>
      <c r="J235" s="32">
        <f>IF(Script!I235=" ",0,Script!I235)</f>
        <v>0</v>
      </c>
      <c r="K235" t="str">
        <f t="shared" si="3"/>
        <v>!RP,512,233,0,0,0,0,0,0,0,0</v>
      </c>
    </row>
    <row r="236" spans="1:11">
      <c r="A236">
        <v>512</v>
      </c>
      <c r="B236" s="32">
        <f>Script!B236</f>
        <v>234</v>
      </c>
      <c r="C236" s="32">
        <f>IF((Script!C236)&lt;&gt;"",VLOOKUP(Script!C236,TRIGGERS!A:B,2,FALSE),0)</f>
        <v>0</v>
      </c>
      <c r="D236" s="32">
        <f>IF(Script!D236=" ",0,Script!D236)</f>
        <v>0</v>
      </c>
      <c r="E236" s="32">
        <f>IF(Script!E236&lt;&gt;"",VLOOKUP(Script!E236,CONDITIONS!A:B,2,FALSE),0)</f>
        <v>0</v>
      </c>
      <c r="F236" s="32">
        <f>IF(Script!F236=" ",0,Script!F236)</f>
        <v>0</v>
      </c>
      <c r="G236" s="32">
        <f>IF(Script!J236&lt;&gt;"",VLOOKUP(Script!J236,ACTIONS!A:B,2,FALSE),0)</f>
        <v>0</v>
      </c>
      <c r="H236" s="32">
        <f>IF(Script!K236=" ",0,Script!K236)</f>
        <v>0</v>
      </c>
      <c r="I236" s="32">
        <f>IF(Script!H236&lt;&gt;"", VLOOKUP(Script!H236,CONDITIONS!A:B,2,FALSE),0) + IF(Script!G236&lt;&gt;"",VLOOKUP(Script!G236,'CONDITION OPERATIONS'!$A$1:$B$4,2,FALSE),0)</f>
        <v>0</v>
      </c>
      <c r="J236" s="32">
        <f>IF(Script!I236=" ",0,Script!I236)</f>
        <v>0</v>
      </c>
      <c r="K236" t="str">
        <f t="shared" si="3"/>
        <v>!RP,512,234,0,0,0,0,0,0,0,0</v>
      </c>
    </row>
    <row r="237" spans="1:11">
      <c r="A237">
        <v>512</v>
      </c>
      <c r="B237" s="32">
        <f>Script!B237</f>
        <v>235</v>
      </c>
      <c r="C237" s="32">
        <f>IF((Script!C237)&lt;&gt;"",VLOOKUP(Script!C237,TRIGGERS!A:B,2,FALSE),0)</f>
        <v>0</v>
      </c>
      <c r="D237" s="32">
        <f>IF(Script!D237=" ",0,Script!D237)</f>
        <v>0</v>
      </c>
      <c r="E237" s="32">
        <f>IF(Script!E237&lt;&gt;"",VLOOKUP(Script!E237,CONDITIONS!A:B,2,FALSE),0)</f>
        <v>0</v>
      </c>
      <c r="F237" s="32">
        <f>IF(Script!F237=" ",0,Script!F237)</f>
        <v>0</v>
      </c>
      <c r="G237" s="32">
        <f>IF(Script!J237&lt;&gt;"",VLOOKUP(Script!J237,ACTIONS!A:B,2,FALSE),0)</f>
        <v>0</v>
      </c>
      <c r="H237" s="32">
        <f>IF(Script!K237=" ",0,Script!K237)</f>
        <v>0</v>
      </c>
      <c r="I237" s="32">
        <f>IF(Script!H237&lt;&gt;"", VLOOKUP(Script!H237,CONDITIONS!A:B,2,FALSE),0) + IF(Script!G237&lt;&gt;"",VLOOKUP(Script!G237,'CONDITION OPERATIONS'!$A$1:$B$4,2,FALSE),0)</f>
        <v>0</v>
      </c>
      <c r="J237" s="32">
        <f>IF(Script!I237=" ",0,Script!I237)</f>
        <v>0</v>
      </c>
      <c r="K237" t="str">
        <f t="shared" si="3"/>
        <v>!RP,512,235,0,0,0,0,0,0,0,0</v>
      </c>
    </row>
    <row r="238" spans="1:11">
      <c r="A238">
        <v>512</v>
      </c>
      <c r="B238" s="32">
        <f>Script!B238</f>
        <v>236</v>
      </c>
      <c r="C238" s="32">
        <f>IF((Script!C238)&lt;&gt;"",VLOOKUP(Script!C238,TRIGGERS!A:B,2,FALSE),0)</f>
        <v>0</v>
      </c>
      <c r="D238" s="32">
        <f>IF(Script!D238=" ",0,Script!D238)</f>
        <v>0</v>
      </c>
      <c r="E238" s="32">
        <f>IF(Script!E238&lt;&gt;"",VLOOKUP(Script!E238,CONDITIONS!A:B,2,FALSE),0)</f>
        <v>0</v>
      </c>
      <c r="F238" s="32">
        <f>IF(Script!F238=" ",0,Script!F238)</f>
        <v>0</v>
      </c>
      <c r="G238" s="32">
        <f>IF(Script!J238&lt;&gt;"",VLOOKUP(Script!J238,ACTIONS!A:B,2,FALSE),0)</f>
        <v>0</v>
      </c>
      <c r="H238" s="32">
        <f>IF(Script!K238=" ",0,Script!K238)</f>
        <v>0</v>
      </c>
      <c r="I238" s="32">
        <f>IF(Script!H238&lt;&gt;"", VLOOKUP(Script!H238,CONDITIONS!A:B,2,FALSE),0) + IF(Script!G238&lt;&gt;"",VLOOKUP(Script!G238,'CONDITION OPERATIONS'!$A$1:$B$4,2,FALSE),0)</f>
        <v>0</v>
      </c>
      <c r="J238" s="32">
        <f>IF(Script!I238=" ",0,Script!I238)</f>
        <v>0</v>
      </c>
      <c r="K238" t="str">
        <f t="shared" si="3"/>
        <v>!RP,512,236,0,0,0,0,0,0,0,0</v>
      </c>
    </row>
    <row r="239" spans="1:11">
      <c r="A239">
        <v>512</v>
      </c>
      <c r="B239" s="32">
        <f>Script!B239</f>
        <v>237</v>
      </c>
      <c r="C239" s="32">
        <f>IF((Script!C239)&lt;&gt;"",VLOOKUP(Script!C239,TRIGGERS!A:B,2,FALSE),0)</f>
        <v>0</v>
      </c>
      <c r="D239" s="32">
        <f>IF(Script!D239=" ",0,Script!D239)</f>
        <v>0</v>
      </c>
      <c r="E239" s="32">
        <f>IF(Script!E239&lt;&gt;"",VLOOKUP(Script!E239,CONDITIONS!A:B,2,FALSE),0)</f>
        <v>0</v>
      </c>
      <c r="F239" s="32">
        <f>IF(Script!F239=" ",0,Script!F239)</f>
        <v>0</v>
      </c>
      <c r="G239" s="32">
        <f>IF(Script!J239&lt;&gt;"",VLOOKUP(Script!J239,ACTIONS!A:B,2,FALSE),0)</f>
        <v>0</v>
      </c>
      <c r="H239" s="32">
        <f>IF(Script!K239=" ",0,Script!K239)</f>
        <v>0</v>
      </c>
      <c r="I239" s="32">
        <f>IF(Script!H239&lt;&gt;"", VLOOKUP(Script!H239,CONDITIONS!A:B,2,FALSE),0) + IF(Script!G239&lt;&gt;"",VLOOKUP(Script!G239,'CONDITION OPERATIONS'!$A$1:$B$4,2,FALSE),0)</f>
        <v>0</v>
      </c>
      <c r="J239" s="32">
        <f>IF(Script!I239=" ",0,Script!I239)</f>
        <v>0</v>
      </c>
      <c r="K239" t="str">
        <f t="shared" si="3"/>
        <v>!RP,512,237,0,0,0,0,0,0,0,0</v>
      </c>
    </row>
    <row r="240" spans="1:11">
      <c r="A240">
        <v>512</v>
      </c>
      <c r="B240" s="32">
        <f>Script!B240</f>
        <v>238</v>
      </c>
      <c r="C240" s="32">
        <f>IF((Script!C240)&lt;&gt;"",VLOOKUP(Script!C240,TRIGGERS!A:B,2,FALSE),0)</f>
        <v>0</v>
      </c>
      <c r="D240" s="32">
        <f>IF(Script!D240=" ",0,Script!D240)</f>
        <v>0</v>
      </c>
      <c r="E240" s="32">
        <f>IF(Script!E240&lt;&gt;"",VLOOKUP(Script!E240,CONDITIONS!A:B,2,FALSE),0)</f>
        <v>0</v>
      </c>
      <c r="F240" s="32">
        <f>IF(Script!F240=" ",0,Script!F240)</f>
        <v>0</v>
      </c>
      <c r="G240" s="32">
        <f>IF(Script!J240&lt;&gt;"",VLOOKUP(Script!J240,ACTIONS!A:B,2,FALSE),0)</f>
        <v>0</v>
      </c>
      <c r="H240" s="32">
        <f>IF(Script!K240=" ",0,Script!K240)</f>
        <v>0</v>
      </c>
      <c r="I240" s="32">
        <f>IF(Script!H240&lt;&gt;"", VLOOKUP(Script!H240,CONDITIONS!A:B,2,FALSE),0) + IF(Script!G240&lt;&gt;"",VLOOKUP(Script!G240,'CONDITION OPERATIONS'!$A$1:$B$4,2,FALSE),0)</f>
        <v>0</v>
      </c>
      <c r="J240" s="32">
        <f>IF(Script!I240=" ",0,Script!I240)</f>
        <v>0</v>
      </c>
      <c r="K240" t="str">
        <f t="shared" si="3"/>
        <v>!RP,512,238,0,0,0,0,0,0,0,0</v>
      </c>
    </row>
    <row r="241" spans="1:11">
      <c r="A241">
        <v>512</v>
      </c>
      <c r="B241" s="32">
        <f>Script!B241</f>
        <v>239</v>
      </c>
      <c r="C241" s="32">
        <f>IF((Script!C241)&lt;&gt;"",VLOOKUP(Script!C241,TRIGGERS!A:B,2,FALSE),0)</f>
        <v>0</v>
      </c>
      <c r="D241" s="32">
        <f>IF(Script!D241=" ",0,Script!D241)</f>
        <v>0</v>
      </c>
      <c r="E241" s="32">
        <f>IF(Script!E241&lt;&gt;"",VLOOKUP(Script!E241,CONDITIONS!A:B,2,FALSE),0)</f>
        <v>0</v>
      </c>
      <c r="F241" s="32">
        <f>IF(Script!F241=" ",0,Script!F241)</f>
        <v>0</v>
      </c>
      <c r="G241" s="32">
        <f>IF(Script!J241&lt;&gt;"",VLOOKUP(Script!J241,ACTIONS!A:B,2,FALSE),0)</f>
        <v>0</v>
      </c>
      <c r="H241" s="32">
        <f>IF(Script!K241=" ",0,Script!K241)</f>
        <v>0</v>
      </c>
      <c r="I241" s="32">
        <f>IF(Script!H241&lt;&gt;"", VLOOKUP(Script!H241,CONDITIONS!A:B,2,FALSE),0) + IF(Script!G241&lt;&gt;"",VLOOKUP(Script!G241,'CONDITION OPERATIONS'!$A$1:$B$4,2,FALSE),0)</f>
        <v>0</v>
      </c>
      <c r="J241" s="32">
        <f>IF(Script!I241=" ",0,Script!I241)</f>
        <v>0</v>
      </c>
      <c r="K241" t="str">
        <f t="shared" si="3"/>
        <v>!RP,512,239,0,0,0,0,0,0,0,0</v>
      </c>
    </row>
    <row r="242" spans="1:11">
      <c r="A242">
        <v>512</v>
      </c>
      <c r="B242" s="32">
        <f>Script!B242</f>
        <v>240</v>
      </c>
      <c r="C242" s="32">
        <f>IF((Script!C242)&lt;&gt;"",VLOOKUP(Script!C242,TRIGGERS!A:B,2,FALSE),0)</f>
        <v>0</v>
      </c>
      <c r="D242" s="32">
        <f>IF(Script!D242=" ",0,Script!D242)</f>
        <v>0</v>
      </c>
      <c r="E242" s="32">
        <f>IF(Script!E242&lt;&gt;"",VLOOKUP(Script!E242,CONDITIONS!A:B,2,FALSE),0)</f>
        <v>0</v>
      </c>
      <c r="F242" s="32">
        <f>IF(Script!F242=" ",0,Script!F242)</f>
        <v>0</v>
      </c>
      <c r="G242" s="32">
        <f>IF(Script!J242&lt;&gt;"",VLOOKUP(Script!J242,ACTIONS!A:B,2,FALSE),0)</f>
        <v>0</v>
      </c>
      <c r="H242" s="32">
        <f>IF(Script!K242=" ",0,Script!K242)</f>
        <v>0</v>
      </c>
      <c r="I242" s="32">
        <f>IF(Script!H242&lt;&gt;"", VLOOKUP(Script!H242,CONDITIONS!A:B,2,FALSE),0) + IF(Script!G242&lt;&gt;"",VLOOKUP(Script!G242,'CONDITION OPERATIONS'!$A$1:$B$4,2,FALSE),0)</f>
        <v>0</v>
      </c>
      <c r="J242" s="32">
        <f>IF(Script!I242=" ",0,Script!I242)</f>
        <v>0</v>
      </c>
      <c r="K242" t="str">
        <f t="shared" si="3"/>
        <v>!RP,512,240,0,0,0,0,0,0,0,0</v>
      </c>
    </row>
    <row r="243" spans="1:11">
      <c r="A243">
        <v>512</v>
      </c>
      <c r="B243" s="32">
        <f>Script!B243</f>
        <v>241</v>
      </c>
      <c r="C243" s="32">
        <f>IF((Script!C243)&lt;&gt;"",VLOOKUP(Script!C243,TRIGGERS!A:B,2,FALSE),0)</f>
        <v>0</v>
      </c>
      <c r="D243" s="32">
        <f>IF(Script!D243=" ",0,Script!D243)</f>
        <v>0</v>
      </c>
      <c r="E243" s="32">
        <f>IF(Script!E243&lt;&gt;"",VLOOKUP(Script!E243,CONDITIONS!A:B,2,FALSE),0)</f>
        <v>0</v>
      </c>
      <c r="F243" s="32">
        <f>IF(Script!F243=" ",0,Script!F243)</f>
        <v>0</v>
      </c>
      <c r="G243" s="32">
        <f>IF(Script!J243&lt;&gt;"",VLOOKUP(Script!J243,ACTIONS!A:B,2,FALSE),0)</f>
        <v>0</v>
      </c>
      <c r="H243" s="32">
        <f>IF(Script!K243=" ",0,Script!K243)</f>
        <v>0</v>
      </c>
      <c r="I243" s="32">
        <f>IF(Script!H243&lt;&gt;"", VLOOKUP(Script!H243,CONDITIONS!A:B,2,FALSE),0) + IF(Script!G243&lt;&gt;"",VLOOKUP(Script!G243,'CONDITION OPERATIONS'!$A$1:$B$4,2,FALSE),0)</f>
        <v>0</v>
      </c>
      <c r="J243" s="32">
        <f>IF(Script!I243=" ",0,Script!I243)</f>
        <v>0</v>
      </c>
      <c r="K243" t="str">
        <f t="shared" si="3"/>
        <v>!RP,512,241,0,0,0,0,0,0,0,0</v>
      </c>
    </row>
    <row r="244" spans="1:11">
      <c r="A244">
        <v>512</v>
      </c>
      <c r="B244" s="32">
        <f>Script!B244</f>
        <v>242</v>
      </c>
      <c r="C244" s="32">
        <f>IF((Script!C244)&lt;&gt;"",VLOOKUP(Script!C244,TRIGGERS!A:B,2,FALSE),0)</f>
        <v>0</v>
      </c>
      <c r="D244" s="32">
        <f>IF(Script!D244=" ",0,Script!D244)</f>
        <v>0</v>
      </c>
      <c r="E244" s="32">
        <f>IF(Script!E244&lt;&gt;"",VLOOKUP(Script!E244,CONDITIONS!A:B,2,FALSE),0)</f>
        <v>0</v>
      </c>
      <c r="F244" s="32">
        <f>IF(Script!F244=" ",0,Script!F244)</f>
        <v>0</v>
      </c>
      <c r="G244" s="32">
        <f>IF(Script!J244&lt;&gt;"",VLOOKUP(Script!J244,ACTIONS!A:B,2,FALSE),0)</f>
        <v>0</v>
      </c>
      <c r="H244" s="32">
        <f>IF(Script!K244=" ",0,Script!K244)</f>
        <v>0</v>
      </c>
      <c r="I244" s="32">
        <f>IF(Script!H244&lt;&gt;"", VLOOKUP(Script!H244,CONDITIONS!A:B,2,FALSE),0) + IF(Script!G244&lt;&gt;"",VLOOKUP(Script!G244,'CONDITION OPERATIONS'!$A$1:$B$4,2,FALSE),0)</f>
        <v>0</v>
      </c>
      <c r="J244" s="32">
        <f>IF(Script!I244=" ",0,Script!I244)</f>
        <v>0</v>
      </c>
      <c r="K244" t="str">
        <f t="shared" si="3"/>
        <v>!RP,512,242,0,0,0,0,0,0,0,0</v>
      </c>
    </row>
    <row r="245" spans="1:11">
      <c r="A245">
        <v>512</v>
      </c>
      <c r="B245" s="32">
        <f>Script!B245</f>
        <v>243</v>
      </c>
      <c r="C245" s="32">
        <f>IF((Script!C245)&lt;&gt;"",VLOOKUP(Script!C245,TRIGGERS!A:B,2,FALSE),0)</f>
        <v>0</v>
      </c>
      <c r="D245" s="32">
        <f>IF(Script!D245=" ",0,Script!D245)</f>
        <v>0</v>
      </c>
      <c r="E245" s="32">
        <f>IF(Script!E245&lt;&gt;"",VLOOKUP(Script!E245,CONDITIONS!A:B,2,FALSE),0)</f>
        <v>0</v>
      </c>
      <c r="F245" s="32">
        <f>IF(Script!F245=" ",0,Script!F245)</f>
        <v>0</v>
      </c>
      <c r="G245" s="32">
        <f>IF(Script!J245&lt;&gt;"",VLOOKUP(Script!J245,ACTIONS!A:B,2,FALSE),0)</f>
        <v>0</v>
      </c>
      <c r="H245" s="32">
        <f>IF(Script!K245=" ",0,Script!K245)</f>
        <v>0</v>
      </c>
      <c r="I245" s="32">
        <f>IF(Script!H245&lt;&gt;"", VLOOKUP(Script!H245,CONDITIONS!A:B,2,FALSE),0) + IF(Script!G245&lt;&gt;"",VLOOKUP(Script!G245,'CONDITION OPERATIONS'!$A$1:$B$4,2,FALSE),0)</f>
        <v>0</v>
      </c>
      <c r="J245" s="32">
        <f>IF(Script!I245=" ",0,Script!I245)</f>
        <v>0</v>
      </c>
      <c r="K245" t="str">
        <f t="shared" si="3"/>
        <v>!RP,512,243,0,0,0,0,0,0,0,0</v>
      </c>
    </row>
    <row r="246" spans="1:11">
      <c r="A246">
        <v>512</v>
      </c>
      <c r="B246" s="32">
        <f>Script!B246</f>
        <v>244</v>
      </c>
      <c r="C246" s="32">
        <f>IF((Script!C246)&lt;&gt;"",VLOOKUP(Script!C246,TRIGGERS!A:B,2,FALSE),0)</f>
        <v>0</v>
      </c>
      <c r="D246" s="32">
        <f>IF(Script!D246=" ",0,Script!D246)</f>
        <v>0</v>
      </c>
      <c r="E246" s="32">
        <f>IF(Script!E246&lt;&gt;"",VLOOKUP(Script!E246,CONDITIONS!A:B,2,FALSE),0)</f>
        <v>0</v>
      </c>
      <c r="F246" s="32">
        <f>IF(Script!F246=" ",0,Script!F246)</f>
        <v>0</v>
      </c>
      <c r="G246" s="32">
        <f>IF(Script!J246&lt;&gt;"",VLOOKUP(Script!J246,ACTIONS!A:B,2,FALSE),0)</f>
        <v>0</v>
      </c>
      <c r="H246" s="32">
        <f>IF(Script!K246=" ",0,Script!K246)</f>
        <v>0</v>
      </c>
      <c r="I246" s="32">
        <f>IF(Script!H246&lt;&gt;"", VLOOKUP(Script!H246,CONDITIONS!A:B,2,FALSE),0) + IF(Script!G246&lt;&gt;"",VLOOKUP(Script!G246,'CONDITION OPERATIONS'!$A$1:$B$4,2,FALSE),0)</f>
        <v>0</v>
      </c>
      <c r="J246" s="32">
        <f>IF(Script!I246=" ",0,Script!I246)</f>
        <v>0</v>
      </c>
      <c r="K246" t="str">
        <f t="shared" si="3"/>
        <v>!RP,512,244,0,0,0,0,0,0,0,0</v>
      </c>
    </row>
    <row r="247" spans="1:11">
      <c r="A247">
        <v>512</v>
      </c>
      <c r="B247" s="32">
        <f>Script!B247</f>
        <v>245</v>
      </c>
      <c r="C247" s="32">
        <f>IF((Script!C247)&lt;&gt;"",VLOOKUP(Script!C247,TRIGGERS!A:B,2,FALSE),0)</f>
        <v>0</v>
      </c>
      <c r="D247" s="32">
        <f>IF(Script!D247=" ",0,Script!D247)</f>
        <v>0</v>
      </c>
      <c r="E247" s="32">
        <f>IF(Script!E247&lt;&gt;"",VLOOKUP(Script!E247,CONDITIONS!A:B,2,FALSE),0)</f>
        <v>0</v>
      </c>
      <c r="F247" s="32">
        <f>IF(Script!F247=" ",0,Script!F247)</f>
        <v>0</v>
      </c>
      <c r="G247" s="32">
        <f>IF(Script!J247&lt;&gt;"",VLOOKUP(Script!J247,ACTIONS!A:B,2,FALSE),0)</f>
        <v>0</v>
      </c>
      <c r="H247" s="32">
        <f>IF(Script!K247=" ",0,Script!K247)</f>
        <v>0</v>
      </c>
      <c r="I247" s="32">
        <f>IF(Script!H247&lt;&gt;"", VLOOKUP(Script!H247,CONDITIONS!A:B,2,FALSE),0) + IF(Script!G247&lt;&gt;"",VLOOKUP(Script!G247,'CONDITION OPERATIONS'!$A$1:$B$4,2,FALSE),0)</f>
        <v>0</v>
      </c>
      <c r="J247" s="32">
        <f>IF(Script!I247=" ",0,Script!I247)</f>
        <v>0</v>
      </c>
      <c r="K247" t="str">
        <f t="shared" si="3"/>
        <v>!RP,512,245,0,0,0,0,0,0,0,0</v>
      </c>
    </row>
    <row r="248" spans="1:11">
      <c r="A248">
        <v>512</v>
      </c>
      <c r="B248" s="32">
        <f>Script!B248</f>
        <v>246</v>
      </c>
      <c r="C248" s="32">
        <f>IF((Script!C248)&lt;&gt;"",VLOOKUP(Script!C248,TRIGGERS!A:B,2,FALSE),0)</f>
        <v>0</v>
      </c>
      <c r="D248" s="32">
        <f>IF(Script!D248=" ",0,Script!D248)</f>
        <v>0</v>
      </c>
      <c r="E248" s="32">
        <f>IF(Script!E248&lt;&gt;"",VLOOKUP(Script!E248,CONDITIONS!A:B,2,FALSE),0)</f>
        <v>0</v>
      </c>
      <c r="F248" s="32">
        <f>IF(Script!F248=" ",0,Script!F248)</f>
        <v>0</v>
      </c>
      <c r="G248" s="32">
        <f>IF(Script!J248&lt;&gt;"",VLOOKUP(Script!J248,ACTIONS!A:B,2,FALSE),0)</f>
        <v>0</v>
      </c>
      <c r="H248" s="32">
        <f>IF(Script!K248=" ",0,Script!K248)</f>
        <v>0</v>
      </c>
      <c r="I248" s="32">
        <f>IF(Script!H248&lt;&gt;"", VLOOKUP(Script!H248,CONDITIONS!A:B,2,FALSE),0) + IF(Script!G248&lt;&gt;"",VLOOKUP(Script!G248,'CONDITION OPERATIONS'!$A$1:$B$4,2,FALSE),0)</f>
        <v>0</v>
      </c>
      <c r="J248" s="32">
        <f>IF(Script!I248=" ",0,Script!I248)</f>
        <v>0</v>
      </c>
      <c r="K248" t="str">
        <f t="shared" si="3"/>
        <v>!RP,512,246,0,0,0,0,0,0,0,0</v>
      </c>
    </row>
    <row r="249" spans="1:11">
      <c r="A249">
        <v>512</v>
      </c>
      <c r="B249" s="32">
        <f>Script!B249</f>
        <v>247</v>
      </c>
      <c r="C249" s="32">
        <f>IF((Script!C249)&lt;&gt;"",VLOOKUP(Script!C249,TRIGGERS!A:B,2,FALSE),0)</f>
        <v>0</v>
      </c>
      <c r="D249" s="32">
        <f>IF(Script!D249=" ",0,Script!D249)</f>
        <v>0</v>
      </c>
      <c r="E249" s="32">
        <f>IF(Script!E249&lt;&gt;"",VLOOKUP(Script!E249,CONDITIONS!A:B,2,FALSE),0)</f>
        <v>0</v>
      </c>
      <c r="F249" s="32">
        <f>IF(Script!F249=" ",0,Script!F249)</f>
        <v>0</v>
      </c>
      <c r="G249" s="32">
        <f>IF(Script!J249&lt;&gt;"",VLOOKUP(Script!J249,ACTIONS!A:B,2,FALSE),0)</f>
        <v>0</v>
      </c>
      <c r="H249" s="32">
        <f>IF(Script!K249=" ",0,Script!K249)</f>
        <v>0</v>
      </c>
      <c r="I249" s="32">
        <f>IF(Script!H249&lt;&gt;"", VLOOKUP(Script!H249,CONDITIONS!A:B,2,FALSE),0) + IF(Script!G249&lt;&gt;"",VLOOKUP(Script!G249,'CONDITION OPERATIONS'!$A$1:$B$4,2,FALSE),0)</f>
        <v>0</v>
      </c>
      <c r="J249" s="32">
        <f>IF(Script!I249=" ",0,Script!I249)</f>
        <v>0</v>
      </c>
      <c r="K249" t="str">
        <f t="shared" si="3"/>
        <v>!RP,512,247,0,0,0,0,0,0,0,0</v>
      </c>
    </row>
    <row r="250" spans="1:11">
      <c r="A250">
        <v>512</v>
      </c>
      <c r="B250" s="32">
        <f>Script!B250</f>
        <v>248</v>
      </c>
      <c r="C250" s="32">
        <f>IF((Script!C250)&lt;&gt;"",VLOOKUP(Script!C250,TRIGGERS!A:B,2,FALSE),0)</f>
        <v>0</v>
      </c>
      <c r="D250" s="32">
        <f>IF(Script!D250=" ",0,Script!D250)</f>
        <v>0</v>
      </c>
      <c r="E250" s="32">
        <f>IF(Script!E250&lt;&gt;"",VLOOKUP(Script!E250,CONDITIONS!A:B,2,FALSE),0)</f>
        <v>0</v>
      </c>
      <c r="F250" s="32">
        <f>IF(Script!F250=" ",0,Script!F250)</f>
        <v>0</v>
      </c>
      <c r="G250" s="32">
        <f>IF(Script!J250&lt;&gt;"",VLOOKUP(Script!J250,ACTIONS!A:B,2,FALSE),0)</f>
        <v>0</v>
      </c>
      <c r="H250" s="32">
        <f>IF(Script!K250=" ",0,Script!K250)</f>
        <v>0</v>
      </c>
      <c r="I250" s="32">
        <f>IF(Script!H250&lt;&gt;"", VLOOKUP(Script!H250,CONDITIONS!A:B,2,FALSE),0) + IF(Script!G250&lt;&gt;"",VLOOKUP(Script!G250,'CONDITION OPERATIONS'!$A$1:$B$4,2,FALSE),0)</f>
        <v>0</v>
      </c>
      <c r="J250" s="32">
        <f>IF(Script!I250=" ",0,Script!I250)</f>
        <v>0</v>
      </c>
      <c r="K250" t="str">
        <f t="shared" si="3"/>
        <v>!RP,512,248,0,0,0,0,0,0,0,0</v>
      </c>
    </row>
    <row r="251" spans="1:11">
      <c r="A251">
        <v>512</v>
      </c>
      <c r="B251" s="32">
        <f>Script!B251</f>
        <v>249</v>
      </c>
      <c r="C251" s="32">
        <f>IF((Script!C251)&lt;&gt;"",VLOOKUP(Script!C251,TRIGGERS!A:B,2,FALSE),0)</f>
        <v>0</v>
      </c>
      <c r="D251" s="32">
        <f>IF(Script!D251=" ",0,Script!D251)</f>
        <v>0</v>
      </c>
      <c r="E251" s="32">
        <f>IF(Script!E251&lt;&gt;"",VLOOKUP(Script!E251,CONDITIONS!A:B,2,FALSE),0)</f>
        <v>0</v>
      </c>
      <c r="F251" s="32">
        <f>IF(Script!F251=" ",0,Script!F251)</f>
        <v>0</v>
      </c>
      <c r="G251" s="32">
        <f>IF(Script!J251&lt;&gt;"",VLOOKUP(Script!J251,ACTIONS!A:B,2,FALSE),0)</f>
        <v>0</v>
      </c>
      <c r="H251" s="32">
        <f>IF(Script!K251=" ",0,Script!K251)</f>
        <v>0</v>
      </c>
      <c r="I251" s="32">
        <f>IF(Script!H251&lt;&gt;"", VLOOKUP(Script!H251,CONDITIONS!A:B,2,FALSE),0) + IF(Script!G251&lt;&gt;"",VLOOKUP(Script!G251,'CONDITION OPERATIONS'!$A$1:$B$4,2,FALSE),0)</f>
        <v>0</v>
      </c>
      <c r="J251" s="32">
        <f>IF(Script!I251=" ",0,Script!I251)</f>
        <v>0</v>
      </c>
      <c r="K251" t="str">
        <f t="shared" si="3"/>
        <v>!RP,512,249,0,0,0,0,0,0,0,0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51"/>
  <sheetViews>
    <sheetView topLeftCell="A13" workbookViewId="0">
      <selection activeCell="A37" sqref="A37"/>
    </sheetView>
  </sheetViews>
  <sheetFormatPr baseColWidth="10" defaultColWidth="9.140625" defaultRowHeight="12.75"/>
  <cols>
    <col min="1" max="1" width="59.7109375" style="33" customWidth="1"/>
    <col min="2" max="2" width="20.28515625" customWidth="1"/>
    <col min="3" max="3" width="9.140625" style="28"/>
    <col min="4" max="4" width="15.5703125" style="28" customWidth="1"/>
    <col min="5" max="5" width="10.42578125" style="28" customWidth="1"/>
    <col min="6" max="6" width="18.5703125" style="28" customWidth="1"/>
    <col min="7" max="7" width="8.42578125" style="28" customWidth="1"/>
    <col min="8" max="8" width="14.5703125" style="28" customWidth="1"/>
    <col min="9" max="9" width="12.85546875" style="28" customWidth="1"/>
    <col min="10" max="10" width="19.5703125" style="28" bestFit="1" customWidth="1"/>
    <col min="11" max="11" width="16.140625" style="28" customWidth="1"/>
    <col min="12" max="12" width="15.5703125" style="28" customWidth="1"/>
    <col min="13" max="13" width="18.85546875" style="28" customWidth="1"/>
    <col min="14" max="16" width="17.85546875" style="28" customWidth="1"/>
    <col min="17" max="17" width="18.85546875" customWidth="1"/>
    <col min="18" max="18" width="18" customWidth="1"/>
    <col min="19" max="19" width="20" customWidth="1"/>
    <col min="20" max="20" width="14.7109375" customWidth="1"/>
  </cols>
  <sheetData>
    <row r="1" spans="1:20" s="11" customFormat="1" ht="33" customHeight="1">
      <c r="A1" s="34" t="s">
        <v>615</v>
      </c>
      <c r="B1" s="11" t="s">
        <v>560</v>
      </c>
      <c r="C1" s="29" t="s">
        <v>548</v>
      </c>
      <c r="D1" s="29" t="s">
        <v>549</v>
      </c>
      <c r="E1" s="29" t="s">
        <v>550</v>
      </c>
      <c r="F1" s="29" t="s">
        <v>551</v>
      </c>
      <c r="G1" s="29" t="s">
        <v>552</v>
      </c>
      <c r="H1" s="29" t="s">
        <v>553</v>
      </c>
      <c r="I1" s="29" t="s">
        <v>554</v>
      </c>
      <c r="J1" s="29" t="s">
        <v>555</v>
      </c>
      <c r="K1" s="29" t="s">
        <v>779</v>
      </c>
      <c r="L1" s="29" t="s">
        <v>614</v>
      </c>
      <c r="M1" s="29" t="s">
        <v>558</v>
      </c>
      <c r="N1" s="29" t="s">
        <v>559</v>
      </c>
      <c r="O1" s="29" t="s">
        <v>561</v>
      </c>
      <c r="P1" s="29"/>
      <c r="Q1" s="29" t="s">
        <v>548</v>
      </c>
      <c r="R1" s="11" t="s">
        <v>550</v>
      </c>
      <c r="S1" s="11" t="s">
        <v>557</v>
      </c>
      <c r="T1" s="11" t="s">
        <v>554</v>
      </c>
    </row>
    <row r="2" spans="1:20">
      <c r="A2" s="33" t="s">
        <v>562</v>
      </c>
      <c r="B2" t="str">
        <f t="shared" ref="B2:B11" si="0">REPLACE(A2,1,6,"")</f>
        <v>0000000000000000</v>
      </c>
      <c r="C2" s="28">
        <f>HEX2DEC(REPLACE(B2,3,14,""))</f>
        <v>0</v>
      </c>
      <c r="D2" s="28" t="str">
        <f>IF(C2=0," ",HEX2DEC(REPLACE(REPLACE(B2,5,12,""),1,2,"")))</f>
        <v xml:space="preserve"> </v>
      </c>
      <c r="E2" s="28">
        <f>HEX2DEC(REPLACE(REPLACE(B2,7,10,""),1,4,""))</f>
        <v>0</v>
      </c>
      <c r="F2" s="28" t="str">
        <f>IF(E2=0," ",HEX2DEC(REPLACE(REPLACE(B2,9,8,""),1,6,"")))</f>
        <v xml:space="preserve"> </v>
      </c>
      <c r="G2" s="28">
        <f>HEX2DEC(REPLACE(REPLACE(B2,11,6,""),1,8,""))</f>
        <v>0</v>
      </c>
      <c r="H2" s="28" t="str">
        <f>IF(G2=0," ",HEX2DEC(REPLACE(REPLACE(B2,13,4,""),1,10,"")))</f>
        <v xml:space="preserve"> </v>
      </c>
      <c r="I2" s="28">
        <f>IF(OR(N2=3,N2=1,M2=1),HEX2DEC(REPLACE(REPLACE(B2,15,2,""),1,12,""))-64,HEX2DEC(REPLACE(REPLACE(B2,15,2,""),1,12,"")))</f>
        <v>0</v>
      </c>
      <c r="J2" s="28" t="str">
        <f>IF(I2=0," ",K2)</f>
        <v xml:space="preserve"> </v>
      </c>
      <c r="K2" s="28">
        <f>IF(OR(N2=3,N2=1,M2=1),HEX2DEC(REPLACE(B2,1,14,""))-64,HEX2DEC(REPLACE(B2,1,14,"")))</f>
        <v>0</v>
      </c>
      <c r="L2" s="28" t="str">
        <f>HEX2BIN(REPLACE(REPLACE(B2,15,2,""),1,12,""))</f>
        <v>0</v>
      </c>
      <c r="M2" s="28">
        <f>BIN2DEC(IF(LEN(L2)=7,REPLACE(L2,2,6,""),0))</f>
        <v>0</v>
      </c>
      <c r="N2" s="28">
        <f>BIN2DEC(IF(LEN(L2)=8,REPLACE(L2,3,6,""),0))</f>
        <v>0</v>
      </c>
      <c r="O2" s="28" t="str">
        <f>IF(OR(N2=3,N2=1,M2=1),"OR",IF(I2=0," ","AND"))</f>
        <v xml:space="preserve"> </v>
      </c>
      <c r="Q2" s="12" t="str">
        <f>LOOKUP(C2,TRIGGERS!B:B,TRIGGERS!A:A)</f>
        <v xml:space="preserve">   </v>
      </c>
      <c r="R2" t="str">
        <f>LOOKUP(E2,CONDITIONS!B:B,CONDITIONS!A:A)</f>
        <v xml:space="preserve"> </v>
      </c>
      <c r="S2" t="str">
        <f>LOOKUP(G2,ACTIONS!B:B,ACTIONS!A:A)</f>
        <v xml:space="preserve"> </v>
      </c>
      <c r="T2" t="str">
        <f>LOOKUP(I2,CONDITIONS!B:B,CONDITIONS!A:A)</f>
        <v xml:space="preserve"> </v>
      </c>
    </row>
    <row r="3" spans="1:20">
      <c r="A3" s="35" t="s">
        <v>501</v>
      </c>
      <c r="B3" t="str">
        <f t="shared" si="0"/>
        <v>0000000000000000</v>
      </c>
      <c r="C3" s="28">
        <f t="shared" ref="C3:C66" si="1">HEX2DEC(REPLACE(B3,3,14,""))</f>
        <v>0</v>
      </c>
      <c r="D3" s="28" t="str">
        <f>IF(C3=0," ",HEX2DEC(REPLACE(REPLACE(B3,5,12,""),1,2,"")))</f>
        <v xml:space="preserve"> </v>
      </c>
      <c r="E3" s="28">
        <f t="shared" ref="E3:E66" si="2">HEX2DEC(REPLACE(REPLACE(B3,7,10,""),1,4,""))</f>
        <v>0</v>
      </c>
      <c r="F3" s="28" t="str">
        <f t="shared" ref="F3:F66" si="3">IF(E3=0," ",HEX2DEC(REPLACE(REPLACE(B3,9,8,""),1,6,"")))</f>
        <v xml:space="preserve"> </v>
      </c>
      <c r="G3" s="28">
        <f t="shared" ref="G3:G66" si="4">HEX2DEC(REPLACE(REPLACE(B3,11,6,""),1,8,""))</f>
        <v>0</v>
      </c>
      <c r="H3" s="28" t="str">
        <f t="shared" ref="H3:H66" si="5">IF(G3=0," ",HEX2DEC(REPLACE(REPLACE(B3,13,4,""),1,10,"")))</f>
        <v xml:space="preserve"> </v>
      </c>
      <c r="I3" s="28">
        <f>IF(OR(N3=3,N3=1,M3=1),HEX2DEC(REPLACE(REPLACE(B3,15,2,""),1,12,""))-64,HEX2DEC(REPLACE(REPLACE(B3,15,2,""),1,12,"")))</f>
        <v>0</v>
      </c>
      <c r="J3" s="28" t="str">
        <f t="shared" ref="J3:J66" si="6">IF(I3=0," ",K3)</f>
        <v xml:space="preserve"> </v>
      </c>
      <c r="K3" s="28">
        <f t="shared" ref="K3:K66" si="7">IF(OR(N3=3,N3=1,M3=1),HEX2DEC(REPLACE(B3,1,14,""))-64,HEX2DEC(REPLACE(B3,1,14,"")))</f>
        <v>0</v>
      </c>
      <c r="L3" s="28" t="str">
        <f t="shared" ref="L3:L66" si="8">HEX2BIN(REPLACE(REPLACE(B3,15,2,""),1,12,""))</f>
        <v>0</v>
      </c>
      <c r="M3" s="28">
        <f t="shared" ref="M3:M66" si="9">BIN2DEC(IF(LEN(L3)=7,REPLACE(L3,2,6,""),0))</f>
        <v>0</v>
      </c>
      <c r="N3" s="28">
        <f t="shared" ref="N3:N66" si="10">BIN2DEC(IF(LEN(L3)=8,REPLACE(L3,3,6,""),0))</f>
        <v>0</v>
      </c>
      <c r="O3" s="28" t="str">
        <f t="shared" ref="O3:O66" si="11">IF(OR(N3=3,N3=1,M3=1),"OR",IF(I3=0," ","AND"))</f>
        <v xml:space="preserve"> </v>
      </c>
      <c r="Q3" s="12" t="str">
        <f>LOOKUP(C3,TRIGGERS!B:B,TRIGGERS!A:A)</f>
        <v xml:space="preserve">   </v>
      </c>
      <c r="R3" t="str">
        <f>LOOKUP(E3,CONDITIONS!B:B,CONDITIONS!A:A)</f>
        <v xml:space="preserve"> </v>
      </c>
      <c r="S3" t="str">
        <f>LOOKUP(G3,ACTIONS!B:B,ACTIONS!A:A)</f>
        <v xml:space="preserve"> </v>
      </c>
      <c r="T3" t="str">
        <f>LOOKUP(I3,CONDITIONS!B:B,CONDITIONS!A:A)</f>
        <v xml:space="preserve"> </v>
      </c>
    </row>
    <row r="4" spans="1:20">
      <c r="A4" s="33" t="s">
        <v>563</v>
      </c>
      <c r="B4" t="str">
        <f t="shared" si="0"/>
        <v>0000000000000000</v>
      </c>
      <c r="C4" s="28">
        <f t="shared" si="1"/>
        <v>0</v>
      </c>
      <c r="D4" s="28" t="str">
        <f t="shared" ref="D4:D67" si="12">IF(C4=0," ",HEX2DEC(REPLACE(REPLACE(B4,5,12,""),1,2,"")))</f>
        <v xml:space="preserve"> </v>
      </c>
      <c r="E4" s="28">
        <f t="shared" si="2"/>
        <v>0</v>
      </c>
      <c r="F4" s="28" t="str">
        <f>IF(E4=0," ",HEX2DEC(REPLACE(REPLACE(B4,9,8,""),1,6,"")))</f>
        <v xml:space="preserve"> </v>
      </c>
      <c r="G4" s="28">
        <f t="shared" si="4"/>
        <v>0</v>
      </c>
      <c r="H4" s="28" t="str">
        <f t="shared" si="5"/>
        <v xml:space="preserve"> </v>
      </c>
      <c r="I4" s="28">
        <f t="shared" ref="I4:I66" si="13">IF(OR(N4=3,N4=1,M4=1),HEX2DEC(REPLACE(REPLACE(B4,15,2,""),1,12,""))-64,HEX2DEC(REPLACE(REPLACE(B4,15,2,""),1,12,"")))</f>
        <v>0</v>
      </c>
      <c r="J4" s="28" t="str">
        <f t="shared" si="6"/>
        <v xml:space="preserve"> </v>
      </c>
      <c r="K4" s="28">
        <f t="shared" si="7"/>
        <v>0</v>
      </c>
      <c r="L4" s="28" t="str">
        <f t="shared" si="8"/>
        <v>0</v>
      </c>
      <c r="M4" s="28">
        <f t="shared" si="9"/>
        <v>0</v>
      </c>
      <c r="N4" s="28">
        <f t="shared" si="10"/>
        <v>0</v>
      </c>
      <c r="O4" s="28" t="str">
        <f t="shared" si="11"/>
        <v xml:space="preserve"> </v>
      </c>
      <c r="Q4" s="12" t="str">
        <f>LOOKUP(C4,TRIGGERS!B:B,TRIGGERS!A:A)</f>
        <v xml:space="preserve">   </v>
      </c>
      <c r="R4" t="str">
        <f>LOOKUP(E4,CONDITIONS!B:B,CONDITIONS!A:A)</f>
        <v xml:space="preserve"> </v>
      </c>
      <c r="S4" t="str">
        <f>LOOKUP(G4,ACTIONS!B:B,ACTIONS!A:A)</f>
        <v xml:space="preserve"> </v>
      </c>
      <c r="T4" t="str">
        <f>LOOKUP(I4,CONDITIONS!B:B,CONDITIONS!A:A)</f>
        <v xml:space="preserve"> </v>
      </c>
    </row>
    <row r="5" spans="1:20">
      <c r="A5" s="33" t="s">
        <v>564</v>
      </c>
      <c r="B5" t="str">
        <f t="shared" si="0"/>
        <v>0000000000000000</v>
      </c>
      <c r="C5" s="28">
        <f t="shared" si="1"/>
        <v>0</v>
      </c>
      <c r="D5" s="28" t="str">
        <f t="shared" si="12"/>
        <v xml:space="preserve"> </v>
      </c>
      <c r="E5" s="28">
        <f t="shared" si="2"/>
        <v>0</v>
      </c>
      <c r="F5" s="28" t="str">
        <f t="shared" si="3"/>
        <v xml:space="preserve"> </v>
      </c>
      <c r="G5" s="28">
        <f t="shared" si="4"/>
        <v>0</v>
      </c>
      <c r="H5" s="28" t="str">
        <f t="shared" si="5"/>
        <v xml:space="preserve"> </v>
      </c>
      <c r="I5" s="28">
        <f t="shared" si="13"/>
        <v>0</v>
      </c>
      <c r="J5" s="28" t="str">
        <f t="shared" si="6"/>
        <v xml:space="preserve"> </v>
      </c>
      <c r="K5" s="28">
        <f t="shared" si="7"/>
        <v>0</v>
      </c>
      <c r="L5" s="28" t="str">
        <f t="shared" si="8"/>
        <v>0</v>
      </c>
      <c r="M5" s="28">
        <f t="shared" si="9"/>
        <v>0</v>
      </c>
      <c r="N5" s="28">
        <f t="shared" si="10"/>
        <v>0</v>
      </c>
      <c r="O5" s="28" t="str">
        <f t="shared" si="11"/>
        <v xml:space="preserve"> </v>
      </c>
      <c r="Q5" s="12" t="str">
        <f>LOOKUP(C5,TRIGGERS!B:B,TRIGGERS!A:A)</f>
        <v xml:space="preserve">   </v>
      </c>
      <c r="R5" t="str">
        <f>LOOKUP(E5,CONDITIONS!B:B,CONDITIONS!A:A)</f>
        <v xml:space="preserve"> </v>
      </c>
      <c r="S5" t="str">
        <f>LOOKUP(G5,ACTIONS!B:B,ACTIONS!A:A)</f>
        <v xml:space="preserve"> </v>
      </c>
      <c r="T5" t="str">
        <f>LOOKUP(I5,CONDITIONS!B:B,CONDITIONS!A:A)</f>
        <v xml:space="preserve"> </v>
      </c>
    </row>
    <row r="6" spans="1:20">
      <c r="A6" s="35" t="s">
        <v>565</v>
      </c>
      <c r="B6" t="str">
        <f t="shared" si="0"/>
        <v>0000000000000000</v>
      </c>
      <c r="C6" s="28">
        <f t="shared" si="1"/>
        <v>0</v>
      </c>
      <c r="D6" s="28" t="str">
        <f t="shared" si="12"/>
        <v xml:space="preserve"> </v>
      </c>
      <c r="E6" s="28">
        <f t="shared" si="2"/>
        <v>0</v>
      </c>
      <c r="F6" s="28" t="str">
        <f t="shared" si="3"/>
        <v xml:space="preserve"> </v>
      </c>
      <c r="G6" s="28">
        <f t="shared" si="4"/>
        <v>0</v>
      </c>
      <c r="H6" s="28" t="str">
        <f t="shared" si="5"/>
        <v xml:space="preserve"> </v>
      </c>
      <c r="I6" s="28">
        <f t="shared" si="13"/>
        <v>0</v>
      </c>
      <c r="J6" s="28" t="str">
        <f t="shared" si="6"/>
        <v xml:space="preserve"> </v>
      </c>
      <c r="K6" s="28">
        <f t="shared" si="7"/>
        <v>0</v>
      </c>
      <c r="L6" s="28" t="str">
        <f t="shared" si="8"/>
        <v>0</v>
      </c>
      <c r="M6" s="28">
        <f t="shared" si="9"/>
        <v>0</v>
      </c>
      <c r="N6" s="28">
        <f t="shared" si="10"/>
        <v>0</v>
      </c>
      <c r="O6" s="28" t="str">
        <f t="shared" si="11"/>
        <v xml:space="preserve"> </v>
      </c>
      <c r="Q6" s="12" t="str">
        <f>LOOKUP(C6,TRIGGERS!B:B,TRIGGERS!A:A)</f>
        <v xml:space="preserve">   </v>
      </c>
      <c r="R6" t="str">
        <f>LOOKUP(E6,CONDITIONS!B:B,CONDITIONS!A:A)</f>
        <v xml:space="preserve"> </v>
      </c>
      <c r="S6" t="str">
        <f>LOOKUP(G6,ACTIONS!B:B,ACTIONS!A:A)</f>
        <v xml:space="preserve"> </v>
      </c>
      <c r="T6" t="str">
        <f>LOOKUP(I6,CONDITIONS!B:B,CONDITIONS!A:A)</f>
        <v xml:space="preserve"> </v>
      </c>
    </row>
    <row r="7" spans="1:20">
      <c r="A7" s="35" t="s">
        <v>566</v>
      </c>
      <c r="B7" t="str">
        <f t="shared" si="0"/>
        <v>0000000000000000</v>
      </c>
      <c r="C7" s="28">
        <f t="shared" si="1"/>
        <v>0</v>
      </c>
      <c r="D7" s="28" t="str">
        <f t="shared" si="12"/>
        <v xml:space="preserve"> </v>
      </c>
      <c r="E7" s="28">
        <f t="shared" si="2"/>
        <v>0</v>
      </c>
      <c r="F7" s="28" t="str">
        <f t="shared" si="3"/>
        <v xml:space="preserve"> </v>
      </c>
      <c r="G7" s="28">
        <f t="shared" si="4"/>
        <v>0</v>
      </c>
      <c r="H7" s="28" t="str">
        <f t="shared" si="5"/>
        <v xml:space="preserve"> </v>
      </c>
      <c r="I7" s="28">
        <f t="shared" si="13"/>
        <v>0</v>
      </c>
      <c r="J7" s="28" t="str">
        <f t="shared" si="6"/>
        <v xml:space="preserve"> </v>
      </c>
      <c r="K7" s="28">
        <f t="shared" si="7"/>
        <v>0</v>
      </c>
      <c r="L7" s="28" t="str">
        <f t="shared" si="8"/>
        <v>0</v>
      </c>
      <c r="M7" s="28">
        <f t="shared" si="9"/>
        <v>0</v>
      </c>
      <c r="N7" s="28">
        <f t="shared" si="10"/>
        <v>0</v>
      </c>
      <c r="O7" s="28" t="str">
        <f t="shared" si="11"/>
        <v xml:space="preserve"> </v>
      </c>
      <c r="Q7" s="12" t="str">
        <f>LOOKUP(C7,TRIGGERS!B:B,TRIGGERS!A:A)</f>
        <v xml:space="preserve">   </v>
      </c>
      <c r="R7" t="str">
        <f>LOOKUP(E7,CONDITIONS!B:B,CONDITIONS!A:A)</f>
        <v xml:space="preserve"> </v>
      </c>
      <c r="S7" t="str">
        <f>LOOKUP(G7,ACTIONS!B:B,ACTIONS!A:A)</f>
        <v xml:space="preserve"> </v>
      </c>
      <c r="T7" t="str">
        <f>LOOKUP(I7,CONDITIONS!B:B,CONDITIONS!A:A)</f>
        <v xml:space="preserve"> </v>
      </c>
    </row>
    <row r="8" spans="1:20">
      <c r="A8" s="35" t="s">
        <v>567</v>
      </c>
      <c r="B8" t="str">
        <f t="shared" si="0"/>
        <v>0000000000000000</v>
      </c>
      <c r="C8" s="28">
        <f t="shared" si="1"/>
        <v>0</v>
      </c>
      <c r="D8" s="28" t="str">
        <f t="shared" si="12"/>
        <v xml:space="preserve"> </v>
      </c>
      <c r="E8" s="28">
        <f t="shared" si="2"/>
        <v>0</v>
      </c>
      <c r="F8" s="28" t="str">
        <f t="shared" si="3"/>
        <v xml:space="preserve"> </v>
      </c>
      <c r="G8" s="28">
        <f t="shared" si="4"/>
        <v>0</v>
      </c>
      <c r="H8" s="28" t="str">
        <f t="shared" si="5"/>
        <v xml:space="preserve"> </v>
      </c>
      <c r="I8" s="28">
        <f t="shared" si="13"/>
        <v>0</v>
      </c>
      <c r="J8" s="28" t="str">
        <f t="shared" si="6"/>
        <v xml:space="preserve"> </v>
      </c>
      <c r="K8" s="28">
        <f t="shared" si="7"/>
        <v>0</v>
      </c>
      <c r="L8" s="28" t="str">
        <f t="shared" si="8"/>
        <v>0</v>
      </c>
      <c r="M8" s="28">
        <f t="shared" si="9"/>
        <v>0</v>
      </c>
      <c r="N8" s="28">
        <f t="shared" si="10"/>
        <v>0</v>
      </c>
      <c r="O8" s="28" t="str">
        <f t="shared" si="11"/>
        <v xml:space="preserve"> </v>
      </c>
      <c r="Q8" s="12" t="str">
        <f>LOOKUP(C8,TRIGGERS!B:B,TRIGGERS!A:A)</f>
        <v xml:space="preserve">   </v>
      </c>
      <c r="R8" t="str">
        <f>LOOKUP(E8,CONDITIONS!B:B,CONDITIONS!A:A)</f>
        <v xml:space="preserve"> </v>
      </c>
      <c r="S8" t="str">
        <f>LOOKUP(G8,ACTIONS!B:B,ACTIONS!A:A)</f>
        <v xml:space="preserve"> </v>
      </c>
      <c r="T8" t="str">
        <f>LOOKUP(I8,CONDITIONS!B:B,CONDITIONS!A:A)</f>
        <v xml:space="preserve"> </v>
      </c>
    </row>
    <row r="9" spans="1:20">
      <c r="A9" s="35" t="s">
        <v>502</v>
      </c>
      <c r="B9" t="str">
        <f t="shared" si="0"/>
        <v>0000000000000000</v>
      </c>
      <c r="C9" s="28">
        <f t="shared" si="1"/>
        <v>0</v>
      </c>
      <c r="D9" s="28" t="str">
        <f t="shared" si="12"/>
        <v xml:space="preserve"> </v>
      </c>
      <c r="E9" s="28">
        <f t="shared" si="2"/>
        <v>0</v>
      </c>
      <c r="F9" s="28" t="str">
        <f t="shared" si="3"/>
        <v xml:space="preserve"> </v>
      </c>
      <c r="G9" s="28">
        <f t="shared" si="4"/>
        <v>0</v>
      </c>
      <c r="H9" s="28" t="str">
        <f t="shared" si="5"/>
        <v xml:space="preserve"> </v>
      </c>
      <c r="I9" s="28">
        <f t="shared" si="13"/>
        <v>0</v>
      </c>
      <c r="J9" s="28" t="str">
        <f t="shared" si="6"/>
        <v xml:space="preserve"> </v>
      </c>
      <c r="K9" s="28">
        <f t="shared" si="7"/>
        <v>0</v>
      </c>
      <c r="L9" s="28" t="str">
        <f t="shared" si="8"/>
        <v>0</v>
      </c>
      <c r="M9" s="28">
        <f t="shared" si="9"/>
        <v>0</v>
      </c>
      <c r="N9" s="28">
        <f t="shared" si="10"/>
        <v>0</v>
      </c>
      <c r="O9" s="28" t="str">
        <f t="shared" si="11"/>
        <v xml:space="preserve"> </v>
      </c>
      <c r="Q9" s="12" t="str">
        <f>LOOKUP(C9,TRIGGERS!B:B,TRIGGERS!A:A)</f>
        <v xml:space="preserve">   </v>
      </c>
      <c r="R9" t="str">
        <f>LOOKUP(E9,CONDITIONS!B:B,CONDITIONS!A:A)</f>
        <v xml:space="preserve"> </v>
      </c>
      <c r="S9" t="str">
        <f>LOOKUP(G9,ACTIONS!B:B,ACTIONS!A:A)</f>
        <v xml:space="preserve"> </v>
      </c>
      <c r="T9" t="str">
        <f>LOOKUP(I9,CONDITIONS!B:B,CONDITIONS!A:A)</f>
        <v xml:space="preserve"> </v>
      </c>
    </row>
    <row r="10" spans="1:20">
      <c r="A10" s="33" t="s">
        <v>568</v>
      </c>
      <c r="B10" t="str">
        <f t="shared" si="0"/>
        <v>0000000000000000</v>
      </c>
      <c r="C10" s="28">
        <f t="shared" si="1"/>
        <v>0</v>
      </c>
      <c r="D10" s="28" t="str">
        <f t="shared" si="12"/>
        <v xml:space="preserve"> </v>
      </c>
      <c r="E10" s="28">
        <f t="shared" si="2"/>
        <v>0</v>
      </c>
      <c r="F10" s="28" t="str">
        <f t="shared" si="3"/>
        <v xml:space="preserve"> </v>
      </c>
      <c r="G10" s="28">
        <f t="shared" si="4"/>
        <v>0</v>
      </c>
      <c r="H10" s="28" t="str">
        <f t="shared" si="5"/>
        <v xml:space="preserve"> </v>
      </c>
      <c r="I10" s="28">
        <f t="shared" si="13"/>
        <v>0</v>
      </c>
      <c r="J10" s="28" t="str">
        <f t="shared" si="6"/>
        <v xml:space="preserve"> </v>
      </c>
      <c r="K10" s="28">
        <f t="shared" si="7"/>
        <v>0</v>
      </c>
      <c r="L10" s="28" t="str">
        <f t="shared" si="8"/>
        <v>0</v>
      </c>
      <c r="M10" s="28">
        <f t="shared" si="9"/>
        <v>0</v>
      </c>
      <c r="N10" s="28">
        <f t="shared" si="10"/>
        <v>0</v>
      </c>
      <c r="O10" s="28" t="str">
        <f t="shared" si="11"/>
        <v xml:space="preserve"> </v>
      </c>
      <c r="Q10" s="12" t="str">
        <f>LOOKUP(C10,TRIGGERS!B:B,TRIGGERS!A:A)</f>
        <v xml:space="preserve">   </v>
      </c>
      <c r="R10" t="str">
        <f>LOOKUP(E10,CONDITIONS!B:B,CONDITIONS!A:A)</f>
        <v xml:space="preserve"> </v>
      </c>
      <c r="S10" t="str">
        <f>LOOKUP(G10,ACTIONS!B:B,ACTIONS!A:A)</f>
        <v xml:space="preserve"> </v>
      </c>
      <c r="T10" t="str">
        <f>LOOKUP(I10,CONDITIONS!B:B,CONDITIONS!A:A)</f>
        <v xml:space="preserve"> </v>
      </c>
    </row>
    <row r="11" spans="1:20">
      <c r="A11" s="33" t="s">
        <v>569</v>
      </c>
      <c r="B11" t="str">
        <f t="shared" si="0"/>
        <v>0000000000000000</v>
      </c>
      <c r="C11" s="28">
        <f t="shared" si="1"/>
        <v>0</v>
      </c>
      <c r="D11" s="28" t="str">
        <f t="shared" si="12"/>
        <v xml:space="preserve"> </v>
      </c>
      <c r="E11" s="28">
        <f t="shared" si="2"/>
        <v>0</v>
      </c>
      <c r="F11" s="28" t="str">
        <f t="shared" si="3"/>
        <v xml:space="preserve"> </v>
      </c>
      <c r="G11" s="28">
        <f t="shared" si="4"/>
        <v>0</v>
      </c>
      <c r="H11" s="28" t="str">
        <f t="shared" si="5"/>
        <v xml:space="preserve"> </v>
      </c>
      <c r="I11" s="28">
        <f t="shared" si="13"/>
        <v>0</v>
      </c>
      <c r="J11" s="28" t="str">
        <f t="shared" si="6"/>
        <v xml:space="preserve"> </v>
      </c>
      <c r="K11" s="28">
        <f t="shared" si="7"/>
        <v>0</v>
      </c>
      <c r="L11" s="28" t="str">
        <f t="shared" si="8"/>
        <v>0</v>
      </c>
      <c r="M11" s="28">
        <f t="shared" si="9"/>
        <v>0</v>
      </c>
      <c r="N11" s="28">
        <f t="shared" si="10"/>
        <v>0</v>
      </c>
      <c r="O11" s="28" t="str">
        <f t="shared" si="11"/>
        <v xml:space="preserve"> </v>
      </c>
      <c r="Q11" s="12" t="str">
        <f>LOOKUP(C11,TRIGGERS!B:B,TRIGGERS!A:A)</f>
        <v xml:space="preserve">   </v>
      </c>
      <c r="R11" t="str">
        <f>LOOKUP(E11,CONDITIONS!B:B,CONDITIONS!A:A)</f>
        <v xml:space="preserve"> </v>
      </c>
      <c r="S11" t="str">
        <f>LOOKUP(G11,ACTIONS!B:B,ACTIONS!A:A)</f>
        <v xml:space="preserve"> </v>
      </c>
      <c r="T11" t="str">
        <f>LOOKUP(I11,CONDITIONS!B:B,CONDITIONS!A:A)</f>
        <v xml:space="preserve"> </v>
      </c>
    </row>
    <row r="12" spans="1:20">
      <c r="A12" s="33" t="s">
        <v>503</v>
      </c>
      <c r="B12" t="str">
        <f t="shared" ref="B12:B43" si="14">REPLACE(A12,1,7,"")</f>
        <v>0000000000000000</v>
      </c>
      <c r="C12" s="28">
        <f t="shared" si="1"/>
        <v>0</v>
      </c>
      <c r="D12" s="28" t="str">
        <f t="shared" si="12"/>
        <v xml:space="preserve"> </v>
      </c>
      <c r="E12" s="28">
        <f t="shared" si="2"/>
        <v>0</v>
      </c>
      <c r="F12" s="28" t="str">
        <f t="shared" si="3"/>
        <v xml:space="preserve"> </v>
      </c>
      <c r="G12" s="28">
        <f t="shared" si="4"/>
        <v>0</v>
      </c>
      <c r="H12" s="28" t="str">
        <f t="shared" si="5"/>
        <v xml:space="preserve"> </v>
      </c>
      <c r="I12" s="28">
        <f t="shared" si="13"/>
        <v>0</v>
      </c>
      <c r="J12" s="28" t="str">
        <f t="shared" si="6"/>
        <v xml:space="preserve"> </v>
      </c>
      <c r="K12" s="28">
        <f t="shared" si="7"/>
        <v>0</v>
      </c>
      <c r="L12" s="28" t="str">
        <f t="shared" si="8"/>
        <v>0</v>
      </c>
      <c r="M12" s="28">
        <f t="shared" si="9"/>
        <v>0</v>
      </c>
      <c r="N12" s="28">
        <f t="shared" si="10"/>
        <v>0</v>
      </c>
      <c r="O12" s="28" t="str">
        <f t="shared" si="11"/>
        <v xml:space="preserve"> </v>
      </c>
      <c r="Q12" s="12" t="str">
        <f>LOOKUP(C12,TRIGGERS!B:B,TRIGGERS!A:A)</f>
        <v xml:space="preserve">   </v>
      </c>
      <c r="R12" t="str">
        <f>LOOKUP(E12,CONDITIONS!B:B,CONDITIONS!A:A)</f>
        <v xml:space="preserve"> </v>
      </c>
      <c r="S12" t="str">
        <f>LOOKUP(G12,ACTIONS!B:B,ACTIONS!A:A)</f>
        <v xml:space="preserve"> </v>
      </c>
      <c r="T12" t="str">
        <f>LOOKUP(I12,CONDITIONS!B:B,CONDITIONS!A:A)</f>
        <v xml:space="preserve"> </v>
      </c>
    </row>
    <row r="13" spans="1:20">
      <c r="A13" s="33" t="s">
        <v>570</v>
      </c>
      <c r="B13" t="str">
        <f t="shared" si="14"/>
        <v>0000000000000000</v>
      </c>
      <c r="C13" s="28">
        <f t="shared" si="1"/>
        <v>0</v>
      </c>
      <c r="D13" s="28" t="str">
        <f t="shared" si="12"/>
        <v xml:space="preserve"> </v>
      </c>
      <c r="E13" s="28">
        <f t="shared" si="2"/>
        <v>0</v>
      </c>
      <c r="F13" s="28" t="str">
        <f t="shared" si="3"/>
        <v xml:space="preserve"> </v>
      </c>
      <c r="G13" s="28">
        <f t="shared" si="4"/>
        <v>0</v>
      </c>
      <c r="H13" s="28" t="str">
        <f t="shared" si="5"/>
        <v xml:space="preserve"> </v>
      </c>
      <c r="I13" s="28">
        <f t="shared" si="13"/>
        <v>0</v>
      </c>
      <c r="J13" s="28" t="str">
        <f t="shared" si="6"/>
        <v xml:space="preserve"> </v>
      </c>
      <c r="K13" s="28">
        <f t="shared" si="7"/>
        <v>0</v>
      </c>
      <c r="L13" s="28" t="str">
        <f t="shared" si="8"/>
        <v>0</v>
      </c>
      <c r="M13" s="28">
        <f t="shared" si="9"/>
        <v>0</v>
      </c>
      <c r="N13" s="28">
        <f t="shared" si="10"/>
        <v>0</v>
      </c>
      <c r="O13" s="28" t="str">
        <f t="shared" si="11"/>
        <v xml:space="preserve"> </v>
      </c>
      <c r="Q13" s="12" t="str">
        <f>LOOKUP(C13,TRIGGERS!B:B,TRIGGERS!A:A)</f>
        <v xml:space="preserve">   </v>
      </c>
      <c r="R13" t="str">
        <f>LOOKUP(E13,CONDITIONS!B:B,CONDITIONS!A:A)</f>
        <v xml:space="preserve"> </v>
      </c>
      <c r="S13" t="str">
        <f>LOOKUP(G13,ACTIONS!B:B,ACTIONS!A:A)</f>
        <v xml:space="preserve"> </v>
      </c>
      <c r="T13" t="str">
        <f>LOOKUP(I13,CONDITIONS!B:B,CONDITIONS!A:A)</f>
        <v xml:space="preserve"> </v>
      </c>
    </row>
    <row r="14" spans="1:20">
      <c r="A14" s="33" t="s">
        <v>571</v>
      </c>
      <c r="B14" t="str">
        <f t="shared" si="14"/>
        <v>0000000000000000</v>
      </c>
      <c r="C14" s="28">
        <f t="shared" si="1"/>
        <v>0</v>
      </c>
      <c r="D14" s="28" t="str">
        <f t="shared" si="12"/>
        <v xml:space="preserve"> </v>
      </c>
      <c r="E14" s="28">
        <f t="shared" si="2"/>
        <v>0</v>
      </c>
      <c r="F14" s="28" t="str">
        <f t="shared" si="3"/>
        <v xml:space="preserve"> </v>
      </c>
      <c r="G14" s="28">
        <f t="shared" si="4"/>
        <v>0</v>
      </c>
      <c r="H14" s="28" t="str">
        <f t="shared" si="5"/>
        <v xml:space="preserve"> </v>
      </c>
      <c r="I14" s="28">
        <f t="shared" si="13"/>
        <v>0</v>
      </c>
      <c r="J14" s="28" t="str">
        <f t="shared" si="6"/>
        <v xml:space="preserve"> </v>
      </c>
      <c r="K14" s="28">
        <f t="shared" si="7"/>
        <v>0</v>
      </c>
      <c r="L14" s="28" t="str">
        <f t="shared" si="8"/>
        <v>0</v>
      </c>
      <c r="M14" s="28">
        <f t="shared" si="9"/>
        <v>0</v>
      </c>
      <c r="N14" s="28">
        <f t="shared" si="10"/>
        <v>0</v>
      </c>
      <c r="O14" s="28" t="str">
        <f t="shared" si="11"/>
        <v xml:space="preserve"> </v>
      </c>
      <c r="Q14" s="12" t="str">
        <f>LOOKUP(C14,TRIGGERS!B:B,TRIGGERS!A:A)</f>
        <v xml:space="preserve">   </v>
      </c>
      <c r="R14" t="str">
        <f>LOOKUP(E14,CONDITIONS!B:B,CONDITIONS!A:A)</f>
        <v xml:space="preserve"> </v>
      </c>
      <c r="S14" t="str">
        <f>LOOKUP(G14,ACTIONS!B:B,ACTIONS!A:A)</f>
        <v xml:space="preserve"> </v>
      </c>
      <c r="T14" t="str">
        <f>LOOKUP(I14,CONDITIONS!B:B,CONDITIONS!A:A)</f>
        <v xml:space="preserve"> </v>
      </c>
    </row>
    <row r="15" spans="1:20">
      <c r="A15" s="33" t="s">
        <v>572</v>
      </c>
      <c r="B15" t="str">
        <f t="shared" si="14"/>
        <v>0000000000000000</v>
      </c>
      <c r="C15" s="28">
        <f t="shared" si="1"/>
        <v>0</v>
      </c>
      <c r="D15" s="28" t="str">
        <f t="shared" si="12"/>
        <v xml:space="preserve"> </v>
      </c>
      <c r="E15" s="28">
        <f t="shared" si="2"/>
        <v>0</v>
      </c>
      <c r="F15" s="28" t="str">
        <f t="shared" si="3"/>
        <v xml:space="preserve"> </v>
      </c>
      <c r="G15" s="28">
        <f t="shared" si="4"/>
        <v>0</v>
      </c>
      <c r="H15" s="28" t="str">
        <f t="shared" si="5"/>
        <v xml:space="preserve"> </v>
      </c>
      <c r="I15" s="28">
        <f t="shared" si="13"/>
        <v>0</v>
      </c>
      <c r="J15" s="28" t="str">
        <f t="shared" si="6"/>
        <v xml:space="preserve"> </v>
      </c>
      <c r="K15" s="28">
        <f t="shared" si="7"/>
        <v>0</v>
      </c>
      <c r="L15" s="28" t="str">
        <f t="shared" si="8"/>
        <v>0</v>
      </c>
      <c r="M15" s="28">
        <f t="shared" si="9"/>
        <v>0</v>
      </c>
      <c r="N15" s="28">
        <f t="shared" si="10"/>
        <v>0</v>
      </c>
      <c r="O15" s="28" t="str">
        <f t="shared" si="11"/>
        <v xml:space="preserve"> </v>
      </c>
      <c r="Q15" s="12" t="str">
        <f>LOOKUP(C15,TRIGGERS!B:B,TRIGGERS!A:A)</f>
        <v xml:space="preserve">   </v>
      </c>
      <c r="R15" t="str">
        <f>LOOKUP(E15,CONDITIONS!B:B,CONDITIONS!A:A)</f>
        <v xml:space="preserve"> </v>
      </c>
      <c r="S15" t="str">
        <f>LOOKUP(G15,ACTIONS!B:B,ACTIONS!A:A)</f>
        <v xml:space="preserve"> </v>
      </c>
      <c r="T15" t="str">
        <f>LOOKUP(I15,CONDITIONS!B:B,CONDITIONS!A:A)</f>
        <v xml:space="preserve"> </v>
      </c>
    </row>
    <row r="16" spans="1:20">
      <c r="A16" s="33" t="s">
        <v>573</v>
      </c>
      <c r="B16" t="str">
        <f t="shared" si="14"/>
        <v>0000000000000000</v>
      </c>
      <c r="C16" s="28">
        <f t="shared" si="1"/>
        <v>0</v>
      </c>
      <c r="D16" s="28" t="str">
        <f t="shared" si="12"/>
        <v xml:space="preserve"> </v>
      </c>
      <c r="E16" s="28">
        <f t="shared" si="2"/>
        <v>0</v>
      </c>
      <c r="F16" s="28" t="str">
        <f t="shared" si="3"/>
        <v xml:space="preserve"> </v>
      </c>
      <c r="G16" s="28">
        <f t="shared" si="4"/>
        <v>0</v>
      </c>
      <c r="H16" s="28" t="str">
        <f t="shared" si="5"/>
        <v xml:space="preserve"> </v>
      </c>
      <c r="I16" s="28">
        <f t="shared" si="13"/>
        <v>0</v>
      </c>
      <c r="J16" s="28" t="str">
        <f t="shared" si="6"/>
        <v xml:space="preserve"> </v>
      </c>
      <c r="K16" s="28">
        <f t="shared" si="7"/>
        <v>0</v>
      </c>
      <c r="L16" s="28" t="str">
        <f t="shared" si="8"/>
        <v>0</v>
      </c>
      <c r="M16" s="28">
        <f t="shared" si="9"/>
        <v>0</v>
      </c>
      <c r="N16" s="28">
        <f t="shared" si="10"/>
        <v>0</v>
      </c>
      <c r="O16" s="28" t="str">
        <f t="shared" si="11"/>
        <v xml:space="preserve"> </v>
      </c>
      <c r="Q16" s="12" t="str">
        <f>LOOKUP(C16,TRIGGERS!B:B,TRIGGERS!A:A)</f>
        <v xml:space="preserve">   </v>
      </c>
      <c r="R16" t="str">
        <f>LOOKUP(E16,CONDITIONS!B:B,CONDITIONS!A:A)</f>
        <v xml:space="preserve"> </v>
      </c>
      <c r="S16" t="str">
        <f>LOOKUP(G16,ACTIONS!B:B,ACTIONS!A:A)</f>
        <v xml:space="preserve"> </v>
      </c>
      <c r="T16" t="str">
        <f>LOOKUP(I16,CONDITIONS!B:B,CONDITIONS!A:A)</f>
        <v xml:space="preserve"> </v>
      </c>
    </row>
    <row r="17" spans="1:20">
      <c r="A17" s="33" t="s">
        <v>504</v>
      </c>
      <c r="B17" t="str">
        <f t="shared" si="14"/>
        <v>0000000000000000</v>
      </c>
      <c r="C17" s="28">
        <f t="shared" si="1"/>
        <v>0</v>
      </c>
      <c r="D17" s="28" t="str">
        <f t="shared" si="12"/>
        <v xml:space="preserve"> </v>
      </c>
      <c r="E17" s="28">
        <f t="shared" si="2"/>
        <v>0</v>
      </c>
      <c r="F17" s="28" t="str">
        <f t="shared" si="3"/>
        <v xml:space="preserve"> </v>
      </c>
      <c r="G17" s="28">
        <f t="shared" si="4"/>
        <v>0</v>
      </c>
      <c r="H17" s="28" t="str">
        <f t="shared" si="5"/>
        <v xml:space="preserve"> </v>
      </c>
      <c r="I17" s="28">
        <f t="shared" si="13"/>
        <v>0</v>
      </c>
      <c r="J17" s="28" t="str">
        <f t="shared" si="6"/>
        <v xml:space="preserve"> </v>
      </c>
      <c r="K17" s="28">
        <f t="shared" si="7"/>
        <v>0</v>
      </c>
      <c r="L17" s="28" t="str">
        <f t="shared" si="8"/>
        <v>0</v>
      </c>
      <c r="M17" s="28">
        <f t="shared" si="9"/>
        <v>0</v>
      </c>
      <c r="N17" s="28">
        <f t="shared" si="10"/>
        <v>0</v>
      </c>
      <c r="O17" s="28" t="str">
        <f t="shared" si="11"/>
        <v xml:space="preserve"> </v>
      </c>
      <c r="Q17" s="12" t="str">
        <f>LOOKUP(C17,TRIGGERS!B:B,TRIGGERS!A:A)</f>
        <v xml:space="preserve">   </v>
      </c>
      <c r="R17" t="str">
        <f>LOOKUP(E17,CONDITIONS!B:B,CONDITIONS!A:A)</f>
        <v xml:space="preserve"> </v>
      </c>
      <c r="S17" t="str">
        <f>LOOKUP(G17,ACTIONS!B:B,ACTIONS!A:A)</f>
        <v xml:space="preserve"> </v>
      </c>
      <c r="T17" t="str">
        <f>LOOKUP(I17,CONDITIONS!B:B,CONDITIONS!A:A)</f>
        <v xml:space="preserve"> </v>
      </c>
    </row>
    <row r="18" spans="1:20">
      <c r="A18" s="33" t="s">
        <v>574</v>
      </c>
      <c r="B18" t="str">
        <f t="shared" si="14"/>
        <v>0000000000000000</v>
      </c>
      <c r="C18" s="28">
        <f t="shared" si="1"/>
        <v>0</v>
      </c>
      <c r="D18" s="28" t="str">
        <f t="shared" si="12"/>
        <v xml:space="preserve"> </v>
      </c>
      <c r="E18" s="28">
        <f t="shared" si="2"/>
        <v>0</v>
      </c>
      <c r="F18" s="28" t="str">
        <f t="shared" si="3"/>
        <v xml:space="preserve"> </v>
      </c>
      <c r="G18" s="28">
        <f t="shared" si="4"/>
        <v>0</v>
      </c>
      <c r="H18" s="28" t="str">
        <f t="shared" si="5"/>
        <v xml:space="preserve"> </v>
      </c>
      <c r="I18" s="28">
        <f t="shared" si="13"/>
        <v>0</v>
      </c>
      <c r="J18" s="28" t="str">
        <f t="shared" si="6"/>
        <v xml:space="preserve"> </v>
      </c>
      <c r="K18" s="28">
        <f t="shared" si="7"/>
        <v>0</v>
      </c>
      <c r="L18" s="28" t="str">
        <f t="shared" si="8"/>
        <v>0</v>
      </c>
      <c r="M18" s="28">
        <f t="shared" si="9"/>
        <v>0</v>
      </c>
      <c r="N18" s="28">
        <f t="shared" si="10"/>
        <v>0</v>
      </c>
      <c r="O18" s="28" t="str">
        <f t="shared" si="11"/>
        <v xml:space="preserve"> </v>
      </c>
      <c r="Q18" s="12" t="str">
        <f>LOOKUP(C18,TRIGGERS!B:B,TRIGGERS!A:A)</f>
        <v xml:space="preserve">   </v>
      </c>
      <c r="R18" t="str">
        <f>LOOKUP(E18,CONDITIONS!B:B,CONDITIONS!A:A)</f>
        <v xml:space="preserve"> </v>
      </c>
      <c r="S18" t="str">
        <f>LOOKUP(G18,ACTIONS!B:B,ACTIONS!A:A)</f>
        <v xml:space="preserve"> </v>
      </c>
      <c r="T18" t="str">
        <f>LOOKUP(I18,CONDITIONS!B:B,CONDITIONS!A:A)</f>
        <v xml:space="preserve"> </v>
      </c>
    </row>
    <row r="19" spans="1:20">
      <c r="A19" s="33" t="s">
        <v>575</v>
      </c>
      <c r="B19" t="str">
        <f t="shared" si="14"/>
        <v>0000000000000000</v>
      </c>
      <c r="C19" s="28">
        <f t="shared" si="1"/>
        <v>0</v>
      </c>
      <c r="D19" s="28" t="str">
        <f t="shared" si="12"/>
        <v xml:space="preserve"> </v>
      </c>
      <c r="E19" s="28">
        <f t="shared" si="2"/>
        <v>0</v>
      </c>
      <c r="F19" s="28" t="str">
        <f t="shared" si="3"/>
        <v xml:space="preserve"> </v>
      </c>
      <c r="G19" s="28">
        <f t="shared" si="4"/>
        <v>0</v>
      </c>
      <c r="H19" s="28" t="str">
        <f t="shared" si="5"/>
        <v xml:space="preserve"> </v>
      </c>
      <c r="I19" s="28">
        <f t="shared" si="13"/>
        <v>0</v>
      </c>
      <c r="J19" s="28" t="str">
        <f t="shared" si="6"/>
        <v xml:space="preserve"> </v>
      </c>
      <c r="K19" s="28">
        <f t="shared" si="7"/>
        <v>0</v>
      </c>
      <c r="L19" s="28" t="str">
        <f t="shared" si="8"/>
        <v>0</v>
      </c>
      <c r="M19" s="28">
        <f t="shared" si="9"/>
        <v>0</v>
      </c>
      <c r="N19" s="28">
        <f t="shared" si="10"/>
        <v>0</v>
      </c>
      <c r="O19" s="28" t="str">
        <f t="shared" si="11"/>
        <v xml:space="preserve"> </v>
      </c>
      <c r="Q19" s="12" t="str">
        <f>LOOKUP(C19,TRIGGERS!B:B,TRIGGERS!A:A)</f>
        <v xml:space="preserve">   </v>
      </c>
      <c r="R19" t="str">
        <f>LOOKUP(E19,CONDITIONS!B:B,CONDITIONS!A:A)</f>
        <v xml:space="preserve"> </v>
      </c>
      <c r="S19" t="str">
        <f>LOOKUP(G19,ACTIONS!B:B,ACTIONS!A:A)</f>
        <v xml:space="preserve"> </v>
      </c>
      <c r="T19" t="str">
        <f>LOOKUP(I19,CONDITIONS!B:B,CONDITIONS!A:A)</f>
        <v xml:space="preserve"> </v>
      </c>
    </row>
    <row r="20" spans="1:20">
      <c r="A20" s="33" t="s">
        <v>576</v>
      </c>
      <c r="B20" t="str">
        <f t="shared" si="14"/>
        <v>0000000000000000</v>
      </c>
      <c r="C20" s="28">
        <f t="shared" si="1"/>
        <v>0</v>
      </c>
      <c r="D20" s="28" t="str">
        <f t="shared" si="12"/>
        <v xml:space="preserve"> </v>
      </c>
      <c r="E20" s="28">
        <f t="shared" si="2"/>
        <v>0</v>
      </c>
      <c r="F20" s="28" t="str">
        <f t="shared" si="3"/>
        <v xml:space="preserve"> </v>
      </c>
      <c r="G20" s="28">
        <f t="shared" si="4"/>
        <v>0</v>
      </c>
      <c r="H20" s="28" t="str">
        <f t="shared" si="5"/>
        <v xml:space="preserve"> </v>
      </c>
      <c r="I20" s="28">
        <f t="shared" si="13"/>
        <v>0</v>
      </c>
      <c r="J20" s="28" t="str">
        <f t="shared" si="6"/>
        <v xml:space="preserve"> </v>
      </c>
      <c r="K20" s="28">
        <f t="shared" si="7"/>
        <v>0</v>
      </c>
      <c r="L20" s="28" t="str">
        <f t="shared" si="8"/>
        <v>0</v>
      </c>
      <c r="M20" s="28">
        <f t="shared" si="9"/>
        <v>0</v>
      </c>
      <c r="N20" s="28">
        <f t="shared" si="10"/>
        <v>0</v>
      </c>
      <c r="O20" s="28" t="str">
        <f t="shared" si="11"/>
        <v xml:space="preserve"> </v>
      </c>
      <c r="Q20" s="12" t="str">
        <f>LOOKUP(C20,TRIGGERS!B:B,TRIGGERS!A:A)</f>
        <v xml:space="preserve">   </v>
      </c>
      <c r="R20" t="str">
        <f>LOOKUP(E20,CONDITIONS!B:B,CONDITIONS!A:A)</f>
        <v xml:space="preserve"> </v>
      </c>
      <c r="S20" t="str">
        <f>LOOKUP(G20,ACTIONS!B:B,ACTIONS!A:A)</f>
        <v xml:space="preserve"> </v>
      </c>
      <c r="T20" t="str">
        <f>LOOKUP(I20,CONDITIONS!B:B,CONDITIONS!A:A)</f>
        <v xml:space="preserve"> </v>
      </c>
    </row>
    <row r="21" spans="1:20">
      <c r="A21" s="33" t="s">
        <v>577</v>
      </c>
      <c r="B21" t="str">
        <f t="shared" si="14"/>
        <v>0000000000000000</v>
      </c>
      <c r="C21" s="28">
        <f t="shared" si="1"/>
        <v>0</v>
      </c>
      <c r="D21" s="28" t="str">
        <f t="shared" si="12"/>
        <v xml:space="preserve"> </v>
      </c>
      <c r="E21" s="28">
        <f t="shared" si="2"/>
        <v>0</v>
      </c>
      <c r="F21" s="28" t="str">
        <f t="shared" si="3"/>
        <v xml:space="preserve"> </v>
      </c>
      <c r="G21" s="28">
        <f t="shared" si="4"/>
        <v>0</v>
      </c>
      <c r="H21" s="28" t="str">
        <f t="shared" si="5"/>
        <v xml:space="preserve"> </v>
      </c>
      <c r="I21" s="28">
        <f t="shared" si="13"/>
        <v>0</v>
      </c>
      <c r="J21" s="28" t="str">
        <f t="shared" si="6"/>
        <v xml:space="preserve"> </v>
      </c>
      <c r="K21" s="28">
        <f t="shared" si="7"/>
        <v>0</v>
      </c>
      <c r="L21" s="28" t="str">
        <f t="shared" si="8"/>
        <v>0</v>
      </c>
      <c r="M21" s="28">
        <f t="shared" si="9"/>
        <v>0</v>
      </c>
      <c r="N21" s="28">
        <f t="shared" si="10"/>
        <v>0</v>
      </c>
      <c r="O21" s="28" t="str">
        <f t="shared" si="11"/>
        <v xml:space="preserve"> </v>
      </c>
      <c r="Q21" s="12" t="str">
        <f>LOOKUP(C21,TRIGGERS!B:B,TRIGGERS!A:A)</f>
        <v xml:space="preserve">   </v>
      </c>
      <c r="R21" t="str">
        <f>LOOKUP(E21,CONDITIONS!B:B,CONDITIONS!A:A)</f>
        <v xml:space="preserve"> </v>
      </c>
      <c r="S21" t="str">
        <f>LOOKUP(G21,ACTIONS!B:B,ACTIONS!A:A)</f>
        <v xml:space="preserve"> </v>
      </c>
      <c r="T21" t="str">
        <f>LOOKUP(I21,CONDITIONS!B:B,CONDITIONS!A:A)</f>
        <v xml:space="preserve"> </v>
      </c>
    </row>
    <row r="22" spans="1:20">
      <c r="A22" s="33" t="s">
        <v>505</v>
      </c>
      <c r="B22" t="str">
        <f t="shared" si="14"/>
        <v>0000000000000000</v>
      </c>
      <c r="C22" s="28">
        <f t="shared" si="1"/>
        <v>0</v>
      </c>
      <c r="D22" s="28" t="str">
        <f t="shared" si="12"/>
        <v xml:space="preserve"> </v>
      </c>
      <c r="E22" s="28">
        <f t="shared" si="2"/>
        <v>0</v>
      </c>
      <c r="F22" s="28" t="str">
        <f t="shared" si="3"/>
        <v xml:space="preserve"> </v>
      </c>
      <c r="G22" s="28">
        <f t="shared" si="4"/>
        <v>0</v>
      </c>
      <c r="H22" s="28" t="str">
        <f t="shared" si="5"/>
        <v xml:space="preserve"> </v>
      </c>
      <c r="I22" s="28">
        <f t="shared" si="13"/>
        <v>0</v>
      </c>
      <c r="J22" s="28" t="str">
        <f t="shared" si="6"/>
        <v xml:space="preserve"> </v>
      </c>
      <c r="K22" s="28">
        <f t="shared" si="7"/>
        <v>0</v>
      </c>
      <c r="L22" s="28" t="str">
        <f t="shared" si="8"/>
        <v>0</v>
      </c>
      <c r="M22" s="28">
        <f t="shared" si="9"/>
        <v>0</v>
      </c>
      <c r="N22" s="28">
        <f t="shared" si="10"/>
        <v>0</v>
      </c>
      <c r="O22" s="28" t="str">
        <f t="shared" si="11"/>
        <v xml:space="preserve"> </v>
      </c>
      <c r="Q22" s="12" t="str">
        <f>LOOKUP(C22,TRIGGERS!B:B,TRIGGERS!A:A)</f>
        <v xml:space="preserve">   </v>
      </c>
      <c r="R22" t="str">
        <f>LOOKUP(E22,CONDITIONS!B:B,CONDITIONS!A:A)</f>
        <v xml:space="preserve"> </v>
      </c>
      <c r="S22" t="str">
        <f>LOOKUP(G22,ACTIONS!B:B,ACTIONS!A:A)</f>
        <v xml:space="preserve"> </v>
      </c>
      <c r="T22" t="str">
        <f>LOOKUP(I22,CONDITIONS!B:B,CONDITIONS!A:A)</f>
        <v xml:space="preserve"> </v>
      </c>
    </row>
    <row r="23" spans="1:20">
      <c r="A23" s="33" t="s">
        <v>578</v>
      </c>
      <c r="B23" t="str">
        <f t="shared" si="14"/>
        <v>0000000000000000</v>
      </c>
      <c r="C23" s="28">
        <f t="shared" si="1"/>
        <v>0</v>
      </c>
      <c r="D23" s="28" t="str">
        <f t="shared" si="12"/>
        <v xml:space="preserve"> </v>
      </c>
      <c r="E23" s="28">
        <f t="shared" si="2"/>
        <v>0</v>
      </c>
      <c r="F23" s="28" t="str">
        <f t="shared" si="3"/>
        <v xml:space="preserve"> </v>
      </c>
      <c r="G23" s="28">
        <f t="shared" si="4"/>
        <v>0</v>
      </c>
      <c r="H23" s="28" t="str">
        <f t="shared" si="5"/>
        <v xml:space="preserve"> </v>
      </c>
      <c r="I23" s="28">
        <f t="shared" si="13"/>
        <v>0</v>
      </c>
      <c r="J23" s="28" t="str">
        <f t="shared" si="6"/>
        <v xml:space="preserve"> </v>
      </c>
      <c r="K23" s="28">
        <f t="shared" si="7"/>
        <v>0</v>
      </c>
      <c r="L23" s="28" t="str">
        <f t="shared" si="8"/>
        <v>0</v>
      </c>
      <c r="M23" s="28">
        <f t="shared" si="9"/>
        <v>0</v>
      </c>
      <c r="N23" s="28">
        <f t="shared" si="10"/>
        <v>0</v>
      </c>
      <c r="O23" s="28" t="str">
        <f t="shared" si="11"/>
        <v xml:space="preserve"> </v>
      </c>
      <c r="Q23" s="12" t="str">
        <f>LOOKUP(C23,TRIGGERS!B:B,TRIGGERS!A:A)</f>
        <v xml:space="preserve">   </v>
      </c>
      <c r="R23" t="str">
        <f>LOOKUP(E23,CONDITIONS!B:B,CONDITIONS!A:A)</f>
        <v xml:space="preserve"> </v>
      </c>
      <c r="S23" t="str">
        <f>LOOKUP(G23,ACTIONS!B:B,ACTIONS!A:A)</f>
        <v xml:space="preserve"> </v>
      </c>
      <c r="T23" t="str">
        <f>LOOKUP(I23,CONDITIONS!B:B,CONDITIONS!A:A)</f>
        <v xml:space="preserve"> </v>
      </c>
    </row>
    <row r="24" spans="1:20">
      <c r="A24" s="33" t="s">
        <v>579</v>
      </c>
      <c r="B24" t="str">
        <f t="shared" si="14"/>
        <v>0000000000000000</v>
      </c>
      <c r="C24" s="28">
        <f t="shared" si="1"/>
        <v>0</v>
      </c>
      <c r="D24" s="28" t="str">
        <f t="shared" si="12"/>
        <v xml:space="preserve"> </v>
      </c>
      <c r="E24" s="28">
        <f t="shared" si="2"/>
        <v>0</v>
      </c>
      <c r="F24" s="28" t="str">
        <f t="shared" si="3"/>
        <v xml:space="preserve"> </v>
      </c>
      <c r="G24" s="28">
        <f t="shared" si="4"/>
        <v>0</v>
      </c>
      <c r="H24" s="28" t="str">
        <f t="shared" si="5"/>
        <v xml:space="preserve"> </v>
      </c>
      <c r="I24" s="28">
        <f t="shared" si="13"/>
        <v>0</v>
      </c>
      <c r="J24" s="28" t="str">
        <f t="shared" si="6"/>
        <v xml:space="preserve"> </v>
      </c>
      <c r="K24" s="28">
        <f t="shared" si="7"/>
        <v>0</v>
      </c>
      <c r="L24" s="28" t="str">
        <f t="shared" si="8"/>
        <v>0</v>
      </c>
      <c r="M24" s="28">
        <f t="shared" si="9"/>
        <v>0</v>
      </c>
      <c r="N24" s="28">
        <f t="shared" si="10"/>
        <v>0</v>
      </c>
      <c r="O24" s="28" t="str">
        <f t="shared" si="11"/>
        <v xml:space="preserve"> </v>
      </c>
      <c r="Q24" s="12" t="str">
        <f>LOOKUP(C24,TRIGGERS!B:B,TRIGGERS!A:A)</f>
        <v xml:space="preserve">   </v>
      </c>
      <c r="R24" t="str">
        <f>LOOKUP(E24,CONDITIONS!B:B,CONDITIONS!A:A)</f>
        <v xml:space="preserve"> </v>
      </c>
      <c r="S24" t="str">
        <f>LOOKUP(G24,ACTIONS!B:B,ACTIONS!A:A)</f>
        <v xml:space="preserve"> </v>
      </c>
      <c r="T24" t="str">
        <f>LOOKUP(I24,CONDITIONS!B:B,CONDITIONS!A:A)</f>
        <v xml:space="preserve"> </v>
      </c>
    </row>
    <row r="25" spans="1:20">
      <c r="A25" s="33" t="s">
        <v>580</v>
      </c>
      <c r="B25" t="str">
        <f t="shared" si="14"/>
        <v>0000000000000000</v>
      </c>
      <c r="C25" s="28">
        <f t="shared" si="1"/>
        <v>0</v>
      </c>
      <c r="D25" s="28" t="str">
        <f t="shared" si="12"/>
        <v xml:space="preserve"> </v>
      </c>
      <c r="E25" s="28">
        <f t="shared" si="2"/>
        <v>0</v>
      </c>
      <c r="F25" s="28" t="str">
        <f t="shared" si="3"/>
        <v xml:space="preserve"> </v>
      </c>
      <c r="G25" s="28">
        <f t="shared" si="4"/>
        <v>0</v>
      </c>
      <c r="H25" s="28" t="str">
        <f t="shared" si="5"/>
        <v xml:space="preserve"> </v>
      </c>
      <c r="I25" s="28">
        <f t="shared" si="13"/>
        <v>0</v>
      </c>
      <c r="J25" s="28" t="str">
        <f t="shared" si="6"/>
        <v xml:space="preserve"> </v>
      </c>
      <c r="K25" s="28">
        <f t="shared" si="7"/>
        <v>0</v>
      </c>
      <c r="L25" s="28" t="str">
        <f t="shared" si="8"/>
        <v>0</v>
      </c>
      <c r="M25" s="28">
        <f t="shared" si="9"/>
        <v>0</v>
      </c>
      <c r="N25" s="28">
        <f t="shared" si="10"/>
        <v>0</v>
      </c>
      <c r="O25" s="28" t="str">
        <f t="shared" si="11"/>
        <v xml:space="preserve"> </v>
      </c>
      <c r="Q25" s="12" t="str">
        <f>LOOKUP(C25,TRIGGERS!B:B,TRIGGERS!A:A)</f>
        <v xml:space="preserve">   </v>
      </c>
      <c r="R25" t="str">
        <f>LOOKUP(E25,CONDITIONS!B:B,CONDITIONS!A:A)</f>
        <v xml:space="preserve"> </v>
      </c>
      <c r="S25" t="str">
        <f>LOOKUP(G25,ACTIONS!B:B,ACTIONS!A:A)</f>
        <v xml:space="preserve"> </v>
      </c>
      <c r="T25" t="str">
        <f>LOOKUP(I25,CONDITIONS!B:B,CONDITIONS!A:A)</f>
        <v xml:space="preserve"> </v>
      </c>
    </row>
    <row r="26" spans="1:20">
      <c r="A26" s="33" t="s">
        <v>581</v>
      </c>
      <c r="B26" t="str">
        <f t="shared" si="14"/>
        <v>0000000000000000</v>
      </c>
      <c r="C26" s="28">
        <f t="shared" si="1"/>
        <v>0</v>
      </c>
      <c r="D26" s="28" t="str">
        <f t="shared" si="12"/>
        <v xml:space="preserve"> </v>
      </c>
      <c r="E26" s="28">
        <f t="shared" si="2"/>
        <v>0</v>
      </c>
      <c r="F26" s="28" t="str">
        <f t="shared" si="3"/>
        <v xml:space="preserve"> </v>
      </c>
      <c r="G26" s="28">
        <f t="shared" si="4"/>
        <v>0</v>
      </c>
      <c r="H26" s="28" t="str">
        <f t="shared" si="5"/>
        <v xml:space="preserve"> </v>
      </c>
      <c r="I26" s="28">
        <f t="shared" si="13"/>
        <v>0</v>
      </c>
      <c r="J26" s="28" t="str">
        <f t="shared" si="6"/>
        <v xml:space="preserve"> </v>
      </c>
      <c r="K26" s="28">
        <f t="shared" si="7"/>
        <v>0</v>
      </c>
      <c r="L26" s="28" t="str">
        <f t="shared" si="8"/>
        <v>0</v>
      </c>
      <c r="M26" s="28">
        <f t="shared" si="9"/>
        <v>0</v>
      </c>
      <c r="N26" s="28">
        <f t="shared" si="10"/>
        <v>0</v>
      </c>
      <c r="O26" s="28" t="str">
        <f t="shared" si="11"/>
        <v xml:space="preserve"> </v>
      </c>
      <c r="Q26" s="12" t="str">
        <f>LOOKUP(C26,TRIGGERS!B:B,TRIGGERS!A:A)</f>
        <v xml:space="preserve">   </v>
      </c>
      <c r="R26" t="str">
        <f>LOOKUP(E26,CONDITIONS!B:B,CONDITIONS!A:A)</f>
        <v xml:space="preserve"> </v>
      </c>
      <c r="S26" t="str">
        <f>LOOKUP(G26,ACTIONS!B:B,ACTIONS!A:A)</f>
        <v xml:space="preserve"> </v>
      </c>
      <c r="T26" t="str">
        <f>LOOKUP(I26,CONDITIONS!B:B,CONDITIONS!A:A)</f>
        <v xml:space="preserve"> </v>
      </c>
    </row>
    <row r="27" spans="1:20">
      <c r="A27" s="33" t="s">
        <v>582</v>
      </c>
      <c r="B27" t="str">
        <f t="shared" si="14"/>
        <v>0000000000000000</v>
      </c>
      <c r="C27" s="28">
        <f t="shared" si="1"/>
        <v>0</v>
      </c>
      <c r="D27" s="28" t="str">
        <f t="shared" si="12"/>
        <v xml:space="preserve"> </v>
      </c>
      <c r="E27" s="28">
        <f t="shared" si="2"/>
        <v>0</v>
      </c>
      <c r="F27" s="28" t="str">
        <f t="shared" si="3"/>
        <v xml:space="preserve"> </v>
      </c>
      <c r="G27" s="28">
        <f t="shared" si="4"/>
        <v>0</v>
      </c>
      <c r="H27" s="28" t="str">
        <f t="shared" si="5"/>
        <v xml:space="preserve"> </v>
      </c>
      <c r="I27" s="28">
        <f t="shared" si="13"/>
        <v>0</v>
      </c>
      <c r="J27" s="28" t="str">
        <f t="shared" si="6"/>
        <v xml:space="preserve"> </v>
      </c>
      <c r="K27" s="28">
        <f t="shared" si="7"/>
        <v>0</v>
      </c>
      <c r="L27" s="28" t="str">
        <f t="shared" si="8"/>
        <v>0</v>
      </c>
      <c r="M27" s="28">
        <f t="shared" si="9"/>
        <v>0</v>
      </c>
      <c r="N27" s="28">
        <f t="shared" si="10"/>
        <v>0</v>
      </c>
      <c r="O27" s="28" t="str">
        <f t="shared" si="11"/>
        <v xml:space="preserve"> </v>
      </c>
      <c r="Q27" s="12" t="str">
        <f>LOOKUP(C27,TRIGGERS!B:B,TRIGGERS!A:A)</f>
        <v xml:space="preserve">   </v>
      </c>
      <c r="R27" t="str">
        <f>LOOKUP(E27,CONDITIONS!B:B,CONDITIONS!A:A)</f>
        <v xml:space="preserve"> </v>
      </c>
      <c r="S27" t="str">
        <f>LOOKUP(G27,ACTIONS!B:B,ACTIONS!A:A)</f>
        <v xml:space="preserve"> </v>
      </c>
      <c r="T27" t="str">
        <f>LOOKUP(I27,CONDITIONS!B:B,CONDITIONS!A:A)</f>
        <v xml:space="preserve"> </v>
      </c>
    </row>
    <row r="28" spans="1:20">
      <c r="A28" s="33" t="s">
        <v>583</v>
      </c>
      <c r="B28" t="str">
        <f t="shared" si="14"/>
        <v>0000000000000000</v>
      </c>
      <c r="C28" s="28">
        <f t="shared" si="1"/>
        <v>0</v>
      </c>
      <c r="D28" s="28" t="str">
        <f t="shared" si="12"/>
        <v xml:space="preserve"> </v>
      </c>
      <c r="E28" s="28">
        <f t="shared" si="2"/>
        <v>0</v>
      </c>
      <c r="F28" s="28" t="str">
        <f t="shared" si="3"/>
        <v xml:space="preserve"> </v>
      </c>
      <c r="G28" s="28">
        <f t="shared" si="4"/>
        <v>0</v>
      </c>
      <c r="H28" s="28" t="str">
        <f t="shared" si="5"/>
        <v xml:space="preserve"> </v>
      </c>
      <c r="I28" s="28">
        <f t="shared" si="13"/>
        <v>0</v>
      </c>
      <c r="J28" s="28" t="str">
        <f t="shared" si="6"/>
        <v xml:space="preserve"> </v>
      </c>
      <c r="K28" s="28">
        <f t="shared" si="7"/>
        <v>0</v>
      </c>
      <c r="L28" s="28" t="str">
        <f t="shared" si="8"/>
        <v>0</v>
      </c>
      <c r="M28" s="28">
        <f t="shared" si="9"/>
        <v>0</v>
      </c>
      <c r="N28" s="28">
        <f t="shared" si="10"/>
        <v>0</v>
      </c>
      <c r="O28" s="28" t="str">
        <f t="shared" si="11"/>
        <v xml:space="preserve"> </v>
      </c>
      <c r="Q28" s="12" t="str">
        <f>LOOKUP(C28,TRIGGERS!B:B,TRIGGERS!A:A)</f>
        <v xml:space="preserve">   </v>
      </c>
      <c r="R28" t="str">
        <f>LOOKUP(E28,CONDITIONS!B:B,CONDITIONS!A:A)</f>
        <v xml:space="preserve"> </v>
      </c>
      <c r="S28" t="str">
        <f>LOOKUP(G28,ACTIONS!B:B,ACTIONS!A:A)</f>
        <v xml:space="preserve"> </v>
      </c>
      <c r="T28" t="str">
        <f>LOOKUP(I28,CONDITIONS!B:B,CONDITIONS!A:A)</f>
        <v xml:space="preserve"> </v>
      </c>
    </row>
    <row r="29" spans="1:20">
      <c r="A29" s="33" t="s">
        <v>506</v>
      </c>
      <c r="B29" t="str">
        <f t="shared" si="14"/>
        <v>0000000000000000</v>
      </c>
      <c r="C29" s="28">
        <f t="shared" si="1"/>
        <v>0</v>
      </c>
      <c r="D29" s="28" t="str">
        <f t="shared" si="12"/>
        <v xml:space="preserve"> </v>
      </c>
      <c r="E29" s="28">
        <f t="shared" si="2"/>
        <v>0</v>
      </c>
      <c r="F29" s="28" t="str">
        <f t="shared" si="3"/>
        <v xml:space="preserve"> </v>
      </c>
      <c r="G29" s="28">
        <f t="shared" si="4"/>
        <v>0</v>
      </c>
      <c r="H29" s="28" t="str">
        <f t="shared" si="5"/>
        <v xml:space="preserve"> </v>
      </c>
      <c r="I29" s="28">
        <f t="shared" si="13"/>
        <v>0</v>
      </c>
      <c r="J29" s="28" t="str">
        <f t="shared" si="6"/>
        <v xml:space="preserve"> </v>
      </c>
      <c r="K29" s="28">
        <f t="shared" si="7"/>
        <v>0</v>
      </c>
      <c r="L29" s="28" t="str">
        <f t="shared" si="8"/>
        <v>0</v>
      </c>
      <c r="M29" s="28">
        <f t="shared" si="9"/>
        <v>0</v>
      </c>
      <c r="N29" s="28">
        <f t="shared" si="10"/>
        <v>0</v>
      </c>
      <c r="O29" s="28" t="str">
        <f t="shared" si="11"/>
        <v xml:space="preserve"> </v>
      </c>
      <c r="Q29" s="12" t="str">
        <f>LOOKUP(C29,TRIGGERS!B:B,TRIGGERS!A:A)</f>
        <v xml:space="preserve">   </v>
      </c>
      <c r="R29" t="str">
        <f>LOOKUP(E29,CONDITIONS!B:B,CONDITIONS!A:A)</f>
        <v xml:space="preserve"> </v>
      </c>
      <c r="S29" t="str">
        <f>LOOKUP(G29,ACTIONS!B:B,ACTIONS!A:A)</f>
        <v xml:space="preserve"> </v>
      </c>
      <c r="T29" t="str">
        <f>LOOKUP(I29,CONDITIONS!B:B,CONDITIONS!A:A)</f>
        <v xml:space="preserve"> </v>
      </c>
    </row>
    <row r="30" spans="1:20">
      <c r="A30" s="33" t="s">
        <v>584</v>
      </c>
      <c r="B30" t="str">
        <f t="shared" si="14"/>
        <v>0000000000000000</v>
      </c>
      <c r="C30" s="28">
        <f t="shared" si="1"/>
        <v>0</v>
      </c>
      <c r="D30" s="28" t="str">
        <f t="shared" si="12"/>
        <v xml:space="preserve"> </v>
      </c>
      <c r="E30" s="28">
        <f t="shared" si="2"/>
        <v>0</v>
      </c>
      <c r="F30" s="28" t="str">
        <f t="shared" si="3"/>
        <v xml:space="preserve"> </v>
      </c>
      <c r="G30" s="28">
        <f t="shared" si="4"/>
        <v>0</v>
      </c>
      <c r="H30" s="28" t="str">
        <f t="shared" si="5"/>
        <v xml:space="preserve"> </v>
      </c>
      <c r="I30" s="28">
        <f t="shared" si="13"/>
        <v>0</v>
      </c>
      <c r="J30" s="28" t="str">
        <f t="shared" si="6"/>
        <v xml:space="preserve"> </v>
      </c>
      <c r="K30" s="28">
        <f t="shared" si="7"/>
        <v>0</v>
      </c>
      <c r="L30" s="28" t="str">
        <f t="shared" si="8"/>
        <v>0</v>
      </c>
      <c r="M30" s="28">
        <f t="shared" si="9"/>
        <v>0</v>
      </c>
      <c r="N30" s="28">
        <f t="shared" si="10"/>
        <v>0</v>
      </c>
      <c r="O30" s="28" t="str">
        <f t="shared" si="11"/>
        <v xml:space="preserve"> </v>
      </c>
      <c r="Q30" s="12" t="str">
        <f>LOOKUP(C30,TRIGGERS!B:B,TRIGGERS!A:A)</f>
        <v xml:space="preserve">   </v>
      </c>
      <c r="R30" t="str">
        <f>LOOKUP(E30,CONDITIONS!B:B,CONDITIONS!A:A)</f>
        <v xml:space="preserve"> </v>
      </c>
      <c r="S30" t="str">
        <f>LOOKUP(G30,ACTIONS!B:B,ACTIONS!A:A)</f>
        <v xml:space="preserve"> </v>
      </c>
      <c r="T30" t="str">
        <f>LOOKUP(I30,CONDITIONS!B:B,CONDITIONS!A:A)</f>
        <v xml:space="preserve"> </v>
      </c>
    </row>
    <row r="31" spans="1:20">
      <c r="A31" s="33" t="s">
        <v>585</v>
      </c>
      <c r="B31" t="str">
        <f t="shared" si="14"/>
        <v>0000000000000000</v>
      </c>
      <c r="C31" s="28">
        <f t="shared" si="1"/>
        <v>0</v>
      </c>
      <c r="D31" s="28" t="str">
        <f t="shared" si="12"/>
        <v xml:space="preserve"> </v>
      </c>
      <c r="E31" s="28">
        <f t="shared" si="2"/>
        <v>0</v>
      </c>
      <c r="F31" s="28" t="str">
        <f t="shared" si="3"/>
        <v xml:space="preserve"> </v>
      </c>
      <c r="G31" s="28">
        <f t="shared" si="4"/>
        <v>0</v>
      </c>
      <c r="H31" s="28" t="str">
        <f t="shared" si="5"/>
        <v xml:space="preserve"> </v>
      </c>
      <c r="I31" s="28">
        <f t="shared" si="13"/>
        <v>0</v>
      </c>
      <c r="J31" s="28" t="str">
        <f t="shared" si="6"/>
        <v xml:space="preserve"> </v>
      </c>
      <c r="K31" s="28">
        <f t="shared" si="7"/>
        <v>0</v>
      </c>
      <c r="L31" s="28" t="str">
        <f t="shared" si="8"/>
        <v>0</v>
      </c>
      <c r="M31" s="28">
        <f t="shared" si="9"/>
        <v>0</v>
      </c>
      <c r="N31" s="28">
        <f t="shared" si="10"/>
        <v>0</v>
      </c>
      <c r="O31" s="28" t="str">
        <f t="shared" si="11"/>
        <v xml:space="preserve"> </v>
      </c>
      <c r="Q31" s="12" t="str">
        <f>LOOKUP(C31,TRIGGERS!B:B,TRIGGERS!A:A)</f>
        <v xml:space="preserve">   </v>
      </c>
      <c r="R31" t="str">
        <f>LOOKUP(E31,CONDITIONS!B:B,CONDITIONS!A:A)</f>
        <v xml:space="preserve"> </v>
      </c>
      <c r="S31" t="str">
        <f>LOOKUP(G31,ACTIONS!B:B,ACTIONS!A:A)</f>
        <v xml:space="preserve"> </v>
      </c>
      <c r="T31" t="str">
        <f>LOOKUP(I31,CONDITIONS!B:B,CONDITIONS!A:A)</f>
        <v xml:space="preserve"> </v>
      </c>
    </row>
    <row r="32" spans="1:20">
      <c r="A32" s="33" t="s">
        <v>586</v>
      </c>
      <c r="B32" t="str">
        <f t="shared" si="14"/>
        <v>0000000000000000</v>
      </c>
      <c r="C32" s="28">
        <f t="shared" si="1"/>
        <v>0</v>
      </c>
      <c r="D32" s="28" t="str">
        <f t="shared" si="12"/>
        <v xml:space="preserve"> </v>
      </c>
      <c r="E32" s="28">
        <f t="shared" si="2"/>
        <v>0</v>
      </c>
      <c r="F32" s="28" t="str">
        <f t="shared" si="3"/>
        <v xml:space="preserve"> </v>
      </c>
      <c r="G32" s="28">
        <f t="shared" si="4"/>
        <v>0</v>
      </c>
      <c r="H32" s="28" t="str">
        <f t="shared" si="5"/>
        <v xml:space="preserve"> </v>
      </c>
      <c r="I32" s="28">
        <f t="shared" si="13"/>
        <v>0</v>
      </c>
      <c r="J32" s="28" t="str">
        <f t="shared" si="6"/>
        <v xml:space="preserve"> </v>
      </c>
      <c r="K32" s="28">
        <f t="shared" si="7"/>
        <v>0</v>
      </c>
      <c r="L32" s="28" t="str">
        <f t="shared" si="8"/>
        <v>0</v>
      </c>
      <c r="M32" s="28">
        <f t="shared" si="9"/>
        <v>0</v>
      </c>
      <c r="N32" s="28">
        <f t="shared" si="10"/>
        <v>0</v>
      </c>
      <c r="O32" s="28" t="str">
        <f t="shared" si="11"/>
        <v xml:space="preserve"> </v>
      </c>
      <c r="Q32" s="12" t="str">
        <f>LOOKUP(C32,TRIGGERS!B:B,TRIGGERS!A:A)</f>
        <v xml:space="preserve">   </v>
      </c>
      <c r="R32" t="str">
        <f>LOOKUP(E32,CONDITIONS!B:B,CONDITIONS!A:A)</f>
        <v xml:space="preserve"> </v>
      </c>
      <c r="S32" t="str">
        <f>LOOKUP(G32,ACTIONS!B:B,ACTIONS!A:A)</f>
        <v xml:space="preserve"> </v>
      </c>
      <c r="T32" t="str">
        <f>LOOKUP(I32,CONDITIONS!B:B,CONDITIONS!A:A)</f>
        <v xml:space="preserve"> </v>
      </c>
    </row>
    <row r="33" spans="1:20">
      <c r="A33" s="33" t="s">
        <v>507</v>
      </c>
      <c r="B33" t="str">
        <f t="shared" si="14"/>
        <v>0000000000000000</v>
      </c>
      <c r="C33" s="28">
        <f t="shared" si="1"/>
        <v>0</v>
      </c>
      <c r="D33" s="28" t="str">
        <f t="shared" si="12"/>
        <v xml:space="preserve"> </v>
      </c>
      <c r="E33" s="28">
        <f t="shared" si="2"/>
        <v>0</v>
      </c>
      <c r="F33" s="28" t="str">
        <f t="shared" si="3"/>
        <v xml:space="preserve"> </v>
      </c>
      <c r="G33" s="28">
        <f t="shared" si="4"/>
        <v>0</v>
      </c>
      <c r="H33" s="28" t="str">
        <f t="shared" si="5"/>
        <v xml:space="preserve"> </v>
      </c>
      <c r="I33" s="28">
        <f t="shared" si="13"/>
        <v>0</v>
      </c>
      <c r="J33" s="28" t="str">
        <f t="shared" si="6"/>
        <v xml:space="preserve"> </v>
      </c>
      <c r="K33" s="28">
        <f t="shared" si="7"/>
        <v>0</v>
      </c>
      <c r="L33" s="28" t="str">
        <f t="shared" si="8"/>
        <v>0</v>
      </c>
      <c r="M33" s="28">
        <f t="shared" si="9"/>
        <v>0</v>
      </c>
      <c r="N33" s="28">
        <f t="shared" si="10"/>
        <v>0</v>
      </c>
      <c r="O33" s="28" t="str">
        <f t="shared" si="11"/>
        <v xml:space="preserve"> </v>
      </c>
      <c r="Q33" s="12" t="str">
        <f>LOOKUP(C33,TRIGGERS!B:B,TRIGGERS!A:A)</f>
        <v xml:space="preserve">   </v>
      </c>
      <c r="R33" t="str">
        <f>LOOKUP(E33,CONDITIONS!B:B,CONDITIONS!A:A)</f>
        <v xml:space="preserve"> </v>
      </c>
      <c r="S33" t="str">
        <f>LOOKUP(G33,ACTIONS!B:B,ACTIONS!A:A)</f>
        <v xml:space="preserve"> </v>
      </c>
      <c r="T33" t="str">
        <f>LOOKUP(I33,CONDITIONS!B:B,CONDITIONS!A:A)</f>
        <v xml:space="preserve"> </v>
      </c>
    </row>
    <row r="34" spans="1:20">
      <c r="A34" s="33" t="s">
        <v>587</v>
      </c>
      <c r="B34" t="str">
        <f t="shared" si="14"/>
        <v>0000000000000000</v>
      </c>
      <c r="C34" s="28">
        <f t="shared" si="1"/>
        <v>0</v>
      </c>
      <c r="D34" s="28" t="str">
        <f t="shared" si="12"/>
        <v xml:space="preserve"> </v>
      </c>
      <c r="E34" s="28">
        <f t="shared" si="2"/>
        <v>0</v>
      </c>
      <c r="F34" s="28" t="str">
        <f t="shared" si="3"/>
        <v xml:space="preserve"> </v>
      </c>
      <c r="G34" s="28">
        <f t="shared" si="4"/>
        <v>0</v>
      </c>
      <c r="H34" s="28" t="str">
        <f t="shared" si="5"/>
        <v xml:space="preserve"> </v>
      </c>
      <c r="I34" s="28">
        <f t="shared" si="13"/>
        <v>0</v>
      </c>
      <c r="J34" s="28" t="str">
        <f t="shared" si="6"/>
        <v xml:space="preserve"> </v>
      </c>
      <c r="K34" s="28">
        <f t="shared" si="7"/>
        <v>0</v>
      </c>
      <c r="L34" s="28" t="str">
        <f t="shared" si="8"/>
        <v>0</v>
      </c>
      <c r="M34" s="28">
        <f t="shared" si="9"/>
        <v>0</v>
      </c>
      <c r="N34" s="28">
        <f t="shared" si="10"/>
        <v>0</v>
      </c>
      <c r="O34" s="28" t="str">
        <f t="shared" si="11"/>
        <v xml:space="preserve"> </v>
      </c>
      <c r="Q34" s="12" t="str">
        <f>LOOKUP(C34,TRIGGERS!B:B,TRIGGERS!A:A)</f>
        <v xml:space="preserve">   </v>
      </c>
      <c r="R34" t="str">
        <f>LOOKUP(E34,CONDITIONS!B:B,CONDITIONS!A:A)</f>
        <v xml:space="preserve"> </v>
      </c>
      <c r="S34" t="str">
        <f>LOOKUP(G34,ACTIONS!B:B,ACTIONS!A:A)</f>
        <v xml:space="preserve"> </v>
      </c>
      <c r="T34" t="str">
        <f>LOOKUP(I34,CONDITIONS!B:B,CONDITIONS!A:A)</f>
        <v xml:space="preserve"> </v>
      </c>
    </row>
    <row r="35" spans="1:20">
      <c r="A35" s="33" t="s">
        <v>508</v>
      </c>
      <c r="B35" t="str">
        <f t="shared" si="14"/>
        <v>0000000000000000</v>
      </c>
      <c r="C35" s="28">
        <f t="shared" si="1"/>
        <v>0</v>
      </c>
      <c r="D35" s="28" t="str">
        <f t="shared" si="12"/>
        <v xml:space="preserve"> </v>
      </c>
      <c r="E35" s="28">
        <f t="shared" si="2"/>
        <v>0</v>
      </c>
      <c r="F35" s="28" t="str">
        <f t="shared" si="3"/>
        <v xml:space="preserve"> </v>
      </c>
      <c r="G35" s="28">
        <f t="shared" si="4"/>
        <v>0</v>
      </c>
      <c r="H35" s="28" t="str">
        <f t="shared" si="5"/>
        <v xml:space="preserve"> </v>
      </c>
      <c r="I35" s="28">
        <f t="shared" si="13"/>
        <v>0</v>
      </c>
      <c r="J35" s="28" t="str">
        <f t="shared" si="6"/>
        <v xml:space="preserve"> </v>
      </c>
      <c r="K35" s="28">
        <f t="shared" si="7"/>
        <v>0</v>
      </c>
      <c r="L35" s="28" t="str">
        <f t="shared" si="8"/>
        <v>0</v>
      </c>
      <c r="M35" s="28">
        <f t="shared" si="9"/>
        <v>0</v>
      </c>
      <c r="N35" s="28">
        <f t="shared" si="10"/>
        <v>0</v>
      </c>
      <c r="O35" s="28" t="str">
        <f t="shared" si="11"/>
        <v xml:space="preserve"> </v>
      </c>
      <c r="Q35" s="12" t="str">
        <f>LOOKUP(C35,TRIGGERS!B:B,TRIGGERS!A:A)</f>
        <v xml:space="preserve">   </v>
      </c>
      <c r="R35" t="str">
        <f>LOOKUP(E35,CONDITIONS!B:B,CONDITIONS!A:A)</f>
        <v xml:space="preserve"> </v>
      </c>
      <c r="S35" t="str">
        <f>LOOKUP(G35,ACTIONS!B:B,ACTIONS!A:A)</f>
        <v xml:space="preserve"> </v>
      </c>
      <c r="T35" t="str">
        <f>LOOKUP(I35,CONDITIONS!B:B,CONDITIONS!A:A)</f>
        <v xml:space="preserve"> </v>
      </c>
    </row>
    <row r="36" spans="1:20">
      <c r="A36" s="33" t="s">
        <v>781</v>
      </c>
      <c r="B36" t="str">
        <f t="shared" si="14"/>
        <v>050105000117180F</v>
      </c>
      <c r="C36" s="28">
        <f t="shared" si="1"/>
        <v>5</v>
      </c>
      <c r="D36" s="28">
        <f t="shared" si="12"/>
        <v>1</v>
      </c>
      <c r="E36" s="28">
        <f t="shared" si="2"/>
        <v>5</v>
      </c>
      <c r="F36" s="28">
        <f t="shared" si="3"/>
        <v>0</v>
      </c>
      <c r="G36" s="28">
        <f t="shared" si="4"/>
        <v>1</v>
      </c>
      <c r="H36" s="28">
        <f t="shared" si="5"/>
        <v>23</v>
      </c>
      <c r="I36" s="28">
        <f t="shared" si="13"/>
        <v>24</v>
      </c>
      <c r="J36" s="28">
        <f t="shared" si="6"/>
        <v>15</v>
      </c>
      <c r="K36" s="28">
        <f t="shared" si="7"/>
        <v>15</v>
      </c>
      <c r="L36" s="28" t="str">
        <f t="shared" si="8"/>
        <v>11000</v>
      </c>
      <c r="M36" s="28">
        <f t="shared" si="9"/>
        <v>0</v>
      </c>
      <c r="N36" s="28">
        <f t="shared" si="10"/>
        <v>0</v>
      </c>
      <c r="O36" s="28" t="str">
        <f t="shared" si="11"/>
        <v>AND</v>
      </c>
      <c r="Q36" s="12" t="str">
        <f>LOOKUP(C36,TRIGGERS!B:B,TRIGGERS!A:A)</f>
        <v>Input Low</v>
      </c>
      <c r="R36" t="str">
        <f>LOOKUP(E36,CONDITIONS!B:B,CONDITIONS!A:A)</f>
        <v>Comm Available</v>
      </c>
      <c r="S36" t="str">
        <f>LOOKUP(G36,ACTIONS!B:B,ACTIONS!A:A)</f>
        <v>Send Event Report</v>
      </c>
      <c r="T36" t="str">
        <f>LOOKUP(I36,CONDITIONS!B:B,CONDITIONS!A:A)</f>
        <v>Accumulator Above</v>
      </c>
    </row>
    <row r="37" spans="1:20">
      <c r="A37" s="33" t="s">
        <v>782</v>
      </c>
      <c r="B37" t="str">
        <f t="shared" si="14"/>
        <v>050106000217180F</v>
      </c>
      <c r="C37" s="28">
        <f t="shared" si="1"/>
        <v>5</v>
      </c>
      <c r="D37" s="28">
        <f t="shared" si="12"/>
        <v>1</v>
      </c>
      <c r="E37" s="28">
        <f t="shared" si="2"/>
        <v>6</v>
      </c>
      <c r="F37" s="28">
        <f t="shared" si="3"/>
        <v>0</v>
      </c>
      <c r="G37" s="28">
        <f t="shared" si="4"/>
        <v>2</v>
      </c>
      <c r="H37" s="28">
        <f t="shared" si="5"/>
        <v>23</v>
      </c>
      <c r="I37" s="28">
        <f t="shared" si="13"/>
        <v>24</v>
      </c>
      <c r="J37" s="28">
        <f t="shared" si="6"/>
        <v>15</v>
      </c>
      <c r="K37" s="28">
        <f t="shared" si="7"/>
        <v>15</v>
      </c>
      <c r="L37" s="28" t="str">
        <f t="shared" si="8"/>
        <v>11000</v>
      </c>
      <c r="M37" s="28">
        <f t="shared" si="9"/>
        <v>0</v>
      </c>
      <c r="N37" s="28">
        <f t="shared" si="10"/>
        <v>0</v>
      </c>
      <c r="O37" s="28" t="str">
        <f t="shared" si="11"/>
        <v>AND</v>
      </c>
      <c r="Q37" s="12" t="str">
        <f>LOOKUP(C37,TRIGGERS!B:B,TRIGGERS!A:A)</f>
        <v>Input Low</v>
      </c>
      <c r="R37" t="str">
        <f>LOOKUP(E37,CONDITIONS!B:B,CONDITIONS!A:A)</f>
        <v>Comm Not Available</v>
      </c>
      <c r="S37" t="str">
        <f>LOOKUP(G37,ACTIONS!B:B,ACTIONS!A:A)</f>
        <v>Log Event Report</v>
      </c>
      <c r="T37" t="str">
        <f>LOOKUP(I37,CONDITIONS!B:B,CONDITIONS!A:A)</f>
        <v>Accumulator Above</v>
      </c>
    </row>
    <row r="38" spans="1:20">
      <c r="A38" s="33" t="s">
        <v>588</v>
      </c>
      <c r="B38" t="str">
        <f t="shared" si="14"/>
        <v>0000000000000000</v>
      </c>
      <c r="C38" s="28">
        <f t="shared" si="1"/>
        <v>0</v>
      </c>
      <c r="D38" s="28" t="str">
        <f t="shared" si="12"/>
        <v xml:space="preserve"> </v>
      </c>
      <c r="E38" s="28">
        <f t="shared" si="2"/>
        <v>0</v>
      </c>
      <c r="F38" s="28" t="str">
        <f t="shared" si="3"/>
        <v xml:space="preserve"> </v>
      </c>
      <c r="G38" s="28">
        <f t="shared" si="4"/>
        <v>0</v>
      </c>
      <c r="H38" s="28" t="str">
        <f t="shared" si="5"/>
        <v xml:space="preserve"> </v>
      </c>
      <c r="I38" s="28">
        <f t="shared" si="13"/>
        <v>0</v>
      </c>
      <c r="J38" s="28" t="str">
        <f t="shared" si="6"/>
        <v xml:space="preserve"> </v>
      </c>
      <c r="K38" s="28">
        <f t="shared" si="7"/>
        <v>0</v>
      </c>
      <c r="L38" s="28" t="str">
        <f t="shared" si="8"/>
        <v>0</v>
      </c>
      <c r="M38" s="28">
        <f t="shared" si="9"/>
        <v>0</v>
      </c>
      <c r="N38" s="28">
        <f t="shared" si="10"/>
        <v>0</v>
      </c>
      <c r="O38" s="28" t="str">
        <f t="shared" si="11"/>
        <v xml:space="preserve"> </v>
      </c>
      <c r="Q38" s="12" t="str">
        <f>LOOKUP(C38,TRIGGERS!B:B,TRIGGERS!A:A)</f>
        <v xml:space="preserve">   </v>
      </c>
      <c r="R38" t="str">
        <f>LOOKUP(E38,CONDITIONS!B:B,CONDITIONS!A:A)</f>
        <v xml:space="preserve"> </v>
      </c>
      <c r="S38" t="str">
        <f>LOOKUP(G38,ACTIONS!B:B,ACTIONS!A:A)</f>
        <v xml:space="preserve"> </v>
      </c>
      <c r="T38" t="str">
        <f>LOOKUP(I38,CONDITIONS!B:B,CONDITIONS!A:A)</f>
        <v xml:space="preserve"> </v>
      </c>
    </row>
    <row r="39" spans="1:20">
      <c r="A39" s="33" t="s">
        <v>509</v>
      </c>
      <c r="B39" t="str">
        <f t="shared" si="14"/>
        <v>0000000000000000</v>
      </c>
      <c r="C39" s="28">
        <f t="shared" si="1"/>
        <v>0</v>
      </c>
      <c r="D39" s="28" t="str">
        <f t="shared" si="12"/>
        <v xml:space="preserve"> </v>
      </c>
      <c r="E39" s="28">
        <f t="shared" si="2"/>
        <v>0</v>
      </c>
      <c r="F39" s="28" t="str">
        <f t="shared" si="3"/>
        <v xml:space="preserve"> </v>
      </c>
      <c r="G39" s="28">
        <f t="shared" si="4"/>
        <v>0</v>
      </c>
      <c r="H39" s="28" t="str">
        <f t="shared" si="5"/>
        <v xml:space="preserve"> </v>
      </c>
      <c r="I39" s="28">
        <f t="shared" si="13"/>
        <v>0</v>
      </c>
      <c r="J39" s="28" t="str">
        <f t="shared" si="6"/>
        <v xml:space="preserve"> </v>
      </c>
      <c r="K39" s="28">
        <f t="shared" si="7"/>
        <v>0</v>
      </c>
      <c r="L39" s="28" t="str">
        <f t="shared" si="8"/>
        <v>0</v>
      </c>
      <c r="M39" s="28">
        <f t="shared" si="9"/>
        <v>0</v>
      </c>
      <c r="N39" s="28">
        <f t="shared" si="10"/>
        <v>0</v>
      </c>
      <c r="O39" s="28" t="str">
        <f t="shared" si="11"/>
        <v xml:space="preserve"> </v>
      </c>
      <c r="Q39" s="12" t="str">
        <f>LOOKUP(C39,TRIGGERS!B:B,TRIGGERS!A:A)</f>
        <v xml:space="preserve">   </v>
      </c>
      <c r="R39" t="str">
        <f>LOOKUP(E39,CONDITIONS!B:B,CONDITIONS!A:A)</f>
        <v xml:space="preserve"> </v>
      </c>
      <c r="S39" t="str">
        <f>LOOKUP(G39,ACTIONS!B:B,ACTIONS!A:A)</f>
        <v xml:space="preserve"> </v>
      </c>
      <c r="T39" t="str">
        <f>LOOKUP(I39,CONDITIONS!B:B,CONDITIONS!A:A)</f>
        <v xml:space="preserve"> </v>
      </c>
    </row>
    <row r="40" spans="1:20">
      <c r="A40" s="33" t="s">
        <v>510</v>
      </c>
      <c r="B40" t="str">
        <f t="shared" si="14"/>
        <v>0000000000000000</v>
      </c>
      <c r="C40" s="28">
        <f t="shared" si="1"/>
        <v>0</v>
      </c>
      <c r="D40" s="28" t="str">
        <f t="shared" si="12"/>
        <v xml:space="preserve"> </v>
      </c>
      <c r="E40" s="28">
        <f t="shared" si="2"/>
        <v>0</v>
      </c>
      <c r="F40" s="28" t="str">
        <f t="shared" si="3"/>
        <v xml:space="preserve"> </v>
      </c>
      <c r="G40" s="28">
        <f t="shared" si="4"/>
        <v>0</v>
      </c>
      <c r="H40" s="28" t="str">
        <f t="shared" si="5"/>
        <v xml:space="preserve"> </v>
      </c>
      <c r="I40" s="28">
        <f t="shared" si="13"/>
        <v>0</v>
      </c>
      <c r="J40" s="28" t="str">
        <f t="shared" si="6"/>
        <v xml:space="preserve"> </v>
      </c>
      <c r="K40" s="28">
        <f t="shared" si="7"/>
        <v>0</v>
      </c>
      <c r="L40" s="28" t="str">
        <f t="shared" si="8"/>
        <v>0</v>
      </c>
      <c r="M40" s="28">
        <f t="shared" si="9"/>
        <v>0</v>
      </c>
      <c r="N40" s="28">
        <f t="shared" si="10"/>
        <v>0</v>
      </c>
      <c r="O40" s="28" t="str">
        <f t="shared" si="11"/>
        <v xml:space="preserve"> </v>
      </c>
      <c r="Q40" s="12" t="str">
        <f>LOOKUP(C40,TRIGGERS!B:B,TRIGGERS!A:A)</f>
        <v xml:space="preserve">   </v>
      </c>
      <c r="R40" t="str">
        <f>LOOKUP(E40,CONDITIONS!B:B,CONDITIONS!A:A)</f>
        <v xml:space="preserve"> </v>
      </c>
      <c r="S40" t="str">
        <f>LOOKUP(G40,ACTIONS!B:B,ACTIONS!A:A)</f>
        <v xml:space="preserve"> </v>
      </c>
      <c r="T40" t="str">
        <f>LOOKUP(I40,CONDITIONS!B:B,CONDITIONS!A:A)</f>
        <v xml:space="preserve"> </v>
      </c>
    </row>
    <row r="41" spans="1:20">
      <c r="A41" s="33" t="s">
        <v>511</v>
      </c>
      <c r="B41" t="str">
        <f t="shared" si="14"/>
        <v>0000000000000000</v>
      </c>
      <c r="C41" s="28">
        <f t="shared" si="1"/>
        <v>0</v>
      </c>
      <c r="D41" s="28" t="str">
        <f t="shared" si="12"/>
        <v xml:space="preserve"> </v>
      </c>
      <c r="E41" s="28">
        <f t="shared" si="2"/>
        <v>0</v>
      </c>
      <c r="F41" s="28" t="str">
        <f t="shared" si="3"/>
        <v xml:space="preserve"> </v>
      </c>
      <c r="G41" s="28">
        <f t="shared" si="4"/>
        <v>0</v>
      </c>
      <c r="H41" s="28" t="str">
        <f t="shared" si="5"/>
        <v xml:space="preserve"> </v>
      </c>
      <c r="I41" s="28">
        <f t="shared" si="13"/>
        <v>0</v>
      </c>
      <c r="J41" s="28" t="str">
        <f t="shared" si="6"/>
        <v xml:space="preserve"> </v>
      </c>
      <c r="K41" s="28">
        <f t="shared" si="7"/>
        <v>0</v>
      </c>
      <c r="L41" s="28" t="str">
        <f t="shared" si="8"/>
        <v>0</v>
      </c>
      <c r="M41" s="28">
        <f t="shared" si="9"/>
        <v>0</v>
      </c>
      <c r="N41" s="28">
        <f t="shared" si="10"/>
        <v>0</v>
      </c>
      <c r="O41" s="28" t="str">
        <f t="shared" si="11"/>
        <v xml:space="preserve"> </v>
      </c>
      <c r="Q41" s="12" t="str">
        <f>LOOKUP(C41,TRIGGERS!B:B,TRIGGERS!A:A)</f>
        <v xml:space="preserve">   </v>
      </c>
      <c r="R41" t="str">
        <f>LOOKUP(E41,CONDITIONS!B:B,CONDITIONS!A:A)</f>
        <v xml:space="preserve"> </v>
      </c>
      <c r="S41" t="str">
        <f>LOOKUP(G41,ACTIONS!B:B,ACTIONS!A:A)</f>
        <v xml:space="preserve"> </v>
      </c>
      <c r="T41" t="str">
        <f>LOOKUP(I41,CONDITIONS!B:B,CONDITIONS!A:A)</f>
        <v xml:space="preserve"> </v>
      </c>
    </row>
    <row r="42" spans="1:20">
      <c r="A42" s="33" t="s">
        <v>512</v>
      </c>
      <c r="B42" t="str">
        <f t="shared" si="14"/>
        <v>0000000000000000</v>
      </c>
      <c r="C42" s="28">
        <f t="shared" si="1"/>
        <v>0</v>
      </c>
      <c r="D42" s="28" t="str">
        <f t="shared" si="12"/>
        <v xml:space="preserve"> </v>
      </c>
      <c r="E42" s="28">
        <f t="shared" si="2"/>
        <v>0</v>
      </c>
      <c r="F42" s="28" t="str">
        <f t="shared" si="3"/>
        <v xml:space="preserve"> </v>
      </c>
      <c r="G42" s="28">
        <f t="shared" si="4"/>
        <v>0</v>
      </c>
      <c r="H42" s="28" t="str">
        <f t="shared" si="5"/>
        <v xml:space="preserve"> </v>
      </c>
      <c r="I42" s="28">
        <f t="shared" si="13"/>
        <v>0</v>
      </c>
      <c r="J42" s="28" t="str">
        <f t="shared" si="6"/>
        <v xml:space="preserve"> </v>
      </c>
      <c r="K42" s="28">
        <f t="shared" si="7"/>
        <v>0</v>
      </c>
      <c r="L42" s="28" t="str">
        <f t="shared" si="8"/>
        <v>0</v>
      </c>
      <c r="M42" s="28">
        <f t="shared" si="9"/>
        <v>0</v>
      </c>
      <c r="N42" s="28">
        <f t="shared" si="10"/>
        <v>0</v>
      </c>
      <c r="O42" s="28" t="str">
        <f t="shared" si="11"/>
        <v xml:space="preserve"> </v>
      </c>
      <c r="Q42" s="12" t="str">
        <f>LOOKUP(C42,TRIGGERS!B:B,TRIGGERS!A:A)</f>
        <v xml:space="preserve">   </v>
      </c>
      <c r="R42" t="str">
        <f>LOOKUP(E42,CONDITIONS!B:B,CONDITIONS!A:A)</f>
        <v xml:space="preserve"> </v>
      </c>
      <c r="S42" t="str">
        <f>LOOKUP(G42,ACTIONS!B:B,ACTIONS!A:A)</f>
        <v xml:space="preserve"> </v>
      </c>
      <c r="T42" t="str">
        <f>LOOKUP(I42,CONDITIONS!B:B,CONDITIONS!A:A)</f>
        <v xml:space="preserve"> </v>
      </c>
    </row>
    <row r="43" spans="1:20">
      <c r="A43" s="33" t="s">
        <v>513</v>
      </c>
      <c r="B43" t="str">
        <f t="shared" si="14"/>
        <v>0000000000000000</v>
      </c>
      <c r="C43" s="28">
        <f t="shared" si="1"/>
        <v>0</v>
      </c>
      <c r="D43" s="28" t="str">
        <f t="shared" si="12"/>
        <v xml:space="preserve"> </v>
      </c>
      <c r="E43" s="28">
        <f t="shared" si="2"/>
        <v>0</v>
      </c>
      <c r="F43" s="28" t="str">
        <f t="shared" si="3"/>
        <v xml:space="preserve"> </v>
      </c>
      <c r="G43" s="28">
        <f t="shared" si="4"/>
        <v>0</v>
      </c>
      <c r="H43" s="28" t="str">
        <f t="shared" si="5"/>
        <v xml:space="preserve"> </v>
      </c>
      <c r="I43" s="28">
        <f t="shared" si="13"/>
        <v>0</v>
      </c>
      <c r="J43" s="28" t="str">
        <f t="shared" si="6"/>
        <v xml:space="preserve"> </v>
      </c>
      <c r="K43" s="28">
        <f t="shared" si="7"/>
        <v>0</v>
      </c>
      <c r="L43" s="28" t="str">
        <f t="shared" si="8"/>
        <v>0</v>
      </c>
      <c r="M43" s="28">
        <f t="shared" si="9"/>
        <v>0</v>
      </c>
      <c r="N43" s="28">
        <f t="shared" si="10"/>
        <v>0</v>
      </c>
      <c r="O43" s="28" t="str">
        <f t="shared" si="11"/>
        <v xml:space="preserve"> </v>
      </c>
      <c r="Q43" s="12" t="str">
        <f>LOOKUP(C43,TRIGGERS!B:B,TRIGGERS!A:A)</f>
        <v xml:space="preserve">   </v>
      </c>
      <c r="R43" t="str">
        <f>LOOKUP(E43,CONDITIONS!B:B,CONDITIONS!A:A)</f>
        <v xml:space="preserve"> </v>
      </c>
      <c r="S43" t="str">
        <f>LOOKUP(G43,ACTIONS!B:B,ACTIONS!A:A)</f>
        <v xml:space="preserve"> </v>
      </c>
      <c r="T43" t="str">
        <f>LOOKUP(I43,CONDITIONS!B:B,CONDITIONS!A:A)</f>
        <v xml:space="preserve"> </v>
      </c>
    </row>
    <row r="44" spans="1:20">
      <c r="A44" s="33" t="s">
        <v>514</v>
      </c>
      <c r="B44" t="str">
        <f t="shared" ref="B44:B75" si="15">REPLACE(A44,1,7,"")</f>
        <v>0000000000000000</v>
      </c>
      <c r="C44" s="28">
        <f t="shared" si="1"/>
        <v>0</v>
      </c>
      <c r="D44" s="28" t="str">
        <f t="shared" si="12"/>
        <v xml:space="preserve"> </v>
      </c>
      <c r="E44" s="28">
        <f t="shared" si="2"/>
        <v>0</v>
      </c>
      <c r="F44" s="28" t="str">
        <f t="shared" si="3"/>
        <v xml:space="preserve"> </v>
      </c>
      <c r="G44" s="28">
        <f t="shared" si="4"/>
        <v>0</v>
      </c>
      <c r="H44" s="28" t="str">
        <f t="shared" si="5"/>
        <v xml:space="preserve"> </v>
      </c>
      <c r="I44" s="28">
        <f t="shared" si="13"/>
        <v>0</v>
      </c>
      <c r="J44" s="28" t="str">
        <f t="shared" si="6"/>
        <v xml:space="preserve"> </v>
      </c>
      <c r="K44" s="28">
        <f t="shared" si="7"/>
        <v>0</v>
      </c>
      <c r="L44" s="28" t="str">
        <f t="shared" si="8"/>
        <v>0</v>
      </c>
      <c r="M44" s="28">
        <f t="shared" si="9"/>
        <v>0</v>
      </c>
      <c r="N44" s="28">
        <f t="shared" si="10"/>
        <v>0</v>
      </c>
      <c r="O44" s="28" t="str">
        <f t="shared" si="11"/>
        <v xml:space="preserve"> </v>
      </c>
      <c r="Q44" s="12" t="str">
        <f>LOOKUP(C44,TRIGGERS!B:B,TRIGGERS!A:A)</f>
        <v xml:space="preserve">   </v>
      </c>
      <c r="R44" t="str">
        <f>LOOKUP(E44,CONDITIONS!B:B,CONDITIONS!A:A)</f>
        <v xml:space="preserve"> </v>
      </c>
      <c r="S44" t="str">
        <f>LOOKUP(G44,ACTIONS!B:B,ACTIONS!A:A)</f>
        <v xml:space="preserve"> </v>
      </c>
      <c r="T44" t="str">
        <f>LOOKUP(I44,CONDITIONS!B:B,CONDITIONS!A:A)</f>
        <v xml:space="preserve"> </v>
      </c>
    </row>
    <row r="45" spans="1:20">
      <c r="A45" s="33" t="s">
        <v>515</v>
      </c>
      <c r="B45" t="str">
        <f t="shared" si="15"/>
        <v>0000000000000000</v>
      </c>
      <c r="C45" s="28">
        <f t="shared" si="1"/>
        <v>0</v>
      </c>
      <c r="D45" s="28" t="str">
        <f t="shared" si="12"/>
        <v xml:space="preserve"> </v>
      </c>
      <c r="E45" s="28">
        <f t="shared" si="2"/>
        <v>0</v>
      </c>
      <c r="F45" s="28" t="str">
        <f t="shared" si="3"/>
        <v xml:space="preserve"> </v>
      </c>
      <c r="G45" s="28">
        <f t="shared" si="4"/>
        <v>0</v>
      </c>
      <c r="H45" s="28" t="str">
        <f t="shared" si="5"/>
        <v xml:space="preserve"> </v>
      </c>
      <c r="I45" s="28">
        <f t="shared" si="13"/>
        <v>0</v>
      </c>
      <c r="J45" s="28" t="str">
        <f t="shared" si="6"/>
        <v xml:space="preserve"> </v>
      </c>
      <c r="K45" s="28">
        <f t="shared" si="7"/>
        <v>0</v>
      </c>
      <c r="L45" s="28" t="str">
        <f t="shared" si="8"/>
        <v>0</v>
      </c>
      <c r="M45" s="28">
        <f t="shared" si="9"/>
        <v>0</v>
      </c>
      <c r="N45" s="28">
        <f t="shared" si="10"/>
        <v>0</v>
      </c>
      <c r="O45" s="28" t="str">
        <f t="shared" si="11"/>
        <v xml:space="preserve"> </v>
      </c>
      <c r="Q45" s="12" t="str">
        <f>LOOKUP(C45,TRIGGERS!B:B,TRIGGERS!A:A)</f>
        <v xml:space="preserve">   </v>
      </c>
      <c r="R45" t="str">
        <f>LOOKUP(E45,CONDITIONS!B:B,CONDITIONS!A:A)</f>
        <v xml:space="preserve"> </v>
      </c>
      <c r="S45" t="str">
        <f>LOOKUP(G45,ACTIONS!B:B,ACTIONS!A:A)</f>
        <v xml:space="preserve"> </v>
      </c>
      <c r="T45" t="str">
        <f>LOOKUP(I45,CONDITIONS!B:B,CONDITIONS!A:A)</f>
        <v xml:space="preserve"> </v>
      </c>
    </row>
    <row r="46" spans="1:20">
      <c r="A46" s="33" t="s">
        <v>516</v>
      </c>
      <c r="B46" t="str">
        <f t="shared" si="15"/>
        <v>0000000000000000</v>
      </c>
      <c r="C46" s="28">
        <f t="shared" si="1"/>
        <v>0</v>
      </c>
      <c r="D46" s="28" t="str">
        <f t="shared" si="12"/>
        <v xml:space="preserve"> </v>
      </c>
      <c r="E46" s="28">
        <f t="shared" si="2"/>
        <v>0</v>
      </c>
      <c r="F46" s="28" t="str">
        <f t="shared" si="3"/>
        <v xml:space="preserve"> </v>
      </c>
      <c r="G46" s="28">
        <f t="shared" si="4"/>
        <v>0</v>
      </c>
      <c r="H46" s="28" t="str">
        <f t="shared" si="5"/>
        <v xml:space="preserve"> </v>
      </c>
      <c r="I46" s="28">
        <f t="shared" si="13"/>
        <v>0</v>
      </c>
      <c r="J46" s="28" t="str">
        <f t="shared" si="6"/>
        <v xml:space="preserve"> </v>
      </c>
      <c r="K46" s="28">
        <f t="shared" si="7"/>
        <v>0</v>
      </c>
      <c r="L46" s="28" t="str">
        <f t="shared" si="8"/>
        <v>0</v>
      </c>
      <c r="M46" s="28">
        <f t="shared" si="9"/>
        <v>0</v>
      </c>
      <c r="N46" s="28">
        <f t="shared" si="10"/>
        <v>0</v>
      </c>
      <c r="O46" s="28" t="str">
        <f t="shared" si="11"/>
        <v xml:space="preserve"> </v>
      </c>
      <c r="Q46" s="12" t="str">
        <f>LOOKUP(C46,TRIGGERS!B:B,TRIGGERS!A:A)</f>
        <v xml:space="preserve">   </v>
      </c>
      <c r="R46" t="str">
        <f>LOOKUP(E46,CONDITIONS!B:B,CONDITIONS!A:A)</f>
        <v xml:space="preserve"> </v>
      </c>
      <c r="S46" t="str">
        <f>LOOKUP(G46,ACTIONS!B:B,ACTIONS!A:A)</f>
        <v xml:space="preserve"> </v>
      </c>
      <c r="T46" t="str">
        <f>LOOKUP(I46,CONDITIONS!B:B,CONDITIONS!A:A)</f>
        <v xml:space="preserve"> </v>
      </c>
    </row>
    <row r="47" spans="1:20">
      <c r="A47" s="33" t="s">
        <v>517</v>
      </c>
      <c r="B47" t="str">
        <f t="shared" si="15"/>
        <v>0000000000000000</v>
      </c>
      <c r="C47" s="28">
        <f t="shared" si="1"/>
        <v>0</v>
      </c>
      <c r="D47" s="28" t="str">
        <f t="shared" si="12"/>
        <v xml:space="preserve"> </v>
      </c>
      <c r="E47" s="28">
        <f t="shared" si="2"/>
        <v>0</v>
      </c>
      <c r="F47" s="28" t="str">
        <f t="shared" si="3"/>
        <v xml:space="preserve"> </v>
      </c>
      <c r="G47" s="28">
        <f t="shared" si="4"/>
        <v>0</v>
      </c>
      <c r="H47" s="28" t="str">
        <f t="shared" si="5"/>
        <v xml:space="preserve"> </v>
      </c>
      <c r="I47" s="28">
        <f t="shared" si="13"/>
        <v>0</v>
      </c>
      <c r="J47" s="28" t="str">
        <f t="shared" si="6"/>
        <v xml:space="preserve"> </v>
      </c>
      <c r="K47" s="28">
        <f t="shared" si="7"/>
        <v>0</v>
      </c>
      <c r="L47" s="28" t="str">
        <f t="shared" si="8"/>
        <v>0</v>
      </c>
      <c r="M47" s="28">
        <f t="shared" si="9"/>
        <v>0</v>
      </c>
      <c r="N47" s="28">
        <f t="shared" si="10"/>
        <v>0</v>
      </c>
      <c r="O47" s="28" t="str">
        <f t="shared" si="11"/>
        <v xml:space="preserve"> </v>
      </c>
      <c r="Q47" s="12" t="str">
        <f>LOOKUP(C47,TRIGGERS!B:B,TRIGGERS!A:A)</f>
        <v xml:space="preserve">   </v>
      </c>
      <c r="R47" t="str">
        <f>LOOKUP(E47,CONDITIONS!B:B,CONDITIONS!A:A)</f>
        <v xml:space="preserve"> </v>
      </c>
      <c r="S47" t="str">
        <f>LOOKUP(G47,ACTIONS!B:B,ACTIONS!A:A)</f>
        <v xml:space="preserve"> </v>
      </c>
      <c r="T47" t="str">
        <f>LOOKUP(I47,CONDITIONS!B:B,CONDITIONS!A:A)</f>
        <v xml:space="preserve"> </v>
      </c>
    </row>
    <row r="48" spans="1:20">
      <c r="A48" s="33" t="s">
        <v>518</v>
      </c>
      <c r="B48" t="str">
        <f t="shared" si="15"/>
        <v>0000000000000000</v>
      </c>
      <c r="C48" s="28">
        <f t="shared" si="1"/>
        <v>0</v>
      </c>
      <c r="D48" s="28" t="str">
        <f t="shared" si="12"/>
        <v xml:space="preserve"> </v>
      </c>
      <c r="E48" s="28">
        <f t="shared" si="2"/>
        <v>0</v>
      </c>
      <c r="F48" s="28" t="str">
        <f t="shared" si="3"/>
        <v xml:space="preserve"> </v>
      </c>
      <c r="G48" s="28">
        <f t="shared" si="4"/>
        <v>0</v>
      </c>
      <c r="H48" s="28" t="str">
        <f t="shared" si="5"/>
        <v xml:space="preserve"> </v>
      </c>
      <c r="I48" s="28">
        <f t="shared" si="13"/>
        <v>0</v>
      </c>
      <c r="J48" s="28" t="str">
        <f t="shared" si="6"/>
        <v xml:space="preserve"> </v>
      </c>
      <c r="K48" s="28">
        <f t="shared" si="7"/>
        <v>0</v>
      </c>
      <c r="L48" s="28" t="str">
        <f t="shared" si="8"/>
        <v>0</v>
      </c>
      <c r="M48" s="28">
        <f t="shared" si="9"/>
        <v>0</v>
      </c>
      <c r="N48" s="28">
        <f t="shared" si="10"/>
        <v>0</v>
      </c>
      <c r="O48" s="28" t="str">
        <f t="shared" si="11"/>
        <v xml:space="preserve"> </v>
      </c>
      <c r="Q48" s="12" t="str">
        <f>LOOKUP(C48,TRIGGERS!B:B,TRIGGERS!A:A)</f>
        <v xml:space="preserve">   </v>
      </c>
      <c r="R48" t="str">
        <f>LOOKUP(E48,CONDITIONS!B:B,CONDITIONS!A:A)</f>
        <v xml:space="preserve"> </v>
      </c>
      <c r="S48" t="str">
        <f>LOOKUP(G48,ACTIONS!B:B,ACTIONS!A:A)</f>
        <v xml:space="preserve"> </v>
      </c>
      <c r="T48" t="str">
        <f>LOOKUP(I48,CONDITIONS!B:B,CONDITIONS!A:A)</f>
        <v xml:space="preserve"> </v>
      </c>
    </row>
    <row r="49" spans="1:20">
      <c r="A49" s="33" t="s">
        <v>519</v>
      </c>
      <c r="B49" t="str">
        <f t="shared" si="15"/>
        <v>0000000000000000</v>
      </c>
      <c r="C49" s="28">
        <f t="shared" si="1"/>
        <v>0</v>
      </c>
      <c r="D49" s="28" t="str">
        <f t="shared" si="12"/>
        <v xml:space="preserve"> </v>
      </c>
      <c r="E49" s="28">
        <f t="shared" si="2"/>
        <v>0</v>
      </c>
      <c r="F49" s="28" t="str">
        <f t="shared" si="3"/>
        <v xml:space="preserve"> </v>
      </c>
      <c r="G49" s="28">
        <f t="shared" si="4"/>
        <v>0</v>
      </c>
      <c r="H49" s="28" t="str">
        <f t="shared" si="5"/>
        <v xml:space="preserve"> </v>
      </c>
      <c r="I49" s="28">
        <f t="shared" si="13"/>
        <v>0</v>
      </c>
      <c r="J49" s="28" t="str">
        <f t="shared" si="6"/>
        <v xml:space="preserve"> </v>
      </c>
      <c r="K49" s="28">
        <f t="shared" si="7"/>
        <v>0</v>
      </c>
      <c r="L49" s="28" t="str">
        <f t="shared" si="8"/>
        <v>0</v>
      </c>
      <c r="M49" s="28">
        <f t="shared" si="9"/>
        <v>0</v>
      </c>
      <c r="N49" s="28">
        <f t="shared" si="10"/>
        <v>0</v>
      </c>
      <c r="O49" s="28" t="str">
        <f t="shared" si="11"/>
        <v xml:space="preserve"> </v>
      </c>
      <c r="Q49" s="12" t="str">
        <f>LOOKUP(C49,TRIGGERS!B:B,TRIGGERS!A:A)</f>
        <v xml:space="preserve">   </v>
      </c>
      <c r="R49" t="str">
        <f>LOOKUP(E49,CONDITIONS!B:B,CONDITIONS!A:A)</f>
        <v xml:space="preserve"> </v>
      </c>
      <c r="S49" t="str">
        <f>LOOKUP(G49,ACTIONS!B:B,ACTIONS!A:A)</f>
        <v xml:space="preserve"> </v>
      </c>
      <c r="T49" t="str">
        <f>LOOKUP(I49,CONDITIONS!B:B,CONDITIONS!A:A)</f>
        <v xml:space="preserve"> </v>
      </c>
    </row>
    <row r="50" spans="1:20">
      <c r="A50" s="33" t="s">
        <v>520</v>
      </c>
      <c r="B50" t="str">
        <f t="shared" si="15"/>
        <v>0000000000000000</v>
      </c>
      <c r="C50" s="28">
        <f t="shared" si="1"/>
        <v>0</v>
      </c>
      <c r="D50" s="28" t="str">
        <f t="shared" si="12"/>
        <v xml:space="preserve"> </v>
      </c>
      <c r="E50" s="28">
        <f t="shared" si="2"/>
        <v>0</v>
      </c>
      <c r="F50" s="28" t="str">
        <f t="shared" si="3"/>
        <v xml:space="preserve"> </v>
      </c>
      <c r="G50" s="28">
        <f t="shared" si="4"/>
        <v>0</v>
      </c>
      <c r="H50" s="28" t="str">
        <f t="shared" si="5"/>
        <v xml:space="preserve"> </v>
      </c>
      <c r="I50" s="28">
        <f t="shared" si="13"/>
        <v>0</v>
      </c>
      <c r="J50" s="28" t="str">
        <f t="shared" si="6"/>
        <v xml:space="preserve"> </v>
      </c>
      <c r="K50" s="28">
        <f t="shared" si="7"/>
        <v>0</v>
      </c>
      <c r="L50" s="28" t="str">
        <f t="shared" si="8"/>
        <v>0</v>
      </c>
      <c r="M50" s="28">
        <f t="shared" si="9"/>
        <v>0</v>
      </c>
      <c r="N50" s="28">
        <f t="shared" si="10"/>
        <v>0</v>
      </c>
      <c r="O50" s="28" t="str">
        <f t="shared" si="11"/>
        <v xml:space="preserve"> </v>
      </c>
      <c r="Q50" s="12" t="str">
        <f>LOOKUP(C50,TRIGGERS!B:B,TRIGGERS!A:A)</f>
        <v xml:space="preserve">   </v>
      </c>
      <c r="R50" t="str">
        <f>LOOKUP(E50,CONDITIONS!B:B,CONDITIONS!A:A)</f>
        <v xml:space="preserve"> </v>
      </c>
      <c r="S50" t="str">
        <f>LOOKUP(G50,ACTIONS!B:B,ACTIONS!A:A)</f>
        <v xml:space="preserve"> </v>
      </c>
      <c r="T50" t="str">
        <f>LOOKUP(I50,CONDITIONS!B:B,CONDITIONS!A:A)</f>
        <v xml:space="preserve"> </v>
      </c>
    </row>
    <row r="51" spans="1:20">
      <c r="A51" s="33" t="s">
        <v>521</v>
      </c>
      <c r="B51" t="str">
        <f t="shared" si="15"/>
        <v>0000000000000000</v>
      </c>
      <c r="C51" s="28">
        <f t="shared" si="1"/>
        <v>0</v>
      </c>
      <c r="D51" s="28" t="str">
        <f t="shared" si="12"/>
        <v xml:space="preserve"> </v>
      </c>
      <c r="E51" s="28">
        <f t="shared" si="2"/>
        <v>0</v>
      </c>
      <c r="F51" s="28" t="str">
        <f t="shared" si="3"/>
        <v xml:space="preserve"> </v>
      </c>
      <c r="G51" s="28">
        <f t="shared" si="4"/>
        <v>0</v>
      </c>
      <c r="H51" s="28" t="str">
        <f t="shared" si="5"/>
        <v xml:space="preserve"> </v>
      </c>
      <c r="I51" s="28">
        <f t="shared" si="13"/>
        <v>0</v>
      </c>
      <c r="J51" s="28" t="str">
        <f t="shared" si="6"/>
        <v xml:space="preserve"> </v>
      </c>
      <c r="K51" s="28">
        <f t="shared" si="7"/>
        <v>0</v>
      </c>
      <c r="L51" s="28" t="str">
        <f t="shared" si="8"/>
        <v>0</v>
      </c>
      <c r="M51" s="28">
        <f t="shared" si="9"/>
        <v>0</v>
      </c>
      <c r="N51" s="28">
        <f t="shared" si="10"/>
        <v>0</v>
      </c>
      <c r="O51" s="28" t="str">
        <f t="shared" si="11"/>
        <v xml:space="preserve"> </v>
      </c>
      <c r="Q51" s="12" t="str">
        <f>LOOKUP(C51,TRIGGERS!B:B,TRIGGERS!A:A)</f>
        <v xml:space="preserve">   </v>
      </c>
      <c r="R51" t="str">
        <f>LOOKUP(E51,CONDITIONS!B:B,CONDITIONS!A:A)</f>
        <v xml:space="preserve"> </v>
      </c>
      <c r="S51" t="str">
        <f>LOOKUP(G51,ACTIONS!B:B,ACTIONS!A:A)</f>
        <v xml:space="preserve"> </v>
      </c>
      <c r="T51" t="str">
        <f>LOOKUP(I51,CONDITIONS!B:B,CONDITIONS!A:A)</f>
        <v xml:space="preserve"> </v>
      </c>
    </row>
    <row r="52" spans="1:20">
      <c r="A52" s="33" t="s">
        <v>522</v>
      </c>
      <c r="B52" t="str">
        <f t="shared" si="15"/>
        <v>0000000000000000</v>
      </c>
      <c r="C52" s="28">
        <f t="shared" si="1"/>
        <v>0</v>
      </c>
      <c r="D52" s="28" t="str">
        <f t="shared" si="12"/>
        <v xml:space="preserve"> </v>
      </c>
      <c r="E52" s="28">
        <f t="shared" si="2"/>
        <v>0</v>
      </c>
      <c r="F52" s="28" t="str">
        <f t="shared" si="3"/>
        <v xml:space="preserve"> </v>
      </c>
      <c r="G52" s="28">
        <f t="shared" si="4"/>
        <v>0</v>
      </c>
      <c r="H52" s="28" t="str">
        <f t="shared" si="5"/>
        <v xml:space="preserve"> </v>
      </c>
      <c r="I52" s="28">
        <f t="shared" si="13"/>
        <v>0</v>
      </c>
      <c r="J52" s="28" t="str">
        <f t="shared" si="6"/>
        <v xml:space="preserve"> </v>
      </c>
      <c r="K52" s="28">
        <f t="shared" si="7"/>
        <v>0</v>
      </c>
      <c r="L52" s="28" t="str">
        <f t="shared" si="8"/>
        <v>0</v>
      </c>
      <c r="M52" s="28">
        <f t="shared" si="9"/>
        <v>0</v>
      </c>
      <c r="N52" s="28">
        <f t="shared" si="10"/>
        <v>0</v>
      </c>
      <c r="O52" s="28" t="str">
        <f t="shared" si="11"/>
        <v xml:space="preserve"> </v>
      </c>
      <c r="Q52" s="12" t="str">
        <f>LOOKUP(C52,TRIGGERS!B:B,TRIGGERS!A:A)</f>
        <v xml:space="preserve">   </v>
      </c>
      <c r="R52" t="str">
        <f>LOOKUP(E52,CONDITIONS!B:B,CONDITIONS!A:A)</f>
        <v xml:space="preserve"> </v>
      </c>
      <c r="S52" t="str">
        <f>LOOKUP(G52,ACTIONS!B:B,ACTIONS!A:A)</f>
        <v xml:space="preserve"> </v>
      </c>
      <c r="T52" t="str">
        <f>LOOKUP(I52,CONDITIONS!B:B,CONDITIONS!A:A)</f>
        <v xml:space="preserve"> </v>
      </c>
    </row>
    <row r="53" spans="1:20">
      <c r="A53" s="33" t="s">
        <v>523</v>
      </c>
      <c r="B53" t="str">
        <f t="shared" si="15"/>
        <v>0000000000000000</v>
      </c>
      <c r="C53" s="28">
        <f t="shared" si="1"/>
        <v>0</v>
      </c>
      <c r="D53" s="28" t="str">
        <f t="shared" si="12"/>
        <v xml:space="preserve"> </v>
      </c>
      <c r="E53" s="28">
        <f t="shared" si="2"/>
        <v>0</v>
      </c>
      <c r="F53" s="28" t="str">
        <f t="shared" si="3"/>
        <v xml:space="preserve"> </v>
      </c>
      <c r="G53" s="28">
        <f t="shared" si="4"/>
        <v>0</v>
      </c>
      <c r="H53" s="28" t="str">
        <f t="shared" si="5"/>
        <v xml:space="preserve"> </v>
      </c>
      <c r="I53" s="28">
        <f t="shared" si="13"/>
        <v>0</v>
      </c>
      <c r="J53" s="28" t="str">
        <f t="shared" si="6"/>
        <v xml:space="preserve"> </v>
      </c>
      <c r="K53" s="28">
        <f t="shared" si="7"/>
        <v>0</v>
      </c>
      <c r="L53" s="28" t="str">
        <f t="shared" si="8"/>
        <v>0</v>
      </c>
      <c r="M53" s="28">
        <f t="shared" si="9"/>
        <v>0</v>
      </c>
      <c r="N53" s="28">
        <f t="shared" si="10"/>
        <v>0</v>
      </c>
      <c r="O53" s="28" t="str">
        <f t="shared" si="11"/>
        <v xml:space="preserve"> </v>
      </c>
      <c r="Q53" s="12" t="str">
        <f>LOOKUP(C53,TRIGGERS!B:B,TRIGGERS!A:A)</f>
        <v xml:space="preserve">   </v>
      </c>
      <c r="R53" t="str">
        <f>LOOKUP(E53,CONDITIONS!B:B,CONDITIONS!A:A)</f>
        <v xml:space="preserve"> </v>
      </c>
      <c r="S53" t="str">
        <f>LOOKUP(G53,ACTIONS!B:B,ACTIONS!A:A)</f>
        <v xml:space="preserve"> </v>
      </c>
      <c r="T53" t="str">
        <f>LOOKUP(I53,CONDITIONS!B:B,CONDITIONS!A:A)</f>
        <v xml:space="preserve"> </v>
      </c>
    </row>
    <row r="54" spans="1:20">
      <c r="A54" s="33" t="s">
        <v>524</v>
      </c>
      <c r="B54" t="str">
        <f t="shared" si="15"/>
        <v>0000000000000000</v>
      </c>
      <c r="C54" s="28">
        <f t="shared" si="1"/>
        <v>0</v>
      </c>
      <c r="D54" s="28" t="str">
        <f t="shared" si="12"/>
        <v xml:space="preserve"> </v>
      </c>
      <c r="E54" s="28">
        <f t="shared" si="2"/>
        <v>0</v>
      </c>
      <c r="F54" s="28" t="str">
        <f t="shared" si="3"/>
        <v xml:space="preserve"> </v>
      </c>
      <c r="G54" s="28">
        <f t="shared" si="4"/>
        <v>0</v>
      </c>
      <c r="H54" s="28" t="str">
        <f t="shared" si="5"/>
        <v xml:space="preserve"> </v>
      </c>
      <c r="I54" s="28">
        <f t="shared" si="13"/>
        <v>0</v>
      </c>
      <c r="J54" s="28" t="str">
        <f t="shared" si="6"/>
        <v xml:space="preserve"> </v>
      </c>
      <c r="K54" s="28">
        <f t="shared" si="7"/>
        <v>0</v>
      </c>
      <c r="L54" s="28" t="str">
        <f t="shared" si="8"/>
        <v>0</v>
      </c>
      <c r="M54" s="28">
        <f t="shared" si="9"/>
        <v>0</v>
      </c>
      <c r="N54" s="28">
        <f t="shared" si="10"/>
        <v>0</v>
      </c>
      <c r="O54" s="28" t="str">
        <f t="shared" si="11"/>
        <v xml:space="preserve"> </v>
      </c>
      <c r="Q54" s="12" t="str">
        <f>LOOKUP(C54,TRIGGERS!B:B,TRIGGERS!A:A)</f>
        <v xml:space="preserve">   </v>
      </c>
      <c r="R54" t="str">
        <f>LOOKUP(E54,CONDITIONS!B:B,CONDITIONS!A:A)</f>
        <v xml:space="preserve"> </v>
      </c>
      <c r="S54" t="str">
        <f>LOOKUP(G54,ACTIONS!B:B,ACTIONS!A:A)</f>
        <v xml:space="preserve"> </v>
      </c>
      <c r="T54" t="str">
        <f>LOOKUP(I54,CONDITIONS!B:B,CONDITIONS!A:A)</f>
        <v xml:space="preserve"> </v>
      </c>
    </row>
    <row r="55" spans="1:20">
      <c r="A55" s="33" t="s">
        <v>525</v>
      </c>
      <c r="B55" t="str">
        <f t="shared" si="15"/>
        <v>0000000000000000</v>
      </c>
      <c r="C55" s="28">
        <f t="shared" si="1"/>
        <v>0</v>
      </c>
      <c r="D55" s="28" t="str">
        <f t="shared" si="12"/>
        <v xml:space="preserve"> </v>
      </c>
      <c r="E55" s="28">
        <f t="shared" si="2"/>
        <v>0</v>
      </c>
      <c r="F55" s="28" t="str">
        <f t="shared" si="3"/>
        <v xml:space="preserve"> </v>
      </c>
      <c r="G55" s="28">
        <f t="shared" si="4"/>
        <v>0</v>
      </c>
      <c r="H55" s="28" t="str">
        <f t="shared" si="5"/>
        <v xml:space="preserve"> </v>
      </c>
      <c r="I55" s="28">
        <f t="shared" si="13"/>
        <v>0</v>
      </c>
      <c r="J55" s="28" t="str">
        <f t="shared" si="6"/>
        <v xml:space="preserve"> </v>
      </c>
      <c r="K55" s="28">
        <f t="shared" si="7"/>
        <v>0</v>
      </c>
      <c r="L55" s="28" t="str">
        <f t="shared" si="8"/>
        <v>0</v>
      </c>
      <c r="M55" s="28">
        <f t="shared" si="9"/>
        <v>0</v>
      </c>
      <c r="N55" s="28">
        <f t="shared" si="10"/>
        <v>0</v>
      </c>
      <c r="O55" s="28" t="str">
        <f t="shared" si="11"/>
        <v xml:space="preserve"> </v>
      </c>
      <c r="Q55" s="12" t="str">
        <f>LOOKUP(C55,TRIGGERS!B:B,TRIGGERS!A:A)</f>
        <v xml:space="preserve">   </v>
      </c>
      <c r="R55" t="str">
        <f>LOOKUP(E55,CONDITIONS!B:B,CONDITIONS!A:A)</f>
        <v xml:space="preserve"> </v>
      </c>
      <c r="S55" t="str">
        <f>LOOKUP(G55,ACTIONS!B:B,ACTIONS!A:A)</f>
        <v xml:space="preserve"> </v>
      </c>
      <c r="T55" t="str">
        <f>LOOKUP(I55,CONDITIONS!B:B,CONDITIONS!A:A)</f>
        <v xml:space="preserve"> </v>
      </c>
    </row>
    <row r="56" spans="1:20">
      <c r="A56" s="33" t="s">
        <v>526</v>
      </c>
      <c r="B56" t="str">
        <f t="shared" si="15"/>
        <v>0000000000000000</v>
      </c>
      <c r="C56" s="28">
        <f t="shared" si="1"/>
        <v>0</v>
      </c>
      <c r="D56" s="28" t="str">
        <f t="shared" si="12"/>
        <v xml:space="preserve"> </v>
      </c>
      <c r="E56" s="28">
        <f t="shared" si="2"/>
        <v>0</v>
      </c>
      <c r="F56" s="28" t="str">
        <f t="shared" si="3"/>
        <v xml:space="preserve"> </v>
      </c>
      <c r="G56" s="28">
        <f t="shared" si="4"/>
        <v>0</v>
      </c>
      <c r="H56" s="28" t="str">
        <f t="shared" si="5"/>
        <v xml:space="preserve"> </v>
      </c>
      <c r="I56" s="28">
        <f t="shared" si="13"/>
        <v>0</v>
      </c>
      <c r="J56" s="28" t="str">
        <f t="shared" si="6"/>
        <v xml:space="preserve"> </v>
      </c>
      <c r="K56" s="28">
        <f t="shared" si="7"/>
        <v>0</v>
      </c>
      <c r="L56" s="28" t="str">
        <f t="shared" si="8"/>
        <v>0</v>
      </c>
      <c r="M56" s="28">
        <f t="shared" si="9"/>
        <v>0</v>
      </c>
      <c r="N56" s="28">
        <f t="shared" si="10"/>
        <v>0</v>
      </c>
      <c r="O56" s="28" t="str">
        <f t="shared" si="11"/>
        <v xml:space="preserve"> </v>
      </c>
      <c r="Q56" s="12" t="str">
        <f>LOOKUP(C56,TRIGGERS!B:B,TRIGGERS!A:A)</f>
        <v xml:space="preserve">   </v>
      </c>
      <c r="R56" t="str">
        <f>LOOKUP(E56,CONDITIONS!B:B,CONDITIONS!A:A)</f>
        <v xml:space="preserve"> </v>
      </c>
      <c r="S56" t="str">
        <f>LOOKUP(G56,ACTIONS!B:B,ACTIONS!A:A)</f>
        <v xml:space="preserve"> </v>
      </c>
      <c r="T56" t="str">
        <f>LOOKUP(I56,CONDITIONS!B:B,CONDITIONS!A:A)</f>
        <v xml:space="preserve"> </v>
      </c>
    </row>
    <row r="57" spans="1:20">
      <c r="A57" s="33" t="s">
        <v>527</v>
      </c>
      <c r="B57" t="str">
        <f t="shared" si="15"/>
        <v>0000000000000000</v>
      </c>
      <c r="C57" s="28">
        <f t="shared" si="1"/>
        <v>0</v>
      </c>
      <c r="D57" s="28" t="str">
        <f t="shared" si="12"/>
        <v xml:space="preserve"> </v>
      </c>
      <c r="E57" s="28">
        <f t="shared" si="2"/>
        <v>0</v>
      </c>
      <c r="F57" s="28" t="str">
        <f t="shared" si="3"/>
        <v xml:space="preserve"> </v>
      </c>
      <c r="G57" s="28">
        <f t="shared" si="4"/>
        <v>0</v>
      </c>
      <c r="H57" s="28" t="str">
        <f t="shared" si="5"/>
        <v xml:space="preserve"> </v>
      </c>
      <c r="I57" s="28">
        <f t="shared" si="13"/>
        <v>0</v>
      </c>
      <c r="J57" s="28" t="str">
        <f t="shared" si="6"/>
        <v xml:space="preserve"> </v>
      </c>
      <c r="K57" s="28">
        <f t="shared" si="7"/>
        <v>0</v>
      </c>
      <c r="L57" s="28" t="str">
        <f t="shared" si="8"/>
        <v>0</v>
      </c>
      <c r="M57" s="28">
        <f t="shared" si="9"/>
        <v>0</v>
      </c>
      <c r="N57" s="28">
        <f t="shared" si="10"/>
        <v>0</v>
      </c>
      <c r="O57" s="28" t="str">
        <f t="shared" si="11"/>
        <v xml:space="preserve"> </v>
      </c>
      <c r="Q57" s="12" t="str">
        <f>LOOKUP(C57,TRIGGERS!B:B,TRIGGERS!A:A)</f>
        <v xml:space="preserve">   </v>
      </c>
      <c r="R57" t="str">
        <f>LOOKUP(E57,CONDITIONS!B:B,CONDITIONS!A:A)</f>
        <v xml:space="preserve"> </v>
      </c>
      <c r="S57" t="str">
        <f>LOOKUP(G57,ACTIONS!B:B,ACTIONS!A:A)</f>
        <v xml:space="preserve"> </v>
      </c>
      <c r="T57" t="str">
        <f>LOOKUP(I57,CONDITIONS!B:B,CONDITIONS!A:A)</f>
        <v xml:space="preserve"> </v>
      </c>
    </row>
    <row r="58" spans="1:20">
      <c r="A58" s="33" t="s">
        <v>528</v>
      </c>
      <c r="B58" t="str">
        <f t="shared" si="15"/>
        <v>0000000000000000</v>
      </c>
      <c r="C58" s="28">
        <f t="shared" si="1"/>
        <v>0</v>
      </c>
      <c r="D58" s="28" t="str">
        <f t="shared" si="12"/>
        <v xml:space="preserve"> </v>
      </c>
      <c r="E58" s="28">
        <f t="shared" si="2"/>
        <v>0</v>
      </c>
      <c r="F58" s="28" t="str">
        <f t="shared" si="3"/>
        <v xml:space="preserve"> </v>
      </c>
      <c r="G58" s="28">
        <f t="shared" si="4"/>
        <v>0</v>
      </c>
      <c r="H58" s="28" t="str">
        <f t="shared" si="5"/>
        <v xml:space="preserve"> </v>
      </c>
      <c r="I58" s="28">
        <f t="shared" si="13"/>
        <v>0</v>
      </c>
      <c r="J58" s="28" t="str">
        <f t="shared" si="6"/>
        <v xml:space="preserve"> </v>
      </c>
      <c r="K58" s="28">
        <f t="shared" si="7"/>
        <v>0</v>
      </c>
      <c r="L58" s="28" t="str">
        <f t="shared" si="8"/>
        <v>0</v>
      </c>
      <c r="M58" s="28">
        <f t="shared" si="9"/>
        <v>0</v>
      </c>
      <c r="N58" s="28">
        <f t="shared" si="10"/>
        <v>0</v>
      </c>
      <c r="O58" s="28" t="str">
        <f t="shared" si="11"/>
        <v xml:space="preserve"> </v>
      </c>
      <c r="Q58" s="12" t="str">
        <f>LOOKUP(C58,TRIGGERS!B:B,TRIGGERS!A:A)</f>
        <v xml:space="preserve">   </v>
      </c>
      <c r="R58" t="str">
        <f>LOOKUP(E58,CONDITIONS!B:B,CONDITIONS!A:A)</f>
        <v xml:space="preserve"> </v>
      </c>
      <c r="S58" t="str">
        <f>LOOKUP(G58,ACTIONS!B:B,ACTIONS!A:A)</f>
        <v xml:space="preserve"> </v>
      </c>
      <c r="T58" t="str">
        <f>LOOKUP(I58,CONDITIONS!B:B,CONDITIONS!A:A)</f>
        <v xml:space="preserve"> </v>
      </c>
    </row>
    <row r="59" spans="1:20">
      <c r="A59" s="33" t="s">
        <v>529</v>
      </c>
      <c r="B59" t="str">
        <f t="shared" si="15"/>
        <v>0000000000000000</v>
      </c>
      <c r="C59" s="28">
        <f t="shared" si="1"/>
        <v>0</v>
      </c>
      <c r="D59" s="28" t="str">
        <f t="shared" si="12"/>
        <v xml:space="preserve"> </v>
      </c>
      <c r="E59" s="28">
        <f t="shared" si="2"/>
        <v>0</v>
      </c>
      <c r="F59" s="28" t="str">
        <f t="shared" si="3"/>
        <v xml:space="preserve"> </v>
      </c>
      <c r="G59" s="28">
        <f t="shared" si="4"/>
        <v>0</v>
      </c>
      <c r="H59" s="28" t="str">
        <f t="shared" si="5"/>
        <v xml:space="preserve"> </v>
      </c>
      <c r="I59" s="28">
        <f t="shared" si="13"/>
        <v>0</v>
      </c>
      <c r="J59" s="28" t="str">
        <f t="shared" si="6"/>
        <v xml:space="preserve"> </v>
      </c>
      <c r="K59" s="28">
        <f t="shared" si="7"/>
        <v>0</v>
      </c>
      <c r="L59" s="28" t="str">
        <f t="shared" si="8"/>
        <v>0</v>
      </c>
      <c r="M59" s="28">
        <f t="shared" si="9"/>
        <v>0</v>
      </c>
      <c r="N59" s="28">
        <f t="shared" si="10"/>
        <v>0</v>
      </c>
      <c r="O59" s="28" t="str">
        <f t="shared" si="11"/>
        <v xml:space="preserve"> </v>
      </c>
      <c r="Q59" s="12" t="str">
        <f>LOOKUP(C59,TRIGGERS!B:B,TRIGGERS!A:A)</f>
        <v xml:space="preserve">   </v>
      </c>
      <c r="R59" t="str">
        <f>LOOKUP(E59,CONDITIONS!B:B,CONDITIONS!A:A)</f>
        <v xml:space="preserve"> </v>
      </c>
      <c r="S59" t="str">
        <f>LOOKUP(G59,ACTIONS!B:B,ACTIONS!A:A)</f>
        <v xml:space="preserve"> </v>
      </c>
      <c r="T59" t="str">
        <f>LOOKUP(I59,CONDITIONS!B:B,CONDITIONS!A:A)</f>
        <v xml:space="preserve"> </v>
      </c>
    </row>
    <row r="60" spans="1:20">
      <c r="A60" s="33" t="s">
        <v>530</v>
      </c>
      <c r="B60" t="str">
        <f t="shared" si="15"/>
        <v>0000000000000000</v>
      </c>
      <c r="C60" s="28">
        <f t="shared" si="1"/>
        <v>0</v>
      </c>
      <c r="D60" s="28" t="str">
        <f t="shared" si="12"/>
        <v xml:space="preserve"> </v>
      </c>
      <c r="E60" s="28">
        <f t="shared" si="2"/>
        <v>0</v>
      </c>
      <c r="F60" s="28" t="str">
        <f t="shared" si="3"/>
        <v xml:space="preserve"> </v>
      </c>
      <c r="G60" s="28">
        <f t="shared" si="4"/>
        <v>0</v>
      </c>
      <c r="H60" s="28" t="str">
        <f t="shared" si="5"/>
        <v xml:space="preserve"> </v>
      </c>
      <c r="I60" s="28">
        <f t="shared" si="13"/>
        <v>0</v>
      </c>
      <c r="J60" s="28" t="str">
        <f t="shared" si="6"/>
        <v xml:space="preserve"> </v>
      </c>
      <c r="K60" s="28">
        <f t="shared" si="7"/>
        <v>0</v>
      </c>
      <c r="L60" s="28" t="str">
        <f t="shared" si="8"/>
        <v>0</v>
      </c>
      <c r="M60" s="28">
        <f t="shared" si="9"/>
        <v>0</v>
      </c>
      <c r="N60" s="28">
        <f t="shared" si="10"/>
        <v>0</v>
      </c>
      <c r="O60" s="28" t="str">
        <f t="shared" si="11"/>
        <v xml:space="preserve"> </v>
      </c>
      <c r="Q60" s="12" t="str">
        <f>LOOKUP(C60,TRIGGERS!B:B,TRIGGERS!A:A)</f>
        <v xml:space="preserve">   </v>
      </c>
      <c r="R60" t="str">
        <f>LOOKUP(E60,CONDITIONS!B:B,CONDITIONS!A:A)</f>
        <v xml:space="preserve"> </v>
      </c>
      <c r="S60" t="str">
        <f>LOOKUP(G60,ACTIONS!B:B,ACTIONS!A:A)</f>
        <v xml:space="preserve"> </v>
      </c>
      <c r="T60" t="str">
        <f>LOOKUP(I60,CONDITIONS!B:B,CONDITIONS!A:A)</f>
        <v xml:space="preserve"> </v>
      </c>
    </row>
    <row r="61" spans="1:20">
      <c r="A61" s="33" t="s">
        <v>531</v>
      </c>
      <c r="B61" t="str">
        <f t="shared" si="15"/>
        <v>0000000000000000</v>
      </c>
      <c r="C61" s="28">
        <f t="shared" si="1"/>
        <v>0</v>
      </c>
      <c r="D61" s="28" t="str">
        <f t="shared" si="12"/>
        <v xml:space="preserve"> </v>
      </c>
      <c r="E61" s="28">
        <f t="shared" si="2"/>
        <v>0</v>
      </c>
      <c r="F61" s="28" t="str">
        <f t="shared" si="3"/>
        <v xml:space="preserve"> </v>
      </c>
      <c r="G61" s="28">
        <f t="shared" si="4"/>
        <v>0</v>
      </c>
      <c r="H61" s="28" t="str">
        <f t="shared" si="5"/>
        <v xml:space="preserve"> </v>
      </c>
      <c r="I61" s="28">
        <f t="shared" si="13"/>
        <v>0</v>
      </c>
      <c r="J61" s="28" t="str">
        <f t="shared" si="6"/>
        <v xml:space="preserve"> </v>
      </c>
      <c r="K61" s="28">
        <f t="shared" si="7"/>
        <v>0</v>
      </c>
      <c r="L61" s="28" t="str">
        <f t="shared" si="8"/>
        <v>0</v>
      </c>
      <c r="M61" s="28">
        <f t="shared" si="9"/>
        <v>0</v>
      </c>
      <c r="N61" s="28">
        <f t="shared" si="10"/>
        <v>0</v>
      </c>
      <c r="O61" s="28" t="str">
        <f t="shared" si="11"/>
        <v xml:space="preserve"> </v>
      </c>
      <c r="Q61" s="12" t="str">
        <f>LOOKUP(C61,TRIGGERS!B:B,TRIGGERS!A:A)</f>
        <v xml:space="preserve">   </v>
      </c>
      <c r="R61" t="str">
        <f>LOOKUP(E61,CONDITIONS!B:B,CONDITIONS!A:A)</f>
        <v xml:space="preserve"> </v>
      </c>
      <c r="S61" t="str">
        <f>LOOKUP(G61,ACTIONS!B:B,ACTIONS!A:A)</f>
        <v xml:space="preserve"> </v>
      </c>
      <c r="T61" t="str">
        <f>LOOKUP(I61,CONDITIONS!B:B,CONDITIONS!A:A)</f>
        <v xml:space="preserve"> </v>
      </c>
    </row>
    <row r="62" spans="1:20">
      <c r="A62" s="33" t="s">
        <v>532</v>
      </c>
      <c r="B62" t="str">
        <f t="shared" si="15"/>
        <v>0000000000000000</v>
      </c>
      <c r="C62" s="28">
        <f t="shared" si="1"/>
        <v>0</v>
      </c>
      <c r="D62" s="28" t="str">
        <f t="shared" si="12"/>
        <v xml:space="preserve"> </v>
      </c>
      <c r="E62" s="28">
        <f t="shared" si="2"/>
        <v>0</v>
      </c>
      <c r="F62" s="28" t="str">
        <f t="shared" si="3"/>
        <v xml:space="preserve"> </v>
      </c>
      <c r="G62" s="28">
        <f t="shared" si="4"/>
        <v>0</v>
      </c>
      <c r="H62" s="28" t="str">
        <f t="shared" si="5"/>
        <v xml:space="preserve"> </v>
      </c>
      <c r="I62" s="28">
        <f t="shared" si="13"/>
        <v>0</v>
      </c>
      <c r="J62" s="28" t="str">
        <f t="shared" si="6"/>
        <v xml:space="preserve"> </v>
      </c>
      <c r="K62" s="28">
        <f t="shared" si="7"/>
        <v>0</v>
      </c>
      <c r="L62" s="28" t="str">
        <f t="shared" si="8"/>
        <v>0</v>
      </c>
      <c r="M62" s="28">
        <f t="shared" si="9"/>
        <v>0</v>
      </c>
      <c r="N62" s="28">
        <f t="shared" si="10"/>
        <v>0</v>
      </c>
      <c r="O62" s="28" t="str">
        <f t="shared" si="11"/>
        <v xml:space="preserve"> </v>
      </c>
      <c r="Q62" s="12" t="str">
        <f>LOOKUP(C62,TRIGGERS!B:B,TRIGGERS!A:A)</f>
        <v xml:space="preserve">   </v>
      </c>
      <c r="R62" t="str">
        <f>LOOKUP(E62,CONDITIONS!B:B,CONDITIONS!A:A)</f>
        <v xml:space="preserve"> </v>
      </c>
      <c r="S62" t="str">
        <f>LOOKUP(G62,ACTIONS!B:B,ACTIONS!A:A)</f>
        <v xml:space="preserve"> </v>
      </c>
      <c r="T62" t="str">
        <f>LOOKUP(I62,CONDITIONS!B:B,CONDITIONS!A:A)</f>
        <v xml:space="preserve"> </v>
      </c>
    </row>
    <row r="63" spans="1:20">
      <c r="A63" s="33" t="s">
        <v>533</v>
      </c>
      <c r="B63" t="str">
        <f t="shared" si="15"/>
        <v>0000000000000000</v>
      </c>
      <c r="C63" s="28">
        <f t="shared" si="1"/>
        <v>0</v>
      </c>
      <c r="D63" s="28" t="str">
        <f t="shared" si="12"/>
        <v xml:space="preserve"> </v>
      </c>
      <c r="E63" s="28">
        <f t="shared" si="2"/>
        <v>0</v>
      </c>
      <c r="F63" s="28" t="str">
        <f t="shared" si="3"/>
        <v xml:space="preserve"> </v>
      </c>
      <c r="G63" s="28">
        <f t="shared" si="4"/>
        <v>0</v>
      </c>
      <c r="H63" s="28" t="str">
        <f t="shared" si="5"/>
        <v xml:space="preserve"> </v>
      </c>
      <c r="I63" s="28">
        <f t="shared" si="13"/>
        <v>0</v>
      </c>
      <c r="J63" s="28" t="str">
        <f t="shared" si="6"/>
        <v xml:space="preserve"> </v>
      </c>
      <c r="K63" s="28">
        <f t="shared" si="7"/>
        <v>0</v>
      </c>
      <c r="L63" s="28" t="str">
        <f t="shared" si="8"/>
        <v>0</v>
      </c>
      <c r="M63" s="28">
        <f t="shared" si="9"/>
        <v>0</v>
      </c>
      <c r="N63" s="28">
        <f t="shared" si="10"/>
        <v>0</v>
      </c>
      <c r="O63" s="28" t="str">
        <f t="shared" si="11"/>
        <v xml:space="preserve"> </v>
      </c>
      <c r="Q63" s="12" t="str">
        <f>LOOKUP(C63,TRIGGERS!B:B,TRIGGERS!A:A)</f>
        <v xml:space="preserve">   </v>
      </c>
      <c r="R63" t="str">
        <f>LOOKUP(E63,CONDITIONS!B:B,CONDITIONS!A:A)</f>
        <v xml:space="preserve"> </v>
      </c>
      <c r="S63" t="str">
        <f>LOOKUP(G63,ACTIONS!B:B,ACTIONS!A:A)</f>
        <v xml:space="preserve"> </v>
      </c>
      <c r="T63" t="str">
        <f>LOOKUP(I63,CONDITIONS!B:B,CONDITIONS!A:A)</f>
        <v xml:space="preserve"> </v>
      </c>
    </row>
    <row r="64" spans="1:20">
      <c r="A64" s="33" t="s">
        <v>534</v>
      </c>
      <c r="B64" t="str">
        <f t="shared" si="15"/>
        <v>0000000000000000</v>
      </c>
      <c r="C64" s="28">
        <f t="shared" si="1"/>
        <v>0</v>
      </c>
      <c r="D64" s="28" t="str">
        <f t="shared" si="12"/>
        <v xml:space="preserve"> </v>
      </c>
      <c r="E64" s="28">
        <f t="shared" si="2"/>
        <v>0</v>
      </c>
      <c r="F64" s="28" t="str">
        <f t="shared" si="3"/>
        <v xml:space="preserve"> </v>
      </c>
      <c r="G64" s="28">
        <f t="shared" si="4"/>
        <v>0</v>
      </c>
      <c r="H64" s="28" t="str">
        <f t="shared" si="5"/>
        <v xml:space="preserve"> </v>
      </c>
      <c r="I64" s="28">
        <f t="shared" si="13"/>
        <v>0</v>
      </c>
      <c r="J64" s="28" t="str">
        <f t="shared" si="6"/>
        <v xml:space="preserve"> </v>
      </c>
      <c r="K64" s="28">
        <f t="shared" si="7"/>
        <v>0</v>
      </c>
      <c r="L64" s="28" t="str">
        <f t="shared" si="8"/>
        <v>0</v>
      </c>
      <c r="M64" s="28">
        <f t="shared" si="9"/>
        <v>0</v>
      </c>
      <c r="N64" s="28">
        <f t="shared" si="10"/>
        <v>0</v>
      </c>
      <c r="O64" s="28" t="str">
        <f t="shared" si="11"/>
        <v xml:space="preserve"> </v>
      </c>
      <c r="Q64" s="12" t="str">
        <f>LOOKUP(C64,TRIGGERS!B:B,TRIGGERS!A:A)</f>
        <v xml:space="preserve">   </v>
      </c>
      <c r="R64" t="str">
        <f>LOOKUP(E64,CONDITIONS!B:B,CONDITIONS!A:A)</f>
        <v xml:space="preserve"> </v>
      </c>
      <c r="S64" t="str">
        <f>LOOKUP(G64,ACTIONS!B:B,ACTIONS!A:A)</f>
        <v xml:space="preserve"> </v>
      </c>
      <c r="T64" t="str">
        <f>LOOKUP(I64,CONDITIONS!B:B,CONDITIONS!A:A)</f>
        <v xml:space="preserve"> </v>
      </c>
    </row>
    <row r="65" spans="1:20">
      <c r="A65" s="33" t="s">
        <v>535</v>
      </c>
      <c r="B65" t="str">
        <f t="shared" si="15"/>
        <v>0000000000000000</v>
      </c>
      <c r="C65" s="28">
        <f t="shared" si="1"/>
        <v>0</v>
      </c>
      <c r="D65" s="28" t="str">
        <f t="shared" si="12"/>
        <v xml:space="preserve"> </v>
      </c>
      <c r="E65" s="28">
        <f t="shared" si="2"/>
        <v>0</v>
      </c>
      <c r="F65" s="28" t="str">
        <f t="shared" si="3"/>
        <v xml:space="preserve"> </v>
      </c>
      <c r="G65" s="28">
        <f t="shared" si="4"/>
        <v>0</v>
      </c>
      <c r="H65" s="28" t="str">
        <f t="shared" si="5"/>
        <v xml:space="preserve"> </v>
      </c>
      <c r="I65" s="28">
        <f t="shared" si="13"/>
        <v>0</v>
      </c>
      <c r="J65" s="28" t="str">
        <f t="shared" si="6"/>
        <v xml:space="preserve"> </v>
      </c>
      <c r="K65" s="28">
        <f t="shared" si="7"/>
        <v>0</v>
      </c>
      <c r="L65" s="28" t="str">
        <f t="shared" si="8"/>
        <v>0</v>
      </c>
      <c r="M65" s="28">
        <f t="shared" si="9"/>
        <v>0</v>
      </c>
      <c r="N65" s="28">
        <f t="shared" si="10"/>
        <v>0</v>
      </c>
      <c r="O65" s="28" t="str">
        <f t="shared" si="11"/>
        <v xml:space="preserve"> </v>
      </c>
      <c r="Q65" s="12" t="str">
        <f>LOOKUP(C65,TRIGGERS!B:B,TRIGGERS!A:A)</f>
        <v xml:space="preserve">   </v>
      </c>
      <c r="R65" t="str">
        <f>LOOKUP(E65,CONDITIONS!B:B,CONDITIONS!A:A)</f>
        <v xml:space="preserve"> </v>
      </c>
      <c r="S65" t="str">
        <f>LOOKUP(G65,ACTIONS!B:B,ACTIONS!A:A)</f>
        <v xml:space="preserve"> </v>
      </c>
      <c r="T65" t="str">
        <f>LOOKUP(I65,CONDITIONS!B:B,CONDITIONS!A:A)</f>
        <v xml:space="preserve"> </v>
      </c>
    </row>
    <row r="66" spans="1:20">
      <c r="A66" s="33" t="s">
        <v>536</v>
      </c>
      <c r="B66" t="str">
        <f t="shared" si="15"/>
        <v>0000000000000000</v>
      </c>
      <c r="C66" s="28">
        <f t="shared" si="1"/>
        <v>0</v>
      </c>
      <c r="D66" s="28" t="str">
        <f t="shared" si="12"/>
        <v xml:space="preserve"> </v>
      </c>
      <c r="E66" s="28">
        <f t="shared" si="2"/>
        <v>0</v>
      </c>
      <c r="F66" s="28" t="str">
        <f t="shared" si="3"/>
        <v xml:space="preserve"> </v>
      </c>
      <c r="G66" s="28">
        <f t="shared" si="4"/>
        <v>0</v>
      </c>
      <c r="H66" s="28" t="str">
        <f t="shared" si="5"/>
        <v xml:space="preserve"> </v>
      </c>
      <c r="I66" s="28">
        <f t="shared" si="13"/>
        <v>0</v>
      </c>
      <c r="J66" s="28" t="str">
        <f t="shared" si="6"/>
        <v xml:space="preserve"> </v>
      </c>
      <c r="K66" s="28">
        <f t="shared" si="7"/>
        <v>0</v>
      </c>
      <c r="L66" s="28" t="str">
        <f t="shared" si="8"/>
        <v>0</v>
      </c>
      <c r="M66" s="28">
        <f t="shared" si="9"/>
        <v>0</v>
      </c>
      <c r="N66" s="28">
        <f t="shared" si="10"/>
        <v>0</v>
      </c>
      <c r="O66" s="28" t="str">
        <f t="shared" si="11"/>
        <v xml:space="preserve"> </v>
      </c>
      <c r="Q66" s="12" t="str">
        <f>LOOKUP(C66,TRIGGERS!B:B,TRIGGERS!A:A)</f>
        <v xml:space="preserve">   </v>
      </c>
      <c r="R66" t="str">
        <f>LOOKUP(E66,CONDITIONS!B:B,CONDITIONS!A:A)</f>
        <v xml:space="preserve"> </v>
      </c>
      <c r="S66" t="str">
        <f>LOOKUP(G66,ACTIONS!B:B,ACTIONS!A:A)</f>
        <v xml:space="preserve"> </v>
      </c>
      <c r="T66" t="str">
        <f>LOOKUP(I66,CONDITIONS!B:B,CONDITIONS!A:A)</f>
        <v xml:space="preserve"> </v>
      </c>
    </row>
    <row r="67" spans="1:20">
      <c r="A67" s="33" t="s">
        <v>537</v>
      </c>
      <c r="B67" t="str">
        <f t="shared" si="15"/>
        <v>0000000000000000</v>
      </c>
      <c r="C67" s="28">
        <f t="shared" ref="C67:C130" si="16">HEX2DEC(REPLACE(B67,3,14,""))</f>
        <v>0</v>
      </c>
      <c r="D67" s="28" t="str">
        <f t="shared" si="12"/>
        <v xml:space="preserve"> </v>
      </c>
      <c r="E67" s="28">
        <f t="shared" ref="E67:E130" si="17">HEX2DEC(REPLACE(REPLACE(B67,7,10,""),1,4,""))</f>
        <v>0</v>
      </c>
      <c r="F67" s="28" t="str">
        <f t="shared" ref="F67:F130" si="18">IF(E67=0," ",HEX2DEC(REPLACE(REPLACE(B67,9,8,""),1,6,"")))</f>
        <v xml:space="preserve"> </v>
      </c>
      <c r="G67" s="28">
        <f t="shared" ref="G67:G130" si="19">HEX2DEC(REPLACE(REPLACE(B67,11,6,""),1,8,""))</f>
        <v>0</v>
      </c>
      <c r="H67" s="28" t="str">
        <f t="shared" ref="H67:H130" si="20">IF(G67=0," ",HEX2DEC(REPLACE(REPLACE(B67,13,4,""),1,10,"")))</f>
        <v xml:space="preserve"> </v>
      </c>
      <c r="I67" s="28">
        <f t="shared" ref="I67:I130" si="21">IF(OR(N67=3,N67=1,M67=1),HEX2DEC(REPLACE(REPLACE(B67,15,2,""),1,12,""))-64,HEX2DEC(REPLACE(REPLACE(B67,15,2,""),1,12,"")))</f>
        <v>0</v>
      </c>
      <c r="J67" s="28" t="str">
        <f t="shared" ref="J67:J130" si="22">IF(I67=0," ",K67)</f>
        <v xml:space="preserve"> </v>
      </c>
      <c r="K67" s="28">
        <f t="shared" ref="K67:K130" si="23">IF(OR(N67=3,N67=1,M67=1),HEX2DEC(REPLACE(B67,1,14,""))-64,HEX2DEC(REPLACE(B67,1,14,"")))</f>
        <v>0</v>
      </c>
      <c r="L67" s="28" t="str">
        <f t="shared" ref="L67:L130" si="24">HEX2BIN(REPLACE(REPLACE(B67,15,2,""),1,12,""))</f>
        <v>0</v>
      </c>
      <c r="M67" s="28">
        <f t="shared" ref="M67:M130" si="25">BIN2DEC(IF(LEN(L67)=7,REPLACE(L67,2,6,""),0))</f>
        <v>0</v>
      </c>
      <c r="N67" s="28">
        <f t="shared" ref="N67:N130" si="26">BIN2DEC(IF(LEN(L67)=8,REPLACE(L67,3,6,""),0))</f>
        <v>0</v>
      </c>
      <c r="O67" s="28" t="str">
        <f t="shared" ref="O67:O130" si="27">IF(OR(N67=3,N67=1,M67=1),"OR",IF(I67=0," ","AND"))</f>
        <v xml:space="preserve"> </v>
      </c>
      <c r="Q67" s="12" t="str">
        <f>LOOKUP(C67,TRIGGERS!B:B,TRIGGERS!A:A)</f>
        <v xml:space="preserve">   </v>
      </c>
      <c r="R67" t="str">
        <f>LOOKUP(E67,CONDITIONS!B:B,CONDITIONS!A:A)</f>
        <v xml:space="preserve"> </v>
      </c>
      <c r="S67" t="str">
        <f>LOOKUP(G67,ACTIONS!B:B,ACTIONS!A:A)</f>
        <v xml:space="preserve"> </v>
      </c>
      <c r="T67" t="str">
        <f>LOOKUP(I67,CONDITIONS!B:B,CONDITIONS!A:A)</f>
        <v xml:space="preserve"> </v>
      </c>
    </row>
    <row r="68" spans="1:20">
      <c r="A68" s="33" t="s">
        <v>538</v>
      </c>
      <c r="B68" t="str">
        <f t="shared" si="15"/>
        <v>0000000000000000</v>
      </c>
      <c r="C68" s="28">
        <f t="shared" si="16"/>
        <v>0</v>
      </c>
      <c r="D68" s="28" t="str">
        <f t="shared" ref="D68:D131" si="28">IF(C68=0," ",HEX2DEC(REPLACE(REPLACE(B68,5,12,""),1,2,"")))</f>
        <v xml:space="preserve"> </v>
      </c>
      <c r="E68" s="28">
        <f t="shared" si="17"/>
        <v>0</v>
      </c>
      <c r="F68" s="28" t="str">
        <f t="shared" si="18"/>
        <v xml:space="preserve"> </v>
      </c>
      <c r="G68" s="28">
        <f t="shared" si="19"/>
        <v>0</v>
      </c>
      <c r="H68" s="28" t="str">
        <f t="shared" si="20"/>
        <v xml:space="preserve"> </v>
      </c>
      <c r="I68" s="28">
        <f t="shared" si="21"/>
        <v>0</v>
      </c>
      <c r="J68" s="28" t="str">
        <f t="shared" si="22"/>
        <v xml:space="preserve"> </v>
      </c>
      <c r="K68" s="28">
        <f t="shared" si="23"/>
        <v>0</v>
      </c>
      <c r="L68" s="28" t="str">
        <f t="shared" si="24"/>
        <v>0</v>
      </c>
      <c r="M68" s="28">
        <f t="shared" si="25"/>
        <v>0</v>
      </c>
      <c r="N68" s="28">
        <f t="shared" si="26"/>
        <v>0</v>
      </c>
      <c r="O68" s="28" t="str">
        <f t="shared" si="27"/>
        <v xml:space="preserve"> </v>
      </c>
      <c r="Q68" s="12" t="str">
        <f>LOOKUP(C68,TRIGGERS!B:B,TRIGGERS!A:A)</f>
        <v xml:space="preserve">   </v>
      </c>
      <c r="R68" t="str">
        <f>LOOKUP(E68,CONDITIONS!B:B,CONDITIONS!A:A)</f>
        <v xml:space="preserve"> </v>
      </c>
      <c r="S68" t="str">
        <f>LOOKUP(G68,ACTIONS!B:B,ACTIONS!A:A)</f>
        <v xml:space="preserve"> </v>
      </c>
      <c r="T68" t="str">
        <f>LOOKUP(I68,CONDITIONS!B:B,CONDITIONS!A:A)</f>
        <v xml:space="preserve"> </v>
      </c>
    </row>
    <row r="69" spans="1:20">
      <c r="A69" s="33" t="s">
        <v>539</v>
      </c>
      <c r="B69" t="str">
        <f t="shared" si="15"/>
        <v>0000000000000000</v>
      </c>
      <c r="C69" s="28">
        <f t="shared" si="16"/>
        <v>0</v>
      </c>
      <c r="D69" s="28" t="str">
        <f t="shared" si="28"/>
        <v xml:space="preserve"> </v>
      </c>
      <c r="E69" s="28">
        <f t="shared" si="17"/>
        <v>0</v>
      </c>
      <c r="F69" s="28" t="str">
        <f t="shared" si="18"/>
        <v xml:space="preserve"> </v>
      </c>
      <c r="G69" s="28">
        <f t="shared" si="19"/>
        <v>0</v>
      </c>
      <c r="H69" s="28" t="str">
        <f t="shared" si="20"/>
        <v xml:space="preserve"> </v>
      </c>
      <c r="I69" s="28">
        <f t="shared" si="21"/>
        <v>0</v>
      </c>
      <c r="J69" s="28" t="str">
        <f t="shared" si="22"/>
        <v xml:space="preserve"> </v>
      </c>
      <c r="K69" s="28">
        <f t="shared" si="23"/>
        <v>0</v>
      </c>
      <c r="L69" s="28" t="str">
        <f t="shared" si="24"/>
        <v>0</v>
      </c>
      <c r="M69" s="28">
        <f t="shared" si="25"/>
        <v>0</v>
      </c>
      <c r="N69" s="28">
        <f t="shared" si="26"/>
        <v>0</v>
      </c>
      <c r="O69" s="28" t="str">
        <f t="shared" si="27"/>
        <v xml:space="preserve"> </v>
      </c>
      <c r="Q69" s="12" t="str">
        <f>LOOKUP(C69,TRIGGERS!B:B,TRIGGERS!A:A)</f>
        <v xml:space="preserve">   </v>
      </c>
      <c r="R69" t="str">
        <f>LOOKUP(E69,CONDITIONS!B:B,CONDITIONS!A:A)</f>
        <v xml:space="preserve"> </v>
      </c>
      <c r="S69" t="str">
        <f>LOOKUP(G69,ACTIONS!B:B,ACTIONS!A:A)</f>
        <v xml:space="preserve"> </v>
      </c>
      <c r="T69" t="str">
        <f>LOOKUP(I69,CONDITIONS!B:B,CONDITIONS!A:A)</f>
        <v xml:space="preserve"> </v>
      </c>
    </row>
    <row r="70" spans="1:20">
      <c r="A70" s="33" t="s">
        <v>540</v>
      </c>
      <c r="B70" t="str">
        <f t="shared" si="15"/>
        <v>0000000000000000</v>
      </c>
      <c r="C70" s="28">
        <f t="shared" si="16"/>
        <v>0</v>
      </c>
      <c r="D70" s="28" t="str">
        <f t="shared" si="28"/>
        <v xml:space="preserve"> </v>
      </c>
      <c r="E70" s="28">
        <f t="shared" si="17"/>
        <v>0</v>
      </c>
      <c r="F70" s="28" t="str">
        <f t="shared" si="18"/>
        <v xml:space="preserve"> </v>
      </c>
      <c r="G70" s="28">
        <f t="shared" si="19"/>
        <v>0</v>
      </c>
      <c r="H70" s="28" t="str">
        <f t="shared" si="20"/>
        <v xml:space="preserve"> </v>
      </c>
      <c r="I70" s="28">
        <f t="shared" si="21"/>
        <v>0</v>
      </c>
      <c r="J70" s="28" t="str">
        <f t="shared" si="22"/>
        <v xml:space="preserve"> </v>
      </c>
      <c r="K70" s="28">
        <f t="shared" si="23"/>
        <v>0</v>
      </c>
      <c r="L70" s="28" t="str">
        <f t="shared" si="24"/>
        <v>0</v>
      </c>
      <c r="M70" s="28">
        <f t="shared" si="25"/>
        <v>0</v>
      </c>
      <c r="N70" s="28">
        <f t="shared" si="26"/>
        <v>0</v>
      </c>
      <c r="O70" s="28" t="str">
        <f t="shared" si="27"/>
        <v xml:space="preserve"> </v>
      </c>
      <c r="Q70" s="12" t="str">
        <f>LOOKUP(C70,TRIGGERS!B:B,TRIGGERS!A:A)</f>
        <v xml:space="preserve">   </v>
      </c>
      <c r="R70" t="str">
        <f>LOOKUP(E70,CONDITIONS!B:B,CONDITIONS!A:A)</f>
        <v xml:space="preserve"> </v>
      </c>
      <c r="S70" t="str">
        <f>LOOKUP(G70,ACTIONS!B:B,ACTIONS!A:A)</f>
        <v xml:space="preserve"> </v>
      </c>
      <c r="T70" t="str">
        <f>LOOKUP(I70,CONDITIONS!B:B,CONDITIONS!A:A)</f>
        <v xml:space="preserve"> </v>
      </c>
    </row>
    <row r="71" spans="1:20">
      <c r="A71" s="33" t="s">
        <v>541</v>
      </c>
      <c r="B71" t="str">
        <f t="shared" si="15"/>
        <v>0000000000000000</v>
      </c>
      <c r="C71" s="28">
        <f t="shared" si="16"/>
        <v>0</v>
      </c>
      <c r="D71" s="28" t="str">
        <f t="shared" si="28"/>
        <v xml:space="preserve"> </v>
      </c>
      <c r="E71" s="28">
        <f t="shared" si="17"/>
        <v>0</v>
      </c>
      <c r="F71" s="28" t="str">
        <f t="shared" si="18"/>
        <v xml:space="preserve"> </v>
      </c>
      <c r="G71" s="28">
        <f t="shared" si="19"/>
        <v>0</v>
      </c>
      <c r="H71" s="28" t="str">
        <f t="shared" si="20"/>
        <v xml:space="preserve"> </v>
      </c>
      <c r="I71" s="28">
        <f t="shared" si="21"/>
        <v>0</v>
      </c>
      <c r="J71" s="28" t="str">
        <f t="shared" si="22"/>
        <v xml:space="preserve"> </v>
      </c>
      <c r="K71" s="28">
        <f t="shared" si="23"/>
        <v>0</v>
      </c>
      <c r="L71" s="28" t="str">
        <f t="shared" si="24"/>
        <v>0</v>
      </c>
      <c r="M71" s="28">
        <f t="shared" si="25"/>
        <v>0</v>
      </c>
      <c r="N71" s="28">
        <f t="shared" si="26"/>
        <v>0</v>
      </c>
      <c r="O71" s="28" t="str">
        <f t="shared" si="27"/>
        <v xml:space="preserve"> </v>
      </c>
      <c r="Q71" s="12" t="str">
        <f>LOOKUP(C71,TRIGGERS!B:B,TRIGGERS!A:A)</f>
        <v xml:space="preserve">   </v>
      </c>
      <c r="R71" t="str">
        <f>LOOKUP(E71,CONDITIONS!B:B,CONDITIONS!A:A)</f>
        <v xml:space="preserve"> </v>
      </c>
      <c r="S71" t="str">
        <f>LOOKUP(G71,ACTIONS!B:B,ACTIONS!A:A)</f>
        <v xml:space="preserve"> </v>
      </c>
      <c r="T71" t="str">
        <f>LOOKUP(I71,CONDITIONS!B:B,CONDITIONS!A:A)</f>
        <v xml:space="preserve"> </v>
      </c>
    </row>
    <row r="72" spans="1:20">
      <c r="A72" s="33" t="s">
        <v>589</v>
      </c>
      <c r="B72" t="str">
        <f t="shared" si="15"/>
        <v>0000000000000000</v>
      </c>
      <c r="C72" s="28">
        <f t="shared" si="16"/>
        <v>0</v>
      </c>
      <c r="D72" s="28" t="str">
        <f t="shared" si="28"/>
        <v xml:space="preserve"> </v>
      </c>
      <c r="E72" s="28">
        <f t="shared" si="17"/>
        <v>0</v>
      </c>
      <c r="F72" s="28" t="str">
        <f t="shared" si="18"/>
        <v xml:space="preserve"> </v>
      </c>
      <c r="G72" s="28">
        <f t="shared" si="19"/>
        <v>0</v>
      </c>
      <c r="H72" s="28" t="str">
        <f t="shared" si="20"/>
        <v xml:space="preserve"> </v>
      </c>
      <c r="I72" s="28">
        <f t="shared" si="21"/>
        <v>0</v>
      </c>
      <c r="J72" s="28" t="str">
        <f t="shared" si="22"/>
        <v xml:space="preserve"> </v>
      </c>
      <c r="K72" s="28">
        <f t="shared" si="23"/>
        <v>0</v>
      </c>
      <c r="L72" s="28" t="str">
        <f t="shared" si="24"/>
        <v>0</v>
      </c>
      <c r="M72" s="28">
        <f t="shared" si="25"/>
        <v>0</v>
      </c>
      <c r="N72" s="28">
        <f t="shared" si="26"/>
        <v>0</v>
      </c>
      <c r="O72" s="28" t="str">
        <f t="shared" si="27"/>
        <v xml:space="preserve"> </v>
      </c>
      <c r="Q72" s="12" t="str">
        <f>LOOKUP(C72,TRIGGERS!B:B,TRIGGERS!A:A)</f>
        <v xml:space="preserve">   </v>
      </c>
      <c r="R72" t="str">
        <f>LOOKUP(E72,CONDITIONS!B:B,CONDITIONS!A:A)</f>
        <v xml:space="preserve"> </v>
      </c>
      <c r="S72" t="str">
        <f>LOOKUP(G72,ACTIONS!B:B,ACTIONS!A:A)</f>
        <v xml:space="preserve"> </v>
      </c>
      <c r="T72" t="str">
        <f>LOOKUP(I72,CONDITIONS!B:B,CONDITIONS!A:A)</f>
        <v xml:space="preserve"> </v>
      </c>
    </row>
    <row r="73" spans="1:20">
      <c r="A73" s="33" t="s">
        <v>590</v>
      </c>
      <c r="B73" t="str">
        <f t="shared" si="15"/>
        <v>0000000000000000</v>
      </c>
      <c r="C73" s="28">
        <f t="shared" si="16"/>
        <v>0</v>
      </c>
      <c r="D73" s="28" t="str">
        <f t="shared" si="28"/>
        <v xml:space="preserve"> </v>
      </c>
      <c r="E73" s="28">
        <f t="shared" si="17"/>
        <v>0</v>
      </c>
      <c r="F73" s="28" t="str">
        <f t="shared" si="18"/>
        <v xml:space="preserve"> </v>
      </c>
      <c r="G73" s="28">
        <f t="shared" si="19"/>
        <v>0</v>
      </c>
      <c r="H73" s="28" t="str">
        <f t="shared" si="20"/>
        <v xml:space="preserve"> </v>
      </c>
      <c r="I73" s="28">
        <f t="shared" si="21"/>
        <v>0</v>
      </c>
      <c r="J73" s="28" t="str">
        <f t="shared" si="22"/>
        <v xml:space="preserve"> </v>
      </c>
      <c r="K73" s="28">
        <f t="shared" si="23"/>
        <v>0</v>
      </c>
      <c r="L73" s="28" t="str">
        <f t="shared" si="24"/>
        <v>0</v>
      </c>
      <c r="M73" s="28">
        <f t="shared" si="25"/>
        <v>0</v>
      </c>
      <c r="N73" s="28">
        <f t="shared" si="26"/>
        <v>0</v>
      </c>
      <c r="O73" s="28" t="str">
        <f t="shared" si="27"/>
        <v xml:space="preserve"> </v>
      </c>
      <c r="Q73" s="12" t="str">
        <f>LOOKUP(C73,TRIGGERS!B:B,TRIGGERS!A:A)</f>
        <v xml:space="preserve">   </v>
      </c>
      <c r="R73" t="str">
        <f>LOOKUP(E73,CONDITIONS!B:B,CONDITIONS!A:A)</f>
        <v xml:space="preserve"> </v>
      </c>
      <c r="S73" t="str">
        <f>LOOKUP(G73,ACTIONS!B:B,ACTIONS!A:A)</f>
        <v xml:space="preserve"> </v>
      </c>
      <c r="T73" t="str">
        <f>LOOKUP(I73,CONDITIONS!B:B,CONDITIONS!A:A)</f>
        <v xml:space="preserve"> </v>
      </c>
    </row>
    <row r="74" spans="1:20">
      <c r="A74" s="33" t="s">
        <v>591</v>
      </c>
      <c r="B74" t="str">
        <f t="shared" si="15"/>
        <v>0000000000000000</v>
      </c>
      <c r="C74" s="28">
        <f t="shared" si="16"/>
        <v>0</v>
      </c>
      <c r="D74" s="28" t="str">
        <f t="shared" si="28"/>
        <v xml:space="preserve"> </v>
      </c>
      <c r="E74" s="28">
        <f t="shared" si="17"/>
        <v>0</v>
      </c>
      <c r="F74" s="28" t="str">
        <f t="shared" si="18"/>
        <v xml:space="preserve"> </v>
      </c>
      <c r="G74" s="28">
        <f t="shared" si="19"/>
        <v>0</v>
      </c>
      <c r="H74" s="28" t="str">
        <f t="shared" si="20"/>
        <v xml:space="preserve"> </v>
      </c>
      <c r="I74" s="28">
        <f t="shared" si="21"/>
        <v>0</v>
      </c>
      <c r="J74" s="28" t="str">
        <f t="shared" si="22"/>
        <v xml:space="preserve"> </v>
      </c>
      <c r="K74" s="28">
        <f t="shared" si="23"/>
        <v>0</v>
      </c>
      <c r="L74" s="28" t="str">
        <f t="shared" si="24"/>
        <v>0</v>
      </c>
      <c r="M74" s="28">
        <f t="shared" si="25"/>
        <v>0</v>
      </c>
      <c r="N74" s="28">
        <f t="shared" si="26"/>
        <v>0</v>
      </c>
      <c r="O74" s="28" t="str">
        <f t="shared" si="27"/>
        <v xml:space="preserve"> </v>
      </c>
      <c r="Q74" s="12" t="str">
        <f>LOOKUP(C74,TRIGGERS!B:B,TRIGGERS!A:A)</f>
        <v xml:space="preserve">   </v>
      </c>
      <c r="R74" t="str">
        <f>LOOKUP(E74,CONDITIONS!B:B,CONDITIONS!A:A)</f>
        <v xml:space="preserve"> </v>
      </c>
      <c r="S74" t="str">
        <f>LOOKUP(G74,ACTIONS!B:B,ACTIONS!A:A)</f>
        <v xml:space="preserve"> </v>
      </c>
      <c r="T74" t="str">
        <f>LOOKUP(I74,CONDITIONS!B:B,CONDITIONS!A:A)</f>
        <v xml:space="preserve"> </v>
      </c>
    </row>
    <row r="75" spans="1:20">
      <c r="A75" s="33" t="s">
        <v>592</v>
      </c>
      <c r="B75" t="str">
        <f t="shared" si="15"/>
        <v>0000000000000000</v>
      </c>
      <c r="C75" s="28">
        <f t="shared" si="16"/>
        <v>0</v>
      </c>
      <c r="D75" s="28" t="str">
        <f t="shared" si="28"/>
        <v xml:space="preserve"> </v>
      </c>
      <c r="E75" s="28">
        <f t="shared" si="17"/>
        <v>0</v>
      </c>
      <c r="F75" s="28" t="str">
        <f t="shared" si="18"/>
        <v xml:space="preserve"> </v>
      </c>
      <c r="G75" s="28">
        <f t="shared" si="19"/>
        <v>0</v>
      </c>
      <c r="H75" s="28" t="str">
        <f t="shared" si="20"/>
        <v xml:space="preserve"> </v>
      </c>
      <c r="I75" s="28">
        <f t="shared" si="21"/>
        <v>0</v>
      </c>
      <c r="J75" s="28" t="str">
        <f t="shared" si="22"/>
        <v xml:space="preserve"> </v>
      </c>
      <c r="K75" s="28">
        <f t="shared" si="23"/>
        <v>0</v>
      </c>
      <c r="L75" s="28" t="str">
        <f t="shared" si="24"/>
        <v>0</v>
      </c>
      <c r="M75" s="28">
        <f t="shared" si="25"/>
        <v>0</v>
      </c>
      <c r="N75" s="28">
        <f t="shared" si="26"/>
        <v>0</v>
      </c>
      <c r="O75" s="28" t="str">
        <f t="shared" si="27"/>
        <v xml:space="preserve"> </v>
      </c>
      <c r="Q75" s="12" t="str">
        <f>LOOKUP(C75,TRIGGERS!B:B,TRIGGERS!A:A)</f>
        <v xml:space="preserve">   </v>
      </c>
      <c r="R75" t="str">
        <f>LOOKUP(E75,CONDITIONS!B:B,CONDITIONS!A:A)</f>
        <v xml:space="preserve"> </v>
      </c>
      <c r="S75" t="str">
        <f>LOOKUP(G75,ACTIONS!B:B,ACTIONS!A:A)</f>
        <v xml:space="preserve"> </v>
      </c>
      <c r="T75" t="str">
        <f>LOOKUP(I75,CONDITIONS!B:B,CONDITIONS!A:A)</f>
        <v xml:space="preserve"> </v>
      </c>
    </row>
    <row r="76" spans="1:20">
      <c r="A76" s="33" t="s">
        <v>593</v>
      </c>
      <c r="B76" t="str">
        <f t="shared" ref="B76:B101" si="29">REPLACE(A76,1,7,"")</f>
        <v>0000000000000000</v>
      </c>
      <c r="C76" s="28">
        <f t="shared" si="16"/>
        <v>0</v>
      </c>
      <c r="D76" s="28" t="str">
        <f t="shared" si="28"/>
        <v xml:space="preserve"> </v>
      </c>
      <c r="E76" s="28">
        <f t="shared" si="17"/>
        <v>0</v>
      </c>
      <c r="F76" s="28" t="str">
        <f t="shared" si="18"/>
        <v xml:space="preserve"> </v>
      </c>
      <c r="G76" s="28">
        <f t="shared" si="19"/>
        <v>0</v>
      </c>
      <c r="H76" s="28" t="str">
        <f t="shared" si="20"/>
        <v xml:space="preserve"> </v>
      </c>
      <c r="I76" s="28">
        <f t="shared" si="21"/>
        <v>0</v>
      </c>
      <c r="J76" s="28" t="str">
        <f t="shared" si="22"/>
        <v xml:space="preserve"> </v>
      </c>
      <c r="K76" s="28">
        <f t="shared" si="23"/>
        <v>0</v>
      </c>
      <c r="L76" s="28" t="str">
        <f t="shared" si="24"/>
        <v>0</v>
      </c>
      <c r="M76" s="28">
        <f t="shared" si="25"/>
        <v>0</v>
      </c>
      <c r="N76" s="28">
        <f t="shared" si="26"/>
        <v>0</v>
      </c>
      <c r="O76" s="28" t="str">
        <f t="shared" si="27"/>
        <v xml:space="preserve"> </v>
      </c>
      <c r="Q76" s="12" t="str">
        <f>LOOKUP(C76,TRIGGERS!B:B,TRIGGERS!A:A)</f>
        <v xml:space="preserve">   </v>
      </c>
      <c r="R76" t="str">
        <f>LOOKUP(E76,CONDITIONS!B:B,CONDITIONS!A:A)</f>
        <v xml:space="preserve"> </v>
      </c>
      <c r="S76" t="str">
        <f>LOOKUP(G76,ACTIONS!B:B,ACTIONS!A:A)</f>
        <v xml:space="preserve"> </v>
      </c>
      <c r="T76" t="str">
        <f>LOOKUP(I76,CONDITIONS!B:B,CONDITIONS!A:A)</f>
        <v xml:space="preserve"> </v>
      </c>
    </row>
    <row r="77" spans="1:20">
      <c r="A77" s="33" t="s">
        <v>594</v>
      </c>
      <c r="B77" t="str">
        <f t="shared" si="29"/>
        <v>0000000000000000</v>
      </c>
      <c r="C77" s="28">
        <f t="shared" si="16"/>
        <v>0</v>
      </c>
      <c r="D77" s="28" t="str">
        <f t="shared" si="28"/>
        <v xml:space="preserve"> </v>
      </c>
      <c r="E77" s="28">
        <f t="shared" si="17"/>
        <v>0</v>
      </c>
      <c r="F77" s="28" t="str">
        <f t="shared" si="18"/>
        <v xml:space="preserve"> </v>
      </c>
      <c r="G77" s="28">
        <f t="shared" si="19"/>
        <v>0</v>
      </c>
      <c r="H77" s="28" t="str">
        <f t="shared" si="20"/>
        <v xml:space="preserve"> </v>
      </c>
      <c r="I77" s="28">
        <f t="shared" si="21"/>
        <v>0</v>
      </c>
      <c r="J77" s="28" t="str">
        <f t="shared" si="22"/>
        <v xml:space="preserve"> </v>
      </c>
      <c r="K77" s="28">
        <f t="shared" si="23"/>
        <v>0</v>
      </c>
      <c r="L77" s="28" t="str">
        <f t="shared" si="24"/>
        <v>0</v>
      </c>
      <c r="M77" s="28">
        <f t="shared" si="25"/>
        <v>0</v>
      </c>
      <c r="N77" s="28">
        <f t="shared" si="26"/>
        <v>0</v>
      </c>
      <c r="O77" s="28" t="str">
        <f t="shared" si="27"/>
        <v xml:space="preserve"> </v>
      </c>
      <c r="Q77" s="12" t="str">
        <f>LOOKUP(C77,TRIGGERS!B:B,TRIGGERS!A:A)</f>
        <v xml:space="preserve">   </v>
      </c>
      <c r="R77" t="str">
        <f>LOOKUP(E77,CONDITIONS!B:B,CONDITIONS!A:A)</f>
        <v xml:space="preserve"> </v>
      </c>
      <c r="S77" t="str">
        <f>LOOKUP(G77,ACTIONS!B:B,ACTIONS!A:A)</f>
        <v xml:space="preserve"> </v>
      </c>
      <c r="T77" t="str">
        <f>LOOKUP(I77,CONDITIONS!B:B,CONDITIONS!A:A)</f>
        <v xml:space="preserve"> </v>
      </c>
    </row>
    <row r="78" spans="1:20">
      <c r="A78" s="33" t="s">
        <v>595</v>
      </c>
      <c r="B78" t="str">
        <f t="shared" si="29"/>
        <v>0000000000000000</v>
      </c>
      <c r="C78" s="28">
        <f t="shared" si="16"/>
        <v>0</v>
      </c>
      <c r="D78" s="28" t="str">
        <f t="shared" si="28"/>
        <v xml:space="preserve"> </v>
      </c>
      <c r="E78" s="28">
        <f t="shared" si="17"/>
        <v>0</v>
      </c>
      <c r="F78" s="28" t="str">
        <f t="shared" si="18"/>
        <v xml:space="preserve"> </v>
      </c>
      <c r="G78" s="28">
        <f t="shared" si="19"/>
        <v>0</v>
      </c>
      <c r="H78" s="28" t="str">
        <f t="shared" si="20"/>
        <v xml:space="preserve"> </v>
      </c>
      <c r="I78" s="28">
        <f t="shared" si="21"/>
        <v>0</v>
      </c>
      <c r="J78" s="28" t="str">
        <f t="shared" si="22"/>
        <v xml:space="preserve"> </v>
      </c>
      <c r="K78" s="28">
        <f t="shared" si="23"/>
        <v>0</v>
      </c>
      <c r="L78" s="28" t="str">
        <f t="shared" si="24"/>
        <v>0</v>
      </c>
      <c r="M78" s="28">
        <f t="shared" si="25"/>
        <v>0</v>
      </c>
      <c r="N78" s="28">
        <f t="shared" si="26"/>
        <v>0</v>
      </c>
      <c r="O78" s="28" t="str">
        <f t="shared" si="27"/>
        <v xml:space="preserve"> </v>
      </c>
      <c r="Q78" s="12" t="str">
        <f>LOOKUP(C78,TRIGGERS!B:B,TRIGGERS!A:A)</f>
        <v xml:space="preserve">   </v>
      </c>
      <c r="R78" t="str">
        <f>LOOKUP(E78,CONDITIONS!B:B,CONDITIONS!A:A)</f>
        <v xml:space="preserve"> </v>
      </c>
      <c r="S78" t="str">
        <f>LOOKUP(G78,ACTIONS!B:B,ACTIONS!A:A)</f>
        <v xml:space="preserve"> </v>
      </c>
      <c r="T78" t="str">
        <f>LOOKUP(I78,CONDITIONS!B:B,CONDITIONS!A:A)</f>
        <v xml:space="preserve"> </v>
      </c>
    </row>
    <row r="79" spans="1:20">
      <c r="A79" s="33" t="s">
        <v>596</v>
      </c>
      <c r="B79" t="str">
        <f t="shared" si="29"/>
        <v>0000000000000000</v>
      </c>
      <c r="C79" s="28">
        <f t="shared" si="16"/>
        <v>0</v>
      </c>
      <c r="D79" s="28" t="str">
        <f t="shared" si="28"/>
        <v xml:space="preserve"> </v>
      </c>
      <c r="E79" s="28">
        <f t="shared" si="17"/>
        <v>0</v>
      </c>
      <c r="F79" s="28" t="str">
        <f t="shared" si="18"/>
        <v xml:space="preserve"> </v>
      </c>
      <c r="G79" s="28">
        <f t="shared" si="19"/>
        <v>0</v>
      </c>
      <c r="H79" s="28" t="str">
        <f t="shared" si="20"/>
        <v xml:space="preserve"> </v>
      </c>
      <c r="I79" s="28">
        <f t="shared" si="21"/>
        <v>0</v>
      </c>
      <c r="J79" s="28" t="str">
        <f t="shared" si="22"/>
        <v xml:space="preserve"> </v>
      </c>
      <c r="K79" s="28">
        <f t="shared" si="23"/>
        <v>0</v>
      </c>
      <c r="L79" s="28" t="str">
        <f t="shared" si="24"/>
        <v>0</v>
      </c>
      <c r="M79" s="28">
        <f t="shared" si="25"/>
        <v>0</v>
      </c>
      <c r="N79" s="28">
        <f t="shared" si="26"/>
        <v>0</v>
      </c>
      <c r="O79" s="28" t="str">
        <f t="shared" si="27"/>
        <v xml:space="preserve"> </v>
      </c>
      <c r="Q79" s="12" t="str">
        <f>LOOKUP(C79,TRIGGERS!B:B,TRIGGERS!A:A)</f>
        <v xml:space="preserve">   </v>
      </c>
      <c r="R79" t="str">
        <f>LOOKUP(E79,CONDITIONS!B:B,CONDITIONS!A:A)</f>
        <v xml:space="preserve"> </v>
      </c>
      <c r="S79" t="str">
        <f>LOOKUP(G79,ACTIONS!B:B,ACTIONS!A:A)</f>
        <v xml:space="preserve"> </v>
      </c>
      <c r="T79" t="str">
        <f>LOOKUP(I79,CONDITIONS!B:B,CONDITIONS!A:A)</f>
        <v xml:space="preserve"> </v>
      </c>
    </row>
    <row r="80" spans="1:20">
      <c r="A80" s="33" t="s">
        <v>542</v>
      </c>
      <c r="B80" t="str">
        <f t="shared" si="29"/>
        <v>0000000000000000</v>
      </c>
      <c r="C80" s="28">
        <f t="shared" si="16"/>
        <v>0</v>
      </c>
      <c r="D80" s="28" t="str">
        <f t="shared" si="28"/>
        <v xml:space="preserve"> </v>
      </c>
      <c r="E80" s="28">
        <f t="shared" si="17"/>
        <v>0</v>
      </c>
      <c r="F80" s="28" t="str">
        <f t="shared" si="18"/>
        <v xml:space="preserve"> </v>
      </c>
      <c r="G80" s="28">
        <f t="shared" si="19"/>
        <v>0</v>
      </c>
      <c r="H80" s="28" t="str">
        <f t="shared" si="20"/>
        <v xml:space="preserve"> </v>
      </c>
      <c r="I80" s="28">
        <f t="shared" si="21"/>
        <v>0</v>
      </c>
      <c r="J80" s="28" t="str">
        <f t="shared" si="22"/>
        <v xml:space="preserve"> </v>
      </c>
      <c r="K80" s="28">
        <f t="shared" si="23"/>
        <v>0</v>
      </c>
      <c r="L80" s="28" t="str">
        <f t="shared" si="24"/>
        <v>0</v>
      </c>
      <c r="M80" s="28">
        <f t="shared" si="25"/>
        <v>0</v>
      </c>
      <c r="N80" s="28">
        <f t="shared" si="26"/>
        <v>0</v>
      </c>
      <c r="O80" s="28" t="str">
        <f t="shared" si="27"/>
        <v xml:space="preserve"> </v>
      </c>
      <c r="Q80" s="12" t="str">
        <f>LOOKUP(C80,TRIGGERS!B:B,TRIGGERS!A:A)</f>
        <v xml:space="preserve">   </v>
      </c>
      <c r="R80" t="str">
        <f>LOOKUP(E80,CONDITIONS!B:B,CONDITIONS!A:A)</f>
        <v xml:space="preserve"> </v>
      </c>
      <c r="S80" t="str">
        <f>LOOKUP(G80,ACTIONS!B:B,ACTIONS!A:A)</f>
        <v xml:space="preserve"> </v>
      </c>
      <c r="T80" t="str">
        <f>LOOKUP(I80,CONDITIONS!B:B,CONDITIONS!A:A)</f>
        <v xml:space="preserve"> </v>
      </c>
    </row>
    <row r="81" spans="1:20">
      <c r="A81" s="33" t="s">
        <v>597</v>
      </c>
      <c r="B81" t="str">
        <f t="shared" si="29"/>
        <v>0000000000000000</v>
      </c>
      <c r="C81" s="28">
        <f t="shared" si="16"/>
        <v>0</v>
      </c>
      <c r="D81" s="28" t="str">
        <f t="shared" si="28"/>
        <v xml:space="preserve"> </v>
      </c>
      <c r="E81" s="28">
        <f t="shared" si="17"/>
        <v>0</v>
      </c>
      <c r="F81" s="28" t="str">
        <f t="shared" si="18"/>
        <v xml:space="preserve"> </v>
      </c>
      <c r="G81" s="28">
        <f t="shared" si="19"/>
        <v>0</v>
      </c>
      <c r="H81" s="28" t="str">
        <f t="shared" si="20"/>
        <v xml:space="preserve"> </v>
      </c>
      <c r="I81" s="28">
        <f t="shared" si="21"/>
        <v>0</v>
      </c>
      <c r="J81" s="28" t="str">
        <f t="shared" si="22"/>
        <v xml:space="preserve"> </v>
      </c>
      <c r="K81" s="28">
        <f t="shared" si="23"/>
        <v>0</v>
      </c>
      <c r="L81" s="28" t="str">
        <f t="shared" si="24"/>
        <v>0</v>
      </c>
      <c r="M81" s="28">
        <f t="shared" si="25"/>
        <v>0</v>
      </c>
      <c r="N81" s="28">
        <f t="shared" si="26"/>
        <v>0</v>
      </c>
      <c r="O81" s="28" t="str">
        <f t="shared" si="27"/>
        <v xml:space="preserve"> </v>
      </c>
      <c r="Q81" s="12" t="str">
        <f>LOOKUP(C81,TRIGGERS!B:B,TRIGGERS!A:A)</f>
        <v xml:space="preserve">   </v>
      </c>
      <c r="R81" t="str">
        <f>LOOKUP(E81,CONDITIONS!B:B,CONDITIONS!A:A)</f>
        <v xml:space="preserve"> </v>
      </c>
      <c r="S81" t="str">
        <f>LOOKUP(G81,ACTIONS!B:B,ACTIONS!A:A)</f>
        <v xml:space="preserve"> </v>
      </c>
      <c r="T81" t="str">
        <f>LOOKUP(I81,CONDITIONS!B:B,CONDITIONS!A:A)</f>
        <v xml:space="preserve"> </v>
      </c>
    </row>
    <row r="82" spans="1:20">
      <c r="A82" s="33" t="s">
        <v>598</v>
      </c>
      <c r="B82" t="str">
        <f t="shared" si="29"/>
        <v>0000000000000000</v>
      </c>
      <c r="C82" s="28">
        <f t="shared" si="16"/>
        <v>0</v>
      </c>
      <c r="D82" s="28" t="str">
        <f t="shared" si="28"/>
        <v xml:space="preserve"> </v>
      </c>
      <c r="E82" s="28">
        <f t="shared" si="17"/>
        <v>0</v>
      </c>
      <c r="F82" s="28" t="str">
        <f t="shared" si="18"/>
        <v xml:space="preserve"> </v>
      </c>
      <c r="G82" s="28">
        <f t="shared" si="19"/>
        <v>0</v>
      </c>
      <c r="H82" s="28" t="str">
        <f t="shared" si="20"/>
        <v xml:space="preserve"> </v>
      </c>
      <c r="I82" s="28">
        <f t="shared" si="21"/>
        <v>0</v>
      </c>
      <c r="J82" s="28" t="str">
        <f t="shared" si="22"/>
        <v xml:space="preserve"> </v>
      </c>
      <c r="K82" s="28">
        <f t="shared" si="23"/>
        <v>0</v>
      </c>
      <c r="L82" s="28" t="str">
        <f t="shared" si="24"/>
        <v>0</v>
      </c>
      <c r="M82" s="28">
        <f t="shared" si="25"/>
        <v>0</v>
      </c>
      <c r="N82" s="28">
        <f t="shared" si="26"/>
        <v>0</v>
      </c>
      <c r="O82" s="28" t="str">
        <f t="shared" si="27"/>
        <v xml:space="preserve"> </v>
      </c>
      <c r="Q82" s="12" t="str">
        <f>LOOKUP(C82,TRIGGERS!B:B,TRIGGERS!A:A)</f>
        <v xml:space="preserve">   </v>
      </c>
      <c r="R82" t="str">
        <f>LOOKUP(E82,CONDITIONS!B:B,CONDITIONS!A:A)</f>
        <v xml:space="preserve"> </v>
      </c>
      <c r="S82" t="str">
        <f>LOOKUP(G82,ACTIONS!B:B,ACTIONS!A:A)</f>
        <v xml:space="preserve"> </v>
      </c>
      <c r="T82" t="str">
        <f>LOOKUP(I82,CONDITIONS!B:B,CONDITIONS!A:A)</f>
        <v xml:space="preserve"> </v>
      </c>
    </row>
    <row r="83" spans="1:20">
      <c r="A83" s="33" t="s">
        <v>599</v>
      </c>
      <c r="B83" t="str">
        <f t="shared" si="29"/>
        <v>0000000000000000</v>
      </c>
      <c r="C83" s="28">
        <f t="shared" si="16"/>
        <v>0</v>
      </c>
      <c r="D83" s="28" t="str">
        <f t="shared" si="28"/>
        <v xml:space="preserve"> </v>
      </c>
      <c r="E83" s="28">
        <f t="shared" si="17"/>
        <v>0</v>
      </c>
      <c r="F83" s="28" t="str">
        <f t="shared" si="18"/>
        <v xml:space="preserve"> </v>
      </c>
      <c r="G83" s="28">
        <f t="shared" si="19"/>
        <v>0</v>
      </c>
      <c r="H83" s="28" t="str">
        <f t="shared" si="20"/>
        <v xml:space="preserve"> </v>
      </c>
      <c r="I83" s="28">
        <f t="shared" si="21"/>
        <v>0</v>
      </c>
      <c r="J83" s="28" t="str">
        <f t="shared" si="22"/>
        <v xml:space="preserve"> </v>
      </c>
      <c r="K83" s="28">
        <f t="shared" si="23"/>
        <v>0</v>
      </c>
      <c r="L83" s="28" t="str">
        <f t="shared" si="24"/>
        <v>0</v>
      </c>
      <c r="M83" s="28">
        <f t="shared" si="25"/>
        <v>0</v>
      </c>
      <c r="N83" s="28">
        <f t="shared" si="26"/>
        <v>0</v>
      </c>
      <c r="O83" s="28" t="str">
        <f t="shared" si="27"/>
        <v xml:space="preserve"> </v>
      </c>
      <c r="Q83" s="12" t="str">
        <f>LOOKUP(C83,TRIGGERS!B:B,TRIGGERS!A:A)</f>
        <v xml:space="preserve">   </v>
      </c>
      <c r="R83" t="str">
        <f>LOOKUP(E83,CONDITIONS!B:B,CONDITIONS!A:A)</f>
        <v xml:space="preserve"> </v>
      </c>
      <c r="S83" t="str">
        <f>LOOKUP(G83,ACTIONS!B:B,ACTIONS!A:A)</f>
        <v xml:space="preserve"> </v>
      </c>
      <c r="T83" t="str">
        <f>LOOKUP(I83,CONDITIONS!B:B,CONDITIONS!A:A)</f>
        <v xml:space="preserve"> </v>
      </c>
    </row>
    <row r="84" spans="1:20">
      <c r="A84" s="33" t="s">
        <v>600</v>
      </c>
      <c r="B84" t="str">
        <f t="shared" si="29"/>
        <v>0000000000000000</v>
      </c>
      <c r="C84" s="28">
        <f t="shared" si="16"/>
        <v>0</v>
      </c>
      <c r="D84" s="28" t="str">
        <f t="shared" si="28"/>
        <v xml:space="preserve"> </v>
      </c>
      <c r="E84" s="28">
        <f t="shared" si="17"/>
        <v>0</v>
      </c>
      <c r="F84" s="28" t="str">
        <f t="shared" si="18"/>
        <v xml:space="preserve"> </v>
      </c>
      <c r="G84" s="28">
        <f t="shared" si="19"/>
        <v>0</v>
      </c>
      <c r="H84" s="28" t="str">
        <f t="shared" si="20"/>
        <v xml:space="preserve"> </v>
      </c>
      <c r="I84" s="28">
        <f t="shared" si="21"/>
        <v>0</v>
      </c>
      <c r="J84" s="28" t="str">
        <f t="shared" si="22"/>
        <v xml:space="preserve"> </v>
      </c>
      <c r="K84" s="28">
        <f t="shared" si="23"/>
        <v>0</v>
      </c>
      <c r="L84" s="28" t="str">
        <f t="shared" si="24"/>
        <v>0</v>
      </c>
      <c r="M84" s="28">
        <f t="shared" si="25"/>
        <v>0</v>
      </c>
      <c r="N84" s="28">
        <f t="shared" si="26"/>
        <v>0</v>
      </c>
      <c r="O84" s="28" t="str">
        <f t="shared" si="27"/>
        <v xml:space="preserve"> </v>
      </c>
      <c r="Q84" s="12" t="str">
        <f>LOOKUP(C84,TRIGGERS!B:B,TRIGGERS!A:A)</f>
        <v xml:space="preserve">   </v>
      </c>
      <c r="R84" t="str">
        <f>LOOKUP(E84,CONDITIONS!B:B,CONDITIONS!A:A)</f>
        <v xml:space="preserve"> </v>
      </c>
      <c r="S84" t="str">
        <f>LOOKUP(G84,ACTIONS!B:B,ACTIONS!A:A)</f>
        <v xml:space="preserve"> </v>
      </c>
      <c r="T84" t="str">
        <f>LOOKUP(I84,CONDITIONS!B:B,CONDITIONS!A:A)</f>
        <v xml:space="preserve"> </v>
      </c>
    </row>
    <row r="85" spans="1:20">
      <c r="A85" s="33" t="s">
        <v>543</v>
      </c>
      <c r="B85" t="str">
        <f t="shared" si="29"/>
        <v>0000000000000000</v>
      </c>
      <c r="C85" s="28">
        <f t="shared" si="16"/>
        <v>0</v>
      </c>
      <c r="D85" s="28" t="str">
        <f t="shared" si="28"/>
        <v xml:space="preserve"> </v>
      </c>
      <c r="E85" s="28">
        <f t="shared" si="17"/>
        <v>0</v>
      </c>
      <c r="F85" s="28" t="str">
        <f t="shared" si="18"/>
        <v xml:space="preserve"> </v>
      </c>
      <c r="G85" s="28">
        <f t="shared" si="19"/>
        <v>0</v>
      </c>
      <c r="H85" s="28" t="str">
        <f t="shared" si="20"/>
        <v xml:space="preserve"> </v>
      </c>
      <c r="I85" s="28">
        <f t="shared" si="21"/>
        <v>0</v>
      </c>
      <c r="J85" s="28" t="str">
        <f t="shared" si="22"/>
        <v xml:space="preserve"> </v>
      </c>
      <c r="K85" s="28">
        <f t="shared" si="23"/>
        <v>0</v>
      </c>
      <c r="L85" s="28" t="str">
        <f t="shared" si="24"/>
        <v>0</v>
      </c>
      <c r="M85" s="28">
        <f t="shared" si="25"/>
        <v>0</v>
      </c>
      <c r="N85" s="28">
        <f t="shared" si="26"/>
        <v>0</v>
      </c>
      <c r="O85" s="28" t="str">
        <f t="shared" si="27"/>
        <v xml:space="preserve"> </v>
      </c>
      <c r="Q85" s="12" t="str">
        <f>LOOKUP(C85,TRIGGERS!B:B,TRIGGERS!A:A)</f>
        <v xml:space="preserve">   </v>
      </c>
      <c r="R85" t="str">
        <f>LOOKUP(E85,CONDITIONS!B:B,CONDITIONS!A:A)</f>
        <v xml:space="preserve"> </v>
      </c>
      <c r="S85" t="str">
        <f>LOOKUP(G85,ACTIONS!B:B,ACTIONS!A:A)</f>
        <v xml:space="preserve"> </v>
      </c>
      <c r="T85" t="str">
        <f>LOOKUP(I85,CONDITIONS!B:B,CONDITIONS!A:A)</f>
        <v xml:space="preserve"> </v>
      </c>
    </row>
    <row r="86" spans="1:20">
      <c r="A86" s="33" t="s">
        <v>601</v>
      </c>
      <c r="B86" t="str">
        <f t="shared" si="29"/>
        <v>0000000000000000</v>
      </c>
      <c r="C86" s="28">
        <f t="shared" si="16"/>
        <v>0</v>
      </c>
      <c r="D86" s="28" t="str">
        <f t="shared" si="28"/>
        <v xml:space="preserve"> </v>
      </c>
      <c r="E86" s="28">
        <f t="shared" si="17"/>
        <v>0</v>
      </c>
      <c r="F86" s="28" t="str">
        <f t="shared" si="18"/>
        <v xml:space="preserve"> </v>
      </c>
      <c r="G86" s="28">
        <f t="shared" si="19"/>
        <v>0</v>
      </c>
      <c r="H86" s="28" t="str">
        <f t="shared" si="20"/>
        <v xml:space="preserve"> </v>
      </c>
      <c r="I86" s="28">
        <f t="shared" si="21"/>
        <v>0</v>
      </c>
      <c r="J86" s="28" t="str">
        <f t="shared" si="22"/>
        <v xml:space="preserve"> </v>
      </c>
      <c r="K86" s="28">
        <f t="shared" si="23"/>
        <v>0</v>
      </c>
      <c r="L86" s="28" t="str">
        <f t="shared" si="24"/>
        <v>0</v>
      </c>
      <c r="M86" s="28">
        <f t="shared" si="25"/>
        <v>0</v>
      </c>
      <c r="N86" s="28">
        <f t="shared" si="26"/>
        <v>0</v>
      </c>
      <c r="O86" s="28" t="str">
        <f t="shared" si="27"/>
        <v xml:space="preserve"> </v>
      </c>
      <c r="Q86" s="12" t="str">
        <f>LOOKUP(C86,TRIGGERS!B:B,TRIGGERS!A:A)</f>
        <v xml:space="preserve">   </v>
      </c>
      <c r="R86" t="str">
        <f>LOOKUP(E86,CONDITIONS!B:B,CONDITIONS!A:A)</f>
        <v xml:space="preserve"> </v>
      </c>
      <c r="S86" t="str">
        <f>LOOKUP(G86,ACTIONS!B:B,ACTIONS!A:A)</f>
        <v xml:space="preserve"> </v>
      </c>
      <c r="T86" t="str">
        <f>LOOKUP(I86,CONDITIONS!B:B,CONDITIONS!A:A)</f>
        <v xml:space="preserve"> </v>
      </c>
    </row>
    <row r="87" spans="1:20">
      <c r="A87" s="33" t="s">
        <v>602</v>
      </c>
      <c r="B87" t="str">
        <f t="shared" si="29"/>
        <v>0000000000000000</v>
      </c>
      <c r="C87" s="28">
        <f t="shared" si="16"/>
        <v>0</v>
      </c>
      <c r="D87" s="28" t="str">
        <f t="shared" si="28"/>
        <v xml:space="preserve"> </v>
      </c>
      <c r="E87" s="28">
        <f t="shared" si="17"/>
        <v>0</v>
      </c>
      <c r="F87" s="28" t="str">
        <f t="shared" si="18"/>
        <v xml:space="preserve"> </v>
      </c>
      <c r="G87" s="28">
        <f t="shared" si="19"/>
        <v>0</v>
      </c>
      <c r="H87" s="28" t="str">
        <f t="shared" si="20"/>
        <v xml:space="preserve"> </v>
      </c>
      <c r="I87" s="28">
        <f t="shared" si="21"/>
        <v>0</v>
      </c>
      <c r="J87" s="28" t="str">
        <f t="shared" si="22"/>
        <v xml:space="preserve"> </v>
      </c>
      <c r="K87" s="28">
        <f t="shared" si="23"/>
        <v>0</v>
      </c>
      <c r="L87" s="28" t="str">
        <f t="shared" si="24"/>
        <v>0</v>
      </c>
      <c r="M87" s="28">
        <f t="shared" si="25"/>
        <v>0</v>
      </c>
      <c r="N87" s="28">
        <f t="shared" si="26"/>
        <v>0</v>
      </c>
      <c r="O87" s="28" t="str">
        <f t="shared" si="27"/>
        <v xml:space="preserve"> </v>
      </c>
      <c r="Q87" s="12" t="str">
        <f>LOOKUP(C87,TRIGGERS!B:B,TRIGGERS!A:A)</f>
        <v xml:space="preserve">   </v>
      </c>
      <c r="R87" t="str">
        <f>LOOKUP(E87,CONDITIONS!B:B,CONDITIONS!A:A)</f>
        <v xml:space="preserve"> </v>
      </c>
      <c r="S87" t="str">
        <f>LOOKUP(G87,ACTIONS!B:B,ACTIONS!A:A)</f>
        <v xml:space="preserve"> </v>
      </c>
      <c r="T87" t="str">
        <f>LOOKUP(I87,CONDITIONS!B:B,CONDITIONS!A:A)</f>
        <v xml:space="preserve"> </v>
      </c>
    </row>
    <row r="88" spans="1:20">
      <c r="A88" s="33" t="s">
        <v>603</v>
      </c>
      <c r="B88" t="str">
        <f t="shared" si="29"/>
        <v>0000000000000000</v>
      </c>
      <c r="C88" s="28">
        <f t="shared" si="16"/>
        <v>0</v>
      </c>
      <c r="D88" s="28" t="str">
        <f t="shared" si="28"/>
        <v xml:space="preserve"> </v>
      </c>
      <c r="E88" s="28">
        <f t="shared" si="17"/>
        <v>0</v>
      </c>
      <c r="F88" s="28" t="str">
        <f t="shared" si="18"/>
        <v xml:space="preserve"> </v>
      </c>
      <c r="G88" s="28">
        <f t="shared" si="19"/>
        <v>0</v>
      </c>
      <c r="H88" s="28" t="str">
        <f t="shared" si="20"/>
        <v xml:space="preserve"> </v>
      </c>
      <c r="I88" s="28">
        <f t="shared" si="21"/>
        <v>0</v>
      </c>
      <c r="J88" s="28" t="str">
        <f t="shared" si="22"/>
        <v xml:space="preserve"> </v>
      </c>
      <c r="K88" s="28">
        <f t="shared" si="23"/>
        <v>0</v>
      </c>
      <c r="L88" s="28" t="str">
        <f t="shared" si="24"/>
        <v>0</v>
      </c>
      <c r="M88" s="28">
        <f t="shared" si="25"/>
        <v>0</v>
      </c>
      <c r="N88" s="28">
        <f t="shared" si="26"/>
        <v>0</v>
      </c>
      <c r="O88" s="28" t="str">
        <f t="shared" si="27"/>
        <v xml:space="preserve"> </v>
      </c>
      <c r="Q88" s="12" t="str">
        <f>LOOKUP(C88,TRIGGERS!B:B,TRIGGERS!A:A)</f>
        <v xml:space="preserve">   </v>
      </c>
      <c r="R88" t="str">
        <f>LOOKUP(E88,CONDITIONS!B:B,CONDITIONS!A:A)</f>
        <v xml:space="preserve"> </v>
      </c>
      <c r="S88" t="str">
        <f>LOOKUP(G88,ACTIONS!B:B,ACTIONS!A:A)</f>
        <v xml:space="preserve"> </v>
      </c>
      <c r="T88" t="str">
        <f>LOOKUP(I88,CONDITIONS!B:B,CONDITIONS!A:A)</f>
        <v xml:space="preserve"> </v>
      </c>
    </row>
    <row r="89" spans="1:20">
      <c r="A89" s="33" t="s">
        <v>544</v>
      </c>
      <c r="B89" t="str">
        <f t="shared" si="29"/>
        <v>0000000000000000</v>
      </c>
      <c r="C89" s="28">
        <f t="shared" si="16"/>
        <v>0</v>
      </c>
      <c r="D89" s="28" t="str">
        <f t="shared" si="28"/>
        <v xml:space="preserve"> </v>
      </c>
      <c r="E89" s="28">
        <f t="shared" si="17"/>
        <v>0</v>
      </c>
      <c r="F89" s="28" t="str">
        <f t="shared" si="18"/>
        <v xml:space="preserve"> </v>
      </c>
      <c r="G89" s="28">
        <f t="shared" si="19"/>
        <v>0</v>
      </c>
      <c r="H89" s="28" t="str">
        <f t="shared" si="20"/>
        <v xml:space="preserve"> </v>
      </c>
      <c r="I89" s="28">
        <f t="shared" si="21"/>
        <v>0</v>
      </c>
      <c r="J89" s="28" t="str">
        <f t="shared" si="22"/>
        <v xml:space="preserve"> </v>
      </c>
      <c r="K89" s="28">
        <f t="shared" si="23"/>
        <v>0</v>
      </c>
      <c r="L89" s="28" t="str">
        <f t="shared" si="24"/>
        <v>0</v>
      </c>
      <c r="M89" s="28">
        <f t="shared" si="25"/>
        <v>0</v>
      </c>
      <c r="N89" s="28">
        <f t="shared" si="26"/>
        <v>0</v>
      </c>
      <c r="O89" s="28" t="str">
        <f t="shared" si="27"/>
        <v xml:space="preserve"> </v>
      </c>
      <c r="Q89" s="12" t="str">
        <f>LOOKUP(C89,TRIGGERS!B:B,TRIGGERS!A:A)</f>
        <v xml:space="preserve">   </v>
      </c>
      <c r="R89" t="str">
        <f>LOOKUP(E89,CONDITIONS!B:B,CONDITIONS!A:A)</f>
        <v xml:space="preserve"> </v>
      </c>
      <c r="S89" t="str">
        <f>LOOKUP(G89,ACTIONS!B:B,ACTIONS!A:A)</f>
        <v xml:space="preserve"> </v>
      </c>
      <c r="T89" t="str">
        <f>LOOKUP(I89,CONDITIONS!B:B,CONDITIONS!A:A)</f>
        <v xml:space="preserve"> </v>
      </c>
    </row>
    <row r="90" spans="1:20">
      <c r="A90" s="33" t="s">
        <v>604</v>
      </c>
      <c r="B90" t="str">
        <f t="shared" si="29"/>
        <v>0000000000000000</v>
      </c>
      <c r="C90" s="28">
        <f t="shared" si="16"/>
        <v>0</v>
      </c>
      <c r="D90" s="28" t="str">
        <f t="shared" si="28"/>
        <v xml:space="preserve"> </v>
      </c>
      <c r="E90" s="28">
        <f t="shared" si="17"/>
        <v>0</v>
      </c>
      <c r="F90" s="28" t="str">
        <f t="shared" si="18"/>
        <v xml:space="preserve"> </v>
      </c>
      <c r="G90" s="28">
        <f t="shared" si="19"/>
        <v>0</v>
      </c>
      <c r="H90" s="28" t="str">
        <f t="shared" si="20"/>
        <v xml:space="preserve"> </v>
      </c>
      <c r="I90" s="28">
        <f t="shared" si="21"/>
        <v>0</v>
      </c>
      <c r="J90" s="28" t="str">
        <f t="shared" si="22"/>
        <v xml:space="preserve"> </v>
      </c>
      <c r="K90" s="28">
        <f t="shared" si="23"/>
        <v>0</v>
      </c>
      <c r="L90" s="28" t="str">
        <f t="shared" si="24"/>
        <v>0</v>
      </c>
      <c r="M90" s="28">
        <f t="shared" si="25"/>
        <v>0</v>
      </c>
      <c r="N90" s="28">
        <f t="shared" si="26"/>
        <v>0</v>
      </c>
      <c r="O90" s="28" t="str">
        <f t="shared" si="27"/>
        <v xml:space="preserve"> </v>
      </c>
      <c r="Q90" s="12" t="str">
        <f>LOOKUP(C90,TRIGGERS!B:B,TRIGGERS!A:A)</f>
        <v xml:space="preserve">   </v>
      </c>
      <c r="R90" t="str">
        <f>LOOKUP(E90,CONDITIONS!B:B,CONDITIONS!A:A)</f>
        <v xml:space="preserve"> </v>
      </c>
      <c r="S90" t="str">
        <f>LOOKUP(G90,ACTIONS!B:B,ACTIONS!A:A)</f>
        <v xml:space="preserve"> </v>
      </c>
      <c r="T90" t="str">
        <f>LOOKUP(I90,CONDITIONS!B:B,CONDITIONS!A:A)</f>
        <v xml:space="preserve"> </v>
      </c>
    </row>
    <row r="91" spans="1:20">
      <c r="A91" s="33" t="s">
        <v>605</v>
      </c>
      <c r="B91" t="str">
        <f t="shared" si="29"/>
        <v>0000000000000000</v>
      </c>
      <c r="C91" s="28">
        <f t="shared" si="16"/>
        <v>0</v>
      </c>
      <c r="D91" s="28" t="str">
        <f t="shared" si="28"/>
        <v xml:space="preserve"> </v>
      </c>
      <c r="E91" s="28">
        <f t="shared" si="17"/>
        <v>0</v>
      </c>
      <c r="F91" s="28" t="str">
        <f t="shared" si="18"/>
        <v xml:space="preserve"> </v>
      </c>
      <c r="G91" s="28">
        <f t="shared" si="19"/>
        <v>0</v>
      </c>
      <c r="H91" s="28" t="str">
        <f t="shared" si="20"/>
        <v xml:space="preserve"> </v>
      </c>
      <c r="I91" s="28">
        <f t="shared" si="21"/>
        <v>0</v>
      </c>
      <c r="J91" s="28" t="str">
        <f t="shared" si="22"/>
        <v xml:space="preserve"> </v>
      </c>
      <c r="K91" s="28">
        <f t="shared" si="23"/>
        <v>0</v>
      </c>
      <c r="L91" s="28" t="str">
        <f t="shared" si="24"/>
        <v>0</v>
      </c>
      <c r="M91" s="28">
        <f t="shared" si="25"/>
        <v>0</v>
      </c>
      <c r="N91" s="28">
        <f t="shared" si="26"/>
        <v>0</v>
      </c>
      <c r="O91" s="28" t="str">
        <f t="shared" si="27"/>
        <v xml:space="preserve"> </v>
      </c>
      <c r="Q91" s="12" t="str">
        <f>LOOKUP(C91,TRIGGERS!B:B,TRIGGERS!A:A)</f>
        <v xml:space="preserve">   </v>
      </c>
      <c r="R91" t="str">
        <f>LOOKUP(E91,CONDITIONS!B:B,CONDITIONS!A:A)</f>
        <v xml:space="preserve"> </v>
      </c>
      <c r="S91" t="str">
        <f>LOOKUP(G91,ACTIONS!B:B,ACTIONS!A:A)</f>
        <v xml:space="preserve"> </v>
      </c>
      <c r="T91" t="str">
        <f>LOOKUP(I91,CONDITIONS!B:B,CONDITIONS!A:A)</f>
        <v xml:space="preserve"> </v>
      </c>
    </row>
    <row r="92" spans="1:20">
      <c r="A92" s="33" t="s">
        <v>606</v>
      </c>
      <c r="B92" t="str">
        <f t="shared" si="29"/>
        <v>0000000000000000</v>
      </c>
      <c r="C92" s="28">
        <f t="shared" si="16"/>
        <v>0</v>
      </c>
      <c r="D92" s="28" t="str">
        <f t="shared" si="28"/>
        <v xml:space="preserve"> </v>
      </c>
      <c r="E92" s="28">
        <f t="shared" si="17"/>
        <v>0</v>
      </c>
      <c r="F92" s="28" t="str">
        <f t="shared" si="18"/>
        <v xml:space="preserve"> </v>
      </c>
      <c r="G92" s="28">
        <f t="shared" si="19"/>
        <v>0</v>
      </c>
      <c r="H92" s="28" t="str">
        <f t="shared" si="20"/>
        <v xml:space="preserve"> </v>
      </c>
      <c r="I92" s="28">
        <f t="shared" si="21"/>
        <v>0</v>
      </c>
      <c r="J92" s="28" t="str">
        <f t="shared" si="22"/>
        <v xml:space="preserve"> </v>
      </c>
      <c r="K92" s="28">
        <f t="shared" si="23"/>
        <v>0</v>
      </c>
      <c r="L92" s="28" t="str">
        <f t="shared" si="24"/>
        <v>0</v>
      </c>
      <c r="M92" s="28">
        <f t="shared" si="25"/>
        <v>0</v>
      </c>
      <c r="N92" s="28">
        <f t="shared" si="26"/>
        <v>0</v>
      </c>
      <c r="O92" s="28" t="str">
        <f t="shared" si="27"/>
        <v xml:space="preserve"> </v>
      </c>
      <c r="Q92" s="12" t="str">
        <f>LOOKUP(C92,TRIGGERS!B:B,TRIGGERS!A:A)</f>
        <v xml:space="preserve">   </v>
      </c>
      <c r="R92" t="str">
        <f>LOOKUP(E92,CONDITIONS!B:B,CONDITIONS!A:A)</f>
        <v xml:space="preserve"> </v>
      </c>
      <c r="S92" t="str">
        <f>LOOKUP(G92,ACTIONS!B:B,ACTIONS!A:A)</f>
        <v xml:space="preserve"> </v>
      </c>
      <c r="T92" t="str">
        <f>LOOKUP(I92,CONDITIONS!B:B,CONDITIONS!A:A)</f>
        <v xml:space="preserve"> </v>
      </c>
    </row>
    <row r="93" spans="1:20">
      <c r="A93" s="33" t="s">
        <v>607</v>
      </c>
      <c r="B93" t="str">
        <f t="shared" si="29"/>
        <v>0000000000000000</v>
      </c>
      <c r="C93" s="28">
        <f t="shared" si="16"/>
        <v>0</v>
      </c>
      <c r="D93" s="28" t="str">
        <f t="shared" si="28"/>
        <v xml:space="preserve"> </v>
      </c>
      <c r="E93" s="28">
        <f t="shared" si="17"/>
        <v>0</v>
      </c>
      <c r="F93" s="28" t="str">
        <f t="shared" si="18"/>
        <v xml:space="preserve"> </v>
      </c>
      <c r="G93" s="28">
        <f t="shared" si="19"/>
        <v>0</v>
      </c>
      <c r="H93" s="28" t="str">
        <f t="shared" si="20"/>
        <v xml:space="preserve"> </v>
      </c>
      <c r="I93" s="28">
        <f t="shared" si="21"/>
        <v>0</v>
      </c>
      <c r="J93" s="28" t="str">
        <f t="shared" si="22"/>
        <v xml:space="preserve"> </v>
      </c>
      <c r="K93" s="28">
        <f t="shared" si="23"/>
        <v>0</v>
      </c>
      <c r="L93" s="28" t="str">
        <f t="shared" si="24"/>
        <v>0</v>
      </c>
      <c r="M93" s="28">
        <f t="shared" si="25"/>
        <v>0</v>
      </c>
      <c r="N93" s="28">
        <f t="shared" si="26"/>
        <v>0</v>
      </c>
      <c r="O93" s="28" t="str">
        <f t="shared" si="27"/>
        <v xml:space="preserve"> </v>
      </c>
      <c r="Q93" s="12" t="str">
        <f>LOOKUP(C93,TRIGGERS!B:B,TRIGGERS!A:A)</f>
        <v xml:space="preserve">   </v>
      </c>
      <c r="R93" t="str">
        <f>LOOKUP(E93,CONDITIONS!B:B,CONDITIONS!A:A)</f>
        <v xml:space="preserve"> </v>
      </c>
      <c r="S93" t="str">
        <f>LOOKUP(G93,ACTIONS!B:B,ACTIONS!A:A)</f>
        <v xml:space="preserve"> </v>
      </c>
      <c r="T93" t="str">
        <f>LOOKUP(I93,CONDITIONS!B:B,CONDITIONS!A:A)</f>
        <v xml:space="preserve"> </v>
      </c>
    </row>
    <row r="94" spans="1:20">
      <c r="A94" s="33" t="s">
        <v>545</v>
      </c>
      <c r="B94" t="str">
        <f t="shared" si="29"/>
        <v>0000000000000000</v>
      </c>
      <c r="C94" s="28">
        <f t="shared" si="16"/>
        <v>0</v>
      </c>
      <c r="D94" s="28" t="str">
        <f t="shared" si="28"/>
        <v xml:space="preserve"> </v>
      </c>
      <c r="E94" s="28">
        <f t="shared" si="17"/>
        <v>0</v>
      </c>
      <c r="F94" s="28" t="str">
        <f t="shared" si="18"/>
        <v xml:space="preserve"> </v>
      </c>
      <c r="G94" s="28">
        <f t="shared" si="19"/>
        <v>0</v>
      </c>
      <c r="H94" s="28" t="str">
        <f t="shared" si="20"/>
        <v xml:space="preserve"> </v>
      </c>
      <c r="I94" s="28">
        <f t="shared" si="21"/>
        <v>0</v>
      </c>
      <c r="J94" s="28" t="str">
        <f t="shared" si="22"/>
        <v xml:space="preserve"> </v>
      </c>
      <c r="K94" s="28">
        <f t="shared" si="23"/>
        <v>0</v>
      </c>
      <c r="L94" s="28" t="str">
        <f t="shared" si="24"/>
        <v>0</v>
      </c>
      <c r="M94" s="28">
        <f t="shared" si="25"/>
        <v>0</v>
      </c>
      <c r="N94" s="28">
        <f t="shared" si="26"/>
        <v>0</v>
      </c>
      <c r="O94" s="28" t="str">
        <f t="shared" si="27"/>
        <v xml:space="preserve"> </v>
      </c>
      <c r="Q94" s="12" t="str">
        <f>LOOKUP(C94,TRIGGERS!B:B,TRIGGERS!A:A)</f>
        <v xml:space="preserve">   </v>
      </c>
      <c r="R94" t="str">
        <f>LOOKUP(E94,CONDITIONS!B:B,CONDITIONS!A:A)</f>
        <v xml:space="preserve"> </v>
      </c>
      <c r="S94" t="str">
        <f>LOOKUP(G94,ACTIONS!B:B,ACTIONS!A:A)</f>
        <v xml:space="preserve"> </v>
      </c>
      <c r="T94" t="str">
        <f>LOOKUP(I94,CONDITIONS!B:B,CONDITIONS!A:A)</f>
        <v xml:space="preserve"> </v>
      </c>
    </row>
    <row r="95" spans="1:20">
      <c r="A95" s="33" t="s">
        <v>608</v>
      </c>
      <c r="B95" t="str">
        <f t="shared" si="29"/>
        <v>0000000000000000</v>
      </c>
      <c r="C95" s="28">
        <f t="shared" si="16"/>
        <v>0</v>
      </c>
      <c r="D95" s="28" t="str">
        <f t="shared" si="28"/>
        <v xml:space="preserve"> </v>
      </c>
      <c r="E95" s="28">
        <f t="shared" si="17"/>
        <v>0</v>
      </c>
      <c r="F95" s="28" t="str">
        <f t="shared" si="18"/>
        <v xml:space="preserve"> </v>
      </c>
      <c r="G95" s="28">
        <f t="shared" si="19"/>
        <v>0</v>
      </c>
      <c r="H95" s="28" t="str">
        <f t="shared" si="20"/>
        <v xml:space="preserve"> </v>
      </c>
      <c r="I95" s="28">
        <f t="shared" si="21"/>
        <v>0</v>
      </c>
      <c r="J95" s="28" t="str">
        <f t="shared" si="22"/>
        <v xml:space="preserve"> </v>
      </c>
      <c r="K95" s="28">
        <f t="shared" si="23"/>
        <v>0</v>
      </c>
      <c r="L95" s="28" t="str">
        <f t="shared" si="24"/>
        <v>0</v>
      </c>
      <c r="M95" s="28">
        <f t="shared" si="25"/>
        <v>0</v>
      </c>
      <c r="N95" s="28">
        <f t="shared" si="26"/>
        <v>0</v>
      </c>
      <c r="O95" s="28" t="str">
        <f t="shared" si="27"/>
        <v xml:space="preserve"> </v>
      </c>
      <c r="Q95" s="12" t="str">
        <f>LOOKUP(C95,TRIGGERS!B:B,TRIGGERS!A:A)</f>
        <v xml:space="preserve">   </v>
      </c>
      <c r="R95" t="str">
        <f>LOOKUP(E95,CONDITIONS!B:B,CONDITIONS!A:A)</f>
        <v xml:space="preserve"> </v>
      </c>
      <c r="S95" t="str">
        <f>LOOKUP(G95,ACTIONS!B:B,ACTIONS!A:A)</f>
        <v xml:space="preserve"> </v>
      </c>
      <c r="T95" t="str">
        <f>LOOKUP(I95,CONDITIONS!B:B,CONDITIONS!A:A)</f>
        <v xml:space="preserve"> </v>
      </c>
    </row>
    <row r="96" spans="1:20">
      <c r="A96" s="33" t="s">
        <v>609</v>
      </c>
      <c r="B96" t="str">
        <f t="shared" si="29"/>
        <v>0000000000000000</v>
      </c>
      <c r="C96" s="28">
        <f t="shared" si="16"/>
        <v>0</v>
      </c>
      <c r="D96" s="28" t="str">
        <f t="shared" si="28"/>
        <v xml:space="preserve"> </v>
      </c>
      <c r="E96" s="28">
        <f t="shared" si="17"/>
        <v>0</v>
      </c>
      <c r="F96" s="28" t="str">
        <f t="shared" si="18"/>
        <v xml:space="preserve"> </v>
      </c>
      <c r="G96" s="28">
        <f t="shared" si="19"/>
        <v>0</v>
      </c>
      <c r="H96" s="28" t="str">
        <f t="shared" si="20"/>
        <v xml:space="preserve"> </v>
      </c>
      <c r="I96" s="28">
        <f t="shared" si="21"/>
        <v>0</v>
      </c>
      <c r="J96" s="28" t="str">
        <f t="shared" si="22"/>
        <v xml:space="preserve"> </v>
      </c>
      <c r="K96" s="28">
        <f t="shared" si="23"/>
        <v>0</v>
      </c>
      <c r="L96" s="28" t="str">
        <f t="shared" si="24"/>
        <v>0</v>
      </c>
      <c r="M96" s="28">
        <f t="shared" si="25"/>
        <v>0</v>
      </c>
      <c r="N96" s="28">
        <f t="shared" si="26"/>
        <v>0</v>
      </c>
      <c r="O96" s="28" t="str">
        <f t="shared" si="27"/>
        <v xml:space="preserve"> </v>
      </c>
      <c r="Q96" s="12" t="str">
        <f>LOOKUP(C96,TRIGGERS!B:B,TRIGGERS!A:A)</f>
        <v xml:space="preserve">   </v>
      </c>
      <c r="R96" t="str">
        <f>LOOKUP(E96,CONDITIONS!B:B,CONDITIONS!A:A)</f>
        <v xml:space="preserve"> </v>
      </c>
      <c r="S96" t="str">
        <f>LOOKUP(G96,ACTIONS!B:B,ACTIONS!A:A)</f>
        <v xml:space="preserve"> </v>
      </c>
      <c r="T96" t="str">
        <f>LOOKUP(I96,CONDITIONS!B:B,CONDITIONS!A:A)</f>
        <v xml:space="preserve"> </v>
      </c>
    </row>
    <row r="97" spans="1:20">
      <c r="A97" s="33" t="s">
        <v>546</v>
      </c>
      <c r="B97" t="str">
        <f t="shared" si="29"/>
        <v>0000000000000000</v>
      </c>
      <c r="C97" s="28">
        <f t="shared" si="16"/>
        <v>0</v>
      </c>
      <c r="D97" s="28" t="str">
        <f t="shared" si="28"/>
        <v xml:space="preserve"> </v>
      </c>
      <c r="E97" s="28">
        <f t="shared" si="17"/>
        <v>0</v>
      </c>
      <c r="F97" s="28" t="str">
        <f t="shared" si="18"/>
        <v xml:space="preserve"> </v>
      </c>
      <c r="G97" s="28">
        <f t="shared" si="19"/>
        <v>0</v>
      </c>
      <c r="H97" s="28" t="str">
        <f t="shared" si="20"/>
        <v xml:space="preserve"> </v>
      </c>
      <c r="I97" s="28">
        <f t="shared" si="21"/>
        <v>0</v>
      </c>
      <c r="J97" s="28" t="str">
        <f t="shared" si="22"/>
        <v xml:space="preserve"> </v>
      </c>
      <c r="K97" s="28">
        <f t="shared" si="23"/>
        <v>0</v>
      </c>
      <c r="L97" s="28" t="str">
        <f t="shared" si="24"/>
        <v>0</v>
      </c>
      <c r="M97" s="28">
        <f t="shared" si="25"/>
        <v>0</v>
      </c>
      <c r="N97" s="28">
        <f t="shared" si="26"/>
        <v>0</v>
      </c>
      <c r="O97" s="28" t="str">
        <f t="shared" si="27"/>
        <v xml:space="preserve"> </v>
      </c>
      <c r="Q97" s="12" t="str">
        <f>LOOKUP(C97,TRIGGERS!B:B,TRIGGERS!A:A)</f>
        <v xml:space="preserve">   </v>
      </c>
      <c r="R97" t="str">
        <f>LOOKUP(E97,CONDITIONS!B:B,CONDITIONS!A:A)</f>
        <v xml:space="preserve"> </v>
      </c>
      <c r="S97" t="str">
        <f>LOOKUP(G97,ACTIONS!B:B,ACTIONS!A:A)</f>
        <v xml:space="preserve"> </v>
      </c>
      <c r="T97" t="str">
        <f>LOOKUP(I97,CONDITIONS!B:B,CONDITIONS!A:A)</f>
        <v xml:space="preserve"> </v>
      </c>
    </row>
    <row r="98" spans="1:20">
      <c r="A98" s="33" t="s">
        <v>610</v>
      </c>
      <c r="B98" t="str">
        <f t="shared" si="29"/>
        <v>0000000000000000</v>
      </c>
      <c r="C98" s="28">
        <f t="shared" si="16"/>
        <v>0</v>
      </c>
      <c r="D98" s="28" t="str">
        <f t="shared" si="28"/>
        <v xml:space="preserve"> </v>
      </c>
      <c r="E98" s="28">
        <f t="shared" si="17"/>
        <v>0</v>
      </c>
      <c r="F98" s="28" t="str">
        <f t="shared" si="18"/>
        <v xml:space="preserve"> </v>
      </c>
      <c r="G98" s="28">
        <f t="shared" si="19"/>
        <v>0</v>
      </c>
      <c r="H98" s="28" t="str">
        <f t="shared" si="20"/>
        <v xml:space="preserve"> </v>
      </c>
      <c r="I98" s="28">
        <f t="shared" si="21"/>
        <v>0</v>
      </c>
      <c r="J98" s="28" t="str">
        <f t="shared" si="22"/>
        <v xml:space="preserve"> </v>
      </c>
      <c r="K98" s="28">
        <f t="shared" si="23"/>
        <v>0</v>
      </c>
      <c r="L98" s="28" t="str">
        <f t="shared" si="24"/>
        <v>0</v>
      </c>
      <c r="M98" s="28">
        <f t="shared" si="25"/>
        <v>0</v>
      </c>
      <c r="N98" s="28">
        <f t="shared" si="26"/>
        <v>0</v>
      </c>
      <c r="O98" s="28" t="str">
        <f t="shared" si="27"/>
        <v xml:space="preserve"> </v>
      </c>
      <c r="Q98" s="12" t="str">
        <f>LOOKUP(C98,TRIGGERS!B:B,TRIGGERS!A:A)</f>
        <v xml:space="preserve">   </v>
      </c>
      <c r="R98" t="str">
        <f>LOOKUP(E98,CONDITIONS!B:B,CONDITIONS!A:A)</f>
        <v xml:space="preserve"> </v>
      </c>
      <c r="S98" t="str">
        <f>LOOKUP(G98,ACTIONS!B:B,ACTIONS!A:A)</f>
        <v xml:space="preserve"> </v>
      </c>
      <c r="T98" t="str">
        <f>LOOKUP(I98,CONDITIONS!B:B,CONDITIONS!A:A)</f>
        <v xml:space="preserve"> </v>
      </c>
    </row>
    <row r="99" spans="1:20">
      <c r="A99" s="33" t="s">
        <v>611</v>
      </c>
      <c r="B99" t="str">
        <f t="shared" si="29"/>
        <v>0000000000000000</v>
      </c>
      <c r="C99" s="28">
        <f t="shared" si="16"/>
        <v>0</v>
      </c>
      <c r="D99" s="28" t="str">
        <f t="shared" si="28"/>
        <v xml:space="preserve"> </v>
      </c>
      <c r="E99" s="28">
        <f t="shared" si="17"/>
        <v>0</v>
      </c>
      <c r="F99" s="28" t="str">
        <f t="shared" si="18"/>
        <v xml:space="preserve"> </v>
      </c>
      <c r="G99" s="28">
        <f t="shared" si="19"/>
        <v>0</v>
      </c>
      <c r="H99" s="28" t="str">
        <f t="shared" si="20"/>
        <v xml:space="preserve"> </v>
      </c>
      <c r="I99" s="28">
        <f t="shared" si="21"/>
        <v>0</v>
      </c>
      <c r="J99" s="28" t="str">
        <f t="shared" si="22"/>
        <v xml:space="preserve"> </v>
      </c>
      <c r="K99" s="28">
        <f t="shared" si="23"/>
        <v>0</v>
      </c>
      <c r="L99" s="28" t="str">
        <f t="shared" si="24"/>
        <v>0</v>
      </c>
      <c r="M99" s="28">
        <f t="shared" si="25"/>
        <v>0</v>
      </c>
      <c r="N99" s="28">
        <f t="shared" si="26"/>
        <v>0</v>
      </c>
      <c r="O99" s="28" t="str">
        <f t="shared" si="27"/>
        <v xml:space="preserve"> </v>
      </c>
      <c r="Q99" s="12" t="str">
        <f>LOOKUP(C99,TRIGGERS!B:B,TRIGGERS!A:A)</f>
        <v xml:space="preserve">   </v>
      </c>
      <c r="R99" t="str">
        <f>LOOKUP(E99,CONDITIONS!B:B,CONDITIONS!A:A)</f>
        <v xml:space="preserve"> </v>
      </c>
      <c r="S99" t="str">
        <f>LOOKUP(G99,ACTIONS!B:B,ACTIONS!A:A)</f>
        <v xml:space="preserve"> </v>
      </c>
      <c r="T99" t="str">
        <f>LOOKUP(I99,CONDITIONS!B:B,CONDITIONS!A:A)</f>
        <v xml:space="preserve"> </v>
      </c>
    </row>
    <row r="100" spans="1:20">
      <c r="A100" s="33" t="s">
        <v>612</v>
      </c>
      <c r="B100" t="str">
        <f t="shared" si="29"/>
        <v>0000000000000000</v>
      </c>
      <c r="C100" s="28">
        <f t="shared" si="16"/>
        <v>0</v>
      </c>
      <c r="D100" s="28" t="str">
        <f t="shared" si="28"/>
        <v xml:space="preserve"> </v>
      </c>
      <c r="E100" s="28">
        <f t="shared" si="17"/>
        <v>0</v>
      </c>
      <c r="F100" s="28" t="str">
        <f t="shared" si="18"/>
        <v xml:space="preserve"> </v>
      </c>
      <c r="G100" s="28">
        <f t="shared" si="19"/>
        <v>0</v>
      </c>
      <c r="H100" s="28" t="str">
        <f t="shared" si="20"/>
        <v xml:space="preserve"> </v>
      </c>
      <c r="I100" s="28">
        <f t="shared" si="21"/>
        <v>0</v>
      </c>
      <c r="J100" s="28" t="str">
        <f t="shared" si="22"/>
        <v xml:space="preserve"> </v>
      </c>
      <c r="K100" s="28">
        <f t="shared" si="23"/>
        <v>0</v>
      </c>
      <c r="L100" s="28" t="str">
        <f t="shared" si="24"/>
        <v>0</v>
      </c>
      <c r="M100" s="28">
        <f t="shared" si="25"/>
        <v>0</v>
      </c>
      <c r="N100" s="28">
        <f t="shared" si="26"/>
        <v>0</v>
      </c>
      <c r="O100" s="28" t="str">
        <f t="shared" si="27"/>
        <v xml:space="preserve"> </v>
      </c>
      <c r="Q100" s="12" t="str">
        <f>LOOKUP(C100,TRIGGERS!B:B,TRIGGERS!A:A)</f>
        <v xml:space="preserve">   </v>
      </c>
      <c r="R100" t="str">
        <f>LOOKUP(E100,CONDITIONS!B:B,CONDITIONS!A:A)</f>
        <v xml:space="preserve"> </v>
      </c>
      <c r="S100" t="str">
        <f>LOOKUP(G100,ACTIONS!B:B,ACTIONS!A:A)</f>
        <v xml:space="preserve"> </v>
      </c>
      <c r="T100" t="str">
        <f>LOOKUP(I100,CONDITIONS!B:B,CONDITIONS!A:A)</f>
        <v xml:space="preserve"> </v>
      </c>
    </row>
    <row r="101" spans="1:20">
      <c r="A101" s="33" t="s">
        <v>547</v>
      </c>
      <c r="B101" t="str">
        <f t="shared" si="29"/>
        <v>0000000000000000</v>
      </c>
      <c r="C101" s="28">
        <f t="shared" si="16"/>
        <v>0</v>
      </c>
      <c r="D101" s="28" t="str">
        <f t="shared" si="28"/>
        <v xml:space="preserve"> </v>
      </c>
      <c r="E101" s="28">
        <f t="shared" si="17"/>
        <v>0</v>
      </c>
      <c r="F101" s="28" t="str">
        <f t="shared" si="18"/>
        <v xml:space="preserve"> </v>
      </c>
      <c r="G101" s="28">
        <f t="shared" si="19"/>
        <v>0</v>
      </c>
      <c r="H101" s="28" t="str">
        <f t="shared" si="20"/>
        <v xml:space="preserve"> </v>
      </c>
      <c r="I101" s="28">
        <f t="shared" si="21"/>
        <v>0</v>
      </c>
      <c r="J101" s="28" t="str">
        <f t="shared" si="22"/>
        <v xml:space="preserve"> </v>
      </c>
      <c r="K101" s="28">
        <f t="shared" si="23"/>
        <v>0</v>
      </c>
      <c r="L101" s="28" t="str">
        <f t="shared" si="24"/>
        <v>0</v>
      </c>
      <c r="M101" s="28">
        <f t="shared" si="25"/>
        <v>0</v>
      </c>
      <c r="N101" s="28">
        <f t="shared" si="26"/>
        <v>0</v>
      </c>
      <c r="O101" s="28" t="str">
        <f t="shared" si="27"/>
        <v xml:space="preserve"> </v>
      </c>
      <c r="Q101" s="12" t="str">
        <f>LOOKUP(C101,TRIGGERS!B:B,TRIGGERS!A:A)</f>
        <v xml:space="preserve">   </v>
      </c>
      <c r="R101" t="str">
        <f>LOOKUP(E101,CONDITIONS!B:B,CONDITIONS!A:A)</f>
        <v xml:space="preserve"> </v>
      </c>
      <c r="S101" t="str">
        <f>LOOKUP(G101,ACTIONS!B:B,ACTIONS!A:A)</f>
        <v xml:space="preserve"> </v>
      </c>
      <c r="T101" t="str">
        <f>LOOKUP(I101,CONDITIONS!B:B,CONDITIONS!A:A)</f>
        <v xml:space="preserve"> </v>
      </c>
    </row>
    <row r="102" spans="1:20">
      <c r="A102" s="33" t="s">
        <v>616</v>
      </c>
      <c r="B102" t="str">
        <f>REPLACE(A102,1,8,"")</f>
        <v>0000000000000000</v>
      </c>
      <c r="C102" s="28">
        <f t="shared" si="16"/>
        <v>0</v>
      </c>
      <c r="D102" s="28" t="str">
        <f t="shared" si="28"/>
        <v xml:space="preserve"> </v>
      </c>
      <c r="E102" s="28">
        <f t="shared" si="17"/>
        <v>0</v>
      </c>
      <c r="F102" s="28" t="str">
        <f t="shared" si="18"/>
        <v xml:space="preserve"> </v>
      </c>
      <c r="G102" s="28">
        <f t="shared" si="19"/>
        <v>0</v>
      </c>
      <c r="H102" s="28" t="str">
        <f t="shared" si="20"/>
        <v xml:space="preserve"> </v>
      </c>
      <c r="I102" s="28">
        <f t="shared" si="21"/>
        <v>0</v>
      </c>
      <c r="J102" s="28" t="str">
        <f t="shared" si="22"/>
        <v xml:space="preserve"> </v>
      </c>
      <c r="K102" s="28">
        <f t="shared" si="23"/>
        <v>0</v>
      </c>
      <c r="L102" s="28" t="str">
        <f t="shared" si="24"/>
        <v>0</v>
      </c>
      <c r="M102" s="28">
        <f t="shared" si="25"/>
        <v>0</v>
      </c>
      <c r="N102" s="28">
        <f t="shared" si="26"/>
        <v>0</v>
      </c>
      <c r="O102" s="28" t="str">
        <f t="shared" si="27"/>
        <v xml:space="preserve"> </v>
      </c>
      <c r="Q102" s="12" t="str">
        <f>LOOKUP(C102,TRIGGERS!B:B,TRIGGERS!A:A)</f>
        <v xml:space="preserve">   </v>
      </c>
      <c r="R102" t="str">
        <f>LOOKUP(E102,CONDITIONS!B:B,CONDITIONS!A:A)</f>
        <v xml:space="preserve"> </v>
      </c>
      <c r="S102" t="str">
        <f>LOOKUP(G102,ACTIONS!B:B,ACTIONS!A:A)</f>
        <v xml:space="preserve"> </v>
      </c>
      <c r="T102" t="str">
        <f>LOOKUP(I102,CONDITIONS!B:B,CONDITIONS!A:A)</f>
        <v xml:space="preserve"> </v>
      </c>
    </row>
    <row r="103" spans="1:20">
      <c r="A103" s="33" t="s">
        <v>617</v>
      </c>
      <c r="B103" t="str">
        <f t="shared" ref="B103:B166" si="30">REPLACE(A103,1,8,"")</f>
        <v>0000000000000000</v>
      </c>
      <c r="C103" s="28">
        <f t="shared" si="16"/>
        <v>0</v>
      </c>
      <c r="D103" s="28" t="str">
        <f t="shared" si="28"/>
        <v xml:space="preserve"> </v>
      </c>
      <c r="E103" s="28">
        <f t="shared" si="17"/>
        <v>0</v>
      </c>
      <c r="F103" s="28" t="str">
        <f t="shared" si="18"/>
        <v xml:space="preserve"> </v>
      </c>
      <c r="G103" s="28">
        <f t="shared" si="19"/>
        <v>0</v>
      </c>
      <c r="H103" s="28" t="str">
        <f t="shared" si="20"/>
        <v xml:space="preserve"> </v>
      </c>
      <c r="I103" s="28">
        <f t="shared" si="21"/>
        <v>0</v>
      </c>
      <c r="J103" s="28" t="str">
        <f t="shared" si="22"/>
        <v xml:space="preserve"> </v>
      </c>
      <c r="K103" s="28">
        <f t="shared" si="23"/>
        <v>0</v>
      </c>
      <c r="L103" s="28" t="str">
        <f t="shared" si="24"/>
        <v>0</v>
      </c>
      <c r="M103" s="28">
        <f t="shared" si="25"/>
        <v>0</v>
      </c>
      <c r="N103" s="28">
        <f t="shared" si="26"/>
        <v>0</v>
      </c>
      <c r="O103" s="28" t="str">
        <f t="shared" si="27"/>
        <v xml:space="preserve"> </v>
      </c>
      <c r="Q103" s="12" t="str">
        <f>LOOKUP(C103,TRIGGERS!B:B,TRIGGERS!A:A)</f>
        <v xml:space="preserve">   </v>
      </c>
      <c r="R103" t="str">
        <f>LOOKUP(E103,CONDITIONS!B:B,CONDITIONS!A:A)</f>
        <v xml:space="preserve"> </v>
      </c>
      <c r="S103" t="str">
        <f>LOOKUP(G103,ACTIONS!B:B,ACTIONS!A:A)</f>
        <v xml:space="preserve"> </v>
      </c>
      <c r="T103" t="str">
        <f>LOOKUP(I103,CONDITIONS!B:B,CONDITIONS!A:A)</f>
        <v xml:space="preserve"> </v>
      </c>
    </row>
    <row r="104" spans="1:20">
      <c r="A104" s="33" t="s">
        <v>618</v>
      </c>
      <c r="B104" t="str">
        <f t="shared" si="30"/>
        <v>0000000000000000</v>
      </c>
      <c r="C104" s="28">
        <f t="shared" si="16"/>
        <v>0</v>
      </c>
      <c r="D104" s="28" t="str">
        <f t="shared" si="28"/>
        <v xml:space="preserve"> </v>
      </c>
      <c r="E104" s="28">
        <f t="shared" si="17"/>
        <v>0</v>
      </c>
      <c r="F104" s="28" t="str">
        <f t="shared" si="18"/>
        <v xml:space="preserve"> </v>
      </c>
      <c r="G104" s="28">
        <f t="shared" si="19"/>
        <v>0</v>
      </c>
      <c r="H104" s="28" t="str">
        <f t="shared" si="20"/>
        <v xml:space="preserve"> </v>
      </c>
      <c r="I104" s="28">
        <f t="shared" si="21"/>
        <v>0</v>
      </c>
      <c r="J104" s="28" t="str">
        <f t="shared" si="22"/>
        <v xml:space="preserve"> </v>
      </c>
      <c r="K104" s="28">
        <f t="shared" si="23"/>
        <v>0</v>
      </c>
      <c r="L104" s="28" t="str">
        <f t="shared" si="24"/>
        <v>0</v>
      </c>
      <c r="M104" s="28">
        <f t="shared" si="25"/>
        <v>0</v>
      </c>
      <c r="N104" s="28">
        <f t="shared" si="26"/>
        <v>0</v>
      </c>
      <c r="O104" s="28" t="str">
        <f t="shared" si="27"/>
        <v xml:space="preserve"> </v>
      </c>
      <c r="Q104" s="12" t="str">
        <f>LOOKUP(C104,TRIGGERS!B:B,TRIGGERS!A:A)</f>
        <v xml:space="preserve">   </v>
      </c>
      <c r="R104" t="str">
        <f>LOOKUP(E104,CONDITIONS!B:B,CONDITIONS!A:A)</f>
        <v xml:space="preserve"> </v>
      </c>
      <c r="S104" t="str">
        <f>LOOKUP(G104,ACTIONS!B:B,ACTIONS!A:A)</f>
        <v xml:space="preserve"> </v>
      </c>
      <c r="T104" t="str">
        <f>LOOKUP(I104,CONDITIONS!B:B,CONDITIONS!A:A)</f>
        <v xml:space="preserve"> </v>
      </c>
    </row>
    <row r="105" spans="1:20">
      <c r="A105" s="33" t="s">
        <v>619</v>
      </c>
      <c r="B105" t="str">
        <f t="shared" si="30"/>
        <v>0000000000000000</v>
      </c>
      <c r="C105" s="28">
        <f t="shared" si="16"/>
        <v>0</v>
      </c>
      <c r="D105" s="28" t="str">
        <f t="shared" si="28"/>
        <v xml:space="preserve"> </v>
      </c>
      <c r="E105" s="28">
        <f t="shared" si="17"/>
        <v>0</v>
      </c>
      <c r="F105" s="28" t="str">
        <f t="shared" si="18"/>
        <v xml:space="preserve"> </v>
      </c>
      <c r="G105" s="28">
        <f t="shared" si="19"/>
        <v>0</v>
      </c>
      <c r="H105" s="28" t="str">
        <f t="shared" si="20"/>
        <v xml:space="preserve"> </v>
      </c>
      <c r="I105" s="28">
        <f t="shared" si="21"/>
        <v>0</v>
      </c>
      <c r="J105" s="28" t="str">
        <f t="shared" si="22"/>
        <v xml:space="preserve"> </v>
      </c>
      <c r="K105" s="28">
        <f t="shared" si="23"/>
        <v>0</v>
      </c>
      <c r="L105" s="28" t="str">
        <f t="shared" si="24"/>
        <v>0</v>
      </c>
      <c r="M105" s="28">
        <f t="shared" si="25"/>
        <v>0</v>
      </c>
      <c r="N105" s="28">
        <f t="shared" si="26"/>
        <v>0</v>
      </c>
      <c r="O105" s="28" t="str">
        <f t="shared" si="27"/>
        <v xml:space="preserve"> </v>
      </c>
      <c r="Q105" s="12" t="str">
        <f>LOOKUP(C105,TRIGGERS!B:B,TRIGGERS!A:A)</f>
        <v xml:space="preserve">   </v>
      </c>
      <c r="R105" t="str">
        <f>LOOKUP(E105,CONDITIONS!B:B,CONDITIONS!A:A)</f>
        <v xml:space="preserve"> </v>
      </c>
      <c r="S105" t="str">
        <f>LOOKUP(G105,ACTIONS!B:B,ACTIONS!A:A)</f>
        <v xml:space="preserve"> </v>
      </c>
      <c r="T105" t="str">
        <f>LOOKUP(I105,CONDITIONS!B:B,CONDITIONS!A:A)</f>
        <v xml:space="preserve"> </v>
      </c>
    </row>
    <row r="106" spans="1:20">
      <c r="A106" s="33" t="s">
        <v>620</v>
      </c>
      <c r="B106" t="str">
        <f t="shared" si="30"/>
        <v>0000000000000000</v>
      </c>
      <c r="C106" s="28">
        <f t="shared" si="16"/>
        <v>0</v>
      </c>
      <c r="D106" s="28" t="str">
        <f t="shared" si="28"/>
        <v xml:space="preserve"> </v>
      </c>
      <c r="E106" s="28">
        <f t="shared" si="17"/>
        <v>0</v>
      </c>
      <c r="F106" s="28" t="str">
        <f t="shared" si="18"/>
        <v xml:space="preserve"> </v>
      </c>
      <c r="G106" s="28">
        <f t="shared" si="19"/>
        <v>0</v>
      </c>
      <c r="H106" s="28" t="str">
        <f t="shared" si="20"/>
        <v xml:space="preserve"> </v>
      </c>
      <c r="I106" s="28">
        <f t="shared" si="21"/>
        <v>0</v>
      </c>
      <c r="J106" s="28" t="str">
        <f t="shared" si="22"/>
        <v xml:space="preserve"> </v>
      </c>
      <c r="K106" s="28">
        <f t="shared" si="23"/>
        <v>0</v>
      </c>
      <c r="L106" s="28" t="str">
        <f t="shared" si="24"/>
        <v>0</v>
      </c>
      <c r="M106" s="28">
        <f t="shared" si="25"/>
        <v>0</v>
      </c>
      <c r="N106" s="28">
        <f t="shared" si="26"/>
        <v>0</v>
      </c>
      <c r="O106" s="28" t="str">
        <f t="shared" si="27"/>
        <v xml:space="preserve"> </v>
      </c>
      <c r="Q106" s="12" t="str">
        <f>LOOKUP(C106,TRIGGERS!B:B,TRIGGERS!A:A)</f>
        <v xml:space="preserve">   </v>
      </c>
      <c r="R106" t="str">
        <f>LOOKUP(E106,CONDITIONS!B:B,CONDITIONS!A:A)</f>
        <v xml:space="preserve"> </v>
      </c>
      <c r="S106" t="str">
        <f>LOOKUP(G106,ACTIONS!B:B,ACTIONS!A:A)</f>
        <v xml:space="preserve"> </v>
      </c>
      <c r="T106" t="str">
        <f>LOOKUP(I106,CONDITIONS!B:B,CONDITIONS!A:A)</f>
        <v xml:space="preserve"> </v>
      </c>
    </row>
    <row r="107" spans="1:20">
      <c r="A107" s="33" t="s">
        <v>621</v>
      </c>
      <c r="B107" t="str">
        <f t="shared" si="30"/>
        <v>0000000000000000</v>
      </c>
      <c r="C107" s="28">
        <f t="shared" si="16"/>
        <v>0</v>
      </c>
      <c r="D107" s="28" t="str">
        <f t="shared" si="28"/>
        <v xml:space="preserve"> </v>
      </c>
      <c r="E107" s="28">
        <f t="shared" si="17"/>
        <v>0</v>
      </c>
      <c r="F107" s="28" t="str">
        <f t="shared" si="18"/>
        <v xml:space="preserve"> </v>
      </c>
      <c r="G107" s="28">
        <f t="shared" si="19"/>
        <v>0</v>
      </c>
      <c r="H107" s="28" t="str">
        <f t="shared" si="20"/>
        <v xml:space="preserve"> </v>
      </c>
      <c r="I107" s="28">
        <f t="shared" si="21"/>
        <v>0</v>
      </c>
      <c r="J107" s="28" t="str">
        <f t="shared" si="22"/>
        <v xml:space="preserve"> </v>
      </c>
      <c r="K107" s="28">
        <f t="shared" si="23"/>
        <v>0</v>
      </c>
      <c r="L107" s="28" t="str">
        <f t="shared" si="24"/>
        <v>0</v>
      </c>
      <c r="M107" s="28">
        <f t="shared" si="25"/>
        <v>0</v>
      </c>
      <c r="N107" s="28">
        <f t="shared" si="26"/>
        <v>0</v>
      </c>
      <c r="O107" s="28" t="str">
        <f t="shared" si="27"/>
        <v xml:space="preserve"> </v>
      </c>
      <c r="Q107" s="12" t="str">
        <f>LOOKUP(C107,TRIGGERS!B:B,TRIGGERS!A:A)</f>
        <v xml:space="preserve">   </v>
      </c>
      <c r="R107" t="str">
        <f>LOOKUP(E107,CONDITIONS!B:B,CONDITIONS!A:A)</f>
        <v xml:space="preserve"> </v>
      </c>
      <c r="S107" t="str">
        <f>LOOKUP(G107,ACTIONS!B:B,ACTIONS!A:A)</f>
        <v xml:space="preserve"> </v>
      </c>
      <c r="T107" t="str">
        <f>LOOKUP(I107,CONDITIONS!B:B,CONDITIONS!A:A)</f>
        <v xml:space="preserve"> </v>
      </c>
    </row>
    <row r="108" spans="1:20">
      <c r="A108" s="33" t="s">
        <v>622</v>
      </c>
      <c r="B108" t="str">
        <f t="shared" si="30"/>
        <v>0000000000000000</v>
      </c>
      <c r="C108" s="28">
        <f t="shared" si="16"/>
        <v>0</v>
      </c>
      <c r="D108" s="28" t="str">
        <f t="shared" si="28"/>
        <v xml:space="preserve"> </v>
      </c>
      <c r="E108" s="28">
        <f t="shared" si="17"/>
        <v>0</v>
      </c>
      <c r="F108" s="28" t="str">
        <f t="shared" si="18"/>
        <v xml:space="preserve"> </v>
      </c>
      <c r="G108" s="28">
        <f t="shared" si="19"/>
        <v>0</v>
      </c>
      <c r="H108" s="28" t="str">
        <f t="shared" si="20"/>
        <v xml:space="preserve"> </v>
      </c>
      <c r="I108" s="28">
        <f t="shared" si="21"/>
        <v>0</v>
      </c>
      <c r="J108" s="28" t="str">
        <f t="shared" si="22"/>
        <v xml:space="preserve"> </v>
      </c>
      <c r="K108" s="28">
        <f t="shared" si="23"/>
        <v>0</v>
      </c>
      <c r="L108" s="28" t="str">
        <f t="shared" si="24"/>
        <v>0</v>
      </c>
      <c r="M108" s="28">
        <f t="shared" si="25"/>
        <v>0</v>
      </c>
      <c r="N108" s="28">
        <f t="shared" si="26"/>
        <v>0</v>
      </c>
      <c r="O108" s="28" t="str">
        <f t="shared" si="27"/>
        <v xml:space="preserve"> </v>
      </c>
      <c r="Q108" s="12" t="str">
        <f>LOOKUP(C108,TRIGGERS!B:B,TRIGGERS!A:A)</f>
        <v xml:space="preserve">   </v>
      </c>
      <c r="R108" t="str">
        <f>LOOKUP(E108,CONDITIONS!B:B,CONDITIONS!A:A)</f>
        <v xml:space="preserve"> </v>
      </c>
      <c r="S108" t="str">
        <f>LOOKUP(G108,ACTIONS!B:B,ACTIONS!A:A)</f>
        <v xml:space="preserve"> </v>
      </c>
      <c r="T108" t="str">
        <f>LOOKUP(I108,CONDITIONS!B:B,CONDITIONS!A:A)</f>
        <v xml:space="preserve"> </v>
      </c>
    </row>
    <row r="109" spans="1:20">
      <c r="A109" s="33" t="s">
        <v>623</v>
      </c>
      <c r="B109" t="str">
        <f t="shared" si="30"/>
        <v>0000000000000000</v>
      </c>
      <c r="C109" s="28">
        <f t="shared" si="16"/>
        <v>0</v>
      </c>
      <c r="D109" s="28" t="str">
        <f t="shared" si="28"/>
        <v xml:space="preserve"> </v>
      </c>
      <c r="E109" s="28">
        <f t="shared" si="17"/>
        <v>0</v>
      </c>
      <c r="F109" s="28" t="str">
        <f t="shared" si="18"/>
        <v xml:space="preserve"> </v>
      </c>
      <c r="G109" s="28">
        <f t="shared" si="19"/>
        <v>0</v>
      </c>
      <c r="H109" s="28" t="str">
        <f t="shared" si="20"/>
        <v xml:space="preserve"> </v>
      </c>
      <c r="I109" s="28">
        <f t="shared" si="21"/>
        <v>0</v>
      </c>
      <c r="J109" s="28" t="str">
        <f t="shared" si="22"/>
        <v xml:space="preserve"> </v>
      </c>
      <c r="K109" s="28">
        <f t="shared" si="23"/>
        <v>0</v>
      </c>
      <c r="L109" s="28" t="str">
        <f t="shared" si="24"/>
        <v>0</v>
      </c>
      <c r="M109" s="28">
        <f t="shared" si="25"/>
        <v>0</v>
      </c>
      <c r="N109" s="28">
        <f t="shared" si="26"/>
        <v>0</v>
      </c>
      <c r="O109" s="28" t="str">
        <f t="shared" si="27"/>
        <v xml:space="preserve"> </v>
      </c>
      <c r="Q109" s="12" t="str">
        <f>LOOKUP(C109,TRIGGERS!B:B,TRIGGERS!A:A)</f>
        <v xml:space="preserve">   </v>
      </c>
      <c r="R109" t="str">
        <f>LOOKUP(E109,CONDITIONS!B:B,CONDITIONS!A:A)</f>
        <v xml:space="preserve"> </v>
      </c>
      <c r="S109" t="str">
        <f>LOOKUP(G109,ACTIONS!B:B,ACTIONS!A:A)</f>
        <v xml:space="preserve"> </v>
      </c>
      <c r="T109" t="str">
        <f>LOOKUP(I109,CONDITIONS!B:B,CONDITIONS!A:A)</f>
        <v xml:space="preserve"> </v>
      </c>
    </row>
    <row r="110" spans="1:20">
      <c r="A110" s="33" t="s">
        <v>624</v>
      </c>
      <c r="B110" t="str">
        <f t="shared" si="30"/>
        <v>0000000000000000</v>
      </c>
      <c r="C110" s="28">
        <f t="shared" si="16"/>
        <v>0</v>
      </c>
      <c r="D110" s="28" t="str">
        <f t="shared" si="28"/>
        <v xml:space="preserve"> </v>
      </c>
      <c r="E110" s="28">
        <f t="shared" si="17"/>
        <v>0</v>
      </c>
      <c r="F110" s="28" t="str">
        <f t="shared" si="18"/>
        <v xml:space="preserve"> </v>
      </c>
      <c r="G110" s="28">
        <f t="shared" si="19"/>
        <v>0</v>
      </c>
      <c r="H110" s="28" t="str">
        <f t="shared" si="20"/>
        <v xml:space="preserve"> </v>
      </c>
      <c r="I110" s="28">
        <f t="shared" si="21"/>
        <v>0</v>
      </c>
      <c r="J110" s="28" t="str">
        <f t="shared" si="22"/>
        <v xml:space="preserve"> </v>
      </c>
      <c r="K110" s="28">
        <f t="shared" si="23"/>
        <v>0</v>
      </c>
      <c r="L110" s="28" t="str">
        <f t="shared" si="24"/>
        <v>0</v>
      </c>
      <c r="M110" s="28">
        <f t="shared" si="25"/>
        <v>0</v>
      </c>
      <c r="N110" s="28">
        <f t="shared" si="26"/>
        <v>0</v>
      </c>
      <c r="O110" s="28" t="str">
        <f t="shared" si="27"/>
        <v xml:space="preserve"> </v>
      </c>
      <c r="Q110" s="12" t="str">
        <f>LOOKUP(C110,TRIGGERS!B:B,TRIGGERS!A:A)</f>
        <v xml:space="preserve">   </v>
      </c>
      <c r="R110" t="str">
        <f>LOOKUP(E110,CONDITIONS!B:B,CONDITIONS!A:A)</f>
        <v xml:space="preserve"> </v>
      </c>
      <c r="S110" t="str">
        <f>LOOKUP(G110,ACTIONS!B:B,ACTIONS!A:A)</f>
        <v xml:space="preserve"> </v>
      </c>
      <c r="T110" t="str">
        <f>LOOKUP(I110,CONDITIONS!B:B,CONDITIONS!A:A)</f>
        <v xml:space="preserve"> </v>
      </c>
    </row>
    <row r="111" spans="1:20">
      <c r="A111" s="33" t="s">
        <v>625</v>
      </c>
      <c r="B111" t="str">
        <f t="shared" si="30"/>
        <v>0000000000000000</v>
      </c>
      <c r="C111" s="28">
        <f t="shared" si="16"/>
        <v>0</v>
      </c>
      <c r="D111" s="28" t="str">
        <f t="shared" si="28"/>
        <v xml:space="preserve"> </v>
      </c>
      <c r="E111" s="28">
        <f t="shared" si="17"/>
        <v>0</v>
      </c>
      <c r="F111" s="28" t="str">
        <f t="shared" si="18"/>
        <v xml:space="preserve"> </v>
      </c>
      <c r="G111" s="28">
        <f t="shared" si="19"/>
        <v>0</v>
      </c>
      <c r="H111" s="28" t="str">
        <f t="shared" si="20"/>
        <v xml:space="preserve"> </v>
      </c>
      <c r="I111" s="28">
        <f t="shared" si="21"/>
        <v>0</v>
      </c>
      <c r="J111" s="28" t="str">
        <f t="shared" si="22"/>
        <v xml:space="preserve"> </v>
      </c>
      <c r="K111" s="28">
        <f t="shared" si="23"/>
        <v>0</v>
      </c>
      <c r="L111" s="28" t="str">
        <f t="shared" si="24"/>
        <v>0</v>
      </c>
      <c r="M111" s="28">
        <f t="shared" si="25"/>
        <v>0</v>
      </c>
      <c r="N111" s="28">
        <f t="shared" si="26"/>
        <v>0</v>
      </c>
      <c r="O111" s="28" t="str">
        <f t="shared" si="27"/>
        <v xml:space="preserve"> </v>
      </c>
      <c r="Q111" s="12" t="str">
        <f>LOOKUP(C111,TRIGGERS!B:B,TRIGGERS!A:A)</f>
        <v xml:space="preserve">   </v>
      </c>
      <c r="R111" t="str">
        <f>LOOKUP(E111,CONDITIONS!B:B,CONDITIONS!A:A)</f>
        <v xml:space="preserve"> </v>
      </c>
      <c r="S111" t="str">
        <f>LOOKUP(G111,ACTIONS!B:B,ACTIONS!A:A)</f>
        <v xml:space="preserve"> </v>
      </c>
      <c r="T111" t="str">
        <f>LOOKUP(I111,CONDITIONS!B:B,CONDITIONS!A:A)</f>
        <v xml:space="preserve"> </v>
      </c>
    </row>
    <row r="112" spans="1:20">
      <c r="A112" s="33" t="s">
        <v>626</v>
      </c>
      <c r="B112" t="str">
        <f t="shared" si="30"/>
        <v>0000000000000000</v>
      </c>
      <c r="C112" s="28">
        <f t="shared" si="16"/>
        <v>0</v>
      </c>
      <c r="D112" s="28" t="str">
        <f t="shared" si="28"/>
        <v xml:space="preserve"> </v>
      </c>
      <c r="E112" s="28">
        <f t="shared" si="17"/>
        <v>0</v>
      </c>
      <c r="F112" s="28" t="str">
        <f t="shared" si="18"/>
        <v xml:space="preserve"> </v>
      </c>
      <c r="G112" s="28">
        <f t="shared" si="19"/>
        <v>0</v>
      </c>
      <c r="H112" s="28" t="str">
        <f t="shared" si="20"/>
        <v xml:space="preserve"> </v>
      </c>
      <c r="I112" s="28">
        <f t="shared" si="21"/>
        <v>0</v>
      </c>
      <c r="J112" s="28" t="str">
        <f t="shared" si="22"/>
        <v xml:space="preserve"> </v>
      </c>
      <c r="K112" s="28">
        <f t="shared" si="23"/>
        <v>0</v>
      </c>
      <c r="L112" s="28" t="str">
        <f t="shared" si="24"/>
        <v>0</v>
      </c>
      <c r="M112" s="28">
        <f t="shared" si="25"/>
        <v>0</v>
      </c>
      <c r="N112" s="28">
        <f t="shared" si="26"/>
        <v>0</v>
      </c>
      <c r="O112" s="28" t="str">
        <f t="shared" si="27"/>
        <v xml:space="preserve"> </v>
      </c>
      <c r="Q112" s="12" t="str">
        <f>LOOKUP(C112,TRIGGERS!B:B,TRIGGERS!A:A)</f>
        <v xml:space="preserve">   </v>
      </c>
      <c r="R112" t="str">
        <f>LOOKUP(E112,CONDITIONS!B:B,CONDITIONS!A:A)</f>
        <v xml:space="preserve"> </v>
      </c>
      <c r="S112" t="str">
        <f>LOOKUP(G112,ACTIONS!B:B,ACTIONS!A:A)</f>
        <v xml:space="preserve"> </v>
      </c>
      <c r="T112" t="str">
        <f>LOOKUP(I112,CONDITIONS!B:B,CONDITIONS!A:A)</f>
        <v xml:space="preserve"> </v>
      </c>
    </row>
    <row r="113" spans="1:20">
      <c r="A113" s="33" t="s">
        <v>627</v>
      </c>
      <c r="B113" t="str">
        <f t="shared" si="30"/>
        <v>0000000000000000</v>
      </c>
      <c r="C113" s="28">
        <f t="shared" si="16"/>
        <v>0</v>
      </c>
      <c r="D113" s="28" t="str">
        <f t="shared" si="28"/>
        <v xml:space="preserve"> </v>
      </c>
      <c r="E113" s="28">
        <f t="shared" si="17"/>
        <v>0</v>
      </c>
      <c r="F113" s="28" t="str">
        <f t="shared" si="18"/>
        <v xml:space="preserve"> </v>
      </c>
      <c r="G113" s="28">
        <f t="shared" si="19"/>
        <v>0</v>
      </c>
      <c r="H113" s="28" t="str">
        <f t="shared" si="20"/>
        <v xml:space="preserve"> </v>
      </c>
      <c r="I113" s="28">
        <f t="shared" si="21"/>
        <v>0</v>
      </c>
      <c r="J113" s="28" t="str">
        <f t="shared" si="22"/>
        <v xml:space="preserve"> </v>
      </c>
      <c r="K113" s="28">
        <f t="shared" si="23"/>
        <v>0</v>
      </c>
      <c r="L113" s="28" t="str">
        <f t="shared" si="24"/>
        <v>0</v>
      </c>
      <c r="M113" s="28">
        <f t="shared" si="25"/>
        <v>0</v>
      </c>
      <c r="N113" s="28">
        <f t="shared" si="26"/>
        <v>0</v>
      </c>
      <c r="O113" s="28" t="str">
        <f t="shared" si="27"/>
        <v xml:space="preserve"> </v>
      </c>
      <c r="Q113" s="12" t="str">
        <f>LOOKUP(C113,TRIGGERS!B:B,TRIGGERS!A:A)</f>
        <v xml:space="preserve">   </v>
      </c>
      <c r="R113" t="str">
        <f>LOOKUP(E113,CONDITIONS!B:B,CONDITIONS!A:A)</f>
        <v xml:space="preserve"> </v>
      </c>
      <c r="S113" t="str">
        <f>LOOKUP(G113,ACTIONS!B:B,ACTIONS!A:A)</f>
        <v xml:space="preserve"> </v>
      </c>
      <c r="T113" t="str">
        <f>LOOKUP(I113,CONDITIONS!B:B,CONDITIONS!A:A)</f>
        <v xml:space="preserve"> </v>
      </c>
    </row>
    <row r="114" spans="1:20">
      <c r="A114" s="33" t="s">
        <v>628</v>
      </c>
      <c r="B114" t="str">
        <f t="shared" si="30"/>
        <v>0000000000000000</v>
      </c>
      <c r="C114" s="28">
        <f t="shared" si="16"/>
        <v>0</v>
      </c>
      <c r="D114" s="28" t="str">
        <f t="shared" si="28"/>
        <v xml:space="preserve"> </v>
      </c>
      <c r="E114" s="28">
        <f t="shared" si="17"/>
        <v>0</v>
      </c>
      <c r="F114" s="28" t="str">
        <f t="shared" si="18"/>
        <v xml:space="preserve"> </v>
      </c>
      <c r="G114" s="28">
        <f t="shared" si="19"/>
        <v>0</v>
      </c>
      <c r="H114" s="28" t="str">
        <f t="shared" si="20"/>
        <v xml:space="preserve"> </v>
      </c>
      <c r="I114" s="28">
        <f t="shared" si="21"/>
        <v>0</v>
      </c>
      <c r="J114" s="28" t="str">
        <f t="shared" si="22"/>
        <v xml:space="preserve"> </v>
      </c>
      <c r="K114" s="28">
        <f t="shared" si="23"/>
        <v>0</v>
      </c>
      <c r="L114" s="28" t="str">
        <f t="shared" si="24"/>
        <v>0</v>
      </c>
      <c r="M114" s="28">
        <f t="shared" si="25"/>
        <v>0</v>
      </c>
      <c r="N114" s="28">
        <f t="shared" si="26"/>
        <v>0</v>
      </c>
      <c r="O114" s="28" t="str">
        <f t="shared" si="27"/>
        <v xml:space="preserve"> </v>
      </c>
      <c r="Q114" s="12" t="str">
        <f>LOOKUP(C114,TRIGGERS!B:B,TRIGGERS!A:A)</f>
        <v xml:space="preserve">   </v>
      </c>
      <c r="R114" t="str">
        <f>LOOKUP(E114,CONDITIONS!B:B,CONDITIONS!A:A)</f>
        <v xml:space="preserve"> </v>
      </c>
      <c r="S114" t="str">
        <f>LOOKUP(G114,ACTIONS!B:B,ACTIONS!A:A)</f>
        <v xml:space="preserve"> </v>
      </c>
      <c r="T114" t="str">
        <f>LOOKUP(I114,CONDITIONS!B:B,CONDITIONS!A:A)</f>
        <v xml:space="preserve"> </v>
      </c>
    </row>
    <row r="115" spans="1:20">
      <c r="A115" s="33" t="s">
        <v>629</v>
      </c>
      <c r="B115" t="str">
        <f t="shared" si="30"/>
        <v>0000000000000000</v>
      </c>
      <c r="C115" s="28">
        <f t="shared" si="16"/>
        <v>0</v>
      </c>
      <c r="D115" s="28" t="str">
        <f t="shared" si="28"/>
        <v xml:space="preserve"> </v>
      </c>
      <c r="E115" s="28">
        <f t="shared" si="17"/>
        <v>0</v>
      </c>
      <c r="F115" s="28" t="str">
        <f t="shared" si="18"/>
        <v xml:space="preserve"> </v>
      </c>
      <c r="G115" s="28">
        <f t="shared" si="19"/>
        <v>0</v>
      </c>
      <c r="H115" s="28" t="str">
        <f t="shared" si="20"/>
        <v xml:space="preserve"> </v>
      </c>
      <c r="I115" s="28">
        <f t="shared" si="21"/>
        <v>0</v>
      </c>
      <c r="J115" s="28" t="str">
        <f t="shared" si="22"/>
        <v xml:space="preserve"> </v>
      </c>
      <c r="K115" s="28">
        <f t="shared" si="23"/>
        <v>0</v>
      </c>
      <c r="L115" s="28" t="str">
        <f t="shared" si="24"/>
        <v>0</v>
      </c>
      <c r="M115" s="28">
        <f t="shared" si="25"/>
        <v>0</v>
      </c>
      <c r="N115" s="28">
        <f t="shared" si="26"/>
        <v>0</v>
      </c>
      <c r="O115" s="28" t="str">
        <f t="shared" si="27"/>
        <v xml:space="preserve"> </v>
      </c>
      <c r="Q115" s="12" t="str">
        <f>LOOKUP(C115,TRIGGERS!B:B,TRIGGERS!A:A)</f>
        <v xml:space="preserve">   </v>
      </c>
      <c r="R115" t="str">
        <f>LOOKUP(E115,CONDITIONS!B:B,CONDITIONS!A:A)</f>
        <v xml:space="preserve"> </v>
      </c>
      <c r="S115" t="str">
        <f>LOOKUP(G115,ACTIONS!B:B,ACTIONS!A:A)</f>
        <v xml:space="preserve"> </v>
      </c>
      <c r="T115" t="str">
        <f>LOOKUP(I115,CONDITIONS!B:B,CONDITIONS!A:A)</f>
        <v xml:space="preserve"> </v>
      </c>
    </row>
    <row r="116" spans="1:20">
      <c r="A116" s="33" t="s">
        <v>630</v>
      </c>
      <c r="B116" t="str">
        <f t="shared" si="30"/>
        <v>0000000000000000</v>
      </c>
      <c r="C116" s="28">
        <f t="shared" si="16"/>
        <v>0</v>
      </c>
      <c r="D116" s="28" t="str">
        <f t="shared" si="28"/>
        <v xml:space="preserve"> </v>
      </c>
      <c r="E116" s="28">
        <f t="shared" si="17"/>
        <v>0</v>
      </c>
      <c r="F116" s="28" t="str">
        <f t="shared" si="18"/>
        <v xml:space="preserve"> </v>
      </c>
      <c r="G116" s="28">
        <f t="shared" si="19"/>
        <v>0</v>
      </c>
      <c r="H116" s="28" t="str">
        <f t="shared" si="20"/>
        <v xml:space="preserve"> </v>
      </c>
      <c r="I116" s="28">
        <f t="shared" si="21"/>
        <v>0</v>
      </c>
      <c r="J116" s="28" t="str">
        <f t="shared" si="22"/>
        <v xml:space="preserve"> </v>
      </c>
      <c r="K116" s="28">
        <f t="shared" si="23"/>
        <v>0</v>
      </c>
      <c r="L116" s="28" t="str">
        <f t="shared" si="24"/>
        <v>0</v>
      </c>
      <c r="M116" s="28">
        <f t="shared" si="25"/>
        <v>0</v>
      </c>
      <c r="N116" s="28">
        <f t="shared" si="26"/>
        <v>0</v>
      </c>
      <c r="O116" s="28" t="str">
        <f t="shared" si="27"/>
        <v xml:space="preserve"> </v>
      </c>
      <c r="Q116" s="12" t="str">
        <f>LOOKUP(C116,TRIGGERS!B:B,TRIGGERS!A:A)</f>
        <v xml:space="preserve">   </v>
      </c>
      <c r="R116" t="str">
        <f>LOOKUP(E116,CONDITIONS!B:B,CONDITIONS!A:A)</f>
        <v xml:space="preserve"> </v>
      </c>
      <c r="S116" t="str">
        <f>LOOKUP(G116,ACTIONS!B:B,ACTIONS!A:A)</f>
        <v xml:space="preserve"> </v>
      </c>
      <c r="T116" t="str">
        <f>LOOKUP(I116,CONDITIONS!B:B,CONDITIONS!A:A)</f>
        <v xml:space="preserve"> </v>
      </c>
    </row>
    <row r="117" spans="1:20">
      <c r="A117" s="33" t="s">
        <v>631</v>
      </c>
      <c r="B117" t="str">
        <f t="shared" si="30"/>
        <v>0000000000000000</v>
      </c>
      <c r="C117" s="28">
        <f t="shared" si="16"/>
        <v>0</v>
      </c>
      <c r="D117" s="28" t="str">
        <f t="shared" si="28"/>
        <v xml:space="preserve"> </v>
      </c>
      <c r="E117" s="28">
        <f t="shared" si="17"/>
        <v>0</v>
      </c>
      <c r="F117" s="28" t="str">
        <f t="shared" si="18"/>
        <v xml:space="preserve"> </v>
      </c>
      <c r="G117" s="28">
        <f t="shared" si="19"/>
        <v>0</v>
      </c>
      <c r="H117" s="28" t="str">
        <f t="shared" si="20"/>
        <v xml:space="preserve"> </v>
      </c>
      <c r="I117" s="28">
        <f t="shared" si="21"/>
        <v>0</v>
      </c>
      <c r="J117" s="28" t="str">
        <f t="shared" si="22"/>
        <v xml:space="preserve"> </v>
      </c>
      <c r="K117" s="28">
        <f t="shared" si="23"/>
        <v>0</v>
      </c>
      <c r="L117" s="28" t="str">
        <f t="shared" si="24"/>
        <v>0</v>
      </c>
      <c r="M117" s="28">
        <f t="shared" si="25"/>
        <v>0</v>
      </c>
      <c r="N117" s="28">
        <f t="shared" si="26"/>
        <v>0</v>
      </c>
      <c r="O117" s="28" t="str">
        <f t="shared" si="27"/>
        <v xml:space="preserve"> </v>
      </c>
      <c r="Q117" s="12" t="str">
        <f>LOOKUP(C117,TRIGGERS!B:B,TRIGGERS!A:A)</f>
        <v xml:space="preserve">   </v>
      </c>
      <c r="R117" t="str">
        <f>LOOKUP(E117,CONDITIONS!B:B,CONDITIONS!A:A)</f>
        <v xml:space="preserve"> </v>
      </c>
      <c r="S117" t="str">
        <f>LOOKUP(G117,ACTIONS!B:B,ACTIONS!A:A)</f>
        <v xml:space="preserve"> </v>
      </c>
      <c r="T117" t="str">
        <f>LOOKUP(I117,CONDITIONS!B:B,CONDITIONS!A:A)</f>
        <v xml:space="preserve"> </v>
      </c>
    </row>
    <row r="118" spans="1:20">
      <c r="A118" s="33" t="s">
        <v>632</v>
      </c>
      <c r="B118" t="str">
        <f t="shared" si="30"/>
        <v>0000000000000000</v>
      </c>
      <c r="C118" s="28">
        <f t="shared" si="16"/>
        <v>0</v>
      </c>
      <c r="D118" s="28" t="str">
        <f t="shared" si="28"/>
        <v xml:space="preserve"> </v>
      </c>
      <c r="E118" s="28">
        <f t="shared" si="17"/>
        <v>0</v>
      </c>
      <c r="F118" s="28" t="str">
        <f t="shared" si="18"/>
        <v xml:space="preserve"> </v>
      </c>
      <c r="G118" s="28">
        <f t="shared" si="19"/>
        <v>0</v>
      </c>
      <c r="H118" s="28" t="str">
        <f t="shared" si="20"/>
        <v xml:space="preserve"> </v>
      </c>
      <c r="I118" s="28">
        <f t="shared" si="21"/>
        <v>0</v>
      </c>
      <c r="J118" s="28" t="str">
        <f t="shared" si="22"/>
        <v xml:space="preserve"> </v>
      </c>
      <c r="K118" s="28">
        <f t="shared" si="23"/>
        <v>0</v>
      </c>
      <c r="L118" s="28" t="str">
        <f t="shared" si="24"/>
        <v>0</v>
      </c>
      <c r="M118" s="28">
        <f t="shared" si="25"/>
        <v>0</v>
      </c>
      <c r="N118" s="28">
        <f t="shared" si="26"/>
        <v>0</v>
      </c>
      <c r="O118" s="28" t="str">
        <f t="shared" si="27"/>
        <v xml:space="preserve"> </v>
      </c>
      <c r="Q118" s="12" t="str">
        <f>LOOKUP(C118,TRIGGERS!B:B,TRIGGERS!A:A)</f>
        <v xml:space="preserve">   </v>
      </c>
      <c r="R118" t="str">
        <f>LOOKUP(E118,CONDITIONS!B:B,CONDITIONS!A:A)</f>
        <v xml:space="preserve"> </v>
      </c>
      <c r="S118" t="str">
        <f>LOOKUP(G118,ACTIONS!B:B,ACTIONS!A:A)</f>
        <v xml:space="preserve"> </v>
      </c>
      <c r="T118" t="str">
        <f>LOOKUP(I118,CONDITIONS!B:B,CONDITIONS!A:A)</f>
        <v xml:space="preserve"> </v>
      </c>
    </row>
    <row r="119" spans="1:20">
      <c r="A119" s="33" t="s">
        <v>633</v>
      </c>
      <c r="B119" t="str">
        <f t="shared" si="30"/>
        <v>0000000000000000</v>
      </c>
      <c r="C119" s="28">
        <f t="shared" si="16"/>
        <v>0</v>
      </c>
      <c r="D119" s="28" t="str">
        <f t="shared" si="28"/>
        <v xml:space="preserve"> </v>
      </c>
      <c r="E119" s="28">
        <f t="shared" si="17"/>
        <v>0</v>
      </c>
      <c r="F119" s="28" t="str">
        <f t="shared" si="18"/>
        <v xml:space="preserve"> </v>
      </c>
      <c r="G119" s="28">
        <f t="shared" si="19"/>
        <v>0</v>
      </c>
      <c r="H119" s="28" t="str">
        <f t="shared" si="20"/>
        <v xml:space="preserve"> </v>
      </c>
      <c r="I119" s="28">
        <f t="shared" si="21"/>
        <v>0</v>
      </c>
      <c r="J119" s="28" t="str">
        <f t="shared" si="22"/>
        <v xml:space="preserve"> </v>
      </c>
      <c r="K119" s="28">
        <f t="shared" si="23"/>
        <v>0</v>
      </c>
      <c r="L119" s="28" t="str">
        <f t="shared" si="24"/>
        <v>0</v>
      </c>
      <c r="M119" s="28">
        <f t="shared" si="25"/>
        <v>0</v>
      </c>
      <c r="N119" s="28">
        <f t="shared" si="26"/>
        <v>0</v>
      </c>
      <c r="O119" s="28" t="str">
        <f t="shared" si="27"/>
        <v xml:space="preserve"> </v>
      </c>
      <c r="Q119" s="12" t="str">
        <f>LOOKUP(C119,TRIGGERS!B:B,TRIGGERS!A:A)</f>
        <v xml:space="preserve">   </v>
      </c>
      <c r="R119" t="str">
        <f>LOOKUP(E119,CONDITIONS!B:B,CONDITIONS!A:A)</f>
        <v xml:space="preserve"> </v>
      </c>
      <c r="S119" t="str">
        <f>LOOKUP(G119,ACTIONS!B:B,ACTIONS!A:A)</f>
        <v xml:space="preserve"> </v>
      </c>
      <c r="T119" t="str">
        <f>LOOKUP(I119,CONDITIONS!B:B,CONDITIONS!A:A)</f>
        <v xml:space="preserve"> </v>
      </c>
    </row>
    <row r="120" spans="1:20">
      <c r="A120" s="33" t="s">
        <v>634</v>
      </c>
      <c r="B120" t="str">
        <f t="shared" si="30"/>
        <v>0000000000000000</v>
      </c>
      <c r="C120" s="28">
        <f t="shared" si="16"/>
        <v>0</v>
      </c>
      <c r="D120" s="28" t="str">
        <f t="shared" si="28"/>
        <v xml:space="preserve"> </v>
      </c>
      <c r="E120" s="28">
        <f t="shared" si="17"/>
        <v>0</v>
      </c>
      <c r="F120" s="28" t="str">
        <f t="shared" si="18"/>
        <v xml:space="preserve"> </v>
      </c>
      <c r="G120" s="28">
        <f t="shared" si="19"/>
        <v>0</v>
      </c>
      <c r="H120" s="28" t="str">
        <f t="shared" si="20"/>
        <v xml:space="preserve"> </v>
      </c>
      <c r="I120" s="28">
        <f t="shared" si="21"/>
        <v>0</v>
      </c>
      <c r="J120" s="28" t="str">
        <f t="shared" si="22"/>
        <v xml:space="preserve"> </v>
      </c>
      <c r="K120" s="28">
        <f t="shared" si="23"/>
        <v>0</v>
      </c>
      <c r="L120" s="28" t="str">
        <f t="shared" si="24"/>
        <v>0</v>
      </c>
      <c r="M120" s="28">
        <f t="shared" si="25"/>
        <v>0</v>
      </c>
      <c r="N120" s="28">
        <f t="shared" si="26"/>
        <v>0</v>
      </c>
      <c r="O120" s="28" t="str">
        <f t="shared" si="27"/>
        <v xml:space="preserve"> </v>
      </c>
      <c r="Q120" s="12" t="str">
        <f>LOOKUP(C120,TRIGGERS!B:B,TRIGGERS!A:A)</f>
        <v xml:space="preserve">   </v>
      </c>
      <c r="R120" t="str">
        <f>LOOKUP(E120,CONDITIONS!B:B,CONDITIONS!A:A)</f>
        <v xml:space="preserve"> </v>
      </c>
      <c r="S120" t="str">
        <f>LOOKUP(G120,ACTIONS!B:B,ACTIONS!A:A)</f>
        <v xml:space="preserve"> </v>
      </c>
      <c r="T120" t="str">
        <f>LOOKUP(I120,CONDITIONS!B:B,CONDITIONS!A:A)</f>
        <v xml:space="preserve"> </v>
      </c>
    </row>
    <row r="121" spans="1:20">
      <c r="A121" s="33" t="s">
        <v>635</v>
      </c>
      <c r="B121" t="str">
        <f t="shared" si="30"/>
        <v>0000000000000000</v>
      </c>
      <c r="C121" s="28">
        <f t="shared" si="16"/>
        <v>0</v>
      </c>
      <c r="D121" s="28" t="str">
        <f t="shared" si="28"/>
        <v xml:space="preserve"> </v>
      </c>
      <c r="E121" s="28">
        <f t="shared" si="17"/>
        <v>0</v>
      </c>
      <c r="F121" s="28" t="str">
        <f t="shared" si="18"/>
        <v xml:space="preserve"> </v>
      </c>
      <c r="G121" s="28">
        <f t="shared" si="19"/>
        <v>0</v>
      </c>
      <c r="H121" s="28" t="str">
        <f t="shared" si="20"/>
        <v xml:space="preserve"> </v>
      </c>
      <c r="I121" s="28">
        <f t="shared" si="21"/>
        <v>0</v>
      </c>
      <c r="J121" s="28" t="str">
        <f t="shared" si="22"/>
        <v xml:space="preserve"> </v>
      </c>
      <c r="K121" s="28">
        <f t="shared" si="23"/>
        <v>0</v>
      </c>
      <c r="L121" s="28" t="str">
        <f t="shared" si="24"/>
        <v>0</v>
      </c>
      <c r="M121" s="28">
        <f t="shared" si="25"/>
        <v>0</v>
      </c>
      <c r="N121" s="28">
        <f t="shared" si="26"/>
        <v>0</v>
      </c>
      <c r="O121" s="28" t="str">
        <f t="shared" si="27"/>
        <v xml:space="preserve"> </v>
      </c>
      <c r="Q121" s="12" t="str">
        <f>LOOKUP(C121,TRIGGERS!B:B,TRIGGERS!A:A)</f>
        <v xml:space="preserve">   </v>
      </c>
      <c r="R121" t="str">
        <f>LOOKUP(E121,CONDITIONS!B:B,CONDITIONS!A:A)</f>
        <v xml:space="preserve"> </v>
      </c>
      <c r="S121" t="str">
        <f>LOOKUP(G121,ACTIONS!B:B,ACTIONS!A:A)</f>
        <v xml:space="preserve"> </v>
      </c>
      <c r="T121" t="str">
        <f>LOOKUP(I121,CONDITIONS!B:B,CONDITIONS!A:A)</f>
        <v xml:space="preserve"> </v>
      </c>
    </row>
    <row r="122" spans="1:20">
      <c r="A122" s="33" t="s">
        <v>636</v>
      </c>
      <c r="B122" t="str">
        <f t="shared" si="30"/>
        <v>0000000000000000</v>
      </c>
      <c r="C122" s="28">
        <f t="shared" si="16"/>
        <v>0</v>
      </c>
      <c r="D122" s="28" t="str">
        <f t="shared" si="28"/>
        <v xml:space="preserve"> </v>
      </c>
      <c r="E122" s="28">
        <f t="shared" si="17"/>
        <v>0</v>
      </c>
      <c r="F122" s="28" t="str">
        <f t="shared" si="18"/>
        <v xml:space="preserve"> </v>
      </c>
      <c r="G122" s="28">
        <f t="shared" si="19"/>
        <v>0</v>
      </c>
      <c r="H122" s="28" t="str">
        <f t="shared" si="20"/>
        <v xml:space="preserve"> </v>
      </c>
      <c r="I122" s="28">
        <f t="shared" si="21"/>
        <v>0</v>
      </c>
      <c r="J122" s="28" t="str">
        <f t="shared" si="22"/>
        <v xml:space="preserve"> </v>
      </c>
      <c r="K122" s="28">
        <f t="shared" si="23"/>
        <v>0</v>
      </c>
      <c r="L122" s="28" t="str">
        <f t="shared" si="24"/>
        <v>0</v>
      </c>
      <c r="M122" s="28">
        <f t="shared" si="25"/>
        <v>0</v>
      </c>
      <c r="N122" s="28">
        <f t="shared" si="26"/>
        <v>0</v>
      </c>
      <c r="O122" s="28" t="str">
        <f t="shared" si="27"/>
        <v xml:space="preserve"> </v>
      </c>
      <c r="Q122" s="12" t="str">
        <f>LOOKUP(C122,TRIGGERS!B:B,TRIGGERS!A:A)</f>
        <v xml:space="preserve">   </v>
      </c>
      <c r="R122" t="str">
        <f>LOOKUP(E122,CONDITIONS!B:B,CONDITIONS!A:A)</f>
        <v xml:space="preserve"> </v>
      </c>
      <c r="S122" t="str">
        <f>LOOKUP(G122,ACTIONS!B:B,ACTIONS!A:A)</f>
        <v xml:space="preserve"> </v>
      </c>
      <c r="T122" t="str">
        <f>LOOKUP(I122,CONDITIONS!B:B,CONDITIONS!A:A)</f>
        <v xml:space="preserve"> </v>
      </c>
    </row>
    <row r="123" spans="1:20">
      <c r="A123" s="33" t="s">
        <v>637</v>
      </c>
      <c r="B123" t="str">
        <f t="shared" si="30"/>
        <v>0000000000000000</v>
      </c>
      <c r="C123" s="28">
        <f t="shared" si="16"/>
        <v>0</v>
      </c>
      <c r="D123" s="28" t="str">
        <f t="shared" si="28"/>
        <v xml:space="preserve"> </v>
      </c>
      <c r="E123" s="28">
        <f t="shared" si="17"/>
        <v>0</v>
      </c>
      <c r="F123" s="28" t="str">
        <f t="shared" si="18"/>
        <v xml:space="preserve"> </v>
      </c>
      <c r="G123" s="28">
        <f t="shared" si="19"/>
        <v>0</v>
      </c>
      <c r="H123" s="28" t="str">
        <f t="shared" si="20"/>
        <v xml:space="preserve"> </v>
      </c>
      <c r="I123" s="28">
        <f t="shared" si="21"/>
        <v>0</v>
      </c>
      <c r="J123" s="28" t="str">
        <f t="shared" si="22"/>
        <v xml:space="preserve"> </v>
      </c>
      <c r="K123" s="28">
        <f t="shared" si="23"/>
        <v>0</v>
      </c>
      <c r="L123" s="28" t="str">
        <f t="shared" si="24"/>
        <v>0</v>
      </c>
      <c r="M123" s="28">
        <f t="shared" si="25"/>
        <v>0</v>
      </c>
      <c r="N123" s="28">
        <f t="shared" si="26"/>
        <v>0</v>
      </c>
      <c r="O123" s="28" t="str">
        <f t="shared" si="27"/>
        <v xml:space="preserve"> </v>
      </c>
      <c r="Q123" s="12" t="str">
        <f>LOOKUP(C123,TRIGGERS!B:B,TRIGGERS!A:A)</f>
        <v xml:space="preserve">   </v>
      </c>
      <c r="R123" t="str">
        <f>LOOKUP(E123,CONDITIONS!B:B,CONDITIONS!A:A)</f>
        <v xml:space="preserve"> </v>
      </c>
      <c r="S123" t="str">
        <f>LOOKUP(G123,ACTIONS!B:B,ACTIONS!A:A)</f>
        <v xml:space="preserve"> </v>
      </c>
      <c r="T123" t="str">
        <f>LOOKUP(I123,CONDITIONS!B:B,CONDITIONS!A:A)</f>
        <v xml:space="preserve"> </v>
      </c>
    </row>
    <row r="124" spans="1:20">
      <c r="A124" s="33" t="s">
        <v>638</v>
      </c>
      <c r="B124" t="str">
        <f t="shared" si="30"/>
        <v>0000000000000000</v>
      </c>
      <c r="C124" s="28">
        <f t="shared" si="16"/>
        <v>0</v>
      </c>
      <c r="D124" s="28" t="str">
        <f t="shared" si="28"/>
        <v xml:space="preserve"> </v>
      </c>
      <c r="E124" s="28">
        <f t="shared" si="17"/>
        <v>0</v>
      </c>
      <c r="F124" s="28" t="str">
        <f t="shared" si="18"/>
        <v xml:space="preserve"> </v>
      </c>
      <c r="G124" s="28">
        <f t="shared" si="19"/>
        <v>0</v>
      </c>
      <c r="H124" s="28" t="str">
        <f t="shared" si="20"/>
        <v xml:space="preserve"> </v>
      </c>
      <c r="I124" s="28">
        <f t="shared" si="21"/>
        <v>0</v>
      </c>
      <c r="J124" s="28" t="str">
        <f t="shared" si="22"/>
        <v xml:space="preserve"> </v>
      </c>
      <c r="K124" s="28">
        <f t="shared" si="23"/>
        <v>0</v>
      </c>
      <c r="L124" s="28" t="str">
        <f t="shared" si="24"/>
        <v>0</v>
      </c>
      <c r="M124" s="28">
        <f t="shared" si="25"/>
        <v>0</v>
      </c>
      <c r="N124" s="28">
        <f t="shared" si="26"/>
        <v>0</v>
      </c>
      <c r="O124" s="28" t="str">
        <f t="shared" si="27"/>
        <v xml:space="preserve"> </v>
      </c>
      <c r="Q124" s="12" t="str">
        <f>LOOKUP(C124,TRIGGERS!B:B,TRIGGERS!A:A)</f>
        <v xml:space="preserve">   </v>
      </c>
      <c r="R124" t="str">
        <f>LOOKUP(E124,CONDITIONS!B:B,CONDITIONS!A:A)</f>
        <v xml:space="preserve"> </v>
      </c>
      <c r="S124" t="str">
        <f>LOOKUP(G124,ACTIONS!B:B,ACTIONS!A:A)</f>
        <v xml:space="preserve"> </v>
      </c>
      <c r="T124" t="str">
        <f>LOOKUP(I124,CONDITIONS!B:B,CONDITIONS!A:A)</f>
        <v xml:space="preserve"> </v>
      </c>
    </row>
    <row r="125" spans="1:20">
      <c r="A125" s="33" t="s">
        <v>639</v>
      </c>
      <c r="B125" t="str">
        <f t="shared" si="30"/>
        <v>0000000000000000</v>
      </c>
      <c r="C125" s="28">
        <f t="shared" si="16"/>
        <v>0</v>
      </c>
      <c r="D125" s="28" t="str">
        <f t="shared" si="28"/>
        <v xml:space="preserve"> </v>
      </c>
      <c r="E125" s="28">
        <f t="shared" si="17"/>
        <v>0</v>
      </c>
      <c r="F125" s="28" t="str">
        <f t="shared" si="18"/>
        <v xml:space="preserve"> </v>
      </c>
      <c r="G125" s="28">
        <f t="shared" si="19"/>
        <v>0</v>
      </c>
      <c r="H125" s="28" t="str">
        <f t="shared" si="20"/>
        <v xml:space="preserve"> </v>
      </c>
      <c r="I125" s="28">
        <f t="shared" si="21"/>
        <v>0</v>
      </c>
      <c r="J125" s="28" t="str">
        <f t="shared" si="22"/>
        <v xml:space="preserve"> </v>
      </c>
      <c r="K125" s="28">
        <f t="shared" si="23"/>
        <v>0</v>
      </c>
      <c r="L125" s="28" t="str">
        <f t="shared" si="24"/>
        <v>0</v>
      </c>
      <c r="M125" s="28">
        <f t="shared" si="25"/>
        <v>0</v>
      </c>
      <c r="N125" s="28">
        <f t="shared" si="26"/>
        <v>0</v>
      </c>
      <c r="O125" s="28" t="str">
        <f t="shared" si="27"/>
        <v xml:space="preserve"> </v>
      </c>
      <c r="Q125" s="12" t="str">
        <f>LOOKUP(C125,TRIGGERS!B:B,TRIGGERS!A:A)</f>
        <v xml:space="preserve">   </v>
      </c>
      <c r="R125" t="str">
        <f>LOOKUP(E125,CONDITIONS!B:B,CONDITIONS!A:A)</f>
        <v xml:space="preserve"> </v>
      </c>
      <c r="S125" t="str">
        <f>LOOKUP(G125,ACTIONS!B:B,ACTIONS!A:A)</f>
        <v xml:space="preserve"> </v>
      </c>
      <c r="T125" t="str">
        <f>LOOKUP(I125,CONDITIONS!B:B,CONDITIONS!A:A)</f>
        <v xml:space="preserve"> </v>
      </c>
    </row>
    <row r="126" spans="1:20">
      <c r="A126" s="33" t="s">
        <v>640</v>
      </c>
      <c r="B126" t="str">
        <f t="shared" si="30"/>
        <v>0000000000000000</v>
      </c>
      <c r="C126" s="28">
        <f t="shared" si="16"/>
        <v>0</v>
      </c>
      <c r="D126" s="28" t="str">
        <f t="shared" si="28"/>
        <v xml:space="preserve"> </v>
      </c>
      <c r="E126" s="28">
        <f t="shared" si="17"/>
        <v>0</v>
      </c>
      <c r="F126" s="28" t="str">
        <f t="shared" si="18"/>
        <v xml:space="preserve"> </v>
      </c>
      <c r="G126" s="28">
        <f t="shared" si="19"/>
        <v>0</v>
      </c>
      <c r="H126" s="28" t="str">
        <f t="shared" si="20"/>
        <v xml:space="preserve"> </v>
      </c>
      <c r="I126" s="28">
        <f t="shared" si="21"/>
        <v>0</v>
      </c>
      <c r="J126" s="28" t="str">
        <f t="shared" si="22"/>
        <v xml:space="preserve"> </v>
      </c>
      <c r="K126" s="28">
        <f t="shared" si="23"/>
        <v>0</v>
      </c>
      <c r="L126" s="28" t="str">
        <f t="shared" si="24"/>
        <v>0</v>
      </c>
      <c r="M126" s="28">
        <f t="shared" si="25"/>
        <v>0</v>
      </c>
      <c r="N126" s="28">
        <f t="shared" si="26"/>
        <v>0</v>
      </c>
      <c r="O126" s="28" t="str">
        <f t="shared" si="27"/>
        <v xml:space="preserve"> </v>
      </c>
      <c r="Q126" s="12" t="str">
        <f>LOOKUP(C126,TRIGGERS!B:B,TRIGGERS!A:A)</f>
        <v xml:space="preserve">   </v>
      </c>
      <c r="R126" t="str">
        <f>LOOKUP(E126,CONDITIONS!B:B,CONDITIONS!A:A)</f>
        <v xml:space="preserve"> </v>
      </c>
      <c r="S126" t="str">
        <f>LOOKUP(G126,ACTIONS!B:B,ACTIONS!A:A)</f>
        <v xml:space="preserve"> </v>
      </c>
      <c r="T126" t="str">
        <f>LOOKUP(I126,CONDITIONS!B:B,CONDITIONS!A:A)</f>
        <v xml:space="preserve"> </v>
      </c>
    </row>
    <row r="127" spans="1:20">
      <c r="A127" s="33" t="s">
        <v>641</v>
      </c>
      <c r="B127" t="str">
        <f t="shared" si="30"/>
        <v>0000000000000000</v>
      </c>
      <c r="C127" s="28">
        <f t="shared" si="16"/>
        <v>0</v>
      </c>
      <c r="D127" s="28" t="str">
        <f t="shared" si="28"/>
        <v xml:space="preserve"> </v>
      </c>
      <c r="E127" s="28">
        <f t="shared" si="17"/>
        <v>0</v>
      </c>
      <c r="F127" s="28" t="str">
        <f t="shared" si="18"/>
        <v xml:space="preserve"> </v>
      </c>
      <c r="G127" s="28">
        <f t="shared" si="19"/>
        <v>0</v>
      </c>
      <c r="H127" s="28" t="str">
        <f t="shared" si="20"/>
        <v xml:space="preserve"> </v>
      </c>
      <c r="I127" s="28">
        <f t="shared" si="21"/>
        <v>0</v>
      </c>
      <c r="J127" s="28" t="str">
        <f t="shared" si="22"/>
        <v xml:space="preserve"> </v>
      </c>
      <c r="K127" s="28">
        <f t="shared" si="23"/>
        <v>0</v>
      </c>
      <c r="L127" s="28" t="str">
        <f t="shared" si="24"/>
        <v>0</v>
      </c>
      <c r="M127" s="28">
        <f t="shared" si="25"/>
        <v>0</v>
      </c>
      <c r="N127" s="28">
        <f t="shared" si="26"/>
        <v>0</v>
      </c>
      <c r="O127" s="28" t="str">
        <f t="shared" si="27"/>
        <v xml:space="preserve"> </v>
      </c>
      <c r="Q127" s="12" t="str">
        <f>LOOKUP(C127,TRIGGERS!B:B,TRIGGERS!A:A)</f>
        <v xml:space="preserve">   </v>
      </c>
      <c r="R127" t="str">
        <f>LOOKUP(E127,CONDITIONS!B:B,CONDITIONS!A:A)</f>
        <v xml:space="preserve"> </v>
      </c>
      <c r="S127" t="str">
        <f>LOOKUP(G127,ACTIONS!B:B,ACTIONS!A:A)</f>
        <v xml:space="preserve"> </v>
      </c>
      <c r="T127" t="str">
        <f>LOOKUP(I127,CONDITIONS!B:B,CONDITIONS!A:A)</f>
        <v xml:space="preserve"> </v>
      </c>
    </row>
    <row r="128" spans="1:20">
      <c r="A128" s="33" t="s">
        <v>642</v>
      </c>
      <c r="B128" t="str">
        <f t="shared" si="30"/>
        <v>0000000000000000</v>
      </c>
      <c r="C128" s="28">
        <f t="shared" si="16"/>
        <v>0</v>
      </c>
      <c r="D128" s="28" t="str">
        <f t="shared" si="28"/>
        <v xml:space="preserve"> </v>
      </c>
      <c r="E128" s="28">
        <f t="shared" si="17"/>
        <v>0</v>
      </c>
      <c r="F128" s="28" t="str">
        <f t="shared" si="18"/>
        <v xml:space="preserve"> </v>
      </c>
      <c r="G128" s="28">
        <f t="shared" si="19"/>
        <v>0</v>
      </c>
      <c r="H128" s="28" t="str">
        <f t="shared" si="20"/>
        <v xml:space="preserve"> </v>
      </c>
      <c r="I128" s="28">
        <f t="shared" si="21"/>
        <v>0</v>
      </c>
      <c r="J128" s="28" t="str">
        <f t="shared" si="22"/>
        <v xml:space="preserve"> </v>
      </c>
      <c r="K128" s="28">
        <f t="shared" si="23"/>
        <v>0</v>
      </c>
      <c r="L128" s="28" t="str">
        <f t="shared" si="24"/>
        <v>0</v>
      </c>
      <c r="M128" s="28">
        <f t="shared" si="25"/>
        <v>0</v>
      </c>
      <c r="N128" s="28">
        <f t="shared" si="26"/>
        <v>0</v>
      </c>
      <c r="O128" s="28" t="str">
        <f t="shared" si="27"/>
        <v xml:space="preserve"> </v>
      </c>
      <c r="Q128" s="12" t="str">
        <f>LOOKUP(C128,TRIGGERS!B:B,TRIGGERS!A:A)</f>
        <v xml:space="preserve">   </v>
      </c>
      <c r="R128" t="str">
        <f>LOOKUP(E128,CONDITIONS!B:B,CONDITIONS!A:A)</f>
        <v xml:space="preserve"> </v>
      </c>
      <c r="S128" t="str">
        <f>LOOKUP(G128,ACTIONS!B:B,ACTIONS!A:A)</f>
        <v xml:space="preserve"> </v>
      </c>
      <c r="T128" t="str">
        <f>LOOKUP(I128,CONDITIONS!B:B,CONDITIONS!A:A)</f>
        <v xml:space="preserve"> </v>
      </c>
    </row>
    <row r="129" spans="1:20">
      <c r="A129" s="33" t="s">
        <v>643</v>
      </c>
      <c r="B129" t="str">
        <f t="shared" si="30"/>
        <v>0000000000000000</v>
      </c>
      <c r="C129" s="28">
        <f t="shared" si="16"/>
        <v>0</v>
      </c>
      <c r="D129" s="28" t="str">
        <f t="shared" si="28"/>
        <v xml:space="preserve"> </v>
      </c>
      <c r="E129" s="28">
        <f t="shared" si="17"/>
        <v>0</v>
      </c>
      <c r="F129" s="28" t="str">
        <f t="shared" si="18"/>
        <v xml:space="preserve"> </v>
      </c>
      <c r="G129" s="28">
        <f t="shared" si="19"/>
        <v>0</v>
      </c>
      <c r="H129" s="28" t="str">
        <f t="shared" si="20"/>
        <v xml:space="preserve"> </v>
      </c>
      <c r="I129" s="28">
        <f t="shared" si="21"/>
        <v>0</v>
      </c>
      <c r="J129" s="28" t="str">
        <f t="shared" si="22"/>
        <v xml:space="preserve"> </v>
      </c>
      <c r="K129" s="28">
        <f t="shared" si="23"/>
        <v>0</v>
      </c>
      <c r="L129" s="28" t="str">
        <f t="shared" si="24"/>
        <v>0</v>
      </c>
      <c r="M129" s="28">
        <f t="shared" si="25"/>
        <v>0</v>
      </c>
      <c r="N129" s="28">
        <f t="shared" si="26"/>
        <v>0</v>
      </c>
      <c r="O129" s="28" t="str">
        <f t="shared" si="27"/>
        <v xml:space="preserve"> </v>
      </c>
      <c r="Q129" s="12" t="str">
        <f>LOOKUP(C129,TRIGGERS!B:B,TRIGGERS!A:A)</f>
        <v xml:space="preserve">   </v>
      </c>
      <c r="R129" t="str">
        <f>LOOKUP(E129,CONDITIONS!B:B,CONDITIONS!A:A)</f>
        <v xml:space="preserve"> </v>
      </c>
      <c r="S129" t="str">
        <f>LOOKUP(G129,ACTIONS!B:B,ACTIONS!A:A)</f>
        <v xml:space="preserve"> </v>
      </c>
      <c r="T129" t="str">
        <f>LOOKUP(I129,CONDITIONS!B:B,CONDITIONS!A:A)</f>
        <v xml:space="preserve"> </v>
      </c>
    </row>
    <row r="130" spans="1:20">
      <c r="A130" s="33" t="s">
        <v>644</v>
      </c>
      <c r="B130" t="str">
        <f t="shared" si="30"/>
        <v>0000000000000000</v>
      </c>
      <c r="C130" s="28">
        <f t="shared" si="16"/>
        <v>0</v>
      </c>
      <c r="D130" s="28" t="str">
        <f t="shared" si="28"/>
        <v xml:space="preserve"> </v>
      </c>
      <c r="E130" s="28">
        <f t="shared" si="17"/>
        <v>0</v>
      </c>
      <c r="F130" s="28" t="str">
        <f t="shared" si="18"/>
        <v xml:space="preserve"> </v>
      </c>
      <c r="G130" s="28">
        <f t="shared" si="19"/>
        <v>0</v>
      </c>
      <c r="H130" s="28" t="str">
        <f t="shared" si="20"/>
        <v xml:space="preserve"> </v>
      </c>
      <c r="I130" s="28">
        <f t="shared" si="21"/>
        <v>0</v>
      </c>
      <c r="J130" s="28" t="str">
        <f t="shared" si="22"/>
        <v xml:space="preserve"> </v>
      </c>
      <c r="K130" s="28">
        <f t="shared" si="23"/>
        <v>0</v>
      </c>
      <c r="L130" s="28" t="str">
        <f t="shared" si="24"/>
        <v>0</v>
      </c>
      <c r="M130" s="28">
        <f t="shared" si="25"/>
        <v>0</v>
      </c>
      <c r="N130" s="28">
        <f t="shared" si="26"/>
        <v>0</v>
      </c>
      <c r="O130" s="28" t="str">
        <f t="shared" si="27"/>
        <v xml:space="preserve"> </v>
      </c>
      <c r="Q130" s="12" t="str">
        <f>LOOKUP(C130,TRIGGERS!B:B,TRIGGERS!A:A)</f>
        <v xml:space="preserve">   </v>
      </c>
      <c r="R130" t="str">
        <f>LOOKUP(E130,CONDITIONS!B:B,CONDITIONS!A:A)</f>
        <v xml:space="preserve"> </v>
      </c>
      <c r="S130" t="str">
        <f>LOOKUP(G130,ACTIONS!B:B,ACTIONS!A:A)</f>
        <v xml:space="preserve"> </v>
      </c>
      <c r="T130" t="str">
        <f>LOOKUP(I130,CONDITIONS!B:B,CONDITIONS!A:A)</f>
        <v xml:space="preserve"> </v>
      </c>
    </row>
    <row r="131" spans="1:20">
      <c r="A131" s="33" t="s">
        <v>645</v>
      </c>
      <c r="B131" t="str">
        <f t="shared" si="30"/>
        <v>0000000000000000</v>
      </c>
      <c r="C131" s="28">
        <f t="shared" ref="C131:C194" si="31">HEX2DEC(REPLACE(B131,3,14,""))</f>
        <v>0</v>
      </c>
      <c r="D131" s="28" t="str">
        <f t="shared" si="28"/>
        <v xml:space="preserve"> </v>
      </c>
      <c r="E131" s="28">
        <f t="shared" ref="E131:E194" si="32">HEX2DEC(REPLACE(REPLACE(B131,7,10,""),1,4,""))</f>
        <v>0</v>
      </c>
      <c r="F131" s="28" t="str">
        <f t="shared" ref="F131:F194" si="33">IF(E131=0," ",HEX2DEC(REPLACE(REPLACE(B131,9,8,""),1,6,"")))</f>
        <v xml:space="preserve"> </v>
      </c>
      <c r="G131" s="28">
        <f t="shared" ref="G131:G194" si="34">HEX2DEC(REPLACE(REPLACE(B131,11,6,""),1,8,""))</f>
        <v>0</v>
      </c>
      <c r="H131" s="28" t="str">
        <f t="shared" ref="H131:H194" si="35">IF(G131=0," ",HEX2DEC(REPLACE(REPLACE(B131,13,4,""),1,10,"")))</f>
        <v xml:space="preserve"> </v>
      </c>
      <c r="I131" s="28">
        <f t="shared" ref="I131:I194" si="36">IF(OR(N131=3,N131=1,M131=1),HEX2DEC(REPLACE(REPLACE(B131,15,2,""),1,12,""))-64,HEX2DEC(REPLACE(REPLACE(B131,15,2,""),1,12,"")))</f>
        <v>0</v>
      </c>
      <c r="J131" s="28" t="str">
        <f t="shared" ref="J131:J194" si="37">IF(I131=0," ",K131)</f>
        <v xml:space="preserve"> </v>
      </c>
      <c r="K131" s="28">
        <f t="shared" ref="K131:K194" si="38">IF(OR(N131=3,N131=1,M131=1),HEX2DEC(REPLACE(B131,1,14,""))-64,HEX2DEC(REPLACE(B131,1,14,"")))</f>
        <v>0</v>
      </c>
      <c r="L131" s="28" t="str">
        <f t="shared" ref="L131:L194" si="39">HEX2BIN(REPLACE(REPLACE(B131,15,2,""),1,12,""))</f>
        <v>0</v>
      </c>
      <c r="M131" s="28">
        <f t="shared" ref="M131:M194" si="40">BIN2DEC(IF(LEN(L131)=7,REPLACE(L131,2,6,""),0))</f>
        <v>0</v>
      </c>
      <c r="N131" s="28">
        <f t="shared" ref="N131:N194" si="41">BIN2DEC(IF(LEN(L131)=8,REPLACE(L131,3,6,""),0))</f>
        <v>0</v>
      </c>
      <c r="O131" s="28" t="str">
        <f t="shared" ref="O131:O194" si="42">IF(OR(N131=3,N131=1,M131=1),"OR",IF(I131=0," ","AND"))</f>
        <v xml:space="preserve"> </v>
      </c>
      <c r="Q131" s="12" t="str">
        <f>LOOKUP(C131,TRIGGERS!B:B,TRIGGERS!A:A)</f>
        <v xml:space="preserve">   </v>
      </c>
      <c r="R131" t="str">
        <f>LOOKUP(E131,CONDITIONS!B:B,CONDITIONS!A:A)</f>
        <v xml:space="preserve"> </v>
      </c>
      <c r="S131" t="str">
        <f>LOOKUP(G131,ACTIONS!B:B,ACTIONS!A:A)</f>
        <v xml:space="preserve"> </v>
      </c>
      <c r="T131" t="str">
        <f>LOOKUP(I131,CONDITIONS!B:B,CONDITIONS!A:A)</f>
        <v xml:space="preserve"> </v>
      </c>
    </row>
    <row r="132" spans="1:20">
      <c r="A132" s="33" t="s">
        <v>780</v>
      </c>
      <c r="B132" t="str">
        <f t="shared" si="30"/>
        <v>030000002F0F0000</v>
      </c>
      <c r="C132" s="28">
        <f t="shared" si="31"/>
        <v>3</v>
      </c>
      <c r="D132" s="28">
        <f t="shared" ref="D132:D195" si="43">IF(C132=0," ",HEX2DEC(REPLACE(REPLACE(B132,5,12,""),1,2,"")))</f>
        <v>0</v>
      </c>
      <c r="E132" s="28">
        <f t="shared" si="32"/>
        <v>0</v>
      </c>
      <c r="F132" s="28" t="str">
        <f t="shared" si="33"/>
        <v xml:space="preserve"> </v>
      </c>
      <c r="G132" s="28">
        <f t="shared" si="34"/>
        <v>47</v>
      </c>
      <c r="H132" s="28">
        <f t="shared" si="35"/>
        <v>15</v>
      </c>
      <c r="I132" s="28">
        <f t="shared" si="36"/>
        <v>0</v>
      </c>
      <c r="J132" s="28" t="str">
        <f t="shared" si="37"/>
        <v xml:space="preserve"> </v>
      </c>
      <c r="K132" s="28">
        <f t="shared" si="38"/>
        <v>0</v>
      </c>
      <c r="L132" s="28" t="str">
        <f t="shared" si="39"/>
        <v>0</v>
      </c>
      <c r="M132" s="28">
        <f t="shared" si="40"/>
        <v>0</v>
      </c>
      <c r="N132" s="28">
        <f t="shared" si="41"/>
        <v>0</v>
      </c>
      <c r="O132" s="28" t="str">
        <f t="shared" si="42"/>
        <v xml:space="preserve"> </v>
      </c>
      <c r="Q132" s="12" t="str">
        <f>LOOKUP(C132,TRIGGERS!B:B,TRIGGERS!A:A)</f>
        <v>Power Up or Wake Up</v>
      </c>
      <c r="R132" t="str">
        <f>LOOKUP(E132,CONDITIONS!B:B,CONDITIONS!A:A)</f>
        <v xml:space="preserve"> </v>
      </c>
      <c r="S132" t="str">
        <f>LOOKUP(G132,ACTIONS!B:B,ACTIONS!A:A)</f>
        <v>Start ADC Accumulator</v>
      </c>
      <c r="T132" t="str">
        <f>LOOKUP(I132,CONDITIONS!B:B,CONDITIONS!A:A)</f>
        <v xml:space="preserve"> </v>
      </c>
    </row>
    <row r="133" spans="1:20">
      <c r="A133" s="33" t="s">
        <v>646</v>
      </c>
      <c r="B133" t="str">
        <f t="shared" si="30"/>
        <v>0000000000000000</v>
      </c>
      <c r="C133" s="28">
        <f t="shared" si="31"/>
        <v>0</v>
      </c>
      <c r="D133" s="28" t="str">
        <f t="shared" si="43"/>
        <v xml:space="preserve"> </v>
      </c>
      <c r="E133" s="28">
        <f t="shared" si="32"/>
        <v>0</v>
      </c>
      <c r="F133" s="28" t="str">
        <f t="shared" si="33"/>
        <v xml:space="preserve"> </v>
      </c>
      <c r="G133" s="28">
        <f t="shared" si="34"/>
        <v>0</v>
      </c>
      <c r="H133" s="28" t="str">
        <f t="shared" si="35"/>
        <v xml:space="preserve"> </v>
      </c>
      <c r="I133" s="28">
        <f t="shared" si="36"/>
        <v>0</v>
      </c>
      <c r="J133" s="28" t="str">
        <f t="shared" si="37"/>
        <v xml:space="preserve"> </v>
      </c>
      <c r="K133" s="28">
        <f t="shared" si="38"/>
        <v>0</v>
      </c>
      <c r="L133" s="28" t="str">
        <f t="shared" si="39"/>
        <v>0</v>
      </c>
      <c r="M133" s="28">
        <f t="shared" si="40"/>
        <v>0</v>
      </c>
      <c r="N133" s="28">
        <f t="shared" si="41"/>
        <v>0</v>
      </c>
      <c r="O133" s="28" t="str">
        <f t="shared" si="42"/>
        <v xml:space="preserve"> </v>
      </c>
      <c r="Q133" s="12" t="str">
        <f>LOOKUP(C133,TRIGGERS!B:B,TRIGGERS!A:A)</f>
        <v xml:space="preserve">   </v>
      </c>
      <c r="R133" t="str">
        <f>LOOKUP(E133,CONDITIONS!B:B,CONDITIONS!A:A)</f>
        <v xml:space="preserve"> </v>
      </c>
      <c r="S133" t="str">
        <f>LOOKUP(G133,ACTIONS!B:B,ACTIONS!A:A)</f>
        <v xml:space="preserve"> </v>
      </c>
      <c r="T133" t="str">
        <f>LOOKUP(I133,CONDITIONS!B:B,CONDITIONS!A:A)</f>
        <v xml:space="preserve"> </v>
      </c>
    </row>
    <row r="134" spans="1:20">
      <c r="A134" s="33" t="s">
        <v>647</v>
      </c>
      <c r="B134" t="str">
        <f t="shared" si="30"/>
        <v>0000000000000000</v>
      </c>
      <c r="C134" s="28">
        <f t="shared" si="31"/>
        <v>0</v>
      </c>
      <c r="D134" s="28" t="str">
        <f t="shared" si="43"/>
        <v xml:space="preserve"> </v>
      </c>
      <c r="E134" s="28">
        <f t="shared" si="32"/>
        <v>0</v>
      </c>
      <c r="F134" s="28" t="str">
        <f t="shared" si="33"/>
        <v xml:space="preserve"> </v>
      </c>
      <c r="G134" s="28">
        <f t="shared" si="34"/>
        <v>0</v>
      </c>
      <c r="H134" s="28" t="str">
        <f t="shared" si="35"/>
        <v xml:space="preserve"> </v>
      </c>
      <c r="I134" s="28">
        <f t="shared" si="36"/>
        <v>0</v>
      </c>
      <c r="J134" s="28" t="str">
        <f t="shared" si="37"/>
        <v xml:space="preserve"> </v>
      </c>
      <c r="K134" s="28">
        <f t="shared" si="38"/>
        <v>0</v>
      </c>
      <c r="L134" s="28" t="str">
        <f t="shared" si="39"/>
        <v>0</v>
      </c>
      <c r="M134" s="28">
        <f t="shared" si="40"/>
        <v>0</v>
      </c>
      <c r="N134" s="28">
        <f t="shared" si="41"/>
        <v>0</v>
      </c>
      <c r="O134" s="28" t="str">
        <f t="shared" si="42"/>
        <v xml:space="preserve"> </v>
      </c>
      <c r="Q134" s="12" t="str">
        <f>LOOKUP(C134,TRIGGERS!B:B,TRIGGERS!A:A)</f>
        <v xml:space="preserve">   </v>
      </c>
      <c r="R134" t="str">
        <f>LOOKUP(E134,CONDITIONS!B:B,CONDITIONS!A:A)</f>
        <v xml:space="preserve"> </v>
      </c>
      <c r="S134" t="str">
        <f>LOOKUP(G134,ACTIONS!B:B,ACTIONS!A:A)</f>
        <v xml:space="preserve"> </v>
      </c>
      <c r="T134" t="str">
        <f>LOOKUP(I134,CONDITIONS!B:B,CONDITIONS!A:A)</f>
        <v xml:space="preserve"> </v>
      </c>
    </row>
    <row r="135" spans="1:20">
      <c r="A135" s="33" t="s">
        <v>648</v>
      </c>
      <c r="B135" t="str">
        <f t="shared" si="30"/>
        <v>0000000000000000</v>
      </c>
      <c r="C135" s="28">
        <f t="shared" si="31"/>
        <v>0</v>
      </c>
      <c r="D135" s="28" t="str">
        <f t="shared" si="43"/>
        <v xml:space="preserve"> </v>
      </c>
      <c r="E135" s="28">
        <f t="shared" si="32"/>
        <v>0</v>
      </c>
      <c r="F135" s="28" t="str">
        <f t="shared" si="33"/>
        <v xml:space="preserve"> </v>
      </c>
      <c r="G135" s="28">
        <f t="shared" si="34"/>
        <v>0</v>
      </c>
      <c r="H135" s="28" t="str">
        <f t="shared" si="35"/>
        <v xml:space="preserve"> </v>
      </c>
      <c r="I135" s="28">
        <f t="shared" si="36"/>
        <v>0</v>
      </c>
      <c r="J135" s="28" t="str">
        <f t="shared" si="37"/>
        <v xml:space="preserve"> </v>
      </c>
      <c r="K135" s="28">
        <f t="shared" si="38"/>
        <v>0</v>
      </c>
      <c r="L135" s="28" t="str">
        <f t="shared" si="39"/>
        <v>0</v>
      </c>
      <c r="M135" s="28">
        <f t="shared" si="40"/>
        <v>0</v>
      </c>
      <c r="N135" s="28">
        <f t="shared" si="41"/>
        <v>0</v>
      </c>
      <c r="O135" s="28" t="str">
        <f t="shared" si="42"/>
        <v xml:space="preserve"> </v>
      </c>
      <c r="Q135" s="12" t="str">
        <f>LOOKUP(C135,TRIGGERS!B:B,TRIGGERS!A:A)</f>
        <v xml:space="preserve">   </v>
      </c>
      <c r="R135" t="str">
        <f>LOOKUP(E135,CONDITIONS!B:B,CONDITIONS!A:A)</f>
        <v xml:space="preserve"> </v>
      </c>
      <c r="S135" t="str">
        <f>LOOKUP(G135,ACTIONS!B:B,ACTIONS!A:A)</f>
        <v xml:space="preserve"> </v>
      </c>
      <c r="T135" t="str">
        <f>LOOKUP(I135,CONDITIONS!B:B,CONDITIONS!A:A)</f>
        <v xml:space="preserve"> </v>
      </c>
    </row>
    <row r="136" spans="1:20">
      <c r="A136" s="33" t="s">
        <v>649</v>
      </c>
      <c r="B136" t="str">
        <f t="shared" si="30"/>
        <v>0000000000000000</v>
      </c>
      <c r="C136" s="28">
        <f t="shared" si="31"/>
        <v>0</v>
      </c>
      <c r="D136" s="28" t="str">
        <f t="shared" si="43"/>
        <v xml:space="preserve"> </v>
      </c>
      <c r="E136" s="28">
        <f t="shared" si="32"/>
        <v>0</v>
      </c>
      <c r="F136" s="28" t="str">
        <f t="shared" si="33"/>
        <v xml:space="preserve"> </v>
      </c>
      <c r="G136" s="28">
        <f t="shared" si="34"/>
        <v>0</v>
      </c>
      <c r="H136" s="28" t="str">
        <f t="shared" si="35"/>
        <v xml:space="preserve"> </v>
      </c>
      <c r="I136" s="28">
        <f t="shared" si="36"/>
        <v>0</v>
      </c>
      <c r="J136" s="28" t="str">
        <f t="shared" si="37"/>
        <v xml:space="preserve"> </v>
      </c>
      <c r="K136" s="28">
        <f t="shared" si="38"/>
        <v>0</v>
      </c>
      <c r="L136" s="28" t="str">
        <f t="shared" si="39"/>
        <v>0</v>
      </c>
      <c r="M136" s="28">
        <f t="shared" si="40"/>
        <v>0</v>
      </c>
      <c r="N136" s="28">
        <f t="shared" si="41"/>
        <v>0</v>
      </c>
      <c r="O136" s="28" t="str">
        <f t="shared" si="42"/>
        <v xml:space="preserve"> </v>
      </c>
      <c r="Q136" s="12" t="str">
        <f>LOOKUP(C136,TRIGGERS!B:B,TRIGGERS!A:A)</f>
        <v xml:space="preserve">   </v>
      </c>
      <c r="R136" t="str">
        <f>LOOKUP(E136,CONDITIONS!B:B,CONDITIONS!A:A)</f>
        <v xml:space="preserve"> </v>
      </c>
      <c r="S136" t="str">
        <f>LOOKUP(G136,ACTIONS!B:B,ACTIONS!A:A)</f>
        <v xml:space="preserve"> </v>
      </c>
      <c r="T136" t="str">
        <f>LOOKUP(I136,CONDITIONS!B:B,CONDITIONS!A:A)</f>
        <v xml:space="preserve"> </v>
      </c>
    </row>
    <row r="137" spans="1:20">
      <c r="A137" s="33" t="s">
        <v>650</v>
      </c>
      <c r="B137" t="str">
        <f t="shared" si="30"/>
        <v>0000000000000000</v>
      </c>
      <c r="C137" s="28">
        <f t="shared" si="31"/>
        <v>0</v>
      </c>
      <c r="D137" s="28" t="str">
        <f t="shared" si="43"/>
        <v xml:space="preserve"> </v>
      </c>
      <c r="E137" s="28">
        <f t="shared" si="32"/>
        <v>0</v>
      </c>
      <c r="F137" s="28" t="str">
        <f t="shared" si="33"/>
        <v xml:space="preserve"> </v>
      </c>
      <c r="G137" s="28">
        <f t="shared" si="34"/>
        <v>0</v>
      </c>
      <c r="H137" s="28" t="str">
        <f t="shared" si="35"/>
        <v xml:space="preserve"> </v>
      </c>
      <c r="I137" s="28">
        <f t="shared" si="36"/>
        <v>0</v>
      </c>
      <c r="J137" s="28" t="str">
        <f t="shared" si="37"/>
        <v xml:space="preserve"> </v>
      </c>
      <c r="K137" s="28">
        <f t="shared" si="38"/>
        <v>0</v>
      </c>
      <c r="L137" s="28" t="str">
        <f t="shared" si="39"/>
        <v>0</v>
      </c>
      <c r="M137" s="28">
        <f t="shared" si="40"/>
        <v>0</v>
      </c>
      <c r="N137" s="28">
        <f t="shared" si="41"/>
        <v>0</v>
      </c>
      <c r="O137" s="28" t="str">
        <f t="shared" si="42"/>
        <v xml:space="preserve"> </v>
      </c>
      <c r="Q137" s="12" t="str">
        <f>LOOKUP(C137,TRIGGERS!B:B,TRIGGERS!A:A)</f>
        <v xml:space="preserve">   </v>
      </c>
      <c r="R137" t="str">
        <f>LOOKUP(E137,CONDITIONS!B:B,CONDITIONS!A:A)</f>
        <v xml:space="preserve"> </v>
      </c>
      <c r="S137" t="str">
        <f>LOOKUP(G137,ACTIONS!B:B,ACTIONS!A:A)</f>
        <v xml:space="preserve"> </v>
      </c>
      <c r="T137" t="str">
        <f>LOOKUP(I137,CONDITIONS!B:B,CONDITIONS!A:A)</f>
        <v xml:space="preserve"> </v>
      </c>
    </row>
    <row r="138" spans="1:20">
      <c r="A138" s="33" t="s">
        <v>651</v>
      </c>
      <c r="B138" t="str">
        <f t="shared" si="30"/>
        <v>0000000000000000</v>
      </c>
      <c r="C138" s="28">
        <f t="shared" si="31"/>
        <v>0</v>
      </c>
      <c r="D138" s="28" t="str">
        <f t="shared" si="43"/>
        <v xml:space="preserve"> </v>
      </c>
      <c r="E138" s="28">
        <f t="shared" si="32"/>
        <v>0</v>
      </c>
      <c r="F138" s="28" t="str">
        <f t="shared" si="33"/>
        <v xml:space="preserve"> </v>
      </c>
      <c r="G138" s="28">
        <f t="shared" si="34"/>
        <v>0</v>
      </c>
      <c r="H138" s="28" t="str">
        <f t="shared" si="35"/>
        <v xml:space="preserve"> </v>
      </c>
      <c r="I138" s="28">
        <f t="shared" si="36"/>
        <v>0</v>
      </c>
      <c r="J138" s="28" t="str">
        <f t="shared" si="37"/>
        <v xml:space="preserve"> </v>
      </c>
      <c r="K138" s="28">
        <f t="shared" si="38"/>
        <v>0</v>
      </c>
      <c r="L138" s="28" t="str">
        <f t="shared" si="39"/>
        <v>0</v>
      </c>
      <c r="M138" s="28">
        <f t="shared" si="40"/>
        <v>0</v>
      </c>
      <c r="N138" s="28">
        <f t="shared" si="41"/>
        <v>0</v>
      </c>
      <c r="O138" s="28" t="str">
        <f t="shared" si="42"/>
        <v xml:space="preserve"> </v>
      </c>
      <c r="Q138" s="12" t="str">
        <f>LOOKUP(C138,TRIGGERS!B:B,TRIGGERS!A:A)</f>
        <v xml:space="preserve">   </v>
      </c>
      <c r="R138" t="str">
        <f>LOOKUP(E138,CONDITIONS!B:B,CONDITIONS!A:A)</f>
        <v xml:space="preserve"> </v>
      </c>
      <c r="S138" t="str">
        <f>LOOKUP(G138,ACTIONS!B:B,ACTIONS!A:A)</f>
        <v xml:space="preserve"> </v>
      </c>
      <c r="T138" t="str">
        <f>LOOKUP(I138,CONDITIONS!B:B,CONDITIONS!A:A)</f>
        <v xml:space="preserve"> </v>
      </c>
    </row>
    <row r="139" spans="1:20">
      <c r="A139" s="33" t="s">
        <v>652</v>
      </c>
      <c r="B139" t="str">
        <f t="shared" si="30"/>
        <v>0000000000000000</v>
      </c>
      <c r="C139" s="28">
        <f t="shared" si="31"/>
        <v>0</v>
      </c>
      <c r="D139" s="28" t="str">
        <f t="shared" si="43"/>
        <v xml:space="preserve"> </v>
      </c>
      <c r="E139" s="28">
        <f t="shared" si="32"/>
        <v>0</v>
      </c>
      <c r="F139" s="28" t="str">
        <f t="shared" si="33"/>
        <v xml:space="preserve"> </v>
      </c>
      <c r="G139" s="28">
        <f t="shared" si="34"/>
        <v>0</v>
      </c>
      <c r="H139" s="28" t="str">
        <f t="shared" si="35"/>
        <v xml:space="preserve"> </v>
      </c>
      <c r="I139" s="28">
        <f t="shared" si="36"/>
        <v>0</v>
      </c>
      <c r="J139" s="28" t="str">
        <f t="shared" si="37"/>
        <v xml:space="preserve"> </v>
      </c>
      <c r="K139" s="28">
        <f t="shared" si="38"/>
        <v>0</v>
      </c>
      <c r="L139" s="28" t="str">
        <f t="shared" si="39"/>
        <v>0</v>
      </c>
      <c r="M139" s="28">
        <f t="shared" si="40"/>
        <v>0</v>
      </c>
      <c r="N139" s="28">
        <f t="shared" si="41"/>
        <v>0</v>
      </c>
      <c r="O139" s="28" t="str">
        <f t="shared" si="42"/>
        <v xml:space="preserve"> </v>
      </c>
      <c r="Q139" s="12" t="str">
        <f>LOOKUP(C139,TRIGGERS!B:B,TRIGGERS!A:A)</f>
        <v xml:space="preserve">   </v>
      </c>
      <c r="R139" t="str">
        <f>LOOKUP(E139,CONDITIONS!B:B,CONDITIONS!A:A)</f>
        <v xml:space="preserve"> </v>
      </c>
      <c r="S139" t="str">
        <f>LOOKUP(G139,ACTIONS!B:B,ACTIONS!A:A)</f>
        <v xml:space="preserve"> </v>
      </c>
      <c r="T139" t="str">
        <f>LOOKUP(I139,CONDITIONS!B:B,CONDITIONS!A:A)</f>
        <v xml:space="preserve"> </v>
      </c>
    </row>
    <row r="140" spans="1:20">
      <c r="A140" s="33" t="s">
        <v>653</v>
      </c>
      <c r="B140" t="str">
        <f t="shared" si="30"/>
        <v>0000000000000000</v>
      </c>
      <c r="C140" s="28">
        <f t="shared" si="31"/>
        <v>0</v>
      </c>
      <c r="D140" s="28" t="str">
        <f t="shared" si="43"/>
        <v xml:space="preserve"> </v>
      </c>
      <c r="E140" s="28">
        <f t="shared" si="32"/>
        <v>0</v>
      </c>
      <c r="F140" s="28" t="str">
        <f t="shared" si="33"/>
        <v xml:space="preserve"> </v>
      </c>
      <c r="G140" s="28">
        <f t="shared" si="34"/>
        <v>0</v>
      </c>
      <c r="H140" s="28" t="str">
        <f t="shared" si="35"/>
        <v xml:space="preserve"> </v>
      </c>
      <c r="I140" s="28">
        <f t="shared" si="36"/>
        <v>0</v>
      </c>
      <c r="J140" s="28" t="str">
        <f t="shared" si="37"/>
        <v xml:space="preserve"> </v>
      </c>
      <c r="K140" s="28">
        <f t="shared" si="38"/>
        <v>0</v>
      </c>
      <c r="L140" s="28" t="str">
        <f t="shared" si="39"/>
        <v>0</v>
      </c>
      <c r="M140" s="28">
        <f t="shared" si="40"/>
        <v>0</v>
      </c>
      <c r="N140" s="28">
        <f t="shared" si="41"/>
        <v>0</v>
      </c>
      <c r="O140" s="28" t="str">
        <f t="shared" si="42"/>
        <v xml:space="preserve"> </v>
      </c>
      <c r="Q140" s="12" t="str">
        <f>LOOKUP(C140,TRIGGERS!B:B,TRIGGERS!A:A)</f>
        <v xml:space="preserve">   </v>
      </c>
      <c r="R140" t="str">
        <f>LOOKUP(E140,CONDITIONS!B:B,CONDITIONS!A:A)</f>
        <v xml:space="preserve"> </v>
      </c>
      <c r="S140" t="str">
        <f>LOOKUP(G140,ACTIONS!B:B,ACTIONS!A:A)</f>
        <v xml:space="preserve"> </v>
      </c>
      <c r="T140" t="str">
        <f>LOOKUP(I140,CONDITIONS!B:B,CONDITIONS!A:A)</f>
        <v xml:space="preserve"> </v>
      </c>
    </row>
    <row r="141" spans="1:20">
      <c r="A141" s="33" t="s">
        <v>654</v>
      </c>
      <c r="B141" t="str">
        <f t="shared" si="30"/>
        <v>0000000000000000</v>
      </c>
      <c r="C141" s="28">
        <f t="shared" si="31"/>
        <v>0</v>
      </c>
      <c r="D141" s="28" t="str">
        <f t="shared" si="43"/>
        <v xml:space="preserve"> </v>
      </c>
      <c r="E141" s="28">
        <f t="shared" si="32"/>
        <v>0</v>
      </c>
      <c r="F141" s="28" t="str">
        <f t="shared" si="33"/>
        <v xml:space="preserve"> </v>
      </c>
      <c r="G141" s="28">
        <f t="shared" si="34"/>
        <v>0</v>
      </c>
      <c r="H141" s="28" t="str">
        <f t="shared" si="35"/>
        <v xml:space="preserve"> </v>
      </c>
      <c r="I141" s="28">
        <f t="shared" si="36"/>
        <v>0</v>
      </c>
      <c r="J141" s="28" t="str">
        <f t="shared" si="37"/>
        <v xml:space="preserve"> </v>
      </c>
      <c r="K141" s="28">
        <f t="shared" si="38"/>
        <v>0</v>
      </c>
      <c r="L141" s="28" t="str">
        <f t="shared" si="39"/>
        <v>0</v>
      </c>
      <c r="M141" s="28">
        <f t="shared" si="40"/>
        <v>0</v>
      </c>
      <c r="N141" s="28">
        <f t="shared" si="41"/>
        <v>0</v>
      </c>
      <c r="O141" s="28" t="str">
        <f t="shared" si="42"/>
        <v xml:space="preserve"> </v>
      </c>
      <c r="Q141" s="12" t="str">
        <f>LOOKUP(C141,TRIGGERS!B:B,TRIGGERS!A:A)</f>
        <v xml:space="preserve">   </v>
      </c>
      <c r="R141" t="str">
        <f>LOOKUP(E141,CONDITIONS!B:B,CONDITIONS!A:A)</f>
        <v xml:space="preserve"> </v>
      </c>
      <c r="S141" t="str">
        <f>LOOKUP(G141,ACTIONS!B:B,ACTIONS!A:A)</f>
        <v xml:space="preserve"> </v>
      </c>
      <c r="T141" t="str">
        <f>LOOKUP(I141,CONDITIONS!B:B,CONDITIONS!A:A)</f>
        <v xml:space="preserve"> </v>
      </c>
    </row>
    <row r="142" spans="1:20">
      <c r="A142" s="33" t="s">
        <v>655</v>
      </c>
      <c r="B142" t="str">
        <f t="shared" si="30"/>
        <v>0000000000000000</v>
      </c>
      <c r="C142" s="28">
        <f t="shared" si="31"/>
        <v>0</v>
      </c>
      <c r="D142" s="28" t="str">
        <f t="shared" si="43"/>
        <v xml:space="preserve"> </v>
      </c>
      <c r="E142" s="28">
        <f t="shared" si="32"/>
        <v>0</v>
      </c>
      <c r="F142" s="28" t="str">
        <f t="shared" si="33"/>
        <v xml:space="preserve"> </v>
      </c>
      <c r="G142" s="28">
        <f t="shared" si="34"/>
        <v>0</v>
      </c>
      <c r="H142" s="28" t="str">
        <f t="shared" si="35"/>
        <v xml:space="preserve"> </v>
      </c>
      <c r="I142" s="28">
        <f t="shared" si="36"/>
        <v>0</v>
      </c>
      <c r="J142" s="28" t="str">
        <f t="shared" si="37"/>
        <v xml:space="preserve"> </v>
      </c>
      <c r="K142" s="28">
        <f t="shared" si="38"/>
        <v>0</v>
      </c>
      <c r="L142" s="28" t="str">
        <f t="shared" si="39"/>
        <v>0</v>
      </c>
      <c r="M142" s="28">
        <f t="shared" si="40"/>
        <v>0</v>
      </c>
      <c r="N142" s="28">
        <f t="shared" si="41"/>
        <v>0</v>
      </c>
      <c r="O142" s="28" t="str">
        <f t="shared" si="42"/>
        <v xml:space="preserve"> </v>
      </c>
      <c r="Q142" s="12" t="str">
        <f>LOOKUP(C142,TRIGGERS!B:B,TRIGGERS!A:A)</f>
        <v xml:space="preserve">   </v>
      </c>
      <c r="R142" t="str">
        <f>LOOKUP(E142,CONDITIONS!B:B,CONDITIONS!A:A)</f>
        <v xml:space="preserve"> </v>
      </c>
      <c r="S142" t="str">
        <f>LOOKUP(G142,ACTIONS!B:B,ACTIONS!A:A)</f>
        <v xml:space="preserve"> </v>
      </c>
      <c r="T142" t="str">
        <f>LOOKUP(I142,CONDITIONS!B:B,CONDITIONS!A:A)</f>
        <v xml:space="preserve"> </v>
      </c>
    </row>
    <row r="143" spans="1:20">
      <c r="A143" s="33" t="s">
        <v>656</v>
      </c>
      <c r="B143" t="str">
        <f t="shared" si="30"/>
        <v>0000000000000000</v>
      </c>
      <c r="C143" s="28">
        <f t="shared" si="31"/>
        <v>0</v>
      </c>
      <c r="D143" s="28" t="str">
        <f t="shared" si="43"/>
        <v xml:space="preserve"> </v>
      </c>
      <c r="E143" s="28">
        <f t="shared" si="32"/>
        <v>0</v>
      </c>
      <c r="F143" s="28" t="str">
        <f t="shared" si="33"/>
        <v xml:space="preserve"> </v>
      </c>
      <c r="G143" s="28">
        <f t="shared" si="34"/>
        <v>0</v>
      </c>
      <c r="H143" s="28" t="str">
        <f t="shared" si="35"/>
        <v xml:space="preserve"> </v>
      </c>
      <c r="I143" s="28">
        <f t="shared" si="36"/>
        <v>0</v>
      </c>
      <c r="J143" s="28" t="str">
        <f t="shared" si="37"/>
        <v xml:space="preserve"> </v>
      </c>
      <c r="K143" s="28">
        <f t="shared" si="38"/>
        <v>0</v>
      </c>
      <c r="L143" s="28" t="str">
        <f t="shared" si="39"/>
        <v>0</v>
      </c>
      <c r="M143" s="28">
        <f t="shared" si="40"/>
        <v>0</v>
      </c>
      <c r="N143" s="28">
        <f t="shared" si="41"/>
        <v>0</v>
      </c>
      <c r="O143" s="28" t="str">
        <f t="shared" si="42"/>
        <v xml:space="preserve"> </v>
      </c>
      <c r="Q143" s="12" t="str">
        <f>LOOKUP(C143,TRIGGERS!B:B,TRIGGERS!A:A)</f>
        <v xml:space="preserve">   </v>
      </c>
      <c r="R143" t="str">
        <f>LOOKUP(E143,CONDITIONS!B:B,CONDITIONS!A:A)</f>
        <v xml:space="preserve"> </v>
      </c>
      <c r="S143" t="str">
        <f>LOOKUP(G143,ACTIONS!B:B,ACTIONS!A:A)</f>
        <v xml:space="preserve"> </v>
      </c>
      <c r="T143" t="str">
        <f>LOOKUP(I143,CONDITIONS!B:B,CONDITIONS!A:A)</f>
        <v xml:space="preserve"> </v>
      </c>
    </row>
    <row r="144" spans="1:20">
      <c r="A144" s="33" t="s">
        <v>657</v>
      </c>
      <c r="B144" t="str">
        <f t="shared" si="30"/>
        <v>0000000000000000</v>
      </c>
      <c r="C144" s="28">
        <f t="shared" si="31"/>
        <v>0</v>
      </c>
      <c r="D144" s="28" t="str">
        <f t="shared" si="43"/>
        <v xml:space="preserve"> </v>
      </c>
      <c r="E144" s="28">
        <f t="shared" si="32"/>
        <v>0</v>
      </c>
      <c r="F144" s="28" t="str">
        <f t="shared" si="33"/>
        <v xml:space="preserve"> </v>
      </c>
      <c r="G144" s="28">
        <f t="shared" si="34"/>
        <v>0</v>
      </c>
      <c r="H144" s="28" t="str">
        <f t="shared" si="35"/>
        <v xml:space="preserve"> </v>
      </c>
      <c r="I144" s="28">
        <f t="shared" si="36"/>
        <v>0</v>
      </c>
      <c r="J144" s="28" t="str">
        <f t="shared" si="37"/>
        <v xml:space="preserve"> </v>
      </c>
      <c r="K144" s="28">
        <f t="shared" si="38"/>
        <v>0</v>
      </c>
      <c r="L144" s="28" t="str">
        <f t="shared" si="39"/>
        <v>0</v>
      </c>
      <c r="M144" s="28">
        <f t="shared" si="40"/>
        <v>0</v>
      </c>
      <c r="N144" s="28">
        <f t="shared" si="41"/>
        <v>0</v>
      </c>
      <c r="O144" s="28" t="str">
        <f t="shared" si="42"/>
        <v xml:space="preserve"> </v>
      </c>
      <c r="Q144" s="12" t="str">
        <f>LOOKUP(C144,TRIGGERS!B:B,TRIGGERS!A:A)</f>
        <v xml:space="preserve">   </v>
      </c>
      <c r="R144" t="str">
        <f>LOOKUP(E144,CONDITIONS!B:B,CONDITIONS!A:A)</f>
        <v xml:space="preserve"> </v>
      </c>
      <c r="S144" t="str">
        <f>LOOKUP(G144,ACTIONS!B:B,ACTIONS!A:A)</f>
        <v xml:space="preserve"> </v>
      </c>
      <c r="T144" t="str">
        <f>LOOKUP(I144,CONDITIONS!B:B,CONDITIONS!A:A)</f>
        <v xml:space="preserve"> </v>
      </c>
    </row>
    <row r="145" spans="1:20">
      <c r="A145" s="33" t="s">
        <v>658</v>
      </c>
      <c r="B145" t="str">
        <f t="shared" si="30"/>
        <v>0000000000000000</v>
      </c>
      <c r="C145" s="28">
        <f t="shared" si="31"/>
        <v>0</v>
      </c>
      <c r="D145" s="28" t="str">
        <f t="shared" si="43"/>
        <v xml:space="preserve"> </v>
      </c>
      <c r="E145" s="28">
        <f t="shared" si="32"/>
        <v>0</v>
      </c>
      <c r="F145" s="28" t="str">
        <f t="shared" si="33"/>
        <v xml:space="preserve"> </v>
      </c>
      <c r="G145" s="28">
        <f t="shared" si="34"/>
        <v>0</v>
      </c>
      <c r="H145" s="28" t="str">
        <f t="shared" si="35"/>
        <v xml:space="preserve"> </v>
      </c>
      <c r="I145" s="28">
        <f t="shared" si="36"/>
        <v>0</v>
      </c>
      <c r="J145" s="28" t="str">
        <f t="shared" si="37"/>
        <v xml:space="preserve"> </v>
      </c>
      <c r="K145" s="28">
        <f t="shared" si="38"/>
        <v>0</v>
      </c>
      <c r="L145" s="28" t="str">
        <f t="shared" si="39"/>
        <v>0</v>
      </c>
      <c r="M145" s="28">
        <f t="shared" si="40"/>
        <v>0</v>
      </c>
      <c r="N145" s="28">
        <f t="shared" si="41"/>
        <v>0</v>
      </c>
      <c r="O145" s="28" t="str">
        <f t="shared" si="42"/>
        <v xml:space="preserve"> </v>
      </c>
      <c r="Q145" s="12" t="str">
        <f>LOOKUP(C145,TRIGGERS!B:B,TRIGGERS!A:A)</f>
        <v xml:space="preserve">   </v>
      </c>
      <c r="R145" t="str">
        <f>LOOKUP(E145,CONDITIONS!B:B,CONDITIONS!A:A)</f>
        <v xml:space="preserve"> </v>
      </c>
      <c r="S145" t="str">
        <f>LOOKUP(G145,ACTIONS!B:B,ACTIONS!A:A)</f>
        <v xml:space="preserve"> </v>
      </c>
      <c r="T145" t="str">
        <f>LOOKUP(I145,CONDITIONS!B:B,CONDITIONS!A:A)</f>
        <v xml:space="preserve"> </v>
      </c>
    </row>
    <row r="146" spans="1:20">
      <c r="A146" s="33" t="s">
        <v>659</v>
      </c>
      <c r="B146" t="str">
        <f t="shared" si="30"/>
        <v>0000000000000000</v>
      </c>
      <c r="C146" s="28">
        <f t="shared" si="31"/>
        <v>0</v>
      </c>
      <c r="D146" s="28" t="str">
        <f t="shared" si="43"/>
        <v xml:space="preserve"> </v>
      </c>
      <c r="E146" s="28">
        <f t="shared" si="32"/>
        <v>0</v>
      </c>
      <c r="F146" s="28" t="str">
        <f t="shared" si="33"/>
        <v xml:space="preserve"> </v>
      </c>
      <c r="G146" s="28">
        <f t="shared" si="34"/>
        <v>0</v>
      </c>
      <c r="H146" s="28" t="str">
        <f t="shared" si="35"/>
        <v xml:space="preserve"> </v>
      </c>
      <c r="I146" s="28">
        <f t="shared" si="36"/>
        <v>0</v>
      </c>
      <c r="J146" s="28" t="str">
        <f t="shared" si="37"/>
        <v xml:space="preserve"> </v>
      </c>
      <c r="K146" s="28">
        <f t="shared" si="38"/>
        <v>0</v>
      </c>
      <c r="L146" s="28" t="str">
        <f t="shared" si="39"/>
        <v>0</v>
      </c>
      <c r="M146" s="28">
        <f t="shared" si="40"/>
        <v>0</v>
      </c>
      <c r="N146" s="28">
        <f t="shared" si="41"/>
        <v>0</v>
      </c>
      <c r="O146" s="28" t="str">
        <f t="shared" si="42"/>
        <v xml:space="preserve"> </v>
      </c>
      <c r="Q146" s="12" t="str">
        <f>LOOKUP(C146,TRIGGERS!B:B,TRIGGERS!A:A)</f>
        <v xml:space="preserve">   </v>
      </c>
      <c r="R146" t="str">
        <f>LOOKUP(E146,CONDITIONS!B:B,CONDITIONS!A:A)</f>
        <v xml:space="preserve"> </v>
      </c>
      <c r="S146" t="str">
        <f>LOOKUP(G146,ACTIONS!B:B,ACTIONS!A:A)</f>
        <v xml:space="preserve"> </v>
      </c>
      <c r="T146" t="str">
        <f>LOOKUP(I146,CONDITIONS!B:B,CONDITIONS!A:A)</f>
        <v xml:space="preserve"> </v>
      </c>
    </row>
    <row r="147" spans="1:20">
      <c r="A147" s="33" t="s">
        <v>660</v>
      </c>
      <c r="B147" t="str">
        <f t="shared" si="30"/>
        <v>0000000000000000</v>
      </c>
      <c r="C147" s="28">
        <f t="shared" si="31"/>
        <v>0</v>
      </c>
      <c r="D147" s="28" t="str">
        <f t="shared" si="43"/>
        <v xml:space="preserve"> </v>
      </c>
      <c r="E147" s="28">
        <f t="shared" si="32"/>
        <v>0</v>
      </c>
      <c r="F147" s="28" t="str">
        <f t="shared" si="33"/>
        <v xml:space="preserve"> </v>
      </c>
      <c r="G147" s="28">
        <f t="shared" si="34"/>
        <v>0</v>
      </c>
      <c r="H147" s="28" t="str">
        <f t="shared" si="35"/>
        <v xml:space="preserve"> </v>
      </c>
      <c r="I147" s="28">
        <f t="shared" si="36"/>
        <v>0</v>
      </c>
      <c r="J147" s="28" t="str">
        <f t="shared" si="37"/>
        <v xml:space="preserve"> </v>
      </c>
      <c r="K147" s="28">
        <f t="shared" si="38"/>
        <v>0</v>
      </c>
      <c r="L147" s="28" t="str">
        <f t="shared" si="39"/>
        <v>0</v>
      </c>
      <c r="M147" s="28">
        <f t="shared" si="40"/>
        <v>0</v>
      </c>
      <c r="N147" s="28">
        <f t="shared" si="41"/>
        <v>0</v>
      </c>
      <c r="O147" s="28" t="str">
        <f t="shared" si="42"/>
        <v xml:space="preserve"> </v>
      </c>
      <c r="Q147" s="12" t="str">
        <f>LOOKUP(C147,TRIGGERS!B:B,TRIGGERS!A:A)</f>
        <v xml:space="preserve">   </v>
      </c>
      <c r="R147" t="str">
        <f>LOOKUP(E147,CONDITIONS!B:B,CONDITIONS!A:A)</f>
        <v xml:space="preserve"> </v>
      </c>
      <c r="S147" t="str">
        <f>LOOKUP(G147,ACTIONS!B:B,ACTIONS!A:A)</f>
        <v xml:space="preserve"> </v>
      </c>
      <c r="T147" t="str">
        <f>LOOKUP(I147,CONDITIONS!B:B,CONDITIONS!A:A)</f>
        <v xml:space="preserve"> </v>
      </c>
    </row>
    <row r="148" spans="1:20">
      <c r="A148" s="33" t="s">
        <v>661</v>
      </c>
      <c r="B148" t="str">
        <f t="shared" si="30"/>
        <v>0000000000000000</v>
      </c>
      <c r="C148" s="28">
        <f t="shared" si="31"/>
        <v>0</v>
      </c>
      <c r="D148" s="28" t="str">
        <f t="shared" si="43"/>
        <v xml:space="preserve"> </v>
      </c>
      <c r="E148" s="28">
        <f t="shared" si="32"/>
        <v>0</v>
      </c>
      <c r="F148" s="28" t="str">
        <f t="shared" si="33"/>
        <v xml:space="preserve"> </v>
      </c>
      <c r="G148" s="28">
        <f t="shared" si="34"/>
        <v>0</v>
      </c>
      <c r="H148" s="28" t="str">
        <f t="shared" si="35"/>
        <v xml:space="preserve"> </v>
      </c>
      <c r="I148" s="28">
        <f t="shared" si="36"/>
        <v>0</v>
      </c>
      <c r="J148" s="28" t="str">
        <f t="shared" si="37"/>
        <v xml:space="preserve"> </v>
      </c>
      <c r="K148" s="28">
        <f t="shared" si="38"/>
        <v>0</v>
      </c>
      <c r="L148" s="28" t="str">
        <f t="shared" si="39"/>
        <v>0</v>
      </c>
      <c r="M148" s="28">
        <f t="shared" si="40"/>
        <v>0</v>
      </c>
      <c r="N148" s="28">
        <f t="shared" si="41"/>
        <v>0</v>
      </c>
      <c r="O148" s="28" t="str">
        <f t="shared" si="42"/>
        <v xml:space="preserve"> </v>
      </c>
      <c r="Q148" s="12" t="str">
        <f>LOOKUP(C148,TRIGGERS!B:B,TRIGGERS!A:A)</f>
        <v xml:space="preserve">   </v>
      </c>
      <c r="R148" t="str">
        <f>LOOKUP(E148,CONDITIONS!B:B,CONDITIONS!A:A)</f>
        <v xml:space="preserve"> </v>
      </c>
      <c r="S148" t="str">
        <f>LOOKUP(G148,ACTIONS!B:B,ACTIONS!A:A)</f>
        <v xml:space="preserve"> </v>
      </c>
      <c r="T148" t="str">
        <f>LOOKUP(I148,CONDITIONS!B:B,CONDITIONS!A:A)</f>
        <v xml:space="preserve"> </v>
      </c>
    </row>
    <row r="149" spans="1:20">
      <c r="A149" s="33" t="s">
        <v>662</v>
      </c>
      <c r="B149" t="str">
        <f t="shared" si="30"/>
        <v>0000000000000000</v>
      </c>
      <c r="C149" s="28">
        <f t="shared" si="31"/>
        <v>0</v>
      </c>
      <c r="D149" s="28" t="str">
        <f t="shared" si="43"/>
        <v xml:space="preserve"> </v>
      </c>
      <c r="E149" s="28">
        <f t="shared" si="32"/>
        <v>0</v>
      </c>
      <c r="F149" s="28" t="str">
        <f t="shared" si="33"/>
        <v xml:space="preserve"> </v>
      </c>
      <c r="G149" s="28">
        <f t="shared" si="34"/>
        <v>0</v>
      </c>
      <c r="H149" s="28" t="str">
        <f t="shared" si="35"/>
        <v xml:space="preserve"> </v>
      </c>
      <c r="I149" s="28">
        <f t="shared" si="36"/>
        <v>0</v>
      </c>
      <c r="J149" s="28" t="str">
        <f t="shared" si="37"/>
        <v xml:space="preserve"> </v>
      </c>
      <c r="K149" s="28">
        <f t="shared" si="38"/>
        <v>0</v>
      </c>
      <c r="L149" s="28" t="str">
        <f t="shared" si="39"/>
        <v>0</v>
      </c>
      <c r="M149" s="28">
        <f t="shared" si="40"/>
        <v>0</v>
      </c>
      <c r="N149" s="28">
        <f t="shared" si="41"/>
        <v>0</v>
      </c>
      <c r="O149" s="28" t="str">
        <f t="shared" si="42"/>
        <v xml:space="preserve"> </v>
      </c>
      <c r="Q149" s="12" t="str">
        <f>LOOKUP(C149,TRIGGERS!B:B,TRIGGERS!A:A)</f>
        <v xml:space="preserve">   </v>
      </c>
      <c r="R149" t="str">
        <f>LOOKUP(E149,CONDITIONS!B:B,CONDITIONS!A:A)</f>
        <v xml:space="preserve"> </v>
      </c>
      <c r="S149" t="str">
        <f>LOOKUP(G149,ACTIONS!B:B,ACTIONS!A:A)</f>
        <v xml:space="preserve"> </v>
      </c>
      <c r="T149" t="str">
        <f>LOOKUP(I149,CONDITIONS!B:B,CONDITIONS!A:A)</f>
        <v xml:space="preserve"> </v>
      </c>
    </row>
    <row r="150" spans="1:20">
      <c r="A150" s="33" t="s">
        <v>663</v>
      </c>
      <c r="B150" t="str">
        <f t="shared" si="30"/>
        <v>0000000000000000</v>
      </c>
      <c r="C150" s="28">
        <f t="shared" si="31"/>
        <v>0</v>
      </c>
      <c r="D150" s="28" t="str">
        <f t="shared" si="43"/>
        <v xml:space="preserve"> </v>
      </c>
      <c r="E150" s="28">
        <f t="shared" si="32"/>
        <v>0</v>
      </c>
      <c r="F150" s="28" t="str">
        <f t="shared" si="33"/>
        <v xml:space="preserve"> </v>
      </c>
      <c r="G150" s="28">
        <f t="shared" si="34"/>
        <v>0</v>
      </c>
      <c r="H150" s="28" t="str">
        <f t="shared" si="35"/>
        <v xml:space="preserve"> </v>
      </c>
      <c r="I150" s="28">
        <f t="shared" si="36"/>
        <v>0</v>
      </c>
      <c r="J150" s="28" t="str">
        <f t="shared" si="37"/>
        <v xml:space="preserve"> </v>
      </c>
      <c r="K150" s="28">
        <f t="shared" si="38"/>
        <v>0</v>
      </c>
      <c r="L150" s="28" t="str">
        <f t="shared" si="39"/>
        <v>0</v>
      </c>
      <c r="M150" s="28">
        <f t="shared" si="40"/>
        <v>0</v>
      </c>
      <c r="N150" s="28">
        <f t="shared" si="41"/>
        <v>0</v>
      </c>
      <c r="O150" s="28" t="str">
        <f t="shared" si="42"/>
        <v xml:space="preserve"> </v>
      </c>
      <c r="Q150" s="12" t="str">
        <f>LOOKUP(C150,TRIGGERS!B:B,TRIGGERS!A:A)</f>
        <v xml:space="preserve">   </v>
      </c>
      <c r="R150" t="str">
        <f>LOOKUP(E150,CONDITIONS!B:B,CONDITIONS!A:A)</f>
        <v xml:space="preserve"> </v>
      </c>
      <c r="S150" t="str">
        <f>LOOKUP(G150,ACTIONS!B:B,ACTIONS!A:A)</f>
        <v xml:space="preserve"> </v>
      </c>
      <c r="T150" t="str">
        <f>LOOKUP(I150,CONDITIONS!B:B,CONDITIONS!A:A)</f>
        <v xml:space="preserve"> </v>
      </c>
    </row>
    <row r="151" spans="1:20">
      <c r="A151" s="33" t="s">
        <v>664</v>
      </c>
      <c r="B151" t="str">
        <f t="shared" si="30"/>
        <v>0000000000000000</v>
      </c>
      <c r="C151" s="28">
        <f t="shared" si="31"/>
        <v>0</v>
      </c>
      <c r="D151" s="28" t="str">
        <f t="shared" si="43"/>
        <v xml:space="preserve"> </v>
      </c>
      <c r="E151" s="28">
        <f t="shared" si="32"/>
        <v>0</v>
      </c>
      <c r="F151" s="28" t="str">
        <f t="shared" si="33"/>
        <v xml:space="preserve"> </v>
      </c>
      <c r="G151" s="28">
        <f t="shared" si="34"/>
        <v>0</v>
      </c>
      <c r="H151" s="28" t="str">
        <f t="shared" si="35"/>
        <v xml:space="preserve"> </v>
      </c>
      <c r="I151" s="28">
        <f t="shared" si="36"/>
        <v>0</v>
      </c>
      <c r="J151" s="28" t="str">
        <f t="shared" si="37"/>
        <v xml:space="preserve"> </v>
      </c>
      <c r="K151" s="28">
        <f t="shared" si="38"/>
        <v>0</v>
      </c>
      <c r="L151" s="28" t="str">
        <f t="shared" si="39"/>
        <v>0</v>
      </c>
      <c r="M151" s="28">
        <f t="shared" si="40"/>
        <v>0</v>
      </c>
      <c r="N151" s="28">
        <f t="shared" si="41"/>
        <v>0</v>
      </c>
      <c r="O151" s="28" t="str">
        <f t="shared" si="42"/>
        <v xml:space="preserve"> </v>
      </c>
      <c r="Q151" s="12" t="str">
        <f>LOOKUP(C151,TRIGGERS!B:B,TRIGGERS!A:A)</f>
        <v xml:space="preserve">   </v>
      </c>
      <c r="R151" t="str">
        <f>LOOKUP(E151,CONDITIONS!B:B,CONDITIONS!A:A)</f>
        <v xml:space="preserve"> </v>
      </c>
      <c r="S151" t="str">
        <f>LOOKUP(G151,ACTIONS!B:B,ACTIONS!A:A)</f>
        <v xml:space="preserve"> </v>
      </c>
      <c r="T151" t="str">
        <f>LOOKUP(I151,CONDITIONS!B:B,CONDITIONS!A:A)</f>
        <v xml:space="preserve"> </v>
      </c>
    </row>
    <row r="152" spans="1:20">
      <c r="A152" s="33" t="s">
        <v>665</v>
      </c>
      <c r="B152" t="str">
        <f t="shared" si="30"/>
        <v>0000000000000000</v>
      </c>
      <c r="C152" s="28">
        <f t="shared" si="31"/>
        <v>0</v>
      </c>
      <c r="D152" s="28" t="str">
        <f t="shared" si="43"/>
        <v xml:space="preserve"> </v>
      </c>
      <c r="E152" s="28">
        <f t="shared" si="32"/>
        <v>0</v>
      </c>
      <c r="F152" s="28" t="str">
        <f t="shared" si="33"/>
        <v xml:space="preserve"> </v>
      </c>
      <c r="G152" s="28">
        <f t="shared" si="34"/>
        <v>0</v>
      </c>
      <c r="H152" s="28" t="str">
        <f t="shared" si="35"/>
        <v xml:space="preserve"> </v>
      </c>
      <c r="I152" s="28">
        <f t="shared" si="36"/>
        <v>0</v>
      </c>
      <c r="J152" s="28" t="str">
        <f t="shared" si="37"/>
        <v xml:space="preserve"> </v>
      </c>
      <c r="K152" s="28">
        <f t="shared" si="38"/>
        <v>0</v>
      </c>
      <c r="L152" s="28" t="str">
        <f t="shared" si="39"/>
        <v>0</v>
      </c>
      <c r="M152" s="28">
        <f t="shared" si="40"/>
        <v>0</v>
      </c>
      <c r="N152" s="28">
        <f t="shared" si="41"/>
        <v>0</v>
      </c>
      <c r="O152" s="28" t="str">
        <f t="shared" si="42"/>
        <v xml:space="preserve"> </v>
      </c>
      <c r="Q152" s="12" t="str">
        <f>LOOKUP(C152,TRIGGERS!B:B,TRIGGERS!A:A)</f>
        <v xml:space="preserve">   </v>
      </c>
      <c r="R152" t="str">
        <f>LOOKUP(E152,CONDITIONS!B:B,CONDITIONS!A:A)</f>
        <v xml:space="preserve"> </v>
      </c>
      <c r="S152" t="str">
        <f>LOOKUP(G152,ACTIONS!B:B,ACTIONS!A:A)</f>
        <v xml:space="preserve"> </v>
      </c>
      <c r="T152" t="str">
        <f>LOOKUP(I152,CONDITIONS!B:B,CONDITIONS!A:A)</f>
        <v xml:space="preserve"> </v>
      </c>
    </row>
    <row r="153" spans="1:20">
      <c r="A153" s="33" t="s">
        <v>666</v>
      </c>
      <c r="B153" t="str">
        <f t="shared" si="30"/>
        <v>0000000000000000</v>
      </c>
      <c r="C153" s="28">
        <f t="shared" si="31"/>
        <v>0</v>
      </c>
      <c r="D153" s="28" t="str">
        <f t="shared" si="43"/>
        <v xml:space="preserve"> </v>
      </c>
      <c r="E153" s="28">
        <f t="shared" si="32"/>
        <v>0</v>
      </c>
      <c r="F153" s="28" t="str">
        <f t="shared" si="33"/>
        <v xml:space="preserve"> </v>
      </c>
      <c r="G153" s="28">
        <f t="shared" si="34"/>
        <v>0</v>
      </c>
      <c r="H153" s="28" t="str">
        <f t="shared" si="35"/>
        <v xml:space="preserve"> </v>
      </c>
      <c r="I153" s="28">
        <f t="shared" si="36"/>
        <v>0</v>
      </c>
      <c r="J153" s="28" t="str">
        <f t="shared" si="37"/>
        <v xml:space="preserve"> </v>
      </c>
      <c r="K153" s="28">
        <f t="shared" si="38"/>
        <v>0</v>
      </c>
      <c r="L153" s="28" t="str">
        <f t="shared" si="39"/>
        <v>0</v>
      </c>
      <c r="M153" s="28">
        <f t="shared" si="40"/>
        <v>0</v>
      </c>
      <c r="N153" s="28">
        <f t="shared" si="41"/>
        <v>0</v>
      </c>
      <c r="O153" s="28" t="str">
        <f t="shared" si="42"/>
        <v xml:space="preserve"> </v>
      </c>
      <c r="Q153" s="12" t="str">
        <f>LOOKUP(C153,TRIGGERS!B:B,TRIGGERS!A:A)</f>
        <v xml:space="preserve">   </v>
      </c>
      <c r="R153" t="str">
        <f>LOOKUP(E153,CONDITIONS!B:B,CONDITIONS!A:A)</f>
        <v xml:space="preserve"> </v>
      </c>
      <c r="S153" t="str">
        <f>LOOKUP(G153,ACTIONS!B:B,ACTIONS!A:A)</f>
        <v xml:space="preserve"> </v>
      </c>
      <c r="T153" t="str">
        <f>LOOKUP(I153,CONDITIONS!B:B,CONDITIONS!A:A)</f>
        <v xml:space="preserve"> </v>
      </c>
    </row>
    <row r="154" spans="1:20">
      <c r="A154" s="33" t="s">
        <v>667</v>
      </c>
      <c r="B154" t="str">
        <f t="shared" si="30"/>
        <v>0000000000000000</v>
      </c>
      <c r="C154" s="28">
        <f t="shared" si="31"/>
        <v>0</v>
      </c>
      <c r="D154" s="28" t="str">
        <f t="shared" si="43"/>
        <v xml:space="preserve"> </v>
      </c>
      <c r="E154" s="28">
        <f t="shared" si="32"/>
        <v>0</v>
      </c>
      <c r="F154" s="28" t="str">
        <f t="shared" si="33"/>
        <v xml:space="preserve"> </v>
      </c>
      <c r="G154" s="28">
        <f t="shared" si="34"/>
        <v>0</v>
      </c>
      <c r="H154" s="28" t="str">
        <f t="shared" si="35"/>
        <v xml:space="preserve"> </v>
      </c>
      <c r="I154" s="28">
        <f t="shared" si="36"/>
        <v>0</v>
      </c>
      <c r="J154" s="28" t="str">
        <f t="shared" si="37"/>
        <v xml:space="preserve"> </v>
      </c>
      <c r="K154" s="28">
        <f t="shared" si="38"/>
        <v>0</v>
      </c>
      <c r="L154" s="28" t="str">
        <f t="shared" si="39"/>
        <v>0</v>
      </c>
      <c r="M154" s="28">
        <f t="shared" si="40"/>
        <v>0</v>
      </c>
      <c r="N154" s="28">
        <f t="shared" si="41"/>
        <v>0</v>
      </c>
      <c r="O154" s="28" t="str">
        <f t="shared" si="42"/>
        <v xml:space="preserve"> </v>
      </c>
      <c r="Q154" s="12" t="str">
        <f>LOOKUP(C154,TRIGGERS!B:B,TRIGGERS!A:A)</f>
        <v xml:space="preserve">   </v>
      </c>
      <c r="R154" t="str">
        <f>LOOKUP(E154,CONDITIONS!B:B,CONDITIONS!A:A)</f>
        <v xml:space="preserve"> </v>
      </c>
      <c r="S154" t="str">
        <f>LOOKUP(G154,ACTIONS!B:B,ACTIONS!A:A)</f>
        <v xml:space="preserve"> </v>
      </c>
      <c r="T154" t="str">
        <f>LOOKUP(I154,CONDITIONS!B:B,CONDITIONS!A:A)</f>
        <v xml:space="preserve"> </v>
      </c>
    </row>
    <row r="155" spans="1:20">
      <c r="A155" s="33" t="s">
        <v>668</v>
      </c>
      <c r="B155" t="str">
        <f t="shared" si="30"/>
        <v>0000000000000000</v>
      </c>
      <c r="C155" s="28">
        <f t="shared" si="31"/>
        <v>0</v>
      </c>
      <c r="D155" s="28" t="str">
        <f t="shared" si="43"/>
        <v xml:space="preserve"> </v>
      </c>
      <c r="E155" s="28">
        <f t="shared" si="32"/>
        <v>0</v>
      </c>
      <c r="F155" s="28" t="str">
        <f t="shared" si="33"/>
        <v xml:space="preserve"> </v>
      </c>
      <c r="G155" s="28">
        <f t="shared" si="34"/>
        <v>0</v>
      </c>
      <c r="H155" s="28" t="str">
        <f t="shared" si="35"/>
        <v xml:space="preserve"> </v>
      </c>
      <c r="I155" s="28">
        <f t="shared" si="36"/>
        <v>0</v>
      </c>
      <c r="J155" s="28" t="str">
        <f t="shared" si="37"/>
        <v xml:space="preserve"> </v>
      </c>
      <c r="K155" s="28">
        <f t="shared" si="38"/>
        <v>0</v>
      </c>
      <c r="L155" s="28" t="str">
        <f t="shared" si="39"/>
        <v>0</v>
      </c>
      <c r="M155" s="28">
        <f t="shared" si="40"/>
        <v>0</v>
      </c>
      <c r="N155" s="28">
        <f t="shared" si="41"/>
        <v>0</v>
      </c>
      <c r="O155" s="28" t="str">
        <f t="shared" si="42"/>
        <v xml:space="preserve"> </v>
      </c>
      <c r="Q155" s="12" t="str">
        <f>LOOKUP(C155,TRIGGERS!B:B,TRIGGERS!A:A)</f>
        <v xml:space="preserve">   </v>
      </c>
      <c r="R155" t="str">
        <f>LOOKUP(E155,CONDITIONS!B:B,CONDITIONS!A:A)</f>
        <v xml:space="preserve"> </v>
      </c>
      <c r="S155" t="str">
        <f>LOOKUP(G155,ACTIONS!B:B,ACTIONS!A:A)</f>
        <v xml:space="preserve"> </v>
      </c>
      <c r="T155" t="str">
        <f>LOOKUP(I155,CONDITIONS!B:B,CONDITIONS!A:A)</f>
        <v xml:space="preserve"> </v>
      </c>
    </row>
    <row r="156" spans="1:20">
      <c r="A156" s="33" t="s">
        <v>669</v>
      </c>
      <c r="B156" t="str">
        <f t="shared" si="30"/>
        <v>0000000000000000</v>
      </c>
      <c r="C156" s="28">
        <f t="shared" si="31"/>
        <v>0</v>
      </c>
      <c r="D156" s="28" t="str">
        <f t="shared" si="43"/>
        <v xml:space="preserve"> </v>
      </c>
      <c r="E156" s="28">
        <f t="shared" si="32"/>
        <v>0</v>
      </c>
      <c r="F156" s="28" t="str">
        <f t="shared" si="33"/>
        <v xml:space="preserve"> </v>
      </c>
      <c r="G156" s="28">
        <f t="shared" si="34"/>
        <v>0</v>
      </c>
      <c r="H156" s="28" t="str">
        <f t="shared" si="35"/>
        <v xml:space="preserve"> </v>
      </c>
      <c r="I156" s="28">
        <f t="shared" si="36"/>
        <v>0</v>
      </c>
      <c r="J156" s="28" t="str">
        <f t="shared" si="37"/>
        <v xml:space="preserve"> </v>
      </c>
      <c r="K156" s="28">
        <f t="shared" si="38"/>
        <v>0</v>
      </c>
      <c r="L156" s="28" t="str">
        <f t="shared" si="39"/>
        <v>0</v>
      </c>
      <c r="M156" s="28">
        <f t="shared" si="40"/>
        <v>0</v>
      </c>
      <c r="N156" s="28">
        <f t="shared" si="41"/>
        <v>0</v>
      </c>
      <c r="O156" s="28" t="str">
        <f t="shared" si="42"/>
        <v xml:space="preserve"> </v>
      </c>
      <c r="Q156" s="12" t="str">
        <f>LOOKUP(C156,TRIGGERS!B:B,TRIGGERS!A:A)</f>
        <v xml:space="preserve">   </v>
      </c>
      <c r="R156" t="str">
        <f>LOOKUP(E156,CONDITIONS!B:B,CONDITIONS!A:A)</f>
        <v xml:space="preserve"> </v>
      </c>
      <c r="S156" t="str">
        <f>LOOKUP(G156,ACTIONS!B:B,ACTIONS!A:A)</f>
        <v xml:space="preserve"> </v>
      </c>
      <c r="T156" t="str">
        <f>LOOKUP(I156,CONDITIONS!B:B,CONDITIONS!A:A)</f>
        <v xml:space="preserve"> </v>
      </c>
    </row>
    <row r="157" spans="1:20">
      <c r="A157" s="33" t="s">
        <v>670</v>
      </c>
      <c r="B157" t="str">
        <f t="shared" si="30"/>
        <v>0000000000000000</v>
      </c>
      <c r="C157" s="28">
        <f t="shared" si="31"/>
        <v>0</v>
      </c>
      <c r="D157" s="28" t="str">
        <f t="shared" si="43"/>
        <v xml:space="preserve"> </v>
      </c>
      <c r="E157" s="28">
        <f t="shared" si="32"/>
        <v>0</v>
      </c>
      <c r="F157" s="28" t="str">
        <f t="shared" si="33"/>
        <v xml:space="preserve"> </v>
      </c>
      <c r="G157" s="28">
        <f t="shared" si="34"/>
        <v>0</v>
      </c>
      <c r="H157" s="28" t="str">
        <f t="shared" si="35"/>
        <v xml:space="preserve"> </v>
      </c>
      <c r="I157" s="28">
        <f t="shared" si="36"/>
        <v>0</v>
      </c>
      <c r="J157" s="28" t="str">
        <f t="shared" si="37"/>
        <v xml:space="preserve"> </v>
      </c>
      <c r="K157" s="28">
        <f t="shared" si="38"/>
        <v>0</v>
      </c>
      <c r="L157" s="28" t="str">
        <f t="shared" si="39"/>
        <v>0</v>
      </c>
      <c r="M157" s="28">
        <f t="shared" si="40"/>
        <v>0</v>
      </c>
      <c r="N157" s="28">
        <f t="shared" si="41"/>
        <v>0</v>
      </c>
      <c r="O157" s="28" t="str">
        <f t="shared" si="42"/>
        <v xml:space="preserve"> </v>
      </c>
      <c r="Q157" s="12" t="str">
        <f>LOOKUP(C157,TRIGGERS!B:B,TRIGGERS!A:A)</f>
        <v xml:space="preserve">   </v>
      </c>
      <c r="R157" t="str">
        <f>LOOKUP(E157,CONDITIONS!B:B,CONDITIONS!A:A)</f>
        <v xml:space="preserve"> </v>
      </c>
      <c r="S157" t="str">
        <f>LOOKUP(G157,ACTIONS!B:B,ACTIONS!A:A)</f>
        <v xml:space="preserve"> </v>
      </c>
      <c r="T157" t="str">
        <f>LOOKUP(I157,CONDITIONS!B:B,CONDITIONS!A:A)</f>
        <v xml:space="preserve"> </v>
      </c>
    </row>
    <row r="158" spans="1:20">
      <c r="A158" s="33" t="s">
        <v>671</v>
      </c>
      <c r="B158" t="str">
        <f t="shared" si="30"/>
        <v>0000000000000000</v>
      </c>
      <c r="C158" s="28">
        <f t="shared" si="31"/>
        <v>0</v>
      </c>
      <c r="D158" s="28" t="str">
        <f t="shared" si="43"/>
        <v xml:space="preserve"> </v>
      </c>
      <c r="E158" s="28">
        <f t="shared" si="32"/>
        <v>0</v>
      </c>
      <c r="F158" s="28" t="str">
        <f t="shared" si="33"/>
        <v xml:space="preserve"> </v>
      </c>
      <c r="G158" s="28">
        <f t="shared" si="34"/>
        <v>0</v>
      </c>
      <c r="H158" s="28" t="str">
        <f t="shared" si="35"/>
        <v xml:space="preserve"> </v>
      </c>
      <c r="I158" s="28">
        <f t="shared" si="36"/>
        <v>0</v>
      </c>
      <c r="J158" s="28" t="str">
        <f t="shared" si="37"/>
        <v xml:space="preserve"> </v>
      </c>
      <c r="K158" s="28">
        <f t="shared" si="38"/>
        <v>0</v>
      </c>
      <c r="L158" s="28" t="str">
        <f t="shared" si="39"/>
        <v>0</v>
      </c>
      <c r="M158" s="28">
        <f t="shared" si="40"/>
        <v>0</v>
      </c>
      <c r="N158" s="28">
        <f t="shared" si="41"/>
        <v>0</v>
      </c>
      <c r="O158" s="28" t="str">
        <f t="shared" si="42"/>
        <v xml:space="preserve"> </v>
      </c>
      <c r="Q158" s="12" t="str">
        <f>LOOKUP(C158,TRIGGERS!B:B,TRIGGERS!A:A)</f>
        <v xml:space="preserve">   </v>
      </c>
      <c r="R158" t="str">
        <f>LOOKUP(E158,CONDITIONS!B:B,CONDITIONS!A:A)</f>
        <v xml:space="preserve"> </v>
      </c>
      <c r="S158" t="str">
        <f>LOOKUP(G158,ACTIONS!B:B,ACTIONS!A:A)</f>
        <v xml:space="preserve"> </v>
      </c>
      <c r="T158" t="str">
        <f>LOOKUP(I158,CONDITIONS!B:B,CONDITIONS!A:A)</f>
        <v xml:space="preserve"> </v>
      </c>
    </row>
    <row r="159" spans="1:20">
      <c r="A159" s="33" t="s">
        <v>672</v>
      </c>
      <c r="B159" t="str">
        <f t="shared" si="30"/>
        <v>0000000000000000</v>
      </c>
      <c r="C159" s="28">
        <f t="shared" si="31"/>
        <v>0</v>
      </c>
      <c r="D159" s="28" t="str">
        <f t="shared" si="43"/>
        <v xml:space="preserve"> </v>
      </c>
      <c r="E159" s="28">
        <f t="shared" si="32"/>
        <v>0</v>
      </c>
      <c r="F159" s="28" t="str">
        <f t="shared" si="33"/>
        <v xml:space="preserve"> </v>
      </c>
      <c r="G159" s="28">
        <f t="shared" si="34"/>
        <v>0</v>
      </c>
      <c r="H159" s="28" t="str">
        <f t="shared" si="35"/>
        <v xml:space="preserve"> </v>
      </c>
      <c r="I159" s="28">
        <f t="shared" si="36"/>
        <v>0</v>
      </c>
      <c r="J159" s="28" t="str">
        <f t="shared" si="37"/>
        <v xml:space="preserve"> </v>
      </c>
      <c r="K159" s="28">
        <f t="shared" si="38"/>
        <v>0</v>
      </c>
      <c r="L159" s="28" t="str">
        <f t="shared" si="39"/>
        <v>0</v>
      </c>
      <c r="M159" s="28">
        <f t="shared" si="40"/>
        <v>0</v>
      </c>
      <c r="N159" s="28">
        <f t="shared" si="41"/>
        <v>0</v>
      </c>
      <c r="O159" s="28" t="str">
        <f t="shared" si="42"/>
        <v xml:space="preserve"> </v>
      </c>
      <c r="Q159" s="12" t="str">
        <f>LOOKUP(C159,TRIGGERS!B:B,TRIGGERS!A:A)</f>
        <v xml:space="preserve">   </v>
      </c>
      <c r="R159" t="str">
        <f>LOOKUP(E159,CONDITIONS!B:B,CONDITIONS!A:A)</f>
        <v xml:space="preserve"> </v>
      </c>
      <c r="S159" t="str">
        <f>LOOKUP(G159,ACTIONS!B:B,ACTIONS!A:A)</f>
        <v xml:space="preserve"> </v>
      </c>
      <c r="T159" t="str">
        <f>LOOKUP(I159,CONDITIONS!B:B,CONDITIONS!A:A)</f>
        <v xml:space="preserve"> </v>
      </c>
    </row>
    <row r="160" spans="1:20">
      <c r="A160" s="33" t="s">
        <v>673</v>
      </c>
      <c r="B160" t="str">
        <f t="shared" si="30"/>
        <v>0000000000000000</v>
      </c>
      <c r="C160" s="28">
        <f t="shared" si="31"/>
        <v>0</v>
      </c>
      <c r="D160" s="28" t="str">
        <f t="shared" si="43"/>
        <v xml:space="preserve"> </v>
      </c>
      <c r="E160" s="28">
        <f t="shared" si="32"/>
        <v>0</v>
      </c>
      <c r="F160" s="28" t="str">
        <f t="shared" si="33"/>
        <v xml:space="preserve"> </v>
      </c>
      <c r="G160" s="28">
        <f t="shared" si="34"/>
        <v>0</v>
      </c>
      <c r="H160" s="28" t="str">
        <f t="shared" si="35"/>
        <v xml:space="preserve"> </v>
      </c>
      <c r="I160" s="28">
        <f t="shared" si="36"/>
        <v>0</v>
      </c>
      <c r="J160" s="28" t="str">
        <f t="shared" si="37"/>
        <v xml:space="preserve"> </v>
      </c>
      <c r="K160" s="28">
        <f t="shared" si="38"/>
        <v>0</v>
      </c>
      <c r="L160" s="28" t="str">
        <f t="shared" si="39"/>
        <v>0</v>
      </c>
      <c r="M160" s="28">
        <f t="shared" si="40"/>
        <v>0</v>
      </c>
      <c r="N160" s="28">
        <f t="shared" si="41"/>
        <v>0</v>
      </c>
      <c r="O160" s="28" t="str">
        <f t="shared" si="42"/>
        <v xml:space="preserve"> </v>
      </c>
      <c r="Q160" s="12" t="str">
        <f>LOOKUP(C160,TRIGGERS!B:B,TRIGGERS!A:A)</f>
        <v xml:space="preserve">   </v>
      </c>
      <c r="R160" t="str">
        <f>LOOKUP(E160,CONDITIONS!B:B,CONDITIONS!A:A)</f>
        <v xml:space="preserve"> </v>
      </c>
      <c r="S160" t="str">
        <f>LOOKUP(G160,ACTIONS!B:B,ACTIONS!A:A)</f>
        <v xml:space="preserve"> </v>
      </c>
      <c r="T160" t="str">
        <f>LOOKUP(I160,CONDITIONS!B:B,CONDITIONS!A:A)</f>
        <v xml:space="preserve"> </v>
      </c>
    </row>
    <row r="161" spans="1:20">
      <c r="A161" s="33" t="s">
        <v>674</v>
      </c>
      <c r="B161" t="str">
        <f t="shared" si="30"/>
        <v>0000000000000000</v>
      </c>
      <c r="C161" s="28">
        <f t="shared" si="31"/>
        <v>0</v>
      </c>
      <c r="D161" s="28" t="str">
        <f t="shared" si="43"/>
        <v xml:space="preserve"> </v>
      </c>
      <c r="E161" s="28">
        <f t="shared" si="32"/>
        <v>0</v>
      </c>
      <c r="F161" s="28" t="str">
        <f t="shared" si="33"/>
        <v xml:space="preserve"> </v>
      </c>
      <c r="G161" s="28">
        <f t="shared" si="34"/>
        <v>0</v>
      </c>
      <c r="H161" s="28" t="str">
        <f t="shared" si="35"/>
        <v xml:space="preserve"> </v>
      </c>
      <c r="I161" s="28">
        <f t="shared" si="36"/>
        <v>0</v>
      </c>
      <c r="J161" s="28" t="str">
        <f t="shared" si="37"/>
        <v xml:space="preserve"> </v>
      </c>
      <c r="K161" s="28">
        <f t="shared" si="38"/>
        <v>0</v>
      </c>
      <c r="L161" s="28" t="str">
        <f t="shared" si="39"/>
        <v>0</v>
      </c>
      <c r="M161" s="28">
        <f t="shared" si="40"/>
        <v>0</v>
      </c>
      <c r="N161" s="28">
        <f t="shared" si="41"/>
        <v>0</v>
      </c>
      <c r="O161" s="28" t="str">
        <f t="shared" si="42"/>
        <v xml:space="preserve"> </v>
      </c>
      <c r="Q161" s="12" t="str">
        <f>LOOKUP(C161,TRIGGERS!B:B,TRIGGERS!A:A)</f>
        <v xml:space="preserve">   </v>
      </c>
      <c r="R161" t="str">
        <f>LOOKUP(E161,CONDITIONS!B:B,CONDITIONS!A:A)</f>
        <v xml:space="preserve"> </v>
      </c>
      <c r="S161" t="str">
        <f>LOOKUP(G161,ACTIONS!B:B,ACTIONS!A:A)</f>
        <v xml:space="preserve"> </v>
      </c>
      <c r="T161" t="str">
        <f>LOOKUP(I161,CONDITIONS!B:B,CONDITIONS!A:A)</f>
        <v xml:space="preserve"> </v>
      </c>
    </row>
    <row r="162" spans="1:20">
      <c r="A162" s="33" t="s">
        <v>675</v>
      </c>
      <c r="B162" t="str">
        <f t="shared" si="30"/>
        <v>0000000000000000</v>
      </c>
      <c r="C162" s="28">
        <f t="shared" si="31"/>
        <v>0</v>
      </c>
      <c r="D162" s="28" t="str">
        <f t="shared" si="43"/>
        <v xml:space="preserve"> </v>
      </c>
      <c r="E162" s="28">
        <f t="shared" si="32"/>
        <v>0</v>
      </c>
      <c r="F162" s="28" t="str">
        <f t="shared" si="33"/>
        <v xml:space="preserve"> </v>
      </c>
      <c r="G162" s="28">
        <f t="shared" si="34"/>
        <v>0</v>
      </c>
      <c r="H162" s="28" t="str">
        <f t="shared" si="35"/>
        <v xml:space="preserve"> </v>
      </c>
      <c r="I162" s="28">
        <f t="shared" si="36"/>
        <v>0</v>
      </c>
      <c r="J162" s="28" t="str">
        <f t="shared" si="37"/>
        <v xml:space="preserve"> </v>
      </c>
      <c r="K162" s="28">
        <f t="shared" si="38"/>
        <v>0</v>
      </c>
      <c r="L162" s="28" t="str">
        <f t="shared" si="39"/>
        <v>0</v>
      </c>
      <c r="M162" s="28">
        <f t="shared" si="40"/>
        <v>0</v>
      </c>
      <c r="N162" s="28">
        <f t="shared" si="41"/>
        <v>0</v>
      </c>
      <c r="O162" s="28" t="str">
        <f t="shared" si="42"/>
        <v xml:space="preserve"> </v>
      </c>
      <c r="Q162" s="12" t="str">
        <f>LOOKUP(C162,TRIGGERS!B:B,TRIGGERS!A:A)</f>
        <v xml:space="preserve">   </v>
      </c>
      <c r="R162" t="str">
        <f>LOOKUP(E162,CONDITIONS!B:B,CONDITIONS!A:A)</f>
        <v xml:space="preserve"> </v>
      </c>
      <c r="S162" t="str">
        <f>LOOKUP(G162,ACTIONS!B:B,ACTIONS!A:A)</f>
        <v xml:space="preserve"> </v>
      </c>
      <c r="T162" t="str">
        <f>LOOKUP(I162,CONDITIONS!B:B,CONDITIONS!A:A)</f>
        <v xml:space="preserve"> </v>
      </c>
    </row>
    <row r="163" spans="1:20">
      <c r="A163" s="33" t="s">
        <v>676</v>
      </c>
      <c r="B163" t="str">
        <f t="shared" si="30"/>
        <v>0000000000000000</v>
      </c>
      <c r="C163" s="28">
        <f t="shared" si="31"/>
        <v>0</v>
      </c>
      <c r="D163" s="28" t="str">
        <f t="shared" si="43"/>
        <v xml:space="preserve"> </v>
      </c>
      <c r="E163" s="28">
        <f t="shared" si="32"/>
        <v>0</v>
      </c>
      <c r="F163" s="28" t="str">
        <f t="shared" si="33"/>
        <v xml:space="preserve"> </v>
      </c>
      <c r="G163" s="28">
        <f t="shared" si="34"/>
        <v>0</v>
      </c>
      <c r="H163" s="28" t="str">
        <f t="shared" si="35"/>
        <v xml:space="preserve"> </v>
      </c>
      <c r="I163" s="28">
        <f t="shared" si="36"/>
        <v>0</v>
      </c>
      <c r="J163" s="28" t="str">
        <f t="shared" si="37"/>
        <v xml:space="preserve"> </v>
      </c>
      <c r="K163" s="28">
        <f t="shared" si="38"/>
        <v>0</v>
      </c>
      <c r="L163" s="28" t="str">
        <f t="shared" si="39"/>
        <v>0</v>
      </c>
      <c r="M163" s="28">
        <f t="shared" si="40"/>
        <v>0</v>
      </c>
      <c r="N163" s="28">
        <f t="shared" si="41"/>
        <v>0</v>
      </c>
      <c r="O163" s="28" t="str">
        <f t="shared" si="42"/>
        <v xml:space="preserve"> </v>
      </c>
      <c r="Q163" s="12" t="str">
        <f>LOOKUP(C163,TRIGGERS!B:B,TRIGGERS!A:A)</f>
        <v xml:space="preserve">   </v>
      </c>
      <c r="R163" t="str">
        <f>LOOKUP(E163,CONDITIONS!B:B,CONDITIONS!A:A)</f>
        <v xml:space="preserve"> </v>
      </c>
      <c r="S163" t="str">
        <f>LOOKUP(G163,ACTIONS!B:B,ACTIONS!A:A)</f>
        <v xml:space="preserve"> </v>
      </c>
      <c r="T163" t="str">
        <f>LOOKUP(I163,CONDITIONS!B:B,CONDITIONS!A:A)</f>
        <v xml:space="preserve"> </v>
      </c>
    </row>
    <row r="164" spans="1:20">
      <c r="A164" s="33" t="s">
        <v>677</v>
      </c>
      <c r="B164" t="str">
        <f t="shared" si="30"/>
        <v>0000000000000000</v>
      </c>
      <c r="C164" s="28">
        <f t="shared" si="31"/>
        <v>0</v>
      </c>
      <c r="D164" s="28" t="str">
        <f t="shared" si="43"/>
        <v xml:space="preserve"> </v>
      </c>
      <c r="E164" s="28">
        <f t="shared" si="32"/>
        <v>0</v>
      </c>
      <c r="F164" s="28" t="str">
        <f t="shared" si="33"/>
        <v xml:space="preserve"> </v>
      </c>
      <c r="G164" s="28">
        <f t="shared" si="34"/>
        <v>0</v>
      </c>
      <c r="H164" s="28" t="str">
        <f t="shared" si="35"/>
        <v xml:space="preserve"> </v>
      </c>
      <c r="I164" s="28">
        <f t="shared" si="36"/>
        <v>0</v>
      </c>
      <c r="J164" s="28" t="str">
        <f t="shared" si="37"/>
        <v xml:space="preserve"> </v>
      </c>
      <c r="K164" s="28">
        <f t="shared" si="38"/>
        <v>0</v>
      </c>
      <c r="L164" s="28" t="str">
        <f t="shared" si="39"/>
        <v>0</v>
      </c>
      <c r="M164" s="28">
        <f t="shared" si="40"/>
        <v>0</v>
      </c>
      <c r="N164" s="28">
        <f t="shared" si="41"/>
        <v>0</v>
      </c>
      <c r="O164" s="28" t="str">
        <f t="shared" si="42"/>
        <v xml:space="preserve"> </v>
      </c>
      <c r="Q164" s="12" t="str">
        <f>LOOKUP(C164,TRIGGERS!B:B,TRIGGERS!A:A)</f>
        <v xml:space="preserve">   </v>
      </c>
      <c r="R164" t="str">
        <f>LOOKUP(E164,CONDITIONS!B:B,CONDITIONS!A:A)</f>
        <v xml:space="preserve"> </v>
      </c>
      <c r="S164" t="str">
        <f>LOOKUP(G164,ACTIONS!B:B,ACTIONS!A:A)</f>
        <v xml:space="preserve"> </v>
      </c>
      <c r="T164" t="str">
        <f>LOOKUP(I164,CONDITIONS!B:B,CONDITIONS!A:A)</f>
        <v xml:space="preserve"> </v>
      </c>
    </row>
    <row r="165" spans="1:20">
      <c r="A165" s="33" t="s">
        <v>678</v>
      </c>
      <c r="B165" t="str">
        <f t="shared" si="30"/>
        <v>0000000000000000</v>
      </c>
      <c r="C165" s="28">
        <f t="shared" si="31"/>
        <v>0</v>
      </c>
      <c r="D165" s="28" t="str">
        <f t="shared" si="43"/>
        <v xml:space="preserve"> </v>
      </c>
      <c r="E165" s="28">
        <f t="shared" si="32"/>
        <v>0</v>
      </c>
      <c r="F165" s="28" t="str">
        <f t="shared" si="33"/>
        <v xml:space="preserve"> </v>
      </c>
      <c r="G165" s="28">
        <f t="shared" si="34"/>
        <v>0</v>
      </c>
      <c r="H165" s="28" t="str">
        <f t="shared" si="35"/>
        <v xml:space="preserve"> </v>
      </c>
      <c r="I165" s="28">
        <f t="shared" si="36"/>
        <v>0</v>
      </c>
      <c r="J165" s="28" t="str">
        <f t="shared" si="37"/>
        <v xml:space="preserve"> </v>
      </c>
      <c r="K165" s="28">
        <f t="shared" si="38"/>
        <v>0</v>
      </c>
      <c r="L165" s="28" t="str">
        <f t="shared" si="39"/>
        <v>0</v>
      </c>
      <c r="M165" s="28">
        <f t="shared" si="40"/>
        <v>0</v>
      </c>
      <c r="N165" s="28">
        <f t="shared" si="41"/>
        <v>0</v>
      </c>
      <c r="O165" s="28" t="str">
        <f t="shared" si="42"/>
        <v xml:space="preserve"> </v>
      </c>
      <c r="Q165" s="12" t="str">
        <f>LOOKUP(C165,TRIGGERS!B:B,TRIGGERS!A:A)</f>
        <v xml:space="preserve">   </v>
      </c>
      <c r="R165" t="str">
        <f>LOOKUP(E165,CONDITIONS!B:B,CONDITIONS!A:A)</f>
        <v xml:space="preserve"> </v>
      </c>
      <c r="S165" t="str">
        <f>LOOKUP(G165,ACTIONS!B:B,ACTIONS!A:A)</f>
        <v xml:space="preserve"> </v>
      </c>
      <c r="T165" t="str">
        <f>LOOKUP(I165,CONDITIONS!B:B,CONDITIONS!A:A)</f>
        <v xml:space="preserve"> </v>
      </c>
    </row>
    <row r="166" spans="1:20">
      <c r="A166" s="33" t="s">
        <v>679</v>
      </c>
      <c r="B166" t="str">
        <f t="shared" si="30"/>
        <v>0000000000000000</v>
      </c>
      <c r="C166" s="28">
        <f t="shared" si="31"/>
        <v>0</v>
      </c>
      <c r="D166" s="28" t="str">
        <f t="shared" si="43"/>
        <v xml:space="preserve"> </v>
      </c>
      <c r="E166" s="28">
        <f t="shared" si="32"/>
        <v>0</v>
      </c>
      <c r="F166" s="28" t="str">
        <f t="shared" si="33"/>
        <v xml:space="preserve"> </v>
      </c>
      <c r="G166" s="28">
        <f t="shared" si="34"/>
        <v>0</v>
      </c>
      <c r="H166" s="28" t="str">
        <f t="shared" si="35"/>
        <v xml:space="preserve"> </v>
      </c>
      <c r="I166" s="28">
        <f t="shared" si="36"/>
        <v>0</v>
      </c>
      <c r="J166" s="28" t="str">
        <f t="shared" si="37"/>
        <v xml:space="preserve"> </v>
      </c>
      <c r="K166" s="28">
        <f t="shared" si="38"/>
        <v>0</v>
      </c>
      <c r="L166" s="28" t="str">
        <f t="shared" si="39"/>
        <v>0</v>
      </c>
      <c r="M166" s="28">
        <f t="shared" si="40"/>
        <v>0</v>
      </c>
      <c r="N166" s="28">
        <f t="shared" si="41"/>
        <v>0</v>
      </c>
      <c r="O166" s="28" t="str">
        <f t="shared" si="42"/>
        <v xml:space="preserve"> </v>
      </c>
      <c r="Q166" s="12" t="str">
        <f>LOOKUP(C166,TRIGGERS!B:B,TRIGGERS!A:A)</f>
        <v xml:space="preserve">   </v>
      </c>
      <c r="R166" t="str">
        <f>LOOKUP(E166,CONDITIONS!B:B,CONDITIONS!A:A)</f>
        <v xml:space="preserve"> </v>
      </c>
      <c r="S166" t="str">
        <f>LOOKUP(G166,ACTIONS!B:B,ACTIONS!A:A)</f>
        <v xml:space="preserve"> </v>
      </c>
      <c r="T166" t="str">
        <f>LOOKUP(I166,CONDITIONS!B:B,CONDITIONS!A:A)</f>
        <v xml:space="preserve"> </v>
      </c>
    </row>
    <row r="167" spans="1:20">
      <c r="A167" s="33" t="s">
        <v>680</v>
      </c>
      <c r="B167" t="str">
        <f t="shared" ref="B167:B230" si="44">REPLACE(A167,1,8,"")</f>
        <v>0000000000000000</v>
      </c>
      <c r="C167" s="28">
        <f t="shared" si="31"/>
        <v>0</v>
      </c>
      <c r="D167" s="28" t="str">
        <f t="shared" si="43"/>
        <v xml:space="preserve"> </v>
      </c>
      <c r="E167" s="28">
        <f t="shared" si="32"/>
        <v>0</v>
      </c>
      <c r="F167" s="28" t="str">
        <f t="shared" si="33"/>
        <v xml:space="preserve"> </v>
      </c>
      <c r="G167" s="28">
        <f t="shared" si="34"/>
        <v>0</v>
      </c>
      <c r="H167" s="28" t="str">
        <f t="shared" si="35"/>
        <v xml:space="preserve"> </v>
      </c>
      <c r="I167" s="28">
        <f t="shared" si="36"/>
        <v>0</v>
      </c>
      <c r="J167" s="28" t="str">
        <f t="shared" si="37"/>
        <v xml:space="preserve"> </v>
      </c>
      <c r="K167" s="28">
        <f t="shared" si="38"/>
        <v>0</v>
      </c>
      <c r="L167" s="28" t="str">
        <f t="shared" si="39"/>
        <v>0</v>
      </c>
      <c r="M167" s="28">
        <f t="shared" si="40"/>
        <v>0</v>
      </c>
      <c r="N167" s="28">
        <f t="shared" si="41"/>
        <v>0</v>
      </c>
      <c r="O167" s="28" t="str">
        <f t="shared" si="42"/>
        <v xml:space="preserve"> </v>
      </c>
      <c r="Q167" s="12" t="str">
        <f>LOOKUP(C167,TRIGGERS!B:B,TRIGGERS!A:A)</f>
        <v xml:space="preserve">   </v>
      </c>
      <c r="R167" t="str">
        <f>LOOKUP(E167,CONDITIONS!B:B,CONDITIONS!A:A)</f>
        <v xml:space="preserve"> </v>
      </c>
      <c r="S167" t="str">
        <f>LOOKUP(G167,ACTIONS!B:B,ACTIONS!A:A)</f>
        <v xml:space="preserve"> </v>
      </c>
      <c r="T167" t="str">
        <f>LOOKUP(I167,CONDITIONS!B:B,CONDITIONS!A:A)</f>
        <v xml:space="preserve"> </v>
      </c>
    </row>
    <row r="168" spans="1:20">
      <c r="A168" s="33" t="s">
        <v>681</v>
      </c>
      <c r="B168" t="str">
        <f t="shared" si="44"/>
        <v>0000000000000000</v>
      </c>
      <c r="C168" s="28">
        <f t="shared" si="31"/>
        <v>0</v>
      </c>
      <c r="D168" s="28" t="str">
        <f t="shared" si="43"/>
        <v xml:space="preserve"> </v>
      </c>
      <c r="E168" s="28">
        <f t="shared" si="32"/>
        <v>0</v>
      </c>
      <c r="F168" s="28" t="str">
        <f t="shared" si="33"/>
        <v xml:space="preserve"> </v>
      </c>
      <c r="G168" s="28">
        <f t="shared" si="34"/>
        <v>0</v>
      </c>
      <c r="H168" s="28" t="str">
        <f t="shared" si="35"/>
        <v xml:space="preserve"> </v>
      </c>
      <c r="I168" s="28">
        <f t="shared" si="36"/>
        <v>0</v>
      </c>
      <c r="J168" s="28" t="str">
        <f t="shared" si="37"/>
        <v xml:space="preserve"> </v>
      </c>
      <c r="K168" s="28">
        <f t="shared" si="38"/>
        <v>0</v>
      </c>
      <c r="L168" s="28" t="str">
        <f t="shared" si="39"/>
        <v>0</v>
      </c>
      <c r="M168" s="28">
        <f t="shared" si="40"/>
        <v>0</v>
      </c>
      <c r="N168" s="28">
        <f t="shared" si="41"/>
        <v>0</v>
      </c>
      <c r="O168" s="28" t="str">
        <f t="shared" si="42"/>
        <v xml:space="preserve"> </v>
      </c>
      <c r="Q168" s="12" t="str">
        <f>LOOKUP(C168,TRIGGERS!B:B,TRIGGERS!A:A)</f>
        <v xml:space="preserve">   </v>
      </c>
      <c r="R168" t="str">
        <f>LOOKUP(E168,CONDITIONS!B:B,CONDITIONS!A:A)</f>
        <v xml:space="preserve"> </v>
      </c>
      <c r="S168" t="str">
        <f>LOOKUP(G168,ACTIONS!B:B,ACTIONS!A:A)</f>
        <v xml:space="preserve"> </v>
      </c>
      <c r="T168" t="str">
        <f>LOOKUP(I168,CONDITIONS!B:B,CONDITIONS!A:A)</f>
        <v xml:space="preserve"> </v>
      </c>
    </row>
    <row r="169" spans="1:20">
      <c r="A169" s="33" t="s">
        <v>682</v>
      </c>
      <c r="B169" t="str">
        <f t="shared" si="44"/>
        <v>0000000000000000</v>
      </c>
      <c r="C169" s="28">
        <f t="shared" si="31"/>
        <v>0</v>
      </c>
      <c r="D169" s="28" t="str">
        <f t="shared" si="43"/>
        <v xml:space="preserve"> </v>
      </c>
      <c r="E169" s="28">
        <f t="shared" si="32"/>
        <v>0</v>
      </c>
      <c r="F169" s="28" t="str">
        <f t="shared" si="33"/>
        <v xml:space="preserve"> </v>
      </c>
      <c r="G169" s="28">
        <f t="shared" si="34"/>
        <v>0</v>
      </c>
      <c r="H169" s="28" t="str">
        <f t="shared" si="35"/>
        <v xml:space="preserve"> </v>
      </c>
      <c r="I169" s="28">
        <f t="shared" si="36"/>
        <v>0</v>
      </c>
      <c r="J169" s="28" t="str">
        <f t="shared" si="37"/>
        <v xml:space="preserve"> </v>
      </c>
      <c r="K169" s="28">
        <f t="shared" si="38"/>
        <v>0</v>
      </c>
      <c r="L169" s="28" t="str">
        <f t="shared" si="39"/>
        <v>0</v>
      </c>
      <c r="M169" s="28">
        <f t="shared" si="40"/>
        <v>0</v>
      </c>
      <c r="N169" s="28">
        <f t="shared" si="41"/>
        <v>0</v>
      </c>
      <c r="O169" s="28" t="str">
        <f t="shared" si="42"/>
        <v xml:space="preserve"> </v>
      </c>
      <c r="Q169" s="12" t="str">
        <f>LOOKUP(C169,TRIGGERS!B:B,TRIGGERS!A:A)</f>
        <v xml:space="preserve">   </v>
      </c>
      <c r="R169" t="str">
        <f>LOOKUP(E169,CONDITIONS!B:B,CONDITIONS!A:A)</f>
        <v xml:space="preserve"> </v>
      </c>
      <c r="S169" t="str">
        <f>LOOKUP(G169,ACTIONS!B:B,ACTIONS!A:A)</f>
        <v xml:space="preserve"> </v>
      </c>
      <c r="T169" t="str">
        <f>LOOKUP(I169,CONDITIONS!B:B,CONDITIONS!A:A)</f>
        <v xml:space="preserve"> </v>
      </c>
    </row>
    <row r="170" spans="1:20">
      <c r="A170" s="33" t="s">
        <v>683</v>
      </c>
      <c r="B170" t="str">
        <f t="shared" si="44"/>
        <v>0000000000000000</v>
      </c>
      <c r="C170" s="28">
        <f t="shared" si="31"/>
        <v>0</v>
      </c>
      <c r="D170" s="28" t="str">
        <f t="shared" si="43"/>
        <v xml:space="preserve"> </v>
      </c>
      <c r="E170" s="28">
        <f t="shared" si="32"/>
        <v>0</v>
      </c>
      <c r="F170" s="28" t="str">
        <f t="shared" si="33"/>
        <v xml:space="preserve"> </v>
      </c>
      <c r="G170" s="28">
        <f t="shared" si="34"/>
        <v>0</v>
      </c>
      <c r="H170" s="28" t="str">
        <f t="shared" si="35"/>
        <v xml:space="preserve"> </v>
      </c>
      <c r="I170" s="28">
        <f t="shared" si="36"/>
        <v>0</v>
      </c>
      <c r="J170" s="28" t="str">
        <f t="shared" si="37"/>
        <v xml:space="preserve"> </v>
      </c>
      <c r="K170" s="28">
        <f t="shared" si="38"/>
        <v>0</v>
      </c>
      <c r="L170" s="28" t="str">
        <f t="shared" si="39"/>
        <v>0</v>
      </c>
      <c r="M170" s="28">
        <f t="shared" si="40"/>
        <v>0</v>
      </c>
      <c r="N170" s="28">
        <f t="shared" si="41"/>
        <v>0</v>
      </c>
      <c r="O170" s="28" t="str">
        <f t="shared" si="42"/>
        <v xml:space="preserve"> </v>
      </c>
      <c r="Q170" s="12" t="str">
        <f>LOOKUP(C170,TRIGGERS!B:B,TRIGGERS!A:A)</f>
        <v xml:space="preserve">   </v>
      </c>
      <c r="R170" t="str">
        <f>LOOKUP(E170,CONDITIONS!B:B,CONDITIONS!A:A)</f>
        <v xml:space="preserve"> </v>
      </c>
      <c r="S170" t="str">
        <f>LOOKUP(G170,ACTIONS!B:B,ACTIONS!A:A)</f>
        <v xml:space="preserve"> </v>
      </c>
      <c r="T170" t="str">
        <f>LOOKUP(I170,CONDITIONS!B:B,CONDITIONS!A:A)</f>
        <v xml:space="preserve"> </v>
      </c>
    </row>
    <row r="171" spans="1:20">
      <c r="A171" s="33" t="s">
        <v>684</v>
      </c>
      <c r="B171" t="str">
        <f t="shared" si="44"/>
        <v>0000000000000000</v>
      </c>
      <c r="C171" s="28">
        <f t="shared" si="31"/>
        <v>0</v>
      </c>
      <c r="D171" s="28" t="str">
        <f t="shared" si="43"/>
        <v xml:space="preserve"> </v>
      </c>
      <c r="E171" s="28">
        <f t="shared" si="32"/>
        <v>0</v>
      </c>
      <c r="F171" s="28" t="str">
        <f t="shared" si="33"/>
        <v xml:space="preserve"> </v>
      </c>
      <c r="G171" s="28">
        <f t="shared" si="34"/>
        <v>0</v>
      </c>
      <c r="H171" s="28" t="str">
        <f t="shared" si="35"/>
        <v xml:space="preserve"> </v>
      </c>
      <c r="I171" s="28">
        <f t="shared" si="36"/>
        <v>0</v>
      </c>
      <c r="J171" s="28" t="str">
        <f t="shared" si="37"/>
        <v xml:space="preserve"> </v>
      </c>
      <c r="K171" s="28">
        <f t="shared" si="38"/>
        <v>0</v>
      </c>
      <c r="L171" s="28" t="str">
        <f t="shared" si="39"/>
        <v>0</v>
      </c>
      <c r="M171" s="28">
        <f t="shared" si="40"/>
        <v>0</v>
      </c>
      <c r="N171" s="28">
        <f t="shared" si="41"/>
        <v>0</v>
      </c>
      <c r="O171" s="28" t="str">
        <f t="shared" si="42"/>
        <v xml:space="preserve"> </v>
      </c>
      <c r="Q171" s="12" t="str">
        <f>LOOKUP(C171,TRIGGERS!B:B,TRIGGERS!A:A)</f>
        <v xml:space="preserve">   </v>
      </c>
      <c r="R171" t="str">
        <f>LOOKUP(E171,CONDITIONS!B:B,CONDITIONS!A:A)</f>
        <v xml:space="preserve"> </v>
      </c>
      <c r="S171" t="str">
        <f>LOOKUP(G171,ACTIONS!B:B,ACTIONS!A:A)</f>
        <v xml:space="preserve"> </v>
      </c>
      <c r="T171" t="str">
        <f>LOOKUP(I171,CONDITIONS!B:B,CONDITIONS!A:A)</f>
        <v xml:space="preserve"> </v>
      </c>
    </row>
    <row r="172" spans="1:20">
      <c r="A172" s="33" t="s">
        <v>685</v>
      </c>
      <c r="B172" t="str">
        <f t="shared" si="44"/>
        <v>0000000000000000</v>
      </c>
      <c r="C172" s="28">
        <f t="shared" si="31"/>
        <v>0</v>
      </c>
      <c r="D172" s="28" t="str">
        <f t="shared" si="43"/>
        <v xml:space="preserve"> </v>
      </c>
      <c r="E172" s="28">
        <f t="shared" si="32"/>
        <v>0</v>
      </c>
      <c r="F172" s="28" t="str">
        <f t="shared" si="33"/>
        <v xml:space="preserve"> </v>
      </c>
      <c r="G172" s="28">
        <f t="shared" si="34"/>
        <v>0</v>
      </c>
      <c r="H172" s="28" t="str">
        <f t="shared" si="35"/>
        <v xml:space="preserve"> </v>
      </c>
      <c r="I172" s="28">
        <f t="shared" si="36"/>
        <v>0</v>
      </c>
      <c r="J172" s="28" t="str">
        <f t="shared" si="37"/>
        <v xml:space="preserve"> </v>
      </c>
      <c r="K172" s="28">
        <f t="shared" si="38"/>
        <v>0</v>
      </c>
      <c r="L172" s="28" t="str">
        <f t="shared" si="39"/>
        <v>0</v>
      </c>
      <c r="M172" s="28">
        <f t="shared" si="40"/>
        <v>0</v>
      </c>
      <c r="N172" s="28">
        <f t="shared" si="41"/>
        <v>0</v>
      </c>
      <c r="O172" s="28" t="str">
        <f t="shared" si="42"/>
        <v xml:space="preserve"> </v>
      </c>
      <c r="Q172" s="12" t="str">
        <f>LOOKUP(C172,TRIGGERS!B:B,TRIGGERS!A:A)</f>
        <v xml:space="preserve">   </v>
      </c>
      <c r="R172" t="str">
        <f>LOOKUP(E172,CONDITIONS!B:B,CONDITIONS!A:A)</f>
        <v xml:space="preserve"> </v>
      </c>
      <c r="S172" t="str">
        <f>LOOKUP(G172,ACTIONS!B:B,ACTIONS!A:A)</f>
        <v xml:space="preserve"> </v>
      </c>
      <c r="T172" t="str">
        <f>LOOKUP(I172,CONDITIONS!B:B,CONDITIONS!A:A)</f>
        <v xml:space="preserve"> </v>
      </c>
    </row>
    <row r="173" spans="1:20">
      <c r="A173" s="33" t="s">
        <v>686</v>
      </c>
      <c r="B173" t="str">
        <f t="shared" si="44"/>
        <v>0000000000000000</v>
      </c>
      <c r="C173" s="28">
        <f t="shared" si="31"/>
        <v>0</v>
      </c>
      <c r="D173" s="28" t="str">
        <f t="shared" si="43"/>
        <v xml:space="preserve"> </v>
      </c>
      <c r="E173" s="28">
        <f t="shared" si="32"/>
        <v>0</v>
      </c>
      <c r="F173" s="28" t="str">
        <f t="shared" si="33"/>
        <v xml:space="preserve"> </v>
      </c>
      <c r="G173" s="28">
        <f t="shared" si="34"/>
        <v>0</v>
      </c>
      <c r="H173" s="28" t="str">
        <f t="shared" si="35"/>
        <v xml:space="preserve"> </v>
      </c>
      <c r="I173" s="28">
        <f t="shared" si="36"/>
        <v>0</v>
      </c>
      <c r="J173" s="28" t="str">
        <f t="shared" si="37"/>
        <v xml:space="preserve"> </v>
      </c>
      <c r="K173" s="28">
        <f t="shared" si="38"/>
        <v>0</v>
      </c>
      <c r="L173" s="28" t="str">
        <f t="shared" si="39"/>
        <v>0</v>
      </c>
      <c r="M173" s="28">
        <f t="shared" si="40"/>
        <v>0</v>
      </c>
      <c r="N173" s="28">
        <f t="shared" si="41"/>
        <v>0</v>
      </c>
      <c r="O173" s="28" t="str">
        <f t="shared" si="42"/>
        <v xml:space="preserve"> </v>
      </c>
      <c r="Q173" s="12" t="str">
        <f>LOOKUP(C173,TRIGGERS!B:B,TRIGGERS!A:A)</f>
        <v xml:space="preserve">   </v>
      </c>
      <c r="R173" t="str">
        <f>LOOKUP(E173,CONDITIONS!B:B,CONDITIONS!A:A)</f>
        <v xml:space="preserve"> </v>
      </c>
      <c r="S173" t="str">
        <f>LOOKUP(G173,ACTIONS!B:B,ACTIONS!A:A)</f>
        <v xml:space="preserve"> </v>
      </c>
      <c r="T173" t="str">
        <f>LOOKUP(I173,CONDITIONS!B:B,CONDITIONS!A:A)</f>
        <v xml:space="preserve"> </v>
      </c>
    </row>
    <row r="174" spans="1:20">
      <c r="A174" s="33" t="s">
        <v>687</v>
      </c>
      <c r="B174" t="str">
        <f t="shared" si="44"/>
        <v>0000000000000000</v>
      </c>
      <c r="C174" s="28">
        <f t="shared" si="31"/>
        <v>0</v>
      </c>
      <c r="D174" s="28" t="str">
        <f t="shared" si="43"/>
        <v xml:space="preserve"> </v>
      </c>
      <c r="E174" s="28">
        <f t="shared" si="32"/>
        <v>0</v>
      </c>
      <c r="F174" s="28" t="str">
        <f t="shared" si="33"/>
        <v xml:space="preserve"> </v>
      </c>
      <c r="G174" s="28">
        <f t="shared" si="34"/>
        <v>0</v>
      </c>
      <c r="H174" s="28" t="str">
        <f t="shared" si="35"/>
        <v xml:space="preserve"> </v>
      </c>
      <c r="I174" s="28">
        <f t="shared" si="36"/>
        <v>0</v>
      </c>
      <c r="J174" s="28" t="str">
        <f t="shared" si="37"/>
        <v xml:space="preserve"> </v>
      </c>
      <c r="K174" s="28">
        <f t="shared" si="38"/>
        <v>0</v>
      </c>
      <c r="L174" s="28" t="str">
        <f t="shared" si="39"/>
        <v>0</v>
      </c>
      <c r="M174" s="28">
        <f t="shared" si="40"/>
        <v>0</v>
      </c>
      <c r="N174" s="28">
        <f t="shared" si="41"/>
        <v>0</v>
      </c>
      <c r="O174" s="28" t="str">
        <f t="shared" si="42"/>
        <v xml:space="preserve"> </v>
      </c>
      <c r="Q174" s="12" t="str">
        <f>LOOKUP(C174,TRIGGERS!B:B,TRIGGERS!A:A)</f>
        <v xml:space="preserve">   </v>
      </c>
      <c r="R174" t="str">
        <f>LOOKUP(E174,CONDITIONS!B:B,CONDITIONS!A:A)</f>
        <v xml:space="preserve"> </v>
      </c>
      <c r="S174" t="str">
        <f>LOOKUP(G174,ACTIONS!B:B,ACTIONS!A:A)</f>
        <v xml:space="preserve"> </v>
      </c>
      <c r="T174" t="str">
        <f>LOOKUP(I174,CONDITIONS!B:B,CONDITIONS!A:A)</f>
        <v xml:space="preserve"> </v>
      </c>
    </row>
    <row r="175" spans="1:20">
      <c r="A175" s="33" t="s">
        <v>688</v>
      </c>
      <c r="B175" t="str">
        <f t="shared" si="44"/>
        <v>0000000000000000</v>
      </c>
      <c r="C175" s="28">
        <f t="shared" si="31"/>
        <v>0</v>
      </c>
      <c r="D175" s="28" t="str">
        <f t="shared" si="43"/>
        <v xml:space="preserve"> </v>
      </c>
      <c r="E175" s="28">
        <f t="shared" si="32"/>
        <v>0</v>
      </c>
      <c r="F175" s="28" t="str">
        <f t="shared" si="33"/>
        <v xml:space="preserve"> </v>
      </c>
      <c r="G175" s="28">
        <f t="shared" si="34"/>
        <v>0</v>
      </c>
      <c r="H175" s="28" t="str">
        <f t="shared" si="35"/>
        <v xml:space="preserve"> </v>
      </c>
      <c r="I175" s="28">
        <f t="shared" si="36"/>
        <v>0</v>
      </c>
      <c r="J175" s="28" t="str">
        <f t="shared" si="37"/>
        <v xml:space="preserve"> </v>
      </c>
      <c r="K175" s="28">
        <f t="shared" si="38"/>
        <v>0</v>
      </c>
      <c r="L175" s="28" t="str">
        <f t="shared" si="39"/>
        <v>0</v>
      </c>
      <c r="M175" s="28">
        <f t="shared" si="40"/>
        <v>0</v>
      </c>
      <c r="N175" s="28">
        <f t="shared" si="41"/>
        <v>0</v>
      </c>
      <c r="O175" s="28" t="str">
        <f t="shared" si="42"/>
        <v xml:space="preserve"> </v>
      </c>
      <c r="Q175" s="12" t="str">
        <f>LOOKUP(C175,TRIGGERS!B:B,TRIGGERS!A:A)</f>
        <v xml:space="preserve">   </v>
      </c>
      <c r="R175" t="str">
        <f>LOOKUP(E175,CONDITIONS!B:B,CONDITIONS!A:A)</f>
        <v xml:space="preserve"> </v>
      </c>
      <c r="S175" t="str">
        <f>LOOKUP(G175,ACTIONS!B:B,ACTIONS!A:A)</f>
        <v xml:space="preserve"> </v>
      </c>
      <c r="T175" t="str">
        <f>LOOKUP(I175,CONDITIONS!B:B,CONDITIONS!A:A)</f>
        <v xml:space="preserve"> </v>
      </c>
    </row>
    <row r="176" spans="1:20">
      <c r="A176" s="33" t="s">
        <v>689</v>
      </c>
      <c r="B176" t="str">
        <f t="shared" si="44"/>
        <v>0000000000000000</v>
      </c>
      <c r="C176" s="28">
        <f t="shared" si="31"/>
        <v>0</v>
      </c>
      <c r="D176" s="28" t="str">
        <f t="shared" si="43"/>
        <v xml:space="preserve"> </v>
      </c>
      <c r="E176" s="28">
        <f t="shared" si="32"/>
        <v>0</v>
      </c>
      <c r="F176" s="28" t="str">
        <f t="shared" si="33"/>
        <v xml:space="preserve"> </v>
      </c>
      <c r="G176" s="28">
        <f t="shared" si="34"/>
        <v>0</v>
      </c>
      <c r="H176" s="28" t="str">
        <f t="shared" si="35"/>
        <v xml:space="preserve"> </v>
      </c>
      <c r="I176" s="28">
        <f t="shared" si="36"/>
        <v>0</v>
      </c>
      <c r="J176" s="28" t="str">
        <f t="shared" si="37"/>
        <v xml:space="preserve"> </v>
      </c>
      <c r="K176" s="28">
        <f t="shared" si="38"/>
        <v>0</v>
      </c>
      <c r="L176" s="28" t="str">
        <f t="shared" si="39"/>
        <v>0</v>
      </c>
      <c r="M176" s="28">
        <f t="shared" si="40"/>
        <v>0</v>
      </c>
      <c r="N176" s="28">
        <f t="shared" si="41"/>
        <v>0</v>
      </c>
      <c r="O176" s="28" t="str">
        <f t="shared" si="42"/>
        <v xml:space="preserve"> </v>
      </c>
      <c r="Q176" s="12" t="str">
        <f>LOOKUP(C176,TRIGGERS!B:B,TRIGGERS!A:A)</f>
        <v xml:space="preserve">   </v>
      </c>
      <c r="R176" t="str">
        <f>LOOKUP(E176,CONDITIONS!B:B,CONDITIONS!A:A)</f>
        <v xml:space="preserve"> </v>
      </c>
      <c r="S176" t="str">
        <f>LOOKUP(G176,ACTIONS!B:B,ACTIONS!A:A)</f>
        <v xml:space="preserve"> </v>
      </c>
      <c r="T176" t="str">
        <f>LOOKUP(I176,CONDITIONS!B:B,CONDITIONS!A:A)</f>
        <v xml:space="preserve"> </v>
      </c>
    </row>
    <row r="177" spans="1:20">
      <c r="A177" s="33" t="s">
        <v>690</v>
      </c>
      <c r="B177" t="str">
        <f t="shared" si="44"/>
        <v>0000000000000000</v>
      </c>
      <c r="C177" s="28">
        <f t="shared" si="31"/>
        <v>0</v>
      </c>
      <c r="D177" s="28" t="str">
        <f t="shared" si="43"/>
        <v xml:space="preserve"> </v>
      </c>
      <c r="E177" s="28">
        <f t="shared" si="32"/>
        <v>0</v>
      </c>
      <c r="F177" s="28" t="str">
        <f t="shared" si="33"/>
        <v xml:space="preserve"> </v>
      </c>
      <c r="G177" s="28">
        <f t="shared" si="34"/>
        <v>0</v>
      </c>
      <c r="H177" s="28" t="str">
        <f t="shared" si="35"/>
        <v xml:space="preserve"> </v>
      </c>
      <c r="I177" s="28">
        <f t="shared" si="36"/>
        <v>0</v>
      </c>
      <c r="J177" s="28" t="str">
        <f t="shared" si="37"/>
        <v xml:space="preserve"> </v>
      </c>
      <c r="K177" s="28">
        <f t="shared" si="38"/>
        <v>0</v>
      </c>
      <c r="L177" s="28" t="str">
        <f t="shared" si="39"/>
        <v>0</v>
      </c>
      <c r="M177" s="28">
        <f t="shared" si="40"/>
        <v>0</v>
      </c>
      <c r="N177" s="28">
        <f t="shared" si="41"/>
        <v>0</v>
      </c>
      <c r="O177" s="28" t="str">
        <f t="shared" si="42"/>
        <v xml:space="preserve"> </v>
      </c>
      <c r="Q177" s="12" t="str">
        <f>LOOKUP(C177,TRIGGERS!B:B,TRIGGERS!A:A)</f>
        <v xml:space="preserve">   </v>
      </c>
      <c r="R177" t="str">
        <f>LOOKUP(E177,CONDITIONS!B:B,CONDITIONS!A:A)</f>
        <v xml:space="preserve"> </v>
      </c>
      <c r="S177" t="str">
        <f>LOOKUP(G177,ACTIONS!B:B,ACTIONS!A:A)</f>
        <v xml:space="preserve"> </v>
      </c>
      <c r="T177" t="str">
        <f>LOOKUP(I177,CONDITIONS!B:B,CONDITIONS!A:A)</f>
        <v xml:space="preserve"> </v>
      </c>
    </row>
    <row r="178" spans="1:20">
      <c r="A178" s="33" t="s">
        <v>691</v>
      </c>
      <c r="B178" t="str">
        <f t="shared" si="44"/>
        <v>0000000000000000</v>
      </c>
      <c r="C178" s="28">
        <f t="shared" si="31"/>
        <v>0</v>
      </c>
      <c r="D178" s="28" t="str">
        <f t="shared" si="43"/>
        <v xml:space="preserve"> </v>
      </c>
      <c r="E178" s="28">
        <f t="shared" si="32"/>
        <v>0</v>
      </c>
      <c r="F178" s="28" t="str">
        <f t="shared" si="33"/>
        <v xml:space="preserve"> </v>
      </c>
      <c r="G178" s="28">
        <f t="shared" si="34"/>
        <v>0</v>
      </c>
      <c r="H178" s="28" t="str">
        <f t="shared" si="35"/>
        <v xml:space="preserve"> </v>
      </c>
      <c r="I178" s="28">
        <f t="shared" si="36"/>
        <v>0</v>
      </c>
      <c r="J178" s="28" t="str">
        <f t="shared" si="37"/>
        <v xml:space="preserve"> </v>
      </c>
      <c r="K178" s="28">
        <f t="shared" si="38"/>
        <v>0</v>
      </c>
      <c r="L178" s="28" t="str">
        <f t="shared" si="39"/>
        <v>0</v>
      </c>
      <c r="M178" s="28">
        <f t="shared" si="40"/>
        <v>0</v>
      </c>
      <c r="N178" s="28">
        <f t="shared" si="41"/>
        <v>0</v>
      </c>
      <c r="O178" s="28" t="str">
        <f t="shared" si="42"/>
        <v xml:space="preserve"> </v>
      </c>
      <c r="Q178" s="12" t="str">
        <f>LOOKUP(C178,TRIGGERS!B:B,TRIGGERS!A:A)</f>
        <v xml:space="preserve">   </v>
      </c>
      <c r="R178" t="str">
        <f>LOOKUP(E178,CONDITIONS!B:B,CONDITIONS!A:A)</f>
        <v xml:space="preserve"> </v>
      </c>
      <c r="S178" t="str">
        <f>LOOKUP(G178,ACTIONS!B:B,ACTIONS!A:A)</f>
        <v xml:space="preserve"> </v>
      </c>
      <c r="T178" t="str">
        <f>LOOKUP(I178,CONDITIONS!B:B,CONDITIONS!A:A)</f>
        <v xml:space="preserve"> </v>
      </c>
    </row>
    <row r="179" spans="1:20">
      <c r="A179" s="33" t="s">
        <v>692</v>
      </c>
      <c r="B179" t="str">
        <f t="shared" si="44"/>
        <v>0000000000000000</v>
      </c>
      <c r="C179" s="28">
        <f t="shared" si="31"/>
        <v>0</v>
      </c>
      <c r="D179" s="28" t="str">
        <f t="shared" si="43"/>
        <v xml:space="preserve"> </v>
      </c>
      <c r="E179" s="28">
        <f t="shared" si="32"/>
        <v>0</v>
      </c>
      <c r="F179" s="28" t="str">
        <f t="shared" si="33"/>
        <v xml:space="preserve"> </v>
      </c>
      <c r="G179" s="28">
        <f t="shared" si="34"/>
        <v>0</v>
      </c>
      <c r="H179" s="28" t="str">
        <f t="shared" si="35"/>
        <v xml:space="preserve"> </v>
      </c>
      <c r="I179" s="28">
        <f t="shared" si="36"/>
        <v>0</v>
      </c>
      <c r="J179" s="28" t="str">
        <f t="shared" si="37"/>
        <v xml:space="preserve"> </v>
      </c>
      <c r="K179" s="28">
        <f t="shared" si="38"/>
        <v>0</v>
      </c>
      <c r="L179" s="28" t="str">
        <f t="shared" si="39"/>
        <v>0</v>
      </c>
      <c r="M179" s="28">
        <f t="shared" si="40"/>
        <v>0</v>
      </c>
      <c r="N179" s="28">
        <f t="shared" si="41"/>
        <v>0</v>
      </c>
      <c r="O179" s="28" t="str">
        <f t="shared" si="42"/>
        <v xml:space="preserve"> </v>
      </c>
      <c r="Q179" s="12" t="str">
        <f>LOOKUP(C179,TRIGGERS!B:B,TRIGGERS!A:A)</f>
        <v xml:space="preserve">   </v>
      </c>
      <c r="R179" t="str">
        <f>LOOKUP(E179,CONDITIONS!B:B,CONDITIONS!A:A)</f>
        <v xml:space="preserve"> </v>
      </c>
      <c r="S179" t="str">
        <f>LOOKUP(G179,ACTIONS!B:B,ACTIONS!A:A)</f>
        <v xml:space="preserve"> </v>
      </c>
      <c r="T179" t="str">
        <f>LOOKUP(I179,CONDITIONS!B:B,CONDITIONS!A:A)</f>
        <v xml:space="preserve"> </v>
      </c>
    </row>
    <row r="180" spans="1:20">
      <c r="A180" s="33" t="s">
        <v>693</v>
      </c>
      <c r="B180" t="str">
        <f t="shared" si="44"/>
        <v>0000000000000000</v>
      </c>
      <c r="C180" s="28">
        <f t="shared" si="31"/>
        <v>0</v>
      </c>
      <c r="D180" s="28" t="str">
        <f t="shared" si="43"/>
        <v xml:space="preserve"> </v>
      </c>
      <c r="E180" s="28">
        <f t="shared" si="32"/>
        <v>0</v>
      </c>
      <c r="F180" s="28" t="str">
        <f t="shared" si="33"/>
        <v xml:space="preserve"> </v>
      </c>
      <c r="G180" s="28">
        <f t="shared" si="34"/>
        <v>0</v>
      </c>
      <c r="H180" s="28" t="str">
        <f t="shared" si="35"/>
        <v xml:space="preserve"> </v>
      </c>
      <c r="I180" s="28">
        <f t="shared" si="36"/>
        <v>0</v>
      </c>
      <c r="J180" s="28" t="str">
        <f t="shared" si="37"/>
        <v xml:space="preserve"> </v>
      </c>
      <c r="K180" s="28">
        <f t="shared" si="38"/>
        <v>0</v>
      </c>
      <c r="L180" s="28" t="str">
        <f t="shared" si="39"/>
        <v>0</v>
      </c>
      <c r="M180" s="28">
        <f t="shared" si="40"/>
        <v>0</v>
      </c>
      <c r="N180" s="28">
        <f t="shared" si="41"/>
        <v>0</v>
      </c>
      <c r="O180" s="28" t="str">
        <f t="shared" si="42"/>
        <v xml:space="preserve"> </v>
      </c>
      <c r="Q180" s="12" t="str">
        <f>LOOKUP(C180,TRIGGERS!B:B,TRIGGERS!A:A)</f>
        <v xml:space="preserve">   </v>
      </c>
      <c r="R180" t="str">
        <f>LOOKUP(E180,CONDITIONS!B:B,CONDITIONS!A:A)</f>
        <v xml:space="preserve"> </v>
      </c>
      <c r="S180" t="str">
        <f>LOOKUP(G180,ACTIONS!B:B,ACTIONS!A:A)</f>
        <v xml:space="preserve"> </v>
      </c>
      <c r="T180" t="str">
        <f>LOOKUP(I180,CONDITIONS!B:B,CONDITIONS!A:A)</f>
        <v xml:space="preserve"> </v>
      </c>
    </row>
    <row r="181" spans="1:20">
      <c r="A181" s="33" t="s">
        <v>694</v>
      </c>
      <c r="B181" t="str">
        <f t="shared" si="44"/>
        <v>0000000000000000</v>
      </c>
      <c r="C181" s="28">
        <f t="shared" si="31"/>
        <v>0</v>
      </c>
      <c r="D181" s="28" t="str">
        <f t="shared" si="43"/>
        <v xml:space="preserve"> </v>
      </c>
      <c r="E181" s="28">
        <f t="shared" si="32"/>
        <v>0</v>
      </c>
      <c r="F181" s="28" t="str">
        <f t="shared" si="33"/>
        <v xml:space="preserve"> </v>
      </c>
      <c r="G181" s="28">
        <f t="shared" si="34"/>
        <v>0</v>
      </c>
      <c r="H181" s="28" t="str">
        <f t="shared" si="35"/>
        <v xml:space="preserve"> </v>
      </c>
      <c r="I181" s="28">
        <f t="shared" si="36"/>
        <v>0</v>
      </c>
      <c r="J181" s="28" t="str">
        <f t="shared" si="37"/>
        <v xml:space="preserve"> </v>
      </c>
      <c r="K181" s="28">
        <f t="shared" si="38"/>
        <v>0</v>
      </c>
      <c r="L181" s="28" t="str">
        <f t="shared" si="39"/>
        <v>0</v>
      </c>
      <c r="M181" s="28">
        <f t="shared" si="40"/>
        <v>0</v>
      </c>
      <c r="N181" s="28">
        <f t="shared" si="41"/>
        <v>0</v>
      </c>
      <c r="O181" s="28" t="str">
        <f t="shared" si="42"/>
        <v xml:space="preserve"> </v>
      </c>
      <c r="Q181" s="12" t="str">
        <f>LOOKUP(C181,TRIGGERS!B:B,TRIGGERS!A:A)</f>
        <v xml:space="preserve">   </v>
      </c>
      <c r="R181" t="str">
        <f>LOOKUP(E181,CONDITIONS!B:B,CONDITIONS!A:A)</f>
        <v xml:space="preserve"> </v>
      </c>
      <c r="S181" t="str">
        <f>LOOKUP(G181,ACTIONS!B:B,ACTIONS!A:A)</f>
        <v xml:space="preserve"> </v>
      </c>
      <c r="T181" t="str">
        <f>LOOKUP(I181,CONDITIONS!B:B,CONDITIONS!A:A)</f>
        <v xml:space="preserve"> </v>
      </c>
    </row>
    <row r="182" spans="1:20">
      <c r="A182" s="33" t="s">
        <v>695</v>
      </c>
      <c r="B182" t="str">
        <f t="shared" si="44"/>
        <v>0000000000000000</v>
      </c>
      <c r="C182" s="28">
        <f t="shared" si="31"/>
        <v>0</v>
      </c>
      <c r="D182" s="28" t="str">
        <f t="shared" si="43"/>
        <v xml:space="preserve"> </v>
      </c>
      <c r="E182" s="28">
        <f t="shared" si="32"/>
        <v>0</v>
      </c>
      <c r="F182" s="28" t="str">
        <f t="shared" si="33"/>
        <v xml:space="preserve"> </v>
      </c>
      <c r="G182" s="28">
        <f t="shared" si="34"/>
        <v>0</v>
      </c>
      <c r="H182" s="28" t="str">
        <f t="shared" si="35"/>
        <v xml:space="preserve"> </v>
      </c>
      <c r="I182" s="28">
        <f t="shared" si="36"/>
        <v>0</v>
      </c>
      <c r="J182" s="28" t="str">
        <f t="shared" si="37"/>
        <v xml:space="preserve"> </v>
      </c>
      <c r="K182" s="28">
        <f t="shared" si="38"/>
        <v>0</v>
      </c>
      <c r="L182" s="28" t="str">
        <f t="shared" si="39"/>
        <v>0</v>
      </c>
      <c r="M182" s="28">
        <f t="shared" si="40"/>
        <v>0</v>
      </c>
      <c r="N182" s="28">
        <f t="shared" si="41"/>
        <v>0</v>
      </c>
      <c r="O182" s="28" t="str">
        <f t="shared" si="42"/>
        <v xml:space="preserve"> </v>
      </c>
      <c r="Q182" s="12" t="str">
        <f>LOOKUP(C182,TRIGGERS!B:B,TRIGGERS!A:A)</f>
        <v xml:space="preserve">   </v>
      </c>
      <c r="R182" t="str">
        <f>LOOKUP(E182,CONDITIONS!B:B,CONDITIONS!A:A)</f>
        <v xml:space="preserve"> </v>
      </c>
      <c r="S182" t="str">
        <f>LOOKUP(G182,ACTIONS!B:B,ACTIONS!A:A)</f>
        <v xml:space="preserve"> </v>
      </c>
      <c r="T182" t="str">
        <f>LOOKUP(I182,CONDITIONS!B:B,CONDITIONS!A:A)</f>
        <v xml:space="preserve"> </v>
      </c>
    </row>
    <row r="183" spans="1:20">
      <c r="A183" s="33" t="s">
        <v>696</v>
      </c>
      <c r="B183" t="str">
        <f t="shared" si="44"/>
        <v>0000000000000000</v>
      </c>
      <c r="C183" s="28">
        <f t="shared" si="31"/>
        <v>0</v>
      </c>
      <c r="D183" s="28" t="str">
        <f t="shared" si="43"/>
        <v xml:space="preserve"> </v>
      </c>
      <c r="E183" s="28">
        <f t="shared" si="32"/>
        <v>0</v>
      </c>
      <c r="F183" s="28" t="str">
        <f t="shared" si="33"/>
        <v xml:space="preserve"> </v>
      </c>
      <c r="G183" s="28">
        <f t="shared" si="34"/>
        <v>0</v>
      </c>
      <c r="H183" s="28" t="str">
        <f t="shared" si="35"/>
        <v xml:space="preserve"> </v>
      </c>
      <c r="I183" s="28">
        <f t="shared" si="36"/>
        <v>0</v>
      </c>
      <c r="J183" s="28" t="str">
        <f t="shared" si="37"/>
        <v xml:space="preserve"> </v>
      </c>
      <c r="K183" s="28">
        <f t="shared" si="38"/>
        <v>0</v>
      </c>
      <c r="L183" s="28" t="str">
        <f t="shared" si="39"/>
        <v>0</v>
      </c>
      <c r="M183" s="28">
        <f t="shared" si="40"/>
        <v>0</v>
      </c>
      <c r="N183" s="28">
        <f t="shared" si="41"/>
        <v>0</v>
      </c>
      <c r="O183" s="28" t="str">
        <f t="shared" si="42"/>
        <v xml:space="preserve"> </v>
      </c>
      <c r="Q183" s="12" t="str">
        <f>LOOKUP(C183,TRIGGERS!B:B,TRIGGERS!A:A)</f>
        <v xml:space="preserve">   </v>
      </c>
      <c r="R183" t="str">
        <f>LOOKUP(E183,CONDITIONS!B:B,CONDITIONS!A:A)</f>
        <v xml:space="preserve"> </v>
      </c>
      <c r="S183" t="str">
        <f>LOOKUP(G183,ACTIONS!B:B,ACTIONS!A:A)</f>
        <v xml:space="preserve"> </v>
      </c>
      <c r="T183" t="str">
        <f>LOOKUP(I183,CONDITIONS!B:B,CONDITIONS!A:A)</f>
        <v xml:space="preserve"> </v>
      </c>
    </row>
    <row r="184" spans="1:20">
      <c r="A184" s="33" t="s">
        <v>697</v>
      </c>
      <c r="B184" t="str">
        <f t="shared" si="44"/>
        <v>0000000000000000</v>
      </c>
      <c r="C184" s="28">
        <f t="shared" si="31"/>
        <v>0</v>
      </c>
      <c r="D184" s="28" t="str">
        <f t="shared" si="43"/>
        <v xml:space="preserve"> </v>
      </c>
      <c r="E184" s="28">
        <f t="shared" si="32"/>
        <v>0</v>
      </c>
      <c r="F184" s="28" t="str">
        <f t="shared" si="33"/>
        <v xml:space="preserve"> </v>
      </c>
      <c r="G184" s="28">
        <f t="shared" si="34"/>
        <v>0</v>
      </c>
      <c r="H184" s="28" t="str">
        <f t="shared" si="35"/>
        <v xml:space="preserve"> </v>
      </c>
      <c r="I184" s="28">
        <f t="shared" si="36"/>
        <v>0</v>
      </c>
      <c r="J184" s="28" t="str">
        <f t="shared" si="37"/>
        <v xml:space="preserve"> </v>
      </c>
      <c r="K184" s="28">
        <f t="shared" si="38"/>
        <v>0</v>
      </c>
      <c r="L184" s="28" t="str">
        <f t="shared" si="39"/>
        <v>0</v>
      </c>
      <c r="M184" s="28">
        <f t="shared" si="40"/>
        <v>0</v>
      </c>
      <c r="N184" s="28">
        <f t="shared" si="41"/>
        <v>0</v>
      </c>
      <c r="O184" s="28" t="str">
        <f t="shared" si="42"/>
        <v xml:space="preserve"> </v>
      </c>
      <c r="Q184" s="12" t="str">
        <f>LOOKUP(C184,TRIGGERS!B:B,TRIGGERS!A:A)</f>
        <v xml:space="preserve">   </v>
      </c>
      <c r="R184" t="str">
        <f>LOOKUP(E184,CONDITIONS!B:B,CONDITIONS!A:A)</f>
        <v xml:space="preserve"> </v>
      </c>
      <c r="S184" t="str">
        <f>LOOKUP(G184,ACTIONS!B:B,ACTIONS!A:A)</f>
        <v xml:space="preserve"> </v>
      </c>
      <c r="T184" t="str">
        <f>LOOKUP(I184,CONDITIONS!B:B,CONDITIONS!A:A)</f>
        <v xml:space="preserve"> </v>
      </c>
    </row>
    <row r="185" spans="1:20">
      <c r="A185" s="33" t="s">
        <v>698</v>
      </c>
      <c r="B185" t="str">
        <f t="shared" si="44"/>
        <v>0000000000000000</v>
      </c>
      <c r="C185" s="28">
        <f t="shared" si="31"/>
        <v>0</v>
      </c>
      <c r="D185" s="28" t="str">
        <f t="shared" si="43"/>
        <v xml:space="preserve"> </v>
      </c>
      <c r="E185" s="28">
        <f t="shared" si="32"/>
        <v>0</v>
      </c>
      <c r="F185" s="28" t="str">
        <f t="shared" si="33"/>
        <v xml:space="preserve"> </v>
      </c>
      <c r="G185" s="28">
        <f t="shared" si="34"/>
        <v>0</v>
      </c>
      <c r="H185" s="28" t="str">
        <f t="shared" si="35"/>
        <v xml:space="preserve"> </v>
      </c>
      <c r="I185" s="28">
        <f t="shared" si="36"/>
        <v>0</v>
      </c>
      <c r="J185" s="28" t="str">
        <f t="shared" si="37"/>
        <v xml:space="preserve"> </v>
      </c>
      <c r="K185" s="28">
        <f t="shared" si="38"/>
        <v>0</v>
      </c>
      <c r="L185" s="28" t="str">
        <f t="shared" si="39"/>
        <v>0</v>
      </c>
      <c r="M185" s="28">
        <f t="shared" si="40"/>
        <v>0</v>
      </c>
      <c r="N185" s="28">
        <f t="shared" si="41"/>
        <v>0</v>
      </c>
      <c r="O185" s="28" t="str">
        <f t="shared" si="42"/>
        <v xml:space="preserve"> </v>
      </c>
      <c r="Q185" s="12" t="str">
        <f>LOOKUP(C185,TRIGGERS!B:B,TRIGGERS!A:A)</f>
        <v xml:space="preserve">   </v>
      </c>
      <c r="R185" t="str">
        <f>LOOKUP(E185,CONDITIONS!B:B,CONDITIONS!A:A)</f>
        <v xml:space="preserve"> </v>
      </c>
      <c r="S185" t="str">
        <f>LOOKUP(G185,ACTIONS!B:B,ACTIONS!A:A)</f>
        <v xml:space="preserve"> </v>
      </c>
      <c r="T185" t="str">
        <f>LOOKUP(I185,CONDITIONS!B:B,CONDITIONS!A:A)</f>
        <v xml:space="preserve"> </v>
      </c>
    </row>
    <row r="186" spans="1:20">
      <c r="A186" s="33" t="s">
        <v>699</v>
      </c>
      <c r="B186" t="str">
        <f t="shared" si="44"/>
        <v>0000000000000000</v>
      </c>
      <c r="C186" s="28">
        <f t="shared" si="31"/>
        <v>0</v>
      </c>
      <c r="D186" s="28" t="str">
        <f t="shared" si="43"/>
        <v xml:space="preserve"> </v>
      </c>
      <c r="E186" s="28">
        <f t="shared" si="32"/>
        <v>0</v>
      </c>
      <c r="F186" s="28" t="str">
        <f t="shared" si="33"/>
        <v xml:space="preserve"> </v>
      </c>
      <c r="G186" s="28">
        <f t="shared" si="34"/>
        <v>0</v>
      </c>
      <c r="H186" s="28" t="str">
        <f t="shared" si="35"/>
        <v xml:space="preserve"> </v>
      </c>
      <c r="I186" s="28">
        <f t="shared" si="36"/>
        <v>0</v>
      </c>
      <c r="J186" s="28" t="str">
        <f t="shared" si="37"/>
        <v xml:space="preserve"> </v>
      </c>
      <c r="K186" s="28">
        <f t="shared" si="38"/>
        <v>0</v>
      </c>
      <c r="L186" s="28" t="str">
        <f t="shared" si="39"/>
        <v>0</v>
      </c>
      <c r="M186" s="28">
        <f t="shared" si="40"/>
        <v>0</v>
      </c>
      <c r="N186" s="28">
        <f t="shared" si="41"/>
        <v>0</v>
      </c>
      <c r="O186" s="28" t="str">
        <f t="shared" si="42"/>
        <v xml:space="preserve"> </v>
      </c>
      <c r="Q186" s="12" t="str">
        <f>LOOKUP(C186,TRIGGERS!B:B,TRIGGERS!A:A)</f>
        <v xml:space="preserve">   </v>
      </c>
      <c r="R186" t="str">
        <f>LOOKUP(E186,CONDITIONS!B:B,CONDITIONS!A:A)</f>
        <v xml:space="preserve"> </v>
      </c>
      <c r="S186" t="str">
        <f>LOOKUP(G186,ACTIONS!B:B,ACTIONS!A:A)</f>
        <v xml:space="preserve"> </v>
      </c>
      <c r="T186" t="str">
        <f>LOOKUP(I186,CONDITIONS!B:B,CONDITIONS!A:A)</f>
        <v xml:space="preserve"> </v>
      </c>
    </row>
    <row r="187" spans="1:20">
      <c r="A187" s="33" t="s">
        <v>700</v>
      </c>
      <c r="B187" t="str">
        <f t="shared" si="44"/>
        <v>0000000000000000</v>
      </c>
      <c r="C187" s="28">
        <f t="shared" si="31"/>
        <v>0</v>
      </c>
      <c r="D187" s="28" t="str">
        <f t="shared" si="43"/>
        <v xml:space="preserve"> </v>
      </c>
      <c r="E187" s="28">
        <f t="shared" si="32"/>
        <v>0</v>
      </c>
      <c r="F187" s="28" t="str">
        <f t="shared" si="33"/>
        <v xml:space="preserve"> </v>
      </c>
      <c r="G187" s="28">
        <f t="shared" si="34"/>
        <v>0</v>
      </c>
      <c r="H187" s="28" t="str">
        <f t="shared" si="35"/>
        <v xml:space="preserve"> </v>
      </c>
      <c r="I187" s="28">
        <f t="shared" si="36"/>
        <v>0</v>
      </c>
      <c r="J187" s="28" t="str">
        <f t="shared" si="37"/>
        <v xml:space="preserve"> </v>
      </c>
      <c r="K187" s="28">
        <f t="shared" si="38"/>
        <v>0</v>
      </c>
      <c r="L187" s="28" t="str">
        <f t="shared" si="39"/>
        <v>0</v>
      </c>
      <c r="M187" s="28">
        <f t="shared" si="40"/>
        <v>0</v>
      </c>
      <c r="N187" s="28">
        <f t="shared" si="41"/>
        <v>0</v>
      </c>
      <c r="O187" s="28" t="str">
        <f t="shared" si="42"/>
        <v xml:space="preserve"> </v>
      </c>
      <c r="Q187" s="12" t="str">
        <f>LOOKUP(C187,TRIGGERS!B:B,TRIGGERS!A:A)</f>
        <v xml:space="preserve">   </v>
      </c>
      <c r="R187" t="str">
        <f>LOOKUP(E187,CONDITIONS!B:B,CONDITIONS!A:A)</f>
        <v xml:space="preserve"> </v>
      </c>
      <c r="S187" t="str">
        <f>LOOKUP(G187,ACTIONS!B:B,ACTIONS!A:A)</f>
        <v xml:space="preserve"> </v>
      </c>
      <c r="T187" t="str">
        <f>LOOKUP(I187,CONDITIONS!B:B,CONDITIONS!A:A)</f>
        <v xml:space="preserve"> </v>
      </c>
    </row>
    <row r="188" spans="1:20">
      <c r="A188" s="33" t="s">
        <v>701</v>
      </c>
      <c r="B188" t="str">
        <f t="shared" si="44"/>
        <v>0000000000000000</v>
      </c>
      <c r="C188" s="28">
        <f t="shared" si="31"/>
        <v>0</v>
      </c>
      <c r="D188" s="28" t="str">
        <f t="shared" si="43"/>
        <v xml:space="preserve"> </v>
      </c>
      <c r="E188" s="28">
        <f t="shared" si="32"/>
        <v>0</v>
      </c>
      <c r="F188" s="28" t="str">
        <f t="shared" si="33"/>
        <v xml:space="preserve"> </v>
      </c>
      <c r="G188" s="28">
        <f t="shared" si="34"/>
        <v>0</v>
      </c>
      <c r="H188" s="28" t="str">
        <f t="shared" si="35"/>
        <v xml:space="preserve"> </v>
      </c>
      <c r="I188" s="28">
        <f t="shared" si="36"/>
        <v>0</v>
      </c>
      <c r="J188" s="28" t="str">
        <f t="shared" si="37"/>
        <v xml:space="preserve"> </v>
      </c>
      <c r="K188" s="28">
        <f t="shared" si="38"/>
        <v>0</v>
      </c>
      <c r="L188" s="28" t="str">
        <f t="shared" si="39"/>
        <v>0</v>
      </c>
      <c r="M188" s="28">
        <f t="shared" si="40"/>
        <v>0</v>
      </c>
      <c r="N188" s="28">
        <f t="shared" si="41"/>
        <v>0</v>
      </c>
      <c r="O188" s="28" t="str">
        <f t="shared" si="42"/>
        <v xml:space="preserve"> </v>
      </c>
      <c r="Q188" s="12" t="str">
        <f>LOOKUP(C188,TRIGGERS!B:B,TRIGGERS!A:A)</f>
        <v xml:space="preserve">   </v>
      </c>
      <c r="R188" t="str">
        <f>LOOKUP(E188,CONDITIONS!B:B,CONDITIONS!A:A)</f>
        <v xml:space="preserve"> </v>
      </c>
      <c r="S188" t="str">
        <f>LOOKUP(G188,ACTIONS!B:B,ACTIONS!A:A)</f>
        <v xml:space="preserve"> </v>
      </c>
      <c r="T188" t="str">
        <f>LOOKUP(I188,CONDITIONS!B:B,CONDITIONS!A:A)</f>
        <v xml:space="preserve"> </v>
      </c>
    </row>
    <row r="189" spans="1:20">
      <c r="A189" s="33" t="s">
        <v>702</v>
      </c>
      <c r="B189" t="str">
        <f t="shared" si="44"/>
        <v>0000000000000000</v>
      </c>
      <c r="C189" s="28">
        <f t="shared" si="31"/>
        <v>0</v>
      </c>
      <c r="D189" s="28" t="str">
        <f t="shared" si="43"/>
        <v xml:space="preserve"> </v>
      </c>
      <c r="E189" s="28">
        <f t="shared" si="32"/>
        <v>0</v>
      </c>
      <c r="F189" s="28" t="str">
        <f t="shared" si="33"/>
        <v xml:space="preserve"> </v>
      </c>
      <c r="G189" s="28">
        <f t="shared" si="34"/>
        <v>0</v>
      </c>
      <c r="H189" s="28" t="str">
        <f t="shared" si="35"/>
        <v xml:space="preserve"> </v>
      </c>
      <c r="I189" s="28">
        <f t="shared" si="36"/>
        <v>0</v>
      </c>
      <c r="J189" s="28" t="str">
        <f t="shared" si="37"/>
        <v xml:space="preserve"> </v>
      </c>
      <c r="K189" s="28">
        <f t="shared" si="38"/>
        <v>0</v>
      </c>
      <c r="L189" s="28" t="str">
        <f t="shared" si="39"/>
        <v>0</v>
      </c>
      <c r="M189" s="28">
        <f t="shared" si="40"/>
        <v>0</v>
      </c>
      <c r="N189" s="28">
        <f t="shared" si="41"/>
        <v>0</v>
      </c>
      <c r="O189" s="28" t="str">
        <f t="shared" si="42"/>
        <v xml:space="preserve"> </v>
      </c>
      <c r="Q189" s="12" t="str">
        <f>LOOKUP(C189,TRIGGERS!B:B,TRIGGERS!A:A)</f>
        <v xml:space="preserve">   </v>
      </c>
      <c r="R189" t="str">
        <f>LOOKUP(E189,CONDITIONS!B:B,CONDITIONS!A:A)</f>
        <v xml:space="preserve"> </v>
      </c>
      <c r="S189" t="str">
        <f>LOOKUP(G189,ACTIONS!B:B,ACTIONS!A:A)</f>
        <v xml:space="preserve"> </v>
      </c>
      <c r="T189" t="str">
        <f>LOOKUP(I189,CONDITIONS!B:B,CONDITIONS!A:A)</f>
        <v xml:space="preserve"> </v>
      </c>
    </row>
    <row r="190" spans="1:20">
      <c r="A190" s="33" t="s">
        <v>703</v>
      </c>
      <c r="B190" t="str">
        <f t="shared" si="44"/>
        <v>0000000000000000</v>
      </c>
      <c r="C190" s="28">
        <f t="shared" si="31"/>
        <v>0</v>
      </c>
      <c r="D190" s="28" t="str">
        <f t="shared" si="43"/>
        <v xml:space="preserve"> </v>
      </c>
      <c r="E190" s="28">
        <f t="shared" si="32"/>
        <v>0</v>
      </c>
      <c r="F190" s="28" t="str">
        <f t="shared" si="33"/>
        <v xml:space="preserve"> </v>
      </c>
      <c r="G190" s="28">
        <f t="shared" si="34"/>
        <v>0</v>
      </c>
      <c r="H190" s="28" t="str">
        <f t="shared" si="35"/>
        <v xml:space="preserve"> </v>
      </c>
      <c r="I190" s="28">
        <f t="shared" si="36"/>
        <v>0</v>
      </c>
      <c r="J190" s="28" t="str">
        <f t="shared" si="37"/>
        <v xml:space="preserve"> </v>
      </c>
      <c r="K190" s="28">
        <f t="shared" si="38"/>
        <v>0</v>
      </c>
      <c r="L190" s="28" t="str">
        <f t="shared" si="39"/>
        <v>0</v>
      </c>
      <c r="M190" s="28">
        <f t="shared" si="40"/>
        <v>0</v>
      </c>
      <c r="N190" s="28">
        <f t="shared" si="41"/>
        <v>0</v>
      </c>
      <c r="O190" s="28" t="str">
        <f t="shared" si="42"/>
        <v xml:space="preserve"> </v>
      </c>
      <c r="Q190" s="12" t="str">
        <f>LOOKUP(C190,TRIGGERS!B:B,TRIGGERS!A:A)</f>
        <v xml:space="preserve">   </v>
      </c>
      <c r="R190" t="str">
        <f>LOOKUP(E190,CONDITIONS!B:B,CONDITIONS!A:A)</f>
        <v xml:space="preserve"> </v>
      </c>
      <c r="S190" t="str">
        <f>LOOKUP(G190,ACTIONS!B:B,ACTIONS!A:A)</f>
        <v xml:space="preserve"> </v>
      </c>
      <c r="T190" t="str">
        <f>LOOKUP(I190,CONDITIONS!B:B,CONDITIONS!A:A)</f>
        <v xml:space="preserve"> </v>
      </c>
    </row>
    <row r="191" spans="1:20">
      <c r="A191" s="33" t="s">
        <v>704</v>
      </c>
      <c r="B191" t="str">
        <f t="shared" si="44"/>
        <v>0000000000000000</v>
      </c>
      <c r="C191" s="28">
        <f t="shared" si="31"/>
        <v>0</v>
      </c>
      <c r="D191" s="28" t="str">
        <f t="shared" si="43"/>
        <v xml:space="preserve"> </v>
      </c>
      <c r="E191" s="28">
        <f t="shared" si="32"/>
        <v>0</v>
      </c>
      <c r="F191" s="28" t="str">
        <f t="shared" si="33"/>
        <v xml:space="preserve"> </v>
      </c>
      <c r="G191" s="28">
        <f t="shared" si="34"/>
        <v>0</v>
      </c>
      <c r="H191" s="28" t="str">
        <f t="shared" si="35"/>
        <v xml:space="preserve"> </v>
      </c>
      <c r="I191" s="28">
        <f t="shared" si="36"/>
        <v>0</v>
      </c>
      <c r="J191" s="28" t="str">
        <f t="shared" si="37"/>
        <v xml:space="preserve"> </v>
      </c>
      <c r="K191" s="28">
        <f t="shared" si="38"/>
        <v>0</v>
      </c>
      <c r="L191" s="28" t="str">
        <f t="shared" si="39"/>
        <v>0</v>
      </c>
      <c r="M191" s="28">
        <f t="shared" si="40"/>
        <v>0</v>
      </c>
      <c r="N191" s="28">
        <f t="shared" si="41"/>
        <v>0</v>
      </c>
      <c r="O191" s="28" t="str">
        <f t="shared" si="42"/>
        <v xml:space="preserve"> </v>
      </c>
      <c r="Q191" s="12" t="str">
        <f>LOOKUP(C191,TRIGGERS!B:B,TRIGGERS!A:A)</f>
        <v xml:space="preserve">   </v>
      </c>
      <c r="R191" t="str">
        <f>LOOKUP(E191,CONDITIONS!B:B,CONDITIONS!A:A)</f>
        <v xml:space="preserve"> </v>
      </c>
      <c r="S191" t="str">
        <f>LOOKUP(G191,ACTIONS!B:B,ACTIONS!A:A)</f>
        <v xml:space="preserve"> </v>
      </c>
      <c r="T191" t="str">
        <f>LOOKUP(I191,CONDITIONS!B:B,CONDITIONS!A:A)</f>
        <v xml:space="preserve"> </v>
      </c>
    </row>
    <row r="192" spans="1:20">
      <c r="A192" s="33" t="s">
        <v>705</v>
      </c>
      <c r="B192" t="str">
        <f t="shared" si="44"/>
        <v>0000000000000000</v>
      </c>
      <c r="C192" s="28">
        <f t="shared" si="31"/>
        <v>0</v>
      </c>
      <c r="D192" s="28" t="str">
        <f t="shared" si="43"/>
        <v xml:space="preserve"> </v>
      </c>
      <c r="E192" s="28">
        <f t="shared" si="32"/>
        <v>0</v>
      </c>
      <c r="F192" s="28" t="str">
        <f t="shared" si="33"/>
        <v xml:space="preserve"> </v>
      </c>
      <c r="G192" s="28">
        <f t="shared" si="34"/>
        <v>0</v>
      </c>
      <c r="H192" s="28" t="str">
        <f t="shared" si="35"/>
        <v xml:space="preserve"> </v>
      </c>
      <c r="I192" s="28">
        <f t="shared" si="36"/>
        <v>0</v>
      </c>
      <c r="J192" s="28" t="str">
        <f t="shared" si="37"/>
        <v xml:space="preserve"> </v>
      </c>
      <c r="K192" s="28">
        <f t="shared" si="38"/>
        <v>0</v>
      </c>
      <c r="L192" s="28" t="str">
        <f t="shared" si="39"/>
        <v>0</v>
      </c>
      <c r="M192" s="28">
        <f t="shared" si="40"/>
        <v>0</v>
      </c>
      <c r="N192" s="28">
        <f t="shared" si="41"/>
        <v>0</v>
      </c>
      <c r="O192" s="28" t="str">
        <f t="shared" si="42"/>
        <v xml:space="preserve"> </v>
      </c>
      <c r="Q192" s="12" t="str">
        <f>LOOKUP(C192,TRIGGERS!B:B,TRIGGERS!A:A)</f>
        <v xml:space="preserve">   </v>
      </c>
      <c r="R192" t="str">
        <f>LOOKUP(E192,CONDITIONS!B:B,CONDITIONS!A:A)</f>
        <v xml:space="preserve"> </v>
      </c>
      <c r="S192" t="str">
        <f>LOOKUP(G192,ACTIONS!B:B,ACTIONS!A:A)</f>
        <v xml:space="preserve"> </v>
      </c>
      <c r="T192" t="str">
        <f>LOOKUP(I192,CONDITIONS!B:B,CONDITIONS!A:A)</f>
        <v xml:space="preserve"> </v>
      </c>
    </row>
    <row r="193" spans="1:20">
      <c r="A193" s="33" t="s">
        <v>706</v>
      </c>
      <c r="B193" t="str">
        <f t="shared" si="44"/>
        <v>0000000000000000</v>
      </c>
      <c r="C193" s="28">
        <f t="shared" si="31"/>
        <v>0</v>
      </c>
      <c r="D193" s="28" t="str">
        <f t="shared" si="43"/>
        <v xml:space="preserve"> </v>
      </c>
      <c r="E193" s="28">
        <f t="shared" si="32"/>
        <v>0</v>
      </c>
      <c r="F193" s="28" t="str">
        <f t="shared" si="33"/>
        <v xml:space="preserve"> </v>
      </c>
      <c r="G193" s="28">
        <f t="shared" si="34"/>
        <v>0</v>
      </c>
      <c r="H193" s="28" t="str">
        <f t="shared" si="35"/>
        <v xml:space="preserve"> </v>
      </c>
      <c r="I193" s="28">
        <f t="shared" si="36"/>
        <v>0</v>
      </c>
      <c r="J193" s="28" t="str">
        <f t="shared" si="37"/>
        <v xml:space="preserve"> </v>
      </c>
      <c r="K193" s="28">
        <f t="shared" si="38"/>
        <v>0</v>
      </c>
      <c r="L193" s="28" t="str">
        <f t="shared" si="39"/>
        <v>0</v>
      </c>
      <c r="M193" s="28">
        <f t="shared" si="40"/>
        <v>0</v>
      </c>
      <c r="N193" s="28">
        <f t="shared" si="41"/>
        <v>0</v>
      </c>
      <c r="O193" s="28" t="str">
        <f t="shared" si="42"/>
        <v xml:space="preserve"> </v>
      </c>
      <c r="Q193" s="12" t="str">
        <f>LOOKUP(C193,TRIGGERS!B:B,TRIGGERS!A:A)</f>
        <v xml:space="preserve">   </v>
      </c>
      <c r="R193" t="str">
        <f>LOOKUP(E193,CONDITIONS!B:B,CONDITIONS!A:A)</f>
        <v xml:space="preserve"> </v>
      </c>
      <c r="S193" t="str">
        <f>LOOKUP(G193,ACTIONS!B:B,ACTIONS!A:A)</f>
        <v xml:space="preserve"> </v>
      </c>
      <c r="T193" t="str">
        <f>LOOKUP(I193,CONDITIONS!B:B,CONDITIONS!A:A)</f>
        <v xml:space="preserve"> </v>
      </c>
    </row>
    <row r="194" spans="1:20">
      <c r="A194" s="33" t="s">
        <v>707</v>
      </c>
      <c r="B194" t="str">
        <f t="shared" si="44"/>
        <v>0000000000000000</v>
      </c>
      <c r="C194" s="28">
        <f t="shared" si="31"/>
        <v>0</v>
      </c>
      <c r="D194" s="28" t="str">
        <f t="shared" si="43"/>
        <v xml:space="preserve"> </v>
      </c>
      <c r="E194" s="28">
        <f t="shared" si="32"/>
        <v>0</v>
      </c>
      <c r="F194" s="28" t="str">
        <f t="shared" si="33"/>
        <v xml:space="preserve"> </v>
      </c>
      <c r="G194" s="28">
        <f t="shared" si="34"/>
        <v>0</v>
      </c>
      <c r="H194" s="28" t="str">
        <f t="shared" si="35"/>
        <v xml:space="preserve"> </v>
      </c>
      <c r="I194" s="28">
        <f t="shared" si="36"/>
        <v>0</v>
      </c>
      <c r="J194" s="28" t="str">
        <f t="shared" si="37"/>
        <v xml:space="preserve"> </v>
      </c>
      <c r="K194" s="28">
        <f t="shared" si="38"/>
        <v>0</v>
      </c>
      <c r="L194" s="28" t="str">
        <f t="shared" si="39"/>
        <v>0</v>
      </c>
      <c r="M194" s="28">
        <f t="shared" si="40"/>
        <v>0</v>
      </c>
      <c r="N194" s="28">
        <f t="shared" si="41"/>
        <v>0</v>
      </c>
      <c r="O194" s="28" t="str">
        <f t="shared" si="42"/>
        <v xml:space="preserve"> </v>
      </c>
      <c r="Q194" s="12" t="str">
        <f>LOOKUP(C194,TRIGGERS!B:B,TRIGGERS!A:A)</f>
        <v xml:space="preserve">   </v>
      </c>
      <c r="R194" t="str">
        <f>LOOKUP(E194,CONDITIONS!B:B,CONDITIONS!A:A)</f>
        <v xml:space="preserve"> </v>
      </c>
      <c r="S194" t="str">
        <f>LOOKUP(G194,ACTIONS!B:B,ACTIONS!A:A)</f>
        <v xml:space="preserve"> </v>
      </c>
      <c r="T194" t="str">
        <f>LOOKUP(I194,CONDITIONS!B:B,CONDITIONS!A:A)</f>
        <v xml:space="preserve"> </v>
      </c>
    </row>
    <row r="195" spans="1:20">
      <c r="A195" s="33" t="s">
        <v>708</v>
      </c>
      <c r="B195" t="str">
        <f t="shared" si="44"/>
        <v>0000000000000000</v>
      </c>
      <c r="C195" s="28">
        <f t="shared" ref="C195:C251" si="45">HEX2DEC(REPLACE(B195,3,14,""))</f>
        <v>0</v>
      </c>
      <c r="D195" s="28" t="str">
        <f t="shared" si="43"/>
        <v xml:space="preserve"> </v>
      </c>
      <c r="E195" s="28">
        <f t="shared" ref="E195:E251" si="46">HEX2DEC(REPLACE(REPLACE(B195,7,10,""),1,4,""))</f>
        <v>0</v>
      </c>
      <c r="F195" s="28" t="str">
        <f t="shared" ref="F195:F251" si="47">IF(E195=0," ",HEX2DEC(REPLACE(REPLACE(B195,9,8,""),1,6,"")))</f>
        <v xml:space="preserve"> </v>
      </c>
      <c r="G195" s="28">
        <f t="shared" ref="G195:G251" si="48">HEX2DEC(REPLACE(REPLACE(B195,11,6,""),1,8,""))</f>
        <v>0</v>
      </c>
      <c r="H195" s="28" t="str">
        <f t="shared" ref="H195:H251" si="49">IF(G195=0," ",HEX2DEC(REPLACE(REPLACE(B195,13,4,""),1,10,"")))</f>
        <v xml:space="preserve"> </v>
      </c>
      <c r="I195" s="28">
        <f t="shared" ref="I195:I251" si="50">IF(OR(N195=3,N195=1,M195=1),HEX2DEC(REPLACE(REPLACE(B195,15,2,""),1,12,""))-64,HEX2DEC(REPLACE(REPLACE(B195,15,2,""),1,12,"")))</f>
        <v>0</v>
      </c>
      <c r="J195" s="28" t="str">
        <f t="shared" ref="J195:J251" si="51">IF(I195=0," ",K195)</f>
        <v xml:space="preserve"> </v>
      </c>
      <c r="K195" s="28">
        <f t="shared" ref="K195:K251" si="52">IF(OR(N195=3,N195=1,M195=1),HEX2DEC(REPLACE(B195,1,14,""))-64,HEX2DEC(REPLACE(B195,1,14,"")))</f>
        <v>0</v>
      </c>
      <c r="L195" s="28" t="str">
        <f t="shared" ref="L195:L251" si="53">HEX2BIN(REPLACE(REPLACE(B195,15,2,""),1,12,""))</f>
        <v>0</v>
      </c>
      <c r="M195" s="28">
        <f t="shared" ref="M195:M251" si="54">BIN2DEC(IF(LEN(L195)=7,REPLACE(L195,2,6,""),0))</f>
        <v>0</v>
      </c>
      <c r="N195" s="28">
        <f t="shared" ref="N195:N251" si="55">BIN2DEC(IF(LEN(L195)=8,REPLACE(L195,3,6,""),0))</f>
        <v>0</v>
      </c>
      <c r="O195" s="28" t="str">
        <f t="shared" ref="O195:O251" si="56">IF(OR(N195=3,N195=1,M195=1),"OR",IF(I195=0," ","AND"))</f>
        <v xml:space="preserve"> </v>
      </c>
      <c r="Q195" s="12" t="str">
        <f>LOOKUP(C195,TRIGGERS!B:B,TRIGGERS!A:A)</f>
        <v xml:space="preserve">   </v>
      </c>
      <c r="R195" t="str">
        <f>LOOKUP(E195,CONDITIONS!B:B,CONDITIONS!A:A)</f>
        <v xml:space="preserve"> </v>
      </c>
      <c r="S195" t="str">
        <f>LOOKUP(G195,ACTIONS!B:B,ACTIONS!A:A)</f>
        <v xml:space="preserve"> </v>
      </c>
      <c r="T195" t="str">
        <f>LOOKUP(I195,CONDITIONS!B:B,CONDITIONS!A:A)</f>
        <v xml:space="preserve"> </v>
      </c>
    </row>
    <row r="196" spans="1:20">
      <c r="A196" s="33" t="s">
        <v>709</v>
      </c>
      <c r="B196" t="str">
        <f t="shared" si="44"/>
        <v>0000000000000000</v>
      </c>
      <c r="C196" s="28">
        <f t="shared" si="45"/>
        <v>0</v>
      </c>
      <c r="D196" s="28" t="str">
        <f t="shared" ref="D196:D251" si="57">IF(C196=0," ",HEX2DEC(REPLACE(REPLACE(B196,5,12,""),1,2,"")))</f>
        <v xml:space="preserve"> </v>
      </c>
      <c r="E196" s="28">
        <f t="shared" si="46"/>
        <v>0</v>
      </c>
      <c r="F196" s="28" t="str">
        <f t="shared" si="47"/>
        <v xml:space="preserve"> </v>
      </c>
      <c r="G196" s="28">
        <f t="shared" si="48"/>
        <v>0</v>
      </c>
      <c r="H196" s="28" t="str">
        <f t="shared" si="49"/>
        <v xml:space="preserve"> </v>
      </c>
      <c r="I196" s="28">
        <f t="shared" si="50"/>
        <v>0</v>
      </c>
      <c r="J196" s="28" t="str">
        <f t="shared" si="51"/>
        <v xml:space="preserve"> </v>
      </c>
      <c r="K196" s="28">
        <f t="shared" si="52"/>
        <v>0</v>
      </c>
      <c r="L196" s="28" t="str">
        <f t="shared" si="53"/>
        <v>0</v>
      </c>
      <c r="M196" s="28">
        <f t="shared" si="54"/>
        <v>0</v>
      </c>
      <c r="N196" s="28">
        <f t="shared" si="55"/>
        <v>0</v>
      </c>
      <c r="O196" s="28" t="str">
        <f t="shared" si="56"/>
        <v xml:space="preserve"> </v>
      </c>
      <c r="Q196" s="12" t="str">
        <f>LOOKUP(C196,TRIGGERS!B:B,TRIGGERS!A:A)</f>
        <v xml:space="preserve">   </v>
      </c>
      <c r="R196" t="str">
        <f>LOOKUP(E196,CONDITIONS!B:B,CONDITIONS!A:A)</f>
        <v xml:space="preserve"> </v>
      </c>
      <c r="S196" t="str">
        <f>LOOKUP(G196,ACTIONS!B:B,ACTIONS!A:A)</f>
        <v xml:space="preserve"> </v>
      </c>
      <c r="T196" t="str">
        <f>LOOKUP(I196,CONDITIONS!B:B,CONDITIONS!A:A)</f>
        <v xml:space="preserve"> </v>
      </c>
    </row>
    <row r="197" spans="1:20">
      <c r="A197" s="33" t="s">
        <v>710</v>
      </c>
      <c r="B197" t="str">
        <f t="shared" si="44"/>
        <v>0000000000000000</v>
      </c>
      <c r="C197" s="28">
        <f t="shared" si="45"/>
        <v>0</v>
      </c>
      <c r="D197" s="28" t="str">
        <f t="shared" si="57"/>
        <v xml:space="preserve"> </v>
      </c>
      <c r="E197" s="28">
        <f t="shared" si="46"/>
        <v>0</v>
      </c>
      <c r="F197" s="28" t="str">
        <f t="shared" si="47"/>
        <v xml:space="preserve"> </v>
      </c>
      <c r="G197" s="28">
        <f t="shared" si="48"/>
        <v>0</v>
      </c>
      <c r="H197" s="28" t="str">
        <f t="shared" si="49"/>
        <v xml:space="preserve"> </v>
      </c>
      <c r="I197" s="28">
        <f t="shared" si="50"/>
        <v>0</v>
      </c>
      <c r="J197" s="28" t="str">
        <f t="shared" si="51"/>
        <v xml:space="preserve"> </v>
      </c>
      <c r="K197" s="28">
        <f t="shared" si="52"/>
        <v>0</v>
      </c>
      <c r="L197" s="28" t="str">
        <f t="shared" si="53"/>
        <v>0</v>
      </c>
      <c r="M197" s="28">
        <f t="shared" si="54"/>
        <v>0</v>
      </c>
      <c r="N197" s="28">
        <f t="shared" si="55"/>
        <v>0</v>
      </c>
      <c r="O197" s="28" t="str">
        <f t="shared" si="56"/>
        <v xml:space="preserve"> </v>
      </c>
      <c r="Q197" s="12" t="str">
        <f>LOOKUP(C197,TRIGGERS!B:B,TRIGGERS!A:A)</f>
        <v xml:space="preserve">   </v>
      </c>
      <c r="R197" t="str">
        <f>LOOKUP(E197,CONDITIONS!B:B,CONDITIONS!A:A)</f>
        <v xml:space="preserve"> </v>
      </c>
      <c r="S197" t="str">
        <f>LOOKUP(G197,ACTIONS!B:B,ACTIONS!A:A)</f>
        <v xml:space="preserve"> </v>
      </c>
      <c r="T197" t="str">
        <f>LOOKUP(I197,CONDITIONS!B:B,CONDITIONS!A:A)</f>
        <v xml:space="preserve"> </v>
      </c>
    </row>
    <row r="198" spans="1:20">
      <c r="A198" s="33" t="s">
        <v>711</v>
      </c>
      <c r="B198" t="str">
        <f t="shared" si="44"/>
        <v>0000000000000000</v>
      </c>
      <c r="C198" s="28">
        <f t="shared" si="45"/>
        <v>0</v>
      </c>
      <c r="D198" s="28" t="str">
        <f t="shared" si="57"/>
        <v xml:space="preserve"> </v>
      </c>
      <c r="E198" s="28">
        <f t="shared" si="46"/>
        <v>0</v>
      </c>
      <c r="F198" s="28" t="str">
        <f t="shared" si="47"/>
        <v xml:space="preserve"> </v>
      </c>
      <c r="G198" s="28">
        <f t="shared" si="48"/>
        <v>0</v>
      </c>
      <c r="H198" s="28" t="str">
        <f t="shared" si="49"/>
        <v xml:space="preserve"> </v>
      </c>
      <c r="I198" s="28">
        <f t="shared" si="50"/>
        <v>0</v>
      </c>
      <c r="J198" s="28" t="str">
        <f t="shared" si="51"/>
        <v xml:space="preserve"> </v>
      </c>
      <c r="K198" s="28">
        <f t="shared" si="52"/>
        <v>0</v>
      </c>
      <c r="L198" s="28" t="str">
        <f t="shared" si="53"/>
        <v>0</v>
      </c>
      <c r="M198" s="28">
        <f t="shared" si="54"/>
        <v>0</v>
      </c>
      <c r="N198" s="28">
        <f t="shared" si="55"/>
        <v>0</v>
      </c>
      <c r="O198" s="28" t="str">
        <f t="shared" si="56"/>
        <v xml:space="preserve"> </v>
      </c>
      <c r="Q198" s="12" t="str">
        <f>LOOKUP(C198,TRIGGERS!B:B,TRIGGERS!A:A)</f>
        <v xml:space="preserve">   </v>
      </c>
      <c r="R198" t="str">
        <f>LOOKUP(E198,CONDITIONS!B:B,CONDITIONS!A:A)</f>
        <v xml:space="preserve"> </v>
      </c>
      <c r="S198" t="str">
        <f>LOOKUP(G198,ACTIONS!B:B,ACTIONS!A:A)</f>
        <v xml:space="preserve"> </v>
      </c>
      <c r="T198" t="str">
        <f>LOOKUP(I198,CONDITIONS!B:B,CONDITIONS!A:A)</f>
        <v xml:space="preserve"> </v>
      </c>
    </row>
    <row r="199" spans="1:20">
      <c r="A199" s="33" t="s">
        <v>712</v>
      </c>
      <c r="B199" t="str">
        <f t="shared" si="44"/>
        <v>0000000000000000</v>
      </c>
      <c r="C199" s="28">
        <f t="shared" si="45"/>
        <v>0</v>
      </c>
      <c r="D199" s="28" t="str">
        <f t="shared" si="57"/>
        <v xml:space="preserve"> </v>
      </c>
      <c r="E199" s="28">
        <f t="shared" si="46"/>
        <v>0</v>
      </c>
      <c r="F199" s="28" t="str">
        <f t="shared" si="47"/>
        <v xml:space="preserve"> </v>
      </c>
      <c r="G199" s="28">
        <f t="shared" si="48"/>
        <v>0</v>
      </c>
      <c r="H199" s="28" t="str">
        <f t="shared" si="49"/>
        <v xml:space="preserve"> </v>
      </c>
      <c r="I199" s="28">
        <f t="shared" si="50"/>
        <v>0</v>
      </c>
      <c r="J199" s="28" t="str">
        <f t="shared" si="51"/>
        <v xml:space="preserve"> </v>
      </c>
      <c r="K199" s="28">
        <f t="shared" si="52"/>
        <v>0</v>
      </c>
      <c r="L199" s="28" t="str">
        <f t="shared" si="53"/>
        <v>0</v>
      </c>
      <c r="M199" s="28">
        <f t="shared" si="54"/>
        <v>0</v>
      </c>
      <c r="N199" s="28">
        <f t="shared" si="55"/>
        <v>0</v>
      </c>
      <c r="O199" s="28" t="str">
        <f t="shared" si="56"/>
        <v xml:space="preserve"> </v>
      </c>
      <c r="Q199" s="12" t="str">
        <f>LOOKUP(C199,TRIGGERS!B:B,TRIGGERS!A:A)</f>
        <v xml:space="preserve">   </v>
      </c>
      <c r="R199" t="str">
        <f>LOOKUP(E199,CONDITIONS!B:B,CONDITIONS!A:A)</f>
        <v xml:space="preserve"> </v>
      </c>
      <c r="S199" t="str">
        <f>LOOKUP(G199,ACTIONS!B:B,ACTIONS!A:A)</f>
        <v xml:space="preserve"> </v>
      </c>
      <c r="T199" t="str">
        <f>LOOKUP(I199,CONDITIONS!B:B,CONDITIONS!A:A)</f>
        <v xml:space="preserve"> </v>
      </c>
    </row>
    <row r="200" spans="1:20">
      <c r="A200" s="33" t="s">
        <v>713</v>
      </c>
      <c r="B200" t="str">
        <f t="shared" si="44"/>
        <v>0000000000000000</v>
      </c>
      <c r="C200" s="28">
        <f t="shared" si="45"/>
        <v>0</v>
      </c>
      <c r="D200" s="28" t="str">
        <f t="shared" si="57"/>
        <v xml:space="preserve"> </v>
      </c>
      <c r="E200" s="28">
        <f t="shared" si="46"/>
        <v>0</v>
      </c>
      <c r="F200" s="28" t="str">
        <f t="shared" si="47"/>
        <v xml:space="preserve"> </v>
      </c>
      <c r="G200" s="28">
        <f t="shared" si="48"/>
        <v>0</v>
      </c>
      <c r="H200" s="28" t="str">
        <f t="shared" si="49"/>
        <v xml:space="preserve"> </v>
      </c>
      <c r="I200" s="28">
        <f t="shared" si="50"/>
        <v>0</v>
      </c>
      <c r="J200" s="28" t="str">
        <f t="shared" si="51"/>
        <v xml:space="preserve"> </v>
      </c>
      <c r="K200" s="28">
        <f t="shared" si="52"/>
        <v>0</v>
      </c>
      <c r="L200" s="28" t="str">
        <f t="shared" si="53"/>
        <v>0</v>
      </c>
      <c r="M200" s="28">
        <f t="shared" si="54"/>
        <v>0</v>
      </c>
      <c r="N200" s="28">
        <f t="shared" si="55"/>
        <v>0</v>
      </c>
      <c r="O200" s="28" t="str">
        <f t="shared" si="56"/>
        <v xml:space="preserve"> </v>
      </c>
      <c r="Q200" s="12" t="str">
        <f>LOOKUP(C200,TRIGGERS!B:B,TRIGGERS!A:A)</f>
        <v xml:space="preserve">   </v>
      </c>
      <c r="R200" t="str">
        <f>LOOKUP(E200,CONDITIONS!B:B,CONDITIONS!A:A)</f>
        <v xml:space="preserve"> </v>
      </c>
      <c r="S200" t="str">
        <f>LOOKUP(G200,ACTIONS!B:B,ACTIONS!A:A)</f>
        <v xml:space="preserve"> </v>
      </c>
      <c r="T200" t="str">
        <f>LOOKUP(I200,CONDITIONS!B:B,CONDITIONS!A:A)</f>
        <v xml:space="preserve"> </v>
      </c>
    </row>
    <row r="201" spans="1:20">
      <c r="A201" s="33" t="s">
        <v>714</v>
      </c>
      <c r="B201" t="str">
        <f t="shared" si="44"/>
        <v>0000000000000000</v>
      </c>
      <c r="C201" s="28">
        <f t="shared" si="45"/>
        <v>0</v>
      </c>
      <c r="D201" s="28" t="str">
        <f t="shared" si="57"/>
        <v xml:space="preserve"> </v>
      </c>
      <c r="E201" s="28">
        <f t="shared" si="46"/>
        <v>0</v>
      </c>
      <c r="F201" s="28" t="str">
        <f t="shared" si="47"/>
        <v xml:space="preserve"> </v>
      </c>
      <c r="G201" s="28">
        <f t="shared" si="48"/>
        <v>0</v>
      </c>
      <c r="H201" s="28" t="str">
        <f t="shared" si="49"/>
        <v xml:space="preserve"> </v>
      </c>
      <c r="I201" s="28">
        <f t="shared" si="50"/>
        <v>0</v>
      </c>
      <c r="J201" s="28" t="str">
        <f t="shared" si="51"/>
        <v xml:space="preserve"> </v>
      </c>
      <c r="K201" s="28">
        <f t="shared" si="52"/>
        <v>0</v>
      </c>
      <c r="L201" s="28" t="str">
        <f t="shared" si="53"/>
        <v>0</v>
      </c>
      <c r="M201" s="28">
        <f t="shared" si="54"/>
        <v>0</v>
      </c>
      <c r="N201" s="28">
        <f t="shared" si="55"/>
        <v>0</v>
      </c>
      <c r="O201" s="28" t="str">
        <f t="shared" si="56"/>
        <v xml:space="preserve"> </v>
      </c>
      <c r="Q201" s="12" t="str">
        <f>LOOKUP(C201,TRIGGERS!B:B,TRIGGERS!A:A)</f>
        <v xml:space="preserve">   </v>
      </c>
      <c r="R201" t="str">
        <f>LOOKUP(E201,CONDITIONS!B:B,CONDITIONS!A:A)</f>
        <v xml:space="preserve"> </v>
      </c>
      <c r="S201" t="str">
        <f>LOOKUP(G201,ACTIONS!B:B,ACTIONS!A:A)</f>
        <v xml:space="preserve"> </v>
      </c>
      <c r="T201" t="str">
        <f>LOOKUP(I201,CONDITIONS!B:B,CONDITIONS!A:A)</f>
        <v xml:space="preserve"> </v>
      </c>
    </row>
    <row r="202" spans="1:20">
      <c r="A202" s="33" t="s">
        <v>715</v>
      </c>
      <c r="B202" t="str">
        <f t="shared" si="44"/>
        <v>0000000000000000</v>
      </c>
      <c r="C202" s="28">
        <f t="shared" si="45"/>
        <v>0</v>
      </c>
      <c r="D202" s="28" t="str">
        <f t="shared" si="57"/>
        <v xml:space="preserve"> </v>
      </c>
      <c r="E202" s="28">
        <f t="shared" si="46"/>
        <v>0</v>
      </c>
      <c r="F202" s="28" t="str">
        <f t="shared" si="47"/>
        <v xml:space="preserve"> </v>
      </c>
      <c r="G202" s="28">
        <f t="shared" si="48"/>
        <v>0</v>
      </c>
      <c r="H202" s="28" t="str">
        <f t="shared" si="49"/>
        <v xml:space="preserve"> </v>
      </c>
      <c r="I202" s="28">
        <f t="shared" si="50"/>
        <v>0</v>
      </c>
      <c r="J202" s="28" t="str">
        <f t="shared" si="51"/>
        <v xml:space="preserve"> </v>
      </c>
      <c r="K202" s="28">
        <f t="shared" si="52"/>
        <v>0</v>
      </c>
      <c r="L202" s="28" t="str">
        <f t="shared" si="53"/>
        <v>0</v>
      </c>
      <c r="M202" s="28">
        <f t="shared" si="54"/>
        <v>0</v>
      </c>
      <c r="N202" s="28">
        <f t="shared" si="55"/>
        <v>0</v>
      </c>
      <c r="O202" s="28" t="str">
        <f t="shared" si="56"/>
        <v xml:space="preserve"> </v>
      </c>
      <c r="Q202" s="12" t="str">
        <f>LOOKUP(C202,TRIGGERS!B:B,TRIGGERS!A:A)</f>
        <v xml:space="preserve">   </v>
      </c>
      <c r="R202" t="str">
        <f>LOOKUP(E202,CONDITIONS!B:B,CONDITIONS!A:A)</f>
        <v xml:space="preserve"> </v>
      </c>
      <c r="S202" t="str">
        <f>LOOKUP(G202,ACTIONS!B:B,ACTIONS!A:A)</f>
        <v xml:space="preserve"> </v>
      </c>
      <c r="T202" t="str">
        <f>LOOKUP(I202,CONDITIONS!B:B,CONDITIONS!A:A)</f>
        <v xml:space="preserve"> </v>
      </c>
    </row>
    <row r="203" spans="1:20">
      <c r="A203" s="33" t="s">
        <v>716</v>
      </c>
      <c r="B203" t="str">
        <f t="shared" si="44"/>
        <v>0000000000000000</v>
      </c>
      <c r="C203" s="28">
        <f t="shared" si="45"/>
        <v>0</v>
      </c>
      <c r="D203" s="28" t="str">
        <f t="shared" si="57"/>
        <v xml:space="preserve"> </v>
      </c>
      <c r="E203" s="28">
        <f t="shared" si="46"/>
        <v>0</v>
      </c>
      <c r="F203" s="28" t="str">
        <f t="shared" si="47"/>
        <v xml:space="preserve"> </v>
      </c>
      <c r="G203" s="28">
        <f t="shared" si="48"/>
        <v>0</v>
      </c>
      <c r="H203" s="28" t="str">
        <f t="shared" si="49"/>
        <v xml:space="preserve"> </v>
      </c>
      <c r="I203" s="28">
        <f t="shared" si="50"/>
        <v>0</v>
      </c>
      <c r="J203" s="28" t="str">
        <f t="shared" si="51"/>
        <v xml:space="preserve"> </v>
      </c>
      <c r="K203" s="28">
        <f t="shared" si="52"/>
        <v>0</v>
      </c>
      <c r="L203" s="28" t="str">
        <f t="shared" si="53"/>
        <v>0</v>
      </c>
      <c r="M203" s="28">
        <f t="shared" si="54"/>
        <v>0</v>
      </c>
      <c r="N203" s="28">
        <f t="shared" si="55"/>
        <v>0</v>
      </c>
      <c r="O203" s="28" t="str">
        <f t="shared" si="56"/>
        <v xml:space="preserve"> </v>
      </c>
      <c r="Q203" s="12" t="str">
        <f>LOOKUP(C203,TRIGGERS!B:B,TRIGGERS!A:A)</f>
        <v xml:space="preserve">   </v>
      </c>
      <c r="R203" t="str">
        <f>LOOKUP(E203,CONDITIONS!B:B,CONDITIONS!A:A)</f>
        <v xml:space="preserve"> </v>
      </c>
      <c r="S203" t="str">
        <f>LOOKUP(G203,ACTIONS!B:B,ACTIONS!A:A)</f>
        <v xml:space="preserve"> </v>
      </c>
      <c r="T203" t="str">
        <f>LOOKUP(I203,CONDITIONS!B:B,CONDITIONS!A:A)</f>
        <v xml:space="preserve"> </v>
      </c>
    </row>
    <row r="204" spans="1:20">
      <c r="A204" s="33" t="s">
        <v>717</v>
      </c>
      <c r="B204" t="str">
        <f t="shared" si="44"/>
        <v>0000000000000000</v>
      </c>
      <c r="C204" s="28">
        <f t="shared" si="45"/>
        <v>0</v>
      </c>
      <c r="D204" s="28" t="str">
        <f t="shared" si="57"/>
        <v xml:space="preserve"> </v>
      </c>
      <c r="E204" s="28">
        <f t="shared" si="46"/>
        <v>0</v>
      </c>
      <c r="F204" s="28" t="str">
        <f t="shared" si="47"/>
        <v xml:space="preserve"> </v>
      </c>
      <c r="G204" s="28">
        <f t="shared" si="48"/>
        <v>0</v>
      </c>
      <c r="H204" s="28" t="str">
        <f t="shared" si="49"/>
        <v xml:space="preserve"> </v>
      </c>
      <c r="I204" s="28">
        <f t="shared" si="50"/>
        <v>0</v>
      </c>
      <c r="J204" s="28" t="str">
        <f t="shared" si="51"/>
        <v xml:space="preserve"> </v>
      </c>
      <c r="K204" s="28">
        <f t="shared" si="52"/>
        <v>0</v>
      </c>
      <c r="L204" s="28" t="str">
        <f t="shared" si="53"/>
        <v>0</v>
      </c>
      <c r="M204" s="28">
        <f t="shared" si="54"/>
        <v>0</v>
      </c>
      <c r="N204" s="28">
        <f t="shared" si="55"/>
        <v>0</v>
      </c>
      <c r="O204" s="28" t="str">
        <f t="shared" si="56"/>
        <v xml:space="preserve"> </v>
      </c>
      <c r="Q204" s="12" t="str">
        <f>LOOKUP(C204,TRIGGERS!B:B,TRIGGERS!A:A)</f>
        <v xml:space="preserve">   </v>
      </c>
      <c r="R204" t="str">
        <f>LOOKUP(E204,CONDITIONS!B:B,CONDITIONS!A:A)</f>
        <v xml:space="preserve"> </v>
      </c>
      <c r="S204" t="str">
        <f>LOOKUP(G204,ACTIONS!B:B,ACTIONS!A:A)</f>
        <v xml:space="preserve"> </v>
      </c>
      <c r="T204" t="str">
        <f>LOOKUP(I204,CONDITIONS!B:B,CONDITIONS!A:A)</f>
        <v xml:space="preserve"> </v>
      </c>
    </row>
    <row r="205" spans="1:20">
      <c r="A205" s="33" t="s">
        <v>718</v>
      </c>
      <c r="B205" t="str">
        <f t="shared" si="44"/>
        <v>0000000000000000</v>
      </c>
      <c r="C205" s="28">
        <f t="shared" si="45"/>
        <v>0</v>
      </c>
      <c r="D205" s="28" t="str">
        <f t="shared" si="57"/>
        <v xml:space="preserve"> </v>
      </c>
      <c r="E205" s="28">
        <f t="shared" si="46"/>
        <v>0</v>
      </c>
      <c r="F205" s="28" t="str">
        <f t="shared" si="47"/>
        <v xml:space="preserve"> </v>
      </c>
      <c r="G205" s="28">
        <f t="shared" si="48"/>
        <v>0</v>
      </c>
      <c r="H205" s="28" t="str">
        <f t="shared" si="49"/>
        <v xml:space="preserve"> </v>
      </c>
      <c r="I205" s="28">
        <f t="shared" si="50"/>
        <v>0</v>
      </c>
      <c r="J205" s="28" t="str">
        <f t="shared" si="51"/>
        <v xml:space="preserve"> </v>
      </c>
      <c r="K205" s="28">
        <f t="shared" si="52"/>
        <v>0</v>
      </c>
      <c r="L205" s="28" t="str">
        <f t="shared" si="53"/>
        <v>0</v>
      </c>
      <c r="M205" s="28">
        <f t="shared" si="54"/>
        <v>0</v>
      </c>
      <c r="N205" s="28">
        <f t="shared" si="55"/>
        <v>0</v>
      </c>
      <c r="O205" s="28" t="str">
        <f t="shared" si="56"/>
        <v xml:space="preserve"> </v>
      </c>
      <c r="Q205" s="12" t="str">
        <f>LOOKUP(C205,TRIGGERS!B:B,TRIGGERS!A:A)</f>
        <v xml:space="preserve">   </v>
      </c>
      <c r="R205" t="str">
        <f>LOOKUP(E205,CONDITIONS!B:B,CONDITIONS!A:A)</f>
        <v xml:space="preserve"> </v>
      </c>
      <c r="S205" t="str">
        <f>LOOKUP(G205,ACTIONS!B:B,ACTIONS!A:A)</f>
        <v xml:space="preserve"> </v>
      </c>
      <c r="T205" t="str">
        <f>LOOKUP(I205,CONDITIONS!B:B,CONDITIONS!A:A)</f>
        <v xml:space="preserve"> </v>
      </c>
    </row>
    <row r="206" spans="1:20">
      <c r="A206" s="33" t="s">
        <v>719</v>
      </c>
      <c r="B206" t="str">
        <f t="shared" si="44"/>
        <v>0000000000000000</v>
      </c>
      <c r="C206" s="28">
        <f t="shared" si="45"/>
        <v>0</v>
      </c>
      <c r="D206" s="28" t="str">
        <f t="shared" si="57"/>
        <v xml:space="preserve"> </v>
      </c>
      <c r="E206" s="28">
        <f t="shared" si="46"/>
        <v>0</v>
      </c>
      <c r="F206" s="28" t="str">
        <f t="shared" si="47"/>
        <v xml:space="preserve"> </v>
      </c>
      <c r="G206" s="28">
        <f t="shared" si="48"/>
        <v>0</v>
      </c>
      <c r="H206" s="28" t="str">
        <f t="shared" si="49"/>
        <v xml:space="preserve"> </v>
      </c>
      <c r="I206" s="28">
        <f t="shared" si="50"/>
        <v>0</v>
      </c>
      <c r="J206" s="28" t="str">
        <f t="shared" si="51"/>
        <v xml:space="preserve"> </v>
      </c>
      <c r="K206" s="28">
        <f t="shared" si="52"/>
        <v>0</v>
      </c>
      <c r="L206" s="28" t="str">
        <f t="shared" si="53"/>
        <v>0</v>
      </c>
      <c r="M206" s="28">
        <f t="shared" si="54"/>
        <v>0</v>
      </c>
      <c r="N206" s="28">
        <f t="shared" si="55"/>
        <v>0</v>
      </c>
      <c r="O206" s="28" t="str">
        <f t="shared" si="56"/>
        <v xml:space="preserve"> </v>
      </c>
      <c r="Q206" s="12" t="str">
        <f>LOOKUP(C206,TRIGGERS!B:B,TRIGGERS!A:A)</f>
        <v xml:space="preserve">   </v>
      </c>
      <c r="R206" t="str">
        <f>LOOKUP(E206,CONDITIONS!B:B,CONDITIONS!A:A)</f>
        <v xml:space="preserve"> </v>
      </c>
      <c r="S206" t="str">
        <f>LOOKUP(G206,ACTIONS!B:B,ACTIONS!A:A)</f>
        <v xml:space="preserve"> </v>
      </c>
      <c r="T206" t="str">
        <f>LOOKUP(I206,CONDITIONS!B:B,CONDITIONS!A:A)</f>
        <v xml:space="preserve"> </v>
      </c>
    </row>
    <row r="207" spans="1:20">
      <c r="A207" s="33" t="s">
        <v>720</v>
      </c>
      <c r="B207" t="str">
        <f t="shared" si="44"/>
        <v>0000000000000000</v>
      </c>
      <c r="C207" s="28">
        <f t="shared" si="45"/>
        <v>0</v>
      </c>
      <c r="D207" s="28" t="str">
        <f t="shared" si="57"/>
        <v xml:space="preserve"> </v>
      </c>
      <c r="E207" s="28">
        <f t="shared" si="46"/>
        <v>0</v>
      </c>
      <c r="F207" s="28" t="str">
        <f t="shared" si="47"/>
        <v xml:space="preserve"> </v>
      </c>
      <c r="G207" s="28">
        <f t="shared" si="48"/>
        <v>0</v>
      </c>
      <c r="H207" s="28" t="str">
        <f t="shared" si="49"/>
        <v xml:space="preserve"> </v>
      </c>
      <c r="I207" s="28">
        <f t="shared" si="50"/>
        <v>0</v>
      </c>
      <c r="J207" s="28" t="str">
        <f t="shared" si="51"/>
        <v xml:space="preserve"> </v>
      </c>
      <c r="K207" s="28">
        <f t="shared" si="52"/>
        <v>0</v>
      </c>
      <c r="L207" s="28" t="str">
        <f t="shared" si="53"/>
        <v>0</v>
      </c>
      <c r="M207" s="28">
        <f t="shared" si="54"/>
        <v>0</v>
      </c>
      <c r="N207" s="28">
        <f t="shared" si="55"/>
        <v>0</v>
      </c>
      <c r="O207" s="28" t="str">
        <f t="shared" si="56"/>
        <v xml:space="preserve"> </v>
      </c>
      <c r="Q207" s="12" t="str">
        <f>LOOKUP(C207,TRIGGERS!B:B,TRIGGERS!A:A)</f>
        <v xml:space="preserve">   </v>
      </c>
      <c r="R207" t="str">
        <f>LOOKUP(E207,CONDITIONS!B:B,CONDITIONS!A:A)</f>
        <v xml:space="preserve"> </v>
      </c>
      <c r="S207" t="str">
        <f>LOOKUP(G207,ACTIONS!B:B,ACTIONS!A:A)</f>
        <v xml:space="preserve"> </v>
      </c>
      <c r="T207" t="str">
        <f>LOOKUP(I207,CONDITIONS!B:B,CONDITIONS!A:A)</f>
        <v xml:space="preserve"> </v>
      </c>
    </row>
    <row r="208" spans="1:20">
      <c r="A208" s="33" t="s">
        <v>721</v>
      </c>
      <c r="B208" t="str">
        <f t="shared" si="44"/>
        <v>0000000000000000</v>
      </c>
      <c r="C208" s="28">
        <f t="shared" si="45"/>
        <v>0</v>
      </c>
      <c r="D208" s="28" t="str">
        <f t="shared" si="57"/>
        <v xml:space="preserve"> </v>
      </c>
      <c r="E208" s="28">
        <f t="shared" si="46"/>
        <v>0</v>
      </c>
      <c r="F208" s="28" t="str">
        <f t="shared" si="47"/>
        <v xml:space="preserve"> </v>
      </c>
      <c r="G208" s="28">
        <f t="shared" si="48"/>
        <v>0</v>
      </c>
      <c r="H208" s="28" t="str">
        <f t="shared" si="49"/>
        <v xml:space="preserve"> </v>
      </c>
      <c r="I208" s="28">
        <f t="shared" si="50"/>
        <v>0</v>
      </c>
      <c r="J208" s="28" t="str">
        <f t="shared" si="51"/>
        <v xml:space="preserve"> </v>
      </c>
      <c r="K208" s="28">
        <f t="shared" si="52"/>
        <v>0</v>
      </c>
      <c r="L208" s="28" t="str">
        <f t="shared" si="53"/>
        <v>0</v>
      </c>
      <c r="M208" s="28">
        <f t="shared" si="54"/>
        <v>0</v>
      </c>
      <c r="N208" s="28">
        <f t="shared" si="55"/>
        <v>0</v>
      </c>
      <c r="O208" s="28" t="str">
        <f t="shared" si="56"/>
        <v xml:space="preserve"> </v>
      </c>
      <c r="Q208" s="12" t="str">
        <f>LOOKUP(C208,TRIGGERS!B:B,TRIGGERS!A:A)</f>
        <v xml:space="preserve">   </v>
      </c>
      <c r="R208" t="str">
        <f>LOOKUP(E208,CONDITIONS!B:B,CONDITIONS!A:A)</f>
        <v xml:space="preserve"> </v>
      </c>
      <c r="S208" t="str">
        <f>LOOKUP(G208,ACTIONS!B:B,ACTIONS!A:A)</f>
        <v xml:space="preserve"> </v>
      </c>
      <c r="T208" t="str">
        <f>LOOKUP(I208,CONDITIONS!B:B,CONDITIONS!A:A)</f>
        <v xml:space="preserve"> </v>
      </c>
    </row>
    <row r="209" spans="1:20">
      <c r="A209" s="33" t="s">
        <v>722</v>
      </c>
      <c r="B209" t="str">
        <f t="shared" si="44"/>
        <v>0000000000000000</v>
      </c>
      <c r="C209" s="28">
        <f t="shared" si="45"/>
        <v>0</v>
      </c>
      <c r="D209" s="28" t="str">
        <f t="shared" si="57"/>
        <v xml:space="preserve"> </v>
      </c>
      <c r="E209" s="28">
        <f t="shared" si="46"/>
        <v>0</v>
      </c>
      <c r="F209" s="28" t="str">
        <f t="shared" si="47"/>
        <v xml:space="preserve"> </v>
      </c>
      <c r="G209" s="28">
        <f t="shared" si="48"/>
        <v>0</v>
      </c>
      <c r="H209" s="28" t="str">
        <f t="shared" si="49"/>
        <v xml:space="preserve"> </v>
      </c>
      <c r="I209" s="28">
        <f t="shared" si="50"/>
        <v>0</v>
      </c>
      <c r="J209" s="28" t="str">
        <f t="shared" si="51"/>
        <v xml:space="preserve"> </v>
      </c>
      <c r="K209" s="28">
        <f t="shared" si="52"/>
        <v>0</v>
      </c>
      <c r="L209" s="28" t="str">
        <f t="shared" si="53"/>
        <v>0</v>
      </c>
      <c r="M209" s="28">
        <f t="shared" si="54"/>
        <v>0</v>
      </c>
      <c r="N209" s="28">
        <f t="shared" si="55"/>
        <v>0</v>
      </c>
      <c r="O209" s="28" t="str">
        <f t="shared" si="56"/>
        <v xml:space="preserve"> </v>
      </c>
      <c r="Q209" s="12" t="str">
        <f>LOOKUP(C209,TRIGGERS!B:B,TRIGGERS!A:A)</f>
        <v xml:space="preserve">   </v>
      </c>
      <c r="R209" t="str">
        <f>LOOKUP(E209,CONDITIONS!B:B,CONDITIONS!A:A)</f>
        <v xml:space="preserve"> </v>
      </c>
      <c r="S209" t="str">
        <f>LOOKUP(G209,ACTIONS!B:B,ACTIONS!A:A)</f>
        <v xml:space="preserve"> </v>
      </c>
      <c r="T209" t="str">
        <f>LOOKUP(I209,CONDITIONS!B:B,CONDITIONS!A:A)</f>
        <v xml:space="preserve"> </v>
      </c>
    </row>
    <row r="210" spans="1:20">
      <c r="A210" s="33" t="s">
        <v>723</v>
      </c>
      <c r="B210" t="str">
        <f t="shared" si="44"/>
        <v>0000000000000000</v>
      </c>
      <c r="C210" s="28">
        <f t="shared" si="45"/>
        <v>0</v>
      </c>
      <c r="D210" s="28" t="str">
        <f t="shared" si="57"/>
        <v xml:space="preserve"> </v>
      </c>
      <c r="E210" s="28">
        <f t="shared" si="46"/>
        <v>0</v>
      </c>
      <c r="F210" s="28" t="str">
        <f t="shared" si="47"/>
        <v xml:space="preserve"> </v>
      </c>
      <c r="G210" s="28">
        <f t="shared" si="48"/>
        <v>0</v>
      </c>
      <c r="H210" s="28" t="str">
        <f t="shared" si="49"/>
        <v xml:space="preserve"> </v>
      </c>
      <c r="I210" s="28">
        <f t="shared" si="50"/>
        <v>0</v>
      </c>
      <c r="J210" s="28" t="str">
        <f t="shared" si="51"/>
        <v xml:space="preserve"> </v>
      </c>
      <c r="K210" s="28">
        <f t="shared" si="52"/>
        <v>0</v>
      </c>
      <c r="L210" s="28" t="str">
        <f t="shared" si="53"/>
        <v>0</v>
      </c>
      <c r="M210" s="28">
        <f t="shared" si="54"/>
        <v>0</v>
      </c>
      <c r="N210" s="28">
        <f t="shared" si="55"/>
        <v>0</v>
      </c>
      <c r="O210" s="28" t="str">
        <f t="shared" si="56"/>
        <v xml:space="preserve"> </v>
      </c>
      <c r="Q210" s="12" t="str">
        <f>LOOKUP(C210,TRIGGERS!B:B,TRIGGERS!A:A)</f>
        <v xml:space="preserve">   </v>
      </c>
      <c r="R210" t="str">
        <f>LOOKUP(E210,CONDITIONS!B:B,CONDITIONS!A:A)</f>
        <v xml:space="preserve"> </v>
      </c>
      <c r="S210" t="str">
        <f>LOOKUP(G210,ACTIONS!B:B,ACTIONS!A:A)</f>
        <v xml:space="preserve"> </v>
      </c>
      <c r="T210" t="str">
        <f>LOOKUP(I210,CONDITIONS!B:B,CONDITIONS!A:A)</f>
        <v xml:space="preserve"> </v>
      </c>
    </row>
    <row r="211" spans="1:20">
      <c r="A211" s="33" t="s">
        <v>724</v>
      </c>
      <c r="B211" t="str">
        <f t="shared" si="44"/>
        <v>0000000000000000</v>
      </c>
      <c r="C211" s="28">
        <f t="shared" si="45"/>
        <v>0</v>
      </c>
      <c r="D211" s="28" t="str">
        <f t="shared" si="57"/>
        <v xml:space="preserve"> </v>
      </c>
      <c r="E211" s="28">
        <f t="shared" si="46"/>
        <v>0</v>
      </c>
      <c r="F211" s="28" t="str">
        <f t="shared" si="47"/>
        <v xml:space="preserve"> </v>
      </c>
      <c r="G211" s="28">
        <f t="shared" si="48"/>
        <v>0</v>
      </c>
      <c r="H211" s="28" t="str">
        <f t="shared" si="49"/>
        <v xml:space="preserve"> </v>
      </c>
      <c r="I211" s="28">
        <f t="shared" si="50"/>
        <v>0</v>
      </c>
      <c r="J211" s="28" t="str">
        <f t="shared" si="51"/>
        <v xml:space="preserve"> </v>
      </c>
      <c r="K211" s="28">
        <f t="shared" si="52"/>
        <v>0</v>
      </c>
      <c r="L211" s="28" t="str">
        <f t="shared" si="53"/>
        <v>0</v>
      </c>
      <c r="M211" s="28">
        <f t="shared" si="54"/>
        <v>0</v>
      </c>
      <c r="N211" s="28">
        <f t="shared" si="55"/>
        <v>0</v>
      </c>
      <c r="O211" s="28" t="str">
        <f t="shared" si="56"/>
        <v xml:space="preserve"> </v>
      </c>
      <c r="Q211" s="12" t="str">
        <f>LOOKUP(C211,TRIGGERS!B:B,TRIGGERS!A:A)</f>
        <v xml:space="preserve">   </v>
      </c>
      <c r="R211" t="str">
        <f>LOOKUP(E211,CONDITIONS!B:B,CONDITIONS!A:A)</f>
        <v xml:space="preserve"> </v>
      </c>
      <c r="S211" t="str">
        <f>LOOKUP(G211,ACTIONS!B:B,ACTIONS!A:A)</f>
        <v xml:space="preserve"> </v>
      </c>
      <c r="T211" t="str">
        <f>LOOKUP(I211,CONDITIONS!B:B,CONDITIONS!A:A)</f>
        <v xml:space="preserve"> </v>
      </c>
    </row>
    <row r="212" spans="1:20">
      <c r="A212" s="33" t="s">
        <v>725</v>
      </c>
      <c r="B212" t="str">
        <f t="shared" si="44"/>
        <v>0000000000000000</v>
      </c>
      <c r="C212" s="28">
        <f t="shared" si="45"/>
        <v>0</v>
      </c>
      <c r="D212" s="28" t="str">
        <f t="shared" si="57"/>
        <v xml:space="preserve"> </v>
      </c>
      <c r="E212" s="28">
        <f t="shared" si="46"/>
        <v>0</v>
      </c>
      <c r="F212" s="28" t="str">
        <f t="shared" si="47"/>
        <v xml:space="preserve"> </v>
      </c>
      <c r="G212" s="28">
        <f t="shared" si="48"/>
        <v>0</v>
      </c>
      <c r="H212" s="28" t="str">
        <f t="shared" si="49"/>
        <v xml:space="preserve"> </v>
      </c>
      <c r="I212" s="28">
        <f t="shared" si="50"/>
        <v>0</v>
      </c>
      <c r="J212" s="28" t="str">
        <f t="shared" si="51"/>
        <v xml:space="preserve"> </v>
      </c>
      <c r="K212" s="28">
        <f t="shared" si="52"/>
        <v>0</v>
      </c>
      <c r="L212" s="28" t="str">
        <f t="shared" si="53"/>
        <v>0</v>
      </c>
      <c r="M212" s="28">
        <f t="shared" si="54"/>
        <v>0</v>
      </c>
      <c r="N212" s="28">
        <f t="shared" si="55"/>
        <v>0</v>
      </c>
      <c r="O212" s="28" t="str">
        <f t="shared" si="56"/>
        <v xml:space="preserve"> </v>
      </c>
      <c r="Q212" s="12" t="str">
        <f>LOOKUP(C212,TRIGGERS!B:B,TRIGGERS!A:A)</f>
        <v xml:space="preserve">   </v>
      </c>
      <c r="R212" t="str">
        <f>LOOKUP(E212,CONDITIONS!B:B,CONDITIONS!A:A)</f>
        <v xml:space="preserve"> </v>
      </c>
      <c r="S212" t="str">
        <f>LOOKUP(G212,ACTIONS!B:B,ACTIONS!A:A)</f>
        <v xml:space="preserve"> </v>
      </c>
      <c r="T212" t="str">
        <f>LOOKUP(I212,CONDITIONS!B:B,CONDITIONS!A:A)</f>
        <v xml:space="preserve"> </v>
      </c>
    </row>
    <row r="213" spans="1:20">
      <c r="A213" s="33" t="s">
        <v>726</v>
      </c>
      <c r="B213" t="str">
        <f t="shared" si="44"/>
        <v>0000000000000000</v>
      </c>
      <c r="C213" s="28">
        <f t="shared" si="45"/>
        <v>0</v>
      </c>
      <c r="D213" s="28" t="str">
        <f t="shared" si="57"/>
        <v xml:space="preserve"> </v>
      </c>
      <c r="E213" s="28">
        <f t="shared" si="46"/>
        <v>0</v>
      </c>
      <c r="F213" s="28" t="str">
        <f t="shared" si="47"/>
        <v xml:space="preserve"> </v>
      </c>
      <c r="G213" s="28">
        <f t="shared" si="48"/>
        <v>0</v>
      </c>
      <c r="H213" s="28" t="str">
        <f t="shared" si="49"/>
        <v xml:space="preserve"> </v>
      </c>
      <c r="I213" s="28">
        <f t="shared" si="50"/>
        <v>0</v>
      </c>
      <c r="J213" s="28" t="str">
        <f t="shared" si="51"/>
        <v xml:space="preserve"> </v>
      </c>
      <c r="K213" s="28">
        <f t="shared" si="52"/>
        <v>0</v>
      </c>
      <c r="L213" s="28" t="str">
        <f t="shared" si="53"/>
        <v>0</v>
      </c>
      <c r="M213" s="28">
        <f t="shared" si="54"/>
        <v>0</v>
      </c>
      <c r="N213" s="28">
        <f t="shared" si="55"/>
        <v>0</v>
      </c>
      <c r="O213" s="28" t="str">
        <f t="shared" si="56"/>
        <v xml:space="preserve"> </v>
      </c>
      <c r="Q213" s="12" t="str">
        <f>LOOKUP(C213,TRIGGERS!B:B,TRIGGERS!A:A)</f>
        <v xml:space="preserve">   </v>
      </c>
      <c r="R213" t="str">
        <f>LOOKUP(E213,CONDITIONS!B:B,CONDITIONS!A:A)</f>
        <v xml:space="preserve"> </v>
      </c>
      <c r="S213" t="str">
        <f>LOOKUP(G213,ACTIONS!B:B,ACTIONS!A:A)</f>
        <v xml:space="preserve"> </v>
      </c>
      <c r="T213" t="str">
        <f>LOOKUP(I213,CONDITIONS!B:B,CONDITIONS!A:A)</f>
        <v xml:space="preserve"> </v>
      </c>
    </row>
    <row r="214" spans="1:20">
      <c r="A214" s="33" t="s">
        <v>727</v>
      </c>
      <c r="B214" t="str">
        <f t="shared" si="44"/>
        <v>0000000000000000</v>
      </c>
      <c r="C214" s="28">
        <f t="shared" si="45"/>
        <v>0</v>
      </c>
      <c r="D214" s="28" t="str">
        <f t="shared" si="57"/>
        <v xml:space="preserve"> </v>
      </c>
      <c r="E214" s="28">
        <f t="shared" si="46"/>
        <v>0</v>
      </c>
      <c r="F214" s="28" t="str">
        <f t="shared" si="47"/>
        <v xml:space="preserve"> </v>
      </c>
      <c r="G214" s="28">
        <f t="shared" si="48"/>
        <v>0</v>
      </c>
      <c r="H214" s="28" t="str">
        <f t="shared" si="49"/>
        <v xml:space="preserve"> </v>
      </c>
      <c r="I214" s="28">
        <f t="shared" si="50"/>
        <v>0</v>
      </c>
      <c r="J214" s="28" t="str">
        <f t="shared" si="51"/>
        <v xml:space="preserve"> </v>
      </c>
      <c r="K214" s="28">
        <f t="shared" si="52"/>
        <v>0</v>
      </c>
      <c r="L214" s="28" t="str">
        <f t="shared" si="53"/>
        <v>0</v>
      </c>
      <c r="M214" s="28">
        <f t="shared" si="54"/>
        <v>0</v>
      </c>
      <c r="N214" s="28">
        <f t="shared" si="55"/>
        <v>0</v>
      </c>
      <c r="O214" s="28" t="str">
        <f t="shared" si="56"/>
        <v xml:space="preserve"> </v>
      </c>
      <c r="Q214" s="12" t="str">
        <f>LOOKUP(C214,TRIGGERS!B:B,TRIGGERS!A:A)</f>
        <v xml:space="preserve">   </v>
      </c>
      <c r="R214" t="str">
        <f>LOOKUP(E214,CONDITIONS!B:B,CONDITIONS!A:A)</f>
        <v xml:space="preserve"> </v>
      </c>
      <c r="S214" t="str">
        <f>LOOKUP(G214,ACTIONS!B:B,ACTIONS!A:A)</f>
        <v xml:space="preserve"> </v>
      </c>
      <c r="T214" t="str">
        <f>LOOKUP(I214,CONDITIONS!B:B,CONDITIONS!A:A)</f>
        <v xml:space="preserve"> </v>
      </c>
    </row>
    <row r="215" spans="1:20">
      <c r="A215" s="33" t="s">
        <v>728</v>
      </c>
      <c r="B215" t="str">
        <f t="shared" si="44"/>
        <v>0000000000000000</v>
      </c>
      <c r="C215" s="28">
        <f t="shared" si="45"/>
        <v>0</v>
      </c>
      <c r="D215" s="28" t="str">
        <f t="shared" si="57"/>
        <v xml:space="preserve"> </v>
      </c>
      <c r="E215" s="28">
        <f t="shared" si="46"/>
        <v>0</v>
      </c>
      <c r="F215" s="28" t="str">
        <f t="shared" si="47"/>
        <v xml:space="preserve"> </v>
      </c>
      <c r="G215" s="28">
        <f t="shared" si="48"/>
        <v>0</v>
      </c>
      <c r="H215" s="28" t="str">
        <f t="shared" si="49"/>
        <v xml:space="preserve"> </v>
      </c>
      <c r="I215" s="28">
        <f t="shared" si="50"/>
        <v>0</v>
      </c>
      <c r="J215" s="28" t="str">
        <f t="shared" si="51"/>
        <v xml:space="preserve"> </v>
      </c>
      <c r="K215" s="28">
        <f t="shared" si="52"/>
        <v>0</v>
      </c>
      <c r="L215" s="28" t="str">
        <f t="shared" si="53"/>
        <v>0</v>
      </c>
      <c r="M215" s="28">
        <f t="shared" si="54"/>
        <v>0</v>
      </c>
      <c r="N215" s="28">
        <f t="shared" si="55"/>
        <v>0</v>
      </c>
      <c r="O215" s="28" t="str">
        <f t="shared" si="56"/>
        <v xml:space="preserve"> </v>
      </c>
      <c r="Q215" s="12" t="str">
        <f>LOOKUP(C215,TRIGGERS!B:B,TRIGGERS!A:A)</f>
        <v xml:space="preserve">   </v>
      </c>
      <c r="R215" t="str">
        <f>LOOKUP(E215,CONDITIONS!B:B,CONDITIONS!A:A)</f>
        <v xml:space="preserve"> </v>
      </c>
      <c r="S215" t="str">
        <f>LOOKUP(G215,ACTIONS!B:B,ACTIONS!A:A)</f>
        <v xml:space="preserve"> </v>
      </c>
      <c r="T215" t="str">
        <f>LOOKUP(I215,CONDITIONS!B:B,CONDITIONS!A:A)</f>
        <v xml:space="preserve"> </v>
      </c>
    </row>
    <row r="216" spans="1:20">
      <c r="A216" s="33" t="s">
        <v>729</v>
      </c>
      <c r="B216" t="str">
        <f t="shared" si="44"/>
        <v>0000000000000000</v>
      </c>
      <c r="C216" s="28">
        <f t="shared" si="45"/>
        <v>0</v>
      </c>
      <c r="D216" s="28" t="str">
        <f t="shared" si="57"/>
        <v xml:space="preserve"> </v>
      </c>
      <c r="E216" s="28">
        <f t="shared" si="46"/>
        <v>0</v>
      </c>
      <c r="F216" s="28" t="str">
        <f t="shared" si="47"/>
        <v xml:space="preserve"> </v>
      </c>
      <c r="G216" s="28">
        <f t="shared" si="48"/>
        <v>0</v>
      </c>
      <c r="H216" s="28" t="str">
        <f t="shared" si="49"/>
        <v xml:space="preserve"> </v>
      </c>
      <c r="I216" s="28">
        <f t="shared" si="50"/>
        <v>0</v>
      </c>
      <c r="J216" s="28" t="str">
        <f t="shared" si="51"/>
        <v xml:space="preserve"> </v>
      </c>
      <c r="K216" s="28">
        <f t="shared" si="52"/>
        <v>0</v>
      </c>
      <c r="L216" s="28" t="str">
        <f t="shared" si="53"/>
        <v>0</v>
      </c>
      <c r="M216" s="28">
        <f t="shared" si="54"/>
        <v>0</v>
      </c>
      <c r="N216" s="28">
        <f t="shared" si="55"/>
        <v>0</v>
      </c>
      <c r="O216" s="28" t="str">
        <f t="shared" si="56"/>
        <v xml:space="preserve"> </v>
      </c>
      <c r="Q216" s="12" t="str">
        <f>LOOKUP(C216,TRIGGERS!B:B,TRIGGERS!A:A)</f>
        <v xml:space="preserve">   </v>
      </c>
      <c r="R216" t="str">
        <f>LOOKUP(E216,CONDITIONS!B:B,CONDITIONS!A:A)</f>
        <v xml:space="preserve"> </v>
      </c>
      <c r="S216" t="str">
        <f>LOOKUP(G216,ACTIONS!B:B,ACTIONS!A:A)</f>
        <v xml:space="preserve"> </v>
      </c>
      <c r="T216" t="str">
        <f>LOOKUP(I216,CONDITIONS!B:B,CONDITIONS!A:A)</f>
        <v xml:space="preserve"> </v>
      </c>
    </row>
    <row r="217" spans="1:20">
      <c r="A217" s="33" t="s">
        <v>730</v>
      </c>
      <c r="B217" t="str">
        <f t="shared" si="44"/>
        <v>0000000000000000</v>
      </c>
      <c r="C217" s="28">
        <f t="shared" si="45"/>
        <v>0</v>
      </c>
      <c r="D217" s="28" t="str">
        <f t="shared" si="57"/>
        <v xml:space="preserve"> </v>
      </c>
      <c r="E217" s="28">
        <f t="shared" si="46"/>
        <v>0</v>
      </c>
      <c r="F217" s="28" t="str">
        <f t="shared" si="47"/>
        <v xml:space="preserve"> </v>
      </c>
      <c r="G217" s="28">
        <f t="shared" si="48"/>
        <v>0</v>
      </c>
      <c r="H217" s="28" t="str">
        <f t="shared" si="49"/>
        <v xml:space="preserve"> </v>
      </c>
      <c r="I217" s="28">
        <f t="shared" si="50"/>
        <v>0</v>
      </c>
      <c r="J217" s="28" t="str">
        <f t="shared" si="51"/>
        <v xml:space="preserve"> </v>
      </c>
      <c r="K217" s="28">
        <f t="shared" si="52"/>
        <v>0</v>
      </c>
      <c r="L217" s="28" t="str">
        <f t="shared" si="53"/>
        <v>0</v>
      </c>
      <c r="M217" s="28">
        <f t="shared" si="54"/>
        <v>0</v>
      </c>
      <c r="N217" s="28">
        <f t="shared" si="55"/>
        <v>0</v>
      </c>
      <c r="O217" s="28" t="str">
        <f t="shared" si="56"/>
        <v xml:space="preserve"> </v>
      </c>
      <c r="Q217" s="12" t="str">
        <f>LOOKUP(C217,TRIGGERS!B:B,TRIGGERS!A:A)</f>
        <v xml:space="preserve">   </v>
      </c>
      <c r="R217" t="str">
        <f>LOOKUP(E217,CONDITIONS!B:B,CONDITIONS!A:A)</f>
        <v xml:space="preserve"> </v>
      </c>
      <c r="S217" t="str">
        <f>LOOKUP(G217,ACTIONS!B:B,ACTIONS!A:A)</f>
        <v xml:space="preserve"> </v>
      </c>
      <c r="T217" t="str">
        <f>LOOKUP(I217,CONDITIONS!B:B,CONDITIONS!A:A)</f>
        <v xml:space="preserve"> </v>
      </c>
    </row>
    <row r="218" spans="1:20">
      <c r="A218" s="33" t="s">
        <v>731</v>
      </c>
      <c r="B218" t="str">
        <f t="shared" si="44"/>
        <v>0000000000000000</v>
      </c>
      <c r="C218" s="28">
        <f t="shared" si="45"/>
        <v>0</v>
      </c>
      <c r="D218" s="28" t="str">
        <f t="shared" si="57"/>
        <v xml:space="preserve"> </v>
      </c>
      <c r="E218" s="28">
        <f t="shared" si="46"/>
        <v>0</v>
      </c>
      <c r="F218" s="28" t="str">
        <f t="shared" si="47"/>
        <v xml:space="preserve"> </v>
      </c>
      <c r="G218" s="28">
        <f t="shared" si="48"/>
        <v>0</v>
      </c>
      <c r="H218" s="28" t="str">
        <f t="shared" si="49"/>
        <v xml:space="preserve"> </v>
      </c>
      <c r="I218" s="28">
        <f t="shared" si="50"/>
        <v>0</v>
      </c>
      <c r="J218" s="28" t="str">
        <f t="shared" si="51"/>
        <v xml:space="preserve"> </v>
      </c>
      <c r="K218" s="28">
        <f t="shared" si="52"/>
        <v>0</v>
      </c>
      <c r="L218" s="28" t="str">
        <f t="shared" si="53"/>
        <v>0</v>
      </c>
      <c r="M218" s="28">
        <f t="shared" si="54"/>
        <v>0</v>
      </c>
      <c r="N218" s="28">
        <f t="shared" si="55"/>
        <v>0</v>
      </c>
      <c r="O218" s="28" t="str">
        <f t="shared" si="56"/>
        <v xml:space="preserve"> </v>
      </c>
      <c r="Q218" s="12" t="str">
        <f>LOOKUP(C218,TRIGGERS!B:B,TRIGGERS!A:A)</f>
        <v xml:space="preserve">   </v>
      </c>
      <c r="R218" t="str">
        <f>LOOKUP(E218,CONDITIONS!B:B,CONDITIONS!A:A)</f>
        <v xml:space="preserve"> </v>
      </c>
      <c r="S218" t="str">
        <f>LOOKUP(G218,ACTIONS!B:B,ACTIONS!A:A)</f>
        <v xml:space="preserve"> </v>
      </c>
      <c r="T218" t="str">
        <f>LOOKUP(I218,CONDITIONS!B:B,CONDITIONS!A:A)</f>
        <v xml:space="preserve"> </v>
      </c>
    </row>
    <row r="219" spans="1:20">
      <c r="A219" s="33" t="s">
        <v>732</v>
      </c>
      <c r="B219" t="str">
        <f t="shared" si="44"/>
        <v>0000000000000000</v>
      </c>
      <c r="C219" s="28">
        <f t="shared" si="45"/>
        <v>0</v>
      </c>
      <c r="D219" s="28" t="str">
        <f t="shared" si="57"/>
        <v xml:space="preserve"> </v>
      </c>
      <c r="E219" s="28">
        <f t="shared" si="46"/>
        <v>0</v>
      </c>
      <c r="F219" s="28" t="str">
        <f t="shared" si="47"/>
        <v xml:space="preserve"> </v>
      </c>
      <c r="G219" s="28">
        <f t="shared" si="48"/>
        <v>0</v>
      </c>
      <c r="H219" s="28" t="str">
        <f t="shared" si="49"/>
        <v xml:space="preserve"> </v>
      </c>
      <c r="I219" s="28">
        <f t="shared" si="50"/>
        <v>0</v>
      </c>
      <c r="J219" s="28" t="str">
        <f t="shared" si="51"/>
        <v xml:space="preserve"> </v>
      </c>
      <c r="K219" s="28">
        <f t="shared" si="52"/>
        <v>0</v>
      </c>
      <c r="L219" s="28" t="str">
        <f t="shared" si="53"/>
        <v>0</v>
      </c>
      <c r="M219" s="28">
        <f t="shared" si="54"/>
        <v>0</v>
      </c>
      <c r="N219" s="28">
        <f t="shared" si="55"/>
        <v>0</v>
      </c>
      <c r="O219" s="28" t="str">
        <f t="shared" si="56"/>
        <v xml:space="preserve"> </v>
      </c>
      <c r="Q219" s="12" t="str">
        <f>LOOKUP(C219,TRIGGERS!B:B,TRIGGERS!A:A)</f>
        <v xml:space="preserve">   </v>
      </c>
      <c r="R219" t="str">
        <f>LOOKUP(E219,CONDITIONS!B:B,CONDITIONS!A:A)</f>
        <v xml:space="preserve"> </v>
      </c>
      <c r="S219" t="str">
        <f>LOOKUP(G219,ACTIONS!B:B,ACTIONS!A:A)</f>
        <v xml:space="preserve"> </v>
      </c>
      <c r="T219" t="str">
        <f>LOOKUP(I219,CONDITIONS!B:B,CONDITIONS!A:A)</f>
        <v xml:space="preserve"> </v>
      </c>
    </row>
    <row r="220" spans="1:20">
      <c r="A220" s="33" t="s">
        <v>733</v>
      </c>
      <c r="B220" t="str">
        <f t="shared" si="44"/>
        <v>0000000000000000</v>
      </c>
      <c r="C220" s="28">
        <f t="shared" si="45"/>
        <v>0</v>
      </c>
      <c r="D220" s="28" t="str">
        <f t="shared" si="57"/>
        <v xml:space="preserve"> </v>
      </c>
      <c r="E220" s="28">
        <f t="shared" si="46"/>
        <v>0</v>
      </c>
      <c r="F220" s="28" t="str">
        <f t="shared" si="47"/>
        <v xml:space="preserve"> </v>
      </c>
      <c r="G220" s="28">
        <f t="shared" si="48"/>
        <v>0</v>
      </c>
      <c r="H220" s="28" t="str">
        <f t="shared" si="49"/>
        <v xml:space="preserve"> </v>
      </c>
      <c r="I220" s="28">
        <f t="shared" si="50"/>
        <v>0</v>
      </c>
      <c r="J220" s="28" t="str">
        <f t="shared" si="51"/>
        <v xml:space="preserve"> </v>
      </c>
      <c r="K220" s="28">
        <f t="shared" si="52"/>
        <v>0</v>
      </c>
      <c r="L220" s="28" t="str">
        <f t="shared" si="53"/>
        <v>0</v>
      </c>
      <c r="M220" s="28">
        <f t="shared" si="54"/>
        <v>0</v>
      </c>
      <c r="N220" s="28">
        <f t="shared" si="55"/>
        <v>0</v>
      </c>
      <c r="O220" s="28" t="str">
        <f t="shared" si="56"/>
        <v xml:space="preserve"> </v>
      </c>
      <c r="Q220" s="12" t="str">
        <f>LOOKUP(C220,TRIGGERS!B:B,TRIGGERS!A:A)</f>
        <v xml:space="preserve">   </v>
      </c>
      <c r="R220" t="str">
        <f>LOOKUP(E220,CONDITIONS!B:B,CONDITIONS!A:A)</f>
        <v xml:space="preserve"> </v>
      </c>
      <c r="S220" t="str">
        <f>LOOKUP(G220,ACTIONS!B:B,ACTIONS!A:A)</f>
        <v xml:space="preserve"> </v>
      </c>
      <c r="T220" t="str">
        <f>LOOKUP(I220,CONDITIONS!B:B,CONDITIONS!A:A)</f>
        <v xml:space="preserve"> </v>
      </c>
    </row>
    <row r="221" spans="1:20">
      <c r="A221" s="33" t="s">
        <v>734</v>
      </c>
      <c r="B221" t="str">
        <f t="shared" si="44"/>
        <v>0000000000000000</v>
      </c>
      <c r="C221" s="28">
        <f t="shared" si="45"/>
        <v>0</v>
      </c>
      <c r="D221" s="28" t="str">
        <f t="shared" si="57"/>
        <v xml:space="preserve"> </v>
      </c>
      <c r="E221" s="28">
        <f t="shared" si="46"/>
        <v>0</v>
      </c>
      <c r="F221" s="28" t="str">
        <f t="shared" si="47"/>
        <v xml:space="preserve"> </v>
      </c>
      <c r="G221" s="28">
        <f t="shared" si="48"/>
        <v>0</v>
      </c>
      <c r="H221" s="28" t="str">
        <f t="shared" si="49"/>
        <v xml:space="preserve"> </v>
      </c>
      <c r="I221" s="28">
        <f t="shared" si="50"/>
        <v>0</v>
      </c>
      <c r="J221" s="28" t="str">
        <f t="shared" si="51"/>
        <v xml:space="preserve"> </v>
      </c>
      <c r="K221" s="28">
        <f t="shared" si="52"/>
        <v>0</v>
      </c>
      <c r="L221" s="28" t="str">
        <f t="shared" si="53"/>
        <v>0</v>
      </c>
      <c r="M221" s="28">
        <f t="shared" si="54"/>
        <v>0</v>
      </c>
      <c r="N221" s="28">
        <f t="shared" si="55"/>
        <v>0</v>
      </c>
      <c r="O221" s="28" t="str">
        <f t="shared" si="56"/>
        <v xml:space="preserve"> </v>
      </c>
      <c r="Q221" s="12" t="str">
        <f>LOOKUP(C221,TRIGGERS!B:B,TRIGGERS!A:A)</f>
        <v xml:space="preserve">   </v>
      </c>
      <c r="R221" t="str">
        <f>LOOKUP(E221,CONDITIONS!B:B,CONDITIONS!A:A)</f>
        <v xml:space="preserve"> </v>
      </c>
      <c r="S221" t="str">
        <f>LOOKUP(G221,ACTIONS!B:B,ACTIONS!A:A)</f>
        <v xml:space="preserve"> </v>
      </c>
      <c r="T221" t="str">
        <f>LOOKUP(I221,CONDITIONS!B:B,CONDITIONS!A:A)</f>
        <v xml:space="preserve"> </v>
      </c>
    </row>
    <row r="222" spans="1:20">
      <c r="A222" s="33" t="s">
        <v>735</v>
      </c>
      <c r="B222" t="str">
        <f t="shared" si="44"/>
        <v>0000000000000000</v>
      </c>
      <c r="C222" s="28">
        <f t="shared" si="45"/>
        <v>0</v>
      </c>
      <c r="D222" s="28" t="str">
        <f t="shared" si="57"/>
        <v xml:space="preserve"> </v>
      </c>
      <c r="E222" s="28">
        <f t="shared" si="46"/>
        <v>0</v>
      </c>
      <c r="F222" s="28" t="str">
        <f t="shared" si="47"/>
        <v xml:space="preserve"> </v>
      </c>
      <c r="G222" s="28">
        <f t="shared" si="48"/>
        <v>0</v>
      </c>
      <c r="H222" s="28" t="str">
        <f t="shared" si="49"/>
        <v xml:space="preserve"> </v>
      </c>
      <c r="I222" s="28">
        <f t="shared" si="50"/>
        <v>0</v>
      </c>
      <c r="J222" s="28" t="str">
        <f t="shared" si="51"/>
        <v xml:space="preserve"> </v>
      </c>
      <c r="K222" s="28">
        <f t="shared" si="52"/>
        <v>0</v>
      </c>
      <c r="L222" s="28" t="str">
        <f t="shared" si="53"/>
        <v>0</v>
      </c>
      <c r="M222" s="28">
        <f t="shared" si="54"/>
        <v>0</v>
      </c>
      <c r="N222" s="28">
        <f t="shared" si="55"/>
        <v>0</v>
      </c>
      <c r="O222" s="28" t="str">
        <f t="shared" si="56"/>
        <v xml:space="preserve"> </v>
      </c>
      <c r="Q222" s="12" t="str">
        <f>LOOKUP(C222,TRIGGERS!B:B,TRIGGERS!A:A)</f>
        <v xml:space="preserve">   </v>
      </c>
      <c r="R222" t="str">
        <f>LOOKUP(E222,CONDITIONS!B:B,CONDITIONS!A:A)</f>
        <v xml:space="preserve"> </v>
      </c>
      <c r="S222" t="str">
        <f>LOOKUP(G222,ACTIONS!B:B,ACTIONS!A:A)</f>
        <v xml:space="preserve"> </v>
      </c>
      <c r="T222" t="str">
        <f>LOOKUP(I222,CONDITIONS!B:B,CONDITIONS!A:A)</f>
        <v xml:space="preserve"> </v>
      </c>
    </row>
    <row r="223" spans="1:20">
      <c r="A223" s="33" t="s">
        <v>736</v>
      </c>
      <c r="B223" t="str">
        <f t="shared" si="44"/>
        <v>0000000000000000</v>
      </c>
      <c r="C223" s="28">
        <f t="shared" si="45"/>
        <v>0</v>
      </c>
      <c r="D223" s="28" t="str">
        <f t="shared" si="57"/>
        <v xml:space="preserve"> </v>
      </c>
      <c r="E223" s="28">
        <f t="shared" si="46"/>
        <v>0</v>
      </c>
      <c r="F223" s="28" t="str">
        <f t="shared" si="47"/>
        <v xml:space="preserve"> </v>
      </c>
      <c r="G223" s="28">
        <f t="shared" si="48"/>
        <v>0</v>
      </c>
      <c r="H223" s="28" t="str">
        <f t="shared" si="49"/>
        <v xml:space="preserve"> </v>
      </c>
      <c r="I223" s="28">
        <f t="shared" si="50"/>
        <v>0</v>
      </c>
      <c r="J223" s="28" t="str">
        <f t="shared" si="51"/>
        <v xml:space="preserve"> </v>
      </c>
      <c r="K223" s="28">
        <f t="shared" si="52"/>
        <v>0</v>
      </c>
      <c r="L223" s="28" t="str">
        <f t="shared" si="53"/>
        <v>0</v>
      </c>
      <c r="M223" s="28">
        <f t="shared" si="54"/>
        <v>0</v>
      </c>
      <c r="N223" s="28">
        <f t="shared" si="55"/>
        <v>0</v>
      </c>
      <c r="O223" s="28" t="str">
        <f t="shared" si="56"/>
        <v xml:space="preserve"> </v>
      </c>
      <c r="Q223" s="12" t="str">
        <f>LOOKUP(C223,TRIGGERS!B:B,TRIGGERS!A:A)</f>
        <v xml:space="preserve">   </v>
      </c>
      <c r="R223" t="str">
        <f>LOOKUP(E223,CONDITIONS!B:B,CONDITIONS!A:A)</f>
        <v xml:space="preserve"> </v>
      </c>
      <c r="S223" t="str">
        <f>LOOKUP(G223,ACTIONS!B:B,ACTIONS!A:A)</f>
        <v xml:space="preserve"> </v>
      </c>
      <c r="T223" t="str">
        <f>LOOKUP(I223,CONDITIONS!B:B,CONDITIONS!A:A)</f>
        <v xml:space="preserve"> </v>
      </c>
    </row>
    <row r="224" spans="1:20">
      <c r="A224" s="33" t="s">
        <v>737</v>
      </c>
      <c r="B224" t="str">
        <f t="shared" si="44"/>
        <v>0000000000000000</v>
      </c>
      <c r="C224" s="28">
        <f t="shared" si="45"/>
        <v>0</v>
      </c>
      <c r="D224" s="28" t="str">
        <f t="shared" si="57"/>
        <v xml:space="preserve"> </v>
      </c>
      <c r="E224" s="28">
        <f t="shared" si="46"/>
        <v>0</v>
      </c>
      <c r="F224" s="28" t="str">
        <f t="shared" si="47"/>
        <v xml:space="preserve"> </v>
      </c>
      <c r="G224" s="28">
        <f t="shared" si="48"/>
        <v>0</v>
      </c>
      <c r="H224" s="28" t="str">
        <f t="shared" si="49"/>
        <v xml:space="preserve"> </v>
      </c>
      <c r="I224" s="28">
        <f t="shared" si="50"/>
        <v>0</v>
      </c>
      <c r="J224" s="28" t="str">
        <f t="shared" si="51"/>
        <v xml:space="preserve"> </v>
      </c>
      <c r="K224" s="28">
        <f t="shared" si="52"/>
        <v>0</v>
      </c>
      <c r="L224" s="28" t="str">
        <f t="shared" si="53"/>
        <v>0</v>
      </c>
      <c r="M224" s="28">
        <f t="shared" si="54"/>
        <v>0</v>
      </c>
      <c r="N224" s="28">
        <f t="shared" si="55"/>
        <v>0</v>
      </c>
      <c r="O224" s="28" t="str">
        <f t="shared" si="56"/>
        <v xml:space="preserve"> </v>
      </c>
      <c r="Q224" s="12" t="str">
        <f>LOOKUP(C224,TRIGGERS!B:B,TRIGGERS!A:A)</f>
        <v xml:space="preserve">   </v>
      </c>
      <c r="R224" t="str">
        <f>LOOKUP(E224,CONDITIONS!B:B,CONDITIONS!A:A)</f>
        <v xml:space="preserve"> </v>
      </c>
      <c r="S224" t="str">
        <f>LOOKUP(G224,ACTIONS!B:B,ACTIONS!A:A)</f>
        <v xml:space="preserve"> </v>
      </c>
      <c r="T224" t="str">
        <f>LOOKUP(I224,CONDITIONS!B:B,CONDITIONS!A:A)</f>
        <v xml:space="preserve"> </v>
      </c>
    </row>
    <row r="225" spans="1:20">
      <c r="A225" s="33" t="s">
        <v>738</v>
      </c>
      <c r="B225" t="str">
        <f t="shared" si="44"/>
        <v>0000000000000000</v>
      </c>
      <c r="C225" s="28">
        <f t="shared" si="45"/>
        <v>0</v>
      </c>
      <c r="D225" s="28" t="str">
        <f t="shared" si="57"/>
        <v xml:space="preserve"> </v>
      </c>
      <c r="E225" s="28">
        <f t="shared" si="46"/>
        <v>0</v>
      </c>
      <c r="F225" s="28" t="str">
        <f t="shared" si="47"/>
        <v xml:space="preserve"> </v>
      </c>
      <c r="G225" s="28">
        <f t="shared" si="48"/>
        <v>0</v>
      </c>
      <c r="H225" s="28" t="str">
        <f t="shared" si="49"/>
        <v xml:space="preserve"> </v>
      </c>
      <c r="I225" s="28">
        <f t="shared" si="50"/>
        <v>0</v>
      </c>
      <c r="J225" s="28" t="str">
        <f t="shared" si="51"/>
        <v xml:space="preserve"> </v>
      </c>
      <c r="K225" s="28">
        <f t="shared" si="52"/>
        <v>0</v>
      </c>
      <c r="L225" s="28" t="str">
        <f t="shared" si="53"/>
        <v>0</v>
      </c>
      <c r="M225" s="28">
        <f t="shared" si="54"/>
        <v>0</v>
      </c>
      <c r="N225" s="28">
        <f t="shared" si="55"/>
        <v>0</v>
      </c>
      <c r="O225" s="28" t="str">
        <f t="shared" si="56"/>
        <v xml:space="preserve"> </v>
      </c>
      <c r="Q225" s="12" t="str">
        <f>LOOKUP(C225,TRIGGERS!B:B,TRIGGERS!A:A)</f>
        <v xml:space="preserve">   </v>
      </c>
      <c r="R225" t="str">
        <f>LOOKUP(E225,CONDITIONS!B:B,CONDITIONS!A:A)</f>
        <v xml:space="preserve"> </v>
      </c>
      <c r="S225" t="str">
        <f>LOOKUP(G225,ACTIONS!B:B,ACTIONS!A:A)</f>
        <v xml:space="preserve"> </v>
      </c>
      <c r="T225" t="str">
        <f>LOOKUP(I225,CONDITIONS!B:B,CONDITIONS!A:A)</f>
        <v xml:space="preserve"> </v>
      </c>
    </row>
    <row r="226" spans="1:20">
      <c r="A226" s="33" t="s">
        <v>739</v>
      </c>
      <c r="B226" t="str">
        <f t="shared" si="44"/>
        <v>0000000000000000</v>
      </c>
      <c r="C226" s="28">
        <f t="shared" si="45"/>
        <v>0</v>
      </c>
      <c r="D226" s="28" t="str">
        <f t="shared" si="57"/>
        <v xml:space="preserve"> </v>
      </c>
      <c r="E226" s="28">
        <f t="shared" si="46"/>
        <v>0</v>
      </c>
      <c r="F226" s="28" t="str">
        <f t="shared" si="47"/>
        <v xml:space="preserve"> </v>
      </c>
      <c r="G226" s="28">
        <f t="shared" si="48"/>
        <v>0</v>
      </c>
      <c r="H226" s="28" t="str">
        <f t="shared" si="49"/>
        <v xml:space="preserve"> </v>
      </c>
      <c r="I226" s="28">
        <f t="shared" si="50"/>
        <v>0</v>
      </c>
      <c r="J226" s="28" t="str">
        <f t="shared" si="51"/>
        <v xml:space="preserve"> </v>
      </c>
      <c r="K226" s="28">
        <f t="shared" si="52"/>
        <v>0</v>
      </c>
      <c r="L226" s="28" t="str">
        <f t="shared" si="53"/>
        <v>0</v>
      </c>
      <c r="M226" s="28">
        <f t="shared" si="54"/>
        <v>0</v>
      </c>
      <c r="N226" s="28">
        <f t="shared" si="55"/>
        <v>0</v>
      </c>
      <c r="O226" s="28" t="str">
        <f t="shared" si="56"/>
        <v xml:space="preserve"> </v>
      </c>
      <c r="Q226" s="12" t="str">
        <f>LOOKUP(C226,TRIGGERS!B:B,TRIGGERS!A:A)</f>
        <v xml:space="preserve">   </v>
      </c>
      <c r="R226" t="str">
        <f>LOOKUP(E226,CONDITIONS!B:B,CONDITIONS!A:A)</f>
        <v xml:space="preserve"> </v>
      </c>
      <c r="S226" t="str">
        <f>LOOKUP(G226,ACTIONS!B:B,ACTIONS!A:A)</f>
        <v xml:space="preserve"> </v>
      </c>
      <c r="T226" t="str">
        <f>LOOKUP(I226,CONDITIONS!B:B,CONDITIONS!A:A)</f>
        <v xml:space="preserve"> </v>
      </c>
    </row>
    <row r="227" spans="1:20">
      <c r="A227" s="33" t="s">
        <v>740</v>
      </c>
      <c r="B227" t="str">
        <f t="shared" si="44"/>
        <v>0000000000000000</v>
      </c>
      <c r="C227" s="28">
        <f t="shared" si="45"/>
        <v>0</v>
      </c>
      <c r="D227" s="28" t="str">
        <f t="shared" si="57"/>
        <v xml:space="preserve"> </v>
      </c>
      <c r="E227" s="28">
        <f t="shared" si="46"/>
        <v>0</v>
      </c>
      <c r="F227" s="28" t="str">
        <f t="shared" si="47"/>
        <v xml:space="preserve"> </v>
      </c>
      <c r="G227" s="28">
        <f t="shared" si="48"/>
        <v>0</v>
      </c>
      <c r="H227" s="28" t="str">
        <f t="shared" si="49"/>
        <v xml:space="preserve"> </v>
      </c>
      <c r="I227" s="28">
        <f t="shared" si="50"/>
        <v>0</v>
      </c>
      <c r="J227" s="28" t="str">
        <f t="shared" si="51"/>
        <v xml:space="preserve"> </v>
      </c>
      <c r="K227" s="28">
        <f t="shared" si="52"/>
        <v>0</v>
      </c>
      <c r="L227" s="28" t="str">
        <f t="shared" si="53"/>
        <v>0</v>
      </c>
      <c r="M227" s="28">
        <f t="shared" si="54"/>
        <v>0</v>
      </c>
      <c r="N227" s="28">
        <f t="shared" si="55"/>
        <v>0</v>
      </c>
      <c r="O227" s="28" t="str">
        <f t="shared" si="56"/>
        <v xml:space="preserve"> </v>
      </c>
      <c r="Q227" s="12" t="str">
        <f>LOOKUP(C227,TRIGGERS!B:B,TRIGGERS!A:A)</f>
        <v xml:space="preserve">   </v>
      </c>
      <c r="R227" t="str">
        <f>LOOKUP(E227,CONDITIONS!B:B,CONDITIONS!A:A)</f>
        <v xml:space="preserve"> </v>
      </c>
      <c r="S227" t="str">
        <f>LOOKUP(G227,ACTIONS!B:B,ACTIONS!A:A)</f>
        <v xml:space="preserve"> </v>
      </c>
      <c r="T227" t="str">
        <f>LOOKUP(I227,CONDITIONS!B:B,CONDITIONS!A:A)</f>
        <v xml:space="preserve"> </v>
      </c>
    </row>
    <row r="228" spans="1:20">
      <c r="A228" s="33" t="s">
        <v>741</v>
      </c>
      <c r="B228" t="str">
        <f t="shared" si="44"/>
        <v>0000000000000000</v>
      </c>
      <c r="C228" s="28">
        <f t="shared" si="45"/>
        <v>0</v>
      </c>
      <c r="D228" s="28" t="str">
        <f t="shared" si="57"/>
        <v xml:space="preserve"> </v>
      </c>
      <c r="E228" s="28">
        <f t="shared" si="46"/>
        <v>0</v>
      </c>
      <c r="F228" s="28" t="str">
        <f t="shared" si="47"/>
        <v xml:space="preserve"> </v>
      </c>
      <c r="G228" s="28">
        <f t="shared" si="48"/>
        <v>0</v>
      </c>
      <c r="H228" s="28" t="str">
        <f t="shared" si="49"/>
        <v xml:space="preserve"> </v>
      </c>
      <c r="I228" s="28">
        <f t="shared" si="50"/>
        <v>0</v>
      </c>
      <c r="J228" s="28" t="str">
        <f t="shared" si="51"/>
        <v xml:space="preserve"> </v>
      </c>
      <c r="K228" s="28">
        <f t="shared" si="52"/>
        <v>0</v>
      </c>
      <c r="L228" s="28" t="str">
        <f t="shared" si="53"/>
        <v>0</v>
      </c>
      <c r="M228" s="28">
        <f t="shared" si="54"/>
        <v>0</v>
      </c>
      <c r="N228" s="28">
        <f t="shared" si="55"/>
        <v>0</v>
      </c>
      <c r="O228" s="28" t="str">
        <f t="shared" si="56"/>
        <v xml:space="preserve"> </v>
      </c>
      <c r="Q228" s="12" t="str">
        <f>LOOKUP(C228,TRIGGERS!B:B,TRIGGERS!A:A)</f>
        <v xml:space="preserve">   </v>
      </c>
      <c r="R228" t="str">
        <f>LOOKUP(E228,CONDITIONS!B:B,CONDITIONS!A:A)</f>
        <v xml:space="preserve"> </v>
      </c>
      <c r="S228" t="str">
        <f>LOOKUP(G228,ACTIONS!B:B,ACTIONS!A:A)</f>
        <v xml:space="preserve"> </v>
      </c>
      <c r="T228" t="str">
        <f>LOOKUP(I228,CONDITIONS!B:B,CONDITIONS!A:A)</f>
        <v xml:space="preserve"> </v>
      </c>
    </row>
    <row r="229" spans="1:20">
      <c r="A229" s="33" t="s">
        <v>742</v>
      </c>
      <c r="B229" t="str">
        <f t="shared" si="44"/>
        <v>0000000000000000</v>
      </c>
      <c r="C229" s="28">
        <f t="shared" si="45"/>
        <v>0</v>
      </c>
      <c r="D229" s="28" t="str">
        <f t="shared" si="57"/>
        <v xml:space="preserve"> </v>
      </c>
      <c r="E229" s="28">
        <f t="shared" si="46"/>
        <v>0</v>
      </c>
      <c r="F229" s="28" t="str">
        <f t="shared" si="47"/>
        <v xml:space="preserve"> </v>
      </c>
      <c r="G229" s="28">
        <f t="shared" si="48"/>
        <v>0</v>
      </c>
      <c r="H229" s="28" t="str">
        <f t="shared" si="49"/>
        <v xml:space="preserve"> </v>
      </c>
      <c r="I229" s="28">
        <f t="shared" si="50"/>
        <v>0</v>
      </c>
      <c r="J229" s="28" t="str">
        <f t="shared" si="51"/>
        <v xml:space="preserve"> </v>
      </c>
      <c r="K229" s="28">
        <f t="shared" si="52"/>
        <v>0</v>
      </c>
      <c r="L229" s="28" t="str">
        <f t="shared" si="53"/>
        <v>0</v>
      </c>
      <c r="M229" s="28">
        <f t="shared" si="54"/>
        <v>0</v>
      </c>
      <c r="N229" s="28">
        <f t="shared" si="55"/>
        <v>0</v>
      </c>
      <c r="O229" s="28" t="str">
        <f t="shared" si="56"/>
        <v xml:space="preserve"> </v>
      </c>
      <c r="Q229" s="12" t="str">
        <f>LOOKUP(C229,TRIGGERS!B:B,TRIGGERS!A:A)</f>
        <v xml:space="preserve">   </v>
      </c>
      <c r="R229" t="str">
        <f>LOOKUP(E229,CONDITIONS!B:B,CONDITIONS!A:A)</f>
        <v xml:space="preserve"> </v>
      </c>
      <c r="S229" t="str">
        <f>LOOKUP(G229,ACTIONS!B:B,ACTIONS!A:A)</f>
        <v xml:space="preserve"> </v>
      </c>
      <c r="T229" t="str">
        <f>LOOKUP(I229,CONDITIONS!B:B,CONDITIONS!A:A)</f>
        <v xml:space="preserve"> </v>
      </c>
    </row>
    <row r="230" spans="1:20">
      <c r="A230" s="33" t="s">
        <v>743</v>
      </c>
      <c r="B230" t="str">
        <f t="shared" si="44"/>
        <v>0000000000000000</v>
      </c>
      <c r="C230" s="28">
        <f t="shared" si="45"/>
        <v>0</v>
      </c>
      <c r="D230" s="28" t="str">
        <f t="shared" si="57"/>
        <v xml:space="preserve"> </v>
      </c>
      <c r="E230" s="28">
        <f t="shared" si="46"/>
        <v>0</v>
      </c>
      <c r="F230" s="28" t="str">
        <f t="shared" si="47"/>
        <v xml:space="preserve"> </v>
      </c>
      <c r="G230" s="28">
        <f t="shared" si="48"/>
        <v>0</v>
      </c>
      <c r="H230" s="28" t="str">
        <f t="shared" si="49"/>
        <v xml:space="preserve"> </v>
      </c>
      <c r="I230" s="28">
        <f t="shared" si="50"/>
        <v>0</v>
      </c>
      <c r="J230" s="28" t="str">
        <f t="shared" si="51"/>
        <v xml:space="preserve"> </v>
      </c>
      <c r="K230" s="28">
        <f t="shared" si="52"/>
        <v>0</v>
      </c>
      <c r="L230" s="28" t="str">
        <f t="shared" si="53"/>
        <v>0</v>
      </c>
      <c r="M230" s="28">
        <f t="shared" si="54"/>
        <v>0</v>
      </c>
      <c r="N230" s="28">
        <f t="shared" si="55"/>
        <v>0</v>
      </c>
      <c r="O230" s="28" t="str">
        <f t="shared" si="56"/>
        <v xml:space="preserve"> </v>
      </c>
      <c r="Q230" s="12" t="str">
        <f>LOOKUP(C230,TRIGGERS!B:B,TRIGGERS!A:A)</f>
        <v xml:space="preserve">   </v>
      </c>
      <c r="R230" t="str">
        <f>LOOKUP(E230,CONDITIONS!B:B,CONDITIONS!A:A)</f>
        <v xml:space="preserve"> </v>
      </c>
      <c r="S230" t="str">
        <f>LOOKUP(G230,ACTIONS!B:B,ACTIONS!A:A)</f>
        <v xml:space="preserve"> </v>
      </c>
      <c r="T230" t="str">
        <f>LOOKUP(I230,CONDITIONS!B:B,CONDITIONS!A:A)</f>
        <v xml:space="preserve"> </v>
      </c>
    </row>
    <row r="231" spans="1:20">
      <c r="A231" s="33" t="s">
        <v>744</v>
      </c>
      <c r="B231" t="str">
        <f t="shared" ref="B231:B251" si="58">REPLACE(A231,1,8,"")</f>
        <v>0000000000000000</v>
      </c>
      <c r="C231" s="28">
        <f t="shared" si="45"/>
        <v>0</v>
      </c>
      <c r="D231" s="28" t="str">
        <f t="shared" si="57"/>
        <v xml:space="preserve"> </v>
      </c>
      <c r="E231" s="28">
        <f t="shared" si="46"/>
        <v>0</v>
      </c>
      <c r="F231" s="28" t="str">
        <f t="shared" si="47"/>
        <v xml:space="preserve"> </v>
      </c>
      <c r="G231" s="28">
        <f t="shared" si="48"/>
        <v>0</v>
      </c>
      <c r="H231" s="28" t="str">
        <f t="shared" si="49"/>
        <v xml:space="preserve"> </v>
      </c>
      <c r="I231" s="28">
        <f t="shared" si="50"/>
        <v>0</v>
      </c>
      <c r="J231" s="28" t="str">
        <f t="shared" si="51"/>
        <v xml:space="preserve"> </v>
      </c>
      <c r="K231" s="28">
        <f t="shared" si="52"/>
        <v>0</v>
      </c>
      <c r="L231" s="28" t="str">
        <f t="shared" si="53"/>
        <v>0</v>
      </c>
      <c r="M231" s="28">
        <f t="shared" si="54"/>
        <v>0</v>
      </c>
      <c r="N231" s="28">
        <f t="shared" si="55"/>
        <v>0</v>
      </c>
      <c r="O231" s="28" t="str">
        <f t="shared" si="56"/>
        <v xml:space="preserve"> </v>
      </c>
      <c r="Q231" s="12" t="str">
        <f>LOOKUP(C231,TRIGGERS!B:B,TRIGGERS!A:A)</f>
        <v xml:space="preserve">   </v>
      </c>
      <c r="R231" t="str">
        <f>LOOKUP(E231,CONDITIONS!B:B,CONDITIONS!A:A)</f>
        <v xml:space="preserve"> </v>
      </c>
      <c r="S231" t="str">
        <f>LOOKUP(G231,ACTIONS!B:B,ACTIONS!A:A)</f>
        <v xml:space="preserve"> </v>
      </c>
      <c r="T231" t="str">
        <f>LOOKUP(I231,CONDITIONS!B:B,CONDITIONS!A:A)</f>
        <v xml:space="preserve"> </v>
      </c>
    </row>
    <row r="232" spans="1:20">
      <c r="A232" s="33" t="s">
        <v>745</v>
      </c>
      <c r="B232" t="str">
        <f t="shared" si="58"/>
        <v>0000000000000000</v>
      </c>
      <c r="C232" s="28">
        <f t="shared" si="45"/>
        <v>0</v>
      </c>
      <c r="D232" s="28" t="str">
        <f t="shared" si="57"/>
        <v xml:space="preserve"> </v>
      </c>
      <c r="E232" s="28">
        <f t="shared" si="46"/>
        <v>0</v>
      </c>
      <c r="F232" s="28" t="str">
        <f t="shared" si="47"/>
        <v xml:space="preserve"> </v>
      </c>
      <c r="G232" s="28">
        <f t="shared" si="48"/>
        <v>0</v>
      </c>
      <c r="H232" s="28" t="str">
        <f t="shared" si="49"/>
        <v xml:space="preserve"> </v>
      </c>
      <c r="I232" s="28">
        <f t="shared" si="50"/>
        <v>0</v>
      </c>
      <c r="J232" s="28" t="str">
        <f t="shared" si="51"/>
        <v xml:space="preserve"> </v>
      </c>
      <c r="K232" s="28">
        <f t="shared" si="52"/>
        <v>0</v>
      </c>
      <c r="L232" s="28" t="str">
        <f t="shared" si="53"/>
        <v>0</v>
      </c>
      <c r="M232" s="28">
        <f t="shared" si="54"/>
        <v>0</v>
      </c>
      <c r="N232" s="28">
        <f t="shared" si="55"/>
        <v>0</v>
      </c>
      <c r="O232" s="28" t="str">
        <f t="shared" si="56"/>
        <v xml:space="preserve"> </v>
      </c>
      <c r="Q232" s="12" t="str">
        <f>LOOKUP(C232,TRIGGERS!B:B,TRIGGERS!A:A)</f>
        <v xml:space="preserve">   </v>
      </c>
      <c r="R232" t="str">
        <f>LOOKUP(E232,CONDITIONS!B:B,CONDITIONS!A:A)</f>
        <v xml:space="preserve"> </v>
      </c>
      <c r="S232" t="str">
        <f>LOOKUP(G232,ACTIONS!B:B,ACTIONS!A:A)</f>
        <v xml:space="preserve"> </v>
      </c>
      <c r="T232" t="str">
        <f>LOOKUP(I232,CONDITIONS!B:B,CONDITIONS!A:A)</f>
        <v xml:space="preserve"> </v>
      </c>
    </row>
    <row r="233" spans="1:20">
      <c r="A233" s="33" t="s">
        <v>746</v>
      </c>
      <c r="B233" t="str">
        <f t="shared" si="58"/>
        <v>0000000000000000</v>
      </c>
      <c r="C233" s="28">
        <f t="shared" si="45"/>
        <v>0</v>
      </c>
      <c r="D233" s="28" t="str">
        <f t="shared" si="57"/>
        <v xml:space="preserve"> </v>
      </c>
      <c r="E233" s="28">
        <f t="shared" si="46"/>
        <v>0</v>
      </c>
      <c r="F233" s="28" t="str">
        <f t="shared" si="47"/>
        <v xml:space="preserve"> </v>
      </c>
      <c r="G233" s="28">
        <f t="shared" si="48"/>
        <v>0</v>
      </c>
      <c r="H233" s="28" t="str">
        <f t="shared" si="49"/>
        <v xml:space="preserve"> </v>
      </c>
      <c r="I233" s="28">
        <f t="shared" si="50"/>
        <v>0</v>
      </c>
      <c r="J233" s="28" t="str">
        <f t="shared" si="51"/>
        <v xml:space="preserve"> </v>
      </c>
      <c r="K233" s="28">
        <f t="shared" si="52"/>
        <v>0</v>
      </c>
      <c r="L233" s="28" t="str">
        <f t="shared" si="53"/>
        <v>0</v>
      </c>
      <c r="M233" s="28">
        <f t="shared" si="54"/>
        <v>0</v>
      </c>
      <c r="N233" s="28">
        <f t="shared" si="55"/>
        <v>0</v>
      </c>
      <c r="O233" s="28" t="str">
        <f t="shared" si="56"/>
        <v xml:space="preserve"> </v>
      </c>
      <c r="Q233" s="12" t="str">
        <f>LOOKUP(C233,TRIGGERS!B:B,TRIGGERS!A:A)</f>
        <v xml:space="preserve">   </v>
      </c>
      <c r="R233" t="str">
        <f>LOOKUP(E233,CONDITIONS!B:B,CONDITIONS!A:A)</f>
        <v xml:space="preserve"> </v>
      </c>
      <c r="S233" t="str">
        <f>LOOKUP(G233,ACTIONS!B:B,ACTIONS!A:A)</f>
        <v xml:space="preserve"> </v>
      </c>
      <c r="T233" t="str">
        <f>LOOKUP(I233,CONDITIONS!B:B,CONDITIONS!A:A)</f>
        <v xml:space="preserve"> </v>
      </c>
    </row>
    <row r="234" spans="1:20">
      <c r="A234" s="33" t="s">
        <v>747</v>
      </c>
      <c r="B234" t="str">
        <f t="shared" si="58"/>
        <v>0000000000000000</v>
      </c>
      <c r="C234" s="28">
        <f t="shared" si="45"/>
        <v>0</v>
      </c>
      <c r="D234" s="28" t="str">
        <f t="shared" si="57"/>
        <v xml:space="preserve"> </v>
      </c>
      <c r="E234" s="28">
        <f t="shared" si="46"/>
        <v>0</v>
      </c>
      <c r="F234" s="28" t="str">
        <f t="shared" si="47"/>
        <v xml:space="preserve"> </v>
      </c>
      <c r="G234" s="28">
        <f t="shared" si="48"/>
        <v>0</v>
      </c>
      <c r="H234" s="28" t="str">
        <f t="shared" si="49"/>
        <v xml:space="preserve"> </v>
      </c>
      <c r="I234" s="28">
        <f t="shared" si="50"/>
        <v>0</v>
      </c>
      <c r="J234" s="28" t="str">
        <f t="shared" si="51"/>
        <v xml:space="preserve"> </v>
      </c>
      <c r="K234" s="28">
        <f t="shared" si="52"/>
        <v>0</v>
      </c>
      <c r="L234" s="28" t="str">
        <f t="shared" si="53"/>
        <v>0</v>
      </c>
      <c r="M234" s="28">
        <f t="shared" si="54"/>
        <v>0</v>
      </c>
      <c r="N234" s="28">
        <f t="shared" si="55"/>
        <v>0</v>
      </c>
      <c r="O234" s="28" t="str">
        <f t="shared" si="56"/>
        <v xml:space="preserve"> </v>
      </c>
      <c r="Q234" s="12" t="str">
        <f>LOOKUP(C234,TRIGGERS!B:B,TRIGGERS!A:A)</f>
        <v xml:space="preserve">   </v>
      </c>
      <c r="R234" t="str">
        <f>LOOKUP(E234,CONDITIONS!B:B,CONDITIONS!A:A)</f>
        <v xml:space="preserve"> </v>
      </c>
      <c r="S234" t="str">
        <f>LOOKUP(G234,ACTIONS!B:B,ACTIONS!A:A)</f>
        <v xml:space="preserve"> </v>
      </c>
      <c r="T234" t="str">
        <f>LOOKUP(I234,CONDITIONS!B:B,CONDITIONS!A:A)</f>
        <v xml:space="preserve"> </v>
      </c>
    </row>
    <row r="235" spans="1:20">
      <c r="A235" s="33" t="s">
        <v>748</v>
      </c>
      <c r="B235" t="str">
        <f t="shared" si="58"/>
        <v>0000000000000000</v>
      </c>
      <c r="C235" s="28">
        <f t="shared" si="45"/>
        <v>0</v>
      </c>
      <c r="D235" s="28" t="str">
        <f t="shared" si="57"/>
        <v xml:space="preserve"> </v>
      </c>
      <c r="E235" s="28">
        <f t="shared" si="46"/>
        <v>0</v>
      </c>
      <c r="F235" s="28" t="str">
        <f t="shared" si="47"/>
        <v xml:space="preserve"> </v>
      </c>
      <c r="G235" s="28">
        <f t="shared" si="48"/>
        <v>0</v>
      </c>
      <c r="H235" s="28" t="str">
        <f t="shared" si="49"/>
        <v xml:space="preserve"> </v>
      </c>
      <c r="I235" s="28">
        <f t="shared" si="50"/>
        <v>0</v>
      </c>
      <c r="J235" s="28" t="str">
        <f t="shared" si="51"/>
        <v xml:space="preserve"> </v>
      </c>
      <c r="K235" s="28">
        <f t="shared" si="52"/>
        <v>0</v>
      </c>
      <c r="L235" s="28" t="str">
        <f t="shared" si="53"/>
        <v>0</v>
      </c>
      <c r="M235" s="28">
        <f t="shared" si="54"/>
        <v>0</v>
      </c>
      <c r="N235" s="28">
        <f t="shared" si="55"/>
        <v>0</v>
      </c>
      <c r="O235" s="28" t="str">
        <f t="shared" si="56"/>
        <v xml:space="preserve"> </v>
      </c>
      <c r="Q235" s="12" t="str">
        <f>LOOKUP(C235,TRIGGERS!B:B,TRIGGERS!A:A)</f>
        <v xml:space="preserve">   </v>
      </c>
      <c r="R235" t="str">
        <f>LOOKUP(E235,CONDITIONS!B:B,CONDITIONS!A:A)</f>
        <v xml:space="preserve"> </v>
      </c>
      <c r="S235" t="str">
        <f>LOOKUP(G235,ACTIONS!B:B,ACTIONS!A:A)</f>
        <v xml:space="preserve"> </v>
      </c>
      <c r="T235" t="str">
        <f>LOOKUP(I235,CONDITIONS!B:B,CONDITIONS!A:A)</f>
        <v xml:space="preserve"> </v>
      </c>
    </row>
    <row r="236" spans="1:20">
      <c r="A236" s="33" t="s">
        <v>749</v>
      </c>
      <c r="B236" t="str">
        <f t="shared" si="58"/>
        <v>0000000000000000</v>
      </c>
      <c r="C236" s="28">
        <f t="shared" si="45"/>
        <v>0</v>
      </c>
      <c r="D236" s="28" t="str">
        <f t="shared" si="57"/>
        <v xml:space="preserve"> </v>
      </c>
      <c r="E236" s="28">
        <f t="shared" si="46"/>
        <v>0</v>
      </c>
      <c r="F236" s="28" t="str">
        <f t="shared" si="47"/>
        <v xml:space="preserve"> </v>
      </c>
      <c r="G236" s="28">
        <f t="shared" si="48"/>
        <v>0</v>
      </c>
      <c r="H236" s="28" t="str">
        <f t="shared" si="49"/>
        <v xml:space="preserve"> </v>
      </c>
      <c r="I236" s="28">
        <f t="shared" si="50"/>
        <v>0</v>
      </c>
      <c r="J236" s="28" t="str">
        <f t="shared" si="51"/>
        <v xml:space="preserve"> </v>
      </c>
      <c r="K236" s="28">
        <f t="shared" si="52"/>
        <v>0</v>
      </c>
      <c r="L236" s="28" t="str">
        <f t="shared" si="53"/>
        <v>0</v>
      </c>
      <c r="M236" s="28">
        <f t="shared" si="54"/>
        <v>0</v>
      </c>
      <c r="N236" s="28">
        <f t="shared" si="55"/>
        <v>0</v>
      </c>
      <c r="O236" s="28" t="str">
        <f t="shared" si="56"/>
        <v xml:space="preserve"> </v>
      </c>
      <c r="Q236" s="12" t="str">
        <f>LOOKUP(C236,TRIGGERS!B:B,TRIGGERS!A:A)</f>
        <v xml:space="preserve">   </v>
      </c>
      <c r="R236" t="str">
        <f>LOOKUP(E236,CONDITIONS!B:B,CONDITIONS!A:A)</f>
        <v xml:space="preserve"> </v>
      </c>
      <c r="S236" t="str">
        <f>LOOKUP(G236,ACTIONS!B:B,ACTIONS!A:A)</f>
        <v xml:space="preserve"> </v>
      </c>
      <c r="T236" t="str">
        <f>LOOKUP(I236,CONDITIONS!B:B,CONDITIONS!A:A)</f>
        <v xml:space="preserve"> </v>
      </c>
    </row>
    <row r="237" spans="1:20">
      <c r="A237" s="33" t="s">
        <v>750</v>
      </c>
      <c r="B237" t="str">
        <f t="shared" si="58"/>
        <v>0000000000000000</v>
      </c>
      <c r="C237" s="28">
        <f t="shared" si="45"/>
        <v>0</v>
      </c>
      <c r="D237" s="28" t="str">
        <f t="shared" si="57"/>
        <v xml:space="preserve"> </v>
      </c>
      <c r="E237" s="28">
        <f t="shared" si="46"/>
        <v>0</v>
      </c>
      <c r="F237" s="28" t="str">
        <f t="shared" si="47"/>
        <v xml:space="preserve"> </v>
      </c>
      <c r="G237" s="28">
        <f t="shared" si="48"/>
        <v>0</v>
      </c>
      <c r="H237" s="28" t="str">
        <f t="shared" si="49"/>
        <v xml:space="preserve"> </v>
      </c>
      <c r="I237" s="28">
        <f t="shared" si="50"/>
        <v>0</v>
      </c>
      <c r="J237" s="28" t="str">
        <f t="shared" si="51"/>
        <v xml:space="preserve"> </v>
      </c>
      <c r="K237" s="28">
        <f t="shared" si="52"/>
        <v>0</v>
      </c>
      <c r="L237" s="28" t="str">
        <f t="shared" si="53"/>
        <v>0</v>
      </c>
      <c r="M237" s="28">
        <f t="shared" si="54"/>
        <v>0</v>
      </c>
      <c r="N237" s="28">
        <f t="shared" si="55"/>
        <v>0</v>
      </c>
      <c r="O237" s="28" t="str">
        <f t="shared" si="56"/>
        <v xml:space="preserve"> </v>
      </c>
      <c r="Q237" s="12" t="str">
        <f>LOOKUP(C237,TRIGGERS!B:B,TRIGGERS!A:A)</f>
        <v xml:space="preserve">   </v>
      </c>
      <c r="R237" t="str">
        <f>LOOKUP(E237,CONDITIONS!B:B,CONDITIONS!A:A)</f>
        <v xml:space="preserve"> </v>
      </c>
      <c r="S237" t="str">
        <f>LOOKUP(G237,ACTIONS!B:B,ACTIONS!A:A)</f>
        <v xml:space="preserve"> </v>
      </c>
      <c r="T237" t="str">
        <f>LOOKUP(I237,CONDITIONS!B:B,CONDITIONS!A:A)</f>
        <v xml:space="preserve"> </v>
      </c>
    </row>
    <row r="238" spans="1:20">
      <c r="A238" s="33" t="s">
        <v>751</v>
      </c>
      <c r="B238" t="str">
        <f t="shared" si="58"/>
        <v>0000000000000000</v>
      </c>
      <c r="C238" s="28">
        <f t="shared" si="45"/>
        <v>0</v>
      </c>
      <c r="D238" s="28" t="str">
        <f t="shared" si="57"/>
        <v xml:space="preserve"> </v>
      </c>
      <c r="E238" s="28">
        <f t="shared" si="46"/>
        <v>0</v>
      </c>
      <c r="F238" s="28" t="str">
        <f t="shared" si="47"/>
        <v xml:space="preserve"> </v>
      </c>
      <c r="G238" s="28">
        <f t="shared" si="48"/>
        <v>0</v>
      </c>
      <c r="H238" s="28" t="str">
        <f t="shared" si="49"/>
        <v xml:space="preserve"> </v>
      </c>
      <c r="I238" s="28">
        <f t="shared" si="50"/>
        <v>0</v>
      </c>
      <c r="J238" s="28" t="str">
        <f t="shared" si="51"/>
        <v xml:space="preserve"> </v>
      </c>
      <c r="K238" s="28">
        <f t="shared" si="52"/>
        <v>0</v>
      </c>
      <c r="L238" s="28" t="str">
        <f t="shared" si="53"/>
        <v>0</v>
      </c>
      <c r="M238" s="28">
        <f t="shared" si="54"/>
        <v>0</v>
      </c>
      <c r="N238" s="28">
        <f t="shared" si="55"/>
        <v>0</v>
      </c>
      <c r="O238" s="28" t="str">
        <f t="shared" si="56"/>
        <v xml:space="preserve"> </v>
      </c>
      <c r="Q238" s="12" t="str">
        <f>LOOKUP(C238,TRIGGERS!B:B,TRIGGERS!A:A)</f>
        <v xml:space="preserve">   </v>
      </c>
      <c r="R238" t="str">
        <f>LOOKUP(E238,CONDITIONS!B:B,CONDITIONS!A:A)</f>
        <v xml:space="preserve"> </v>
      </c>
      <c r="S238" t="str">
        <f>LOOKUP(G238,ACTIONS!B:B,ACTIONS!A:A)</f>
        <v xml:space="preserve"> </v>
      </c>
      <c r="T238" t="str">
        <f>LOOKUP(I238,CONDITIONS!B:B,CONDITIONS!A:A)</f>
        <v xml:space="preserve"> </v>
      </c>
    </row>
    <row r="239" spans="1:20">
      <c r="A239" s="33" t="s">
        <v>752</v>
      </c>
      <c r="B239" t="str">
        <f t="shared" si="58"/>
        <v>0000000000000000</v>
      </c>
      <c r="C239" s="28">
        <f t="shared" si="45"/>
        <v>0</v>
      </c>
      <c r="D239" s="28" t="str">
        <f t="shared" si="57"/>
        <v xml:space="preserve"> </v>
      </c>
      <c r="E239" s="28">
        <f t="shared" si="46"/>
        <v>0</v>
      </c>
      <c r="F239" s="28" t="str">
        <f t="shared" si="47"/>
        <v xml:space="preserve"> </v>
      </c>
      <c r="G239" s="28">
        <f t="shared" si="48"/>
        <v>0</v>
      </c>
      <c r="H239" s="28" t="str">
        <f t="shared" si="49"/>
        <v xml:space="preserve"> </v>
      </c>
      <c r="I239" s="28">
        <f t="shared" si="50"/>
        <v>0</v>
      </c>
      <c r="J239" s="28" t="str">
        <f t="shared" si="51"/>
        <v xml:space="preserve"> </v>
      </c>
      <c r="K239" s="28">
        <f t="shared" si="52"/>
        <v>0</v>
      </c>
      <c r="L239" s="28" t="str">
        <f t="shared" si="53"/>
        <v>0</v>
      </c>
      <c r="M239" s="28">
        <f t="shared" si="54"/>
        <v>0</v>
      </c>
      <c r="N239" s="28">
        <f t="shared" si="55"/>
        <v>0</v>
      </c>
      <c r="O239" s="28" t="str">
        <f t="shared" si="56"/>
        <v xml:space="preserve"> </v>
      </c>
      <c r="Q239" s="12" t="str">
        <f>LOOKUP(C239,TRIGGERS!B:B,TRIGGERS!A:A)</f>
        <v xml:space="preserve">   </v>
      </c>
      <c r="R239" t="str">
        <f>LOOKUP(E239,CONDITIONS!B:B,CONDITIONS!A:A)</f>
        <v xml:space="preserve"> </v>
      </c>
      <c r="S239" t="str">
        <f>LOOKUP(G239,ACTIONS!B:B,ACTIONS!A:A)</f>
        <v xml:space="preserve"> </v>
      </c>
      <c r="T239" t="str">
        <f>LOOKUP(I239,CONDITIONS!B:B,CONDITIONS!A:A)</f>
        <v xml:space="preserve"> </v>
      </c>
    </row>
    <row r="240" spans="1:20">
      <c r="A240" s="33" t="s">
        <v>753</v>
      </c>
      <c r="B240" t="str">
        <f t="shared" si="58"/>
        <v>0000000000000000</v>
      </c>
      <c r="C240" s="28">
        <f t="shared" si="45"/>
        <v>0</v>
      </c>
      <c r="D240" s="28" t="str">
        <f t="shared" si="57"/>
        <v xml:space="preserve"> </v>
      </c>
      <c r="E240" s="28">
        <f t="shared" si="46"/>
        <v>0</v>
      </c>
      <c r="F240" s="28" t="str">
        <f t="shared" si="47"/>
        <v xml:space="preserve"> </v>
      </c>
      <c r="G240" s="28">
        <f t="shared" si="48"/>
        <v>0</v>
      </c>
      <c r="H240" s="28" t="str">
        <f t="shared" si="49"/>
        <v xml:space="preserve"> </v>
      </c>
      <c r="I240" s="28">
        <f t="shared" si="50"/>
        <v>0</v>
      </c>
      <c r="J240" s="28" t="str">
        <f t="shared" si="51"/>
        <v xml:space="preserve"> </v>
      </c>
      <c r="K240" s="28">
        <f t="shared" si="52"/>
        <v>0</v>
      </c>
      <c r="L240" s="28" t="str">
        <f t="shared" si="53"/>
        <v>0</v>
      </c>
      <c r="M240" s="28">
        <f t="shared" si="54"/>
        <v>0</v>
      </c>
      <c r="N240" s="28">
        <f t="shared" si="55"/>
        <v>0</v>
      </c>
      <c r="O240" s="28" t="str">
        <f t="shared" si="56"/>
        <v xml:space="preserve"> </v>
      </c>
      <c r="Q240" s="12" t="str">
        <f>LOOKUP(C240,TRIGGERS!B:B,TRIGGERS!A:A)</f>
        <v xml:space="preserve">   </v>
      </c>
      <c r="R240" t="str">
        <f>LOOKUP(E240,CONDITIONS!B:B,CONDITIONS!A:A)</f>
        <v xml:space="preserve"> </v>
      </c>
      <c r="S240" t="str">
        <f>LOOKUP(G240,ACTIONS!B:B,ACTIONS!A:A)</f>
        <v xml:space="preserve"> </v>
      </c>
      <c r="T240" t="str">
        <f>LOOKUP(I240,CONDITIONS!B:B,CONDITIONS!A:A)</f>
        <v xml:space="preserve"> </v>
      </c>
    </row>
    <row r="241" spans="1:20">
      <c r="A241" s="33" t="s">
        <v>754</v>
      </c>
      <c r="B241" t="str">
        <f t="shared" si="58"/>
        <v>0000000000000000</v>
      </c>
      <c r="C241" s="28">
        <f t="shared" si="45"/>
        <v>0</v>
      </c>
      <c r="D241" s="28" t="str">
        <f t="shared" si="57"/>
        <v xml:space="preserve"> </v>
      </c>
      <c r="E241" s="28">
        <f t="shared" si="46"/>
        <v>0</v>
      </c>
      <c r="F241" s="28" t="str">
        <f t="shared" si="47"/>
        <v xml:space="preserve"> </v>
      </c>
      <c r="G241" s="28">
        <f t="shared" si="48"/>
        <v>0</v>
      </c>
      <c r="H241" s="28" t="str">
        <f t="shared" si="49"/>
        <v xml:space="preserve"> </v>
      </c>
      <c r="I241" s="28">
        <f t="shared" si="50"/>
        <v>0</v>
      </c>
      <c r="J241" s="28" t="str">
        <f t="shared" si="51"/>
        <v xml:space="preserve"> </v>
      </c>
      <c r="K241" s="28">
        <f t="shared" si="52"/>
        <v>0</v>
      </c>
      <c r="L241" s="28" t="str">
        <f t="shared" si="53"/>
        <v>0</v>
      </c>
      <c r="M241" s="28">
        <f t="shared" si="54"/>
        <v>0</v>
      </c>
      <c r="N241" s="28">
        <f t="shared" si="55"/>
        <v>0</v>
      </c>
      <c r="O241" s="28" t="str">
        <f t="shared" si="56"/>
        <v xml:space="preserve"> </v>
      </c>
      <c r="Q241" s="12" t="str">
        <f>LOOKUP(C241,TRIGGERS!B:B,TRIGGERS!A:A)</f>
        <v xml:space="preserve">   </v>
      </c>
      <c r="R241" t="str">
        <f>LOOKUP(E241,CONDITIONS!B:B,CONDITIONS!A:A)</f>
        <v xml:space="preserve"> </v>
      </c>
      <c r="S241" t="str">
        <f>LOOKUP(G241,ACTIONS!B:B,ACTIONS!A:A)</f>
        <v xml:space="preserve"> </v>
      </c>
      <c r="T241" t="str">
        <f>LOOKUP(I241,CONDITIONS!B:B,CONDITIONS!A:A)</f>
        <v xml:space="preserve"> </v>
      </c>
    </row>
    <row r="242" spans="1:20">
      <c r="A242" s="33" t="s">
        <v>755</v>
      </c>
      <c r="B242" t="str">
        <f t="shared" si="58"/>
        <v>0000000000000000</v>
      </c>
      <c r="C242" s="28">
        <f t="shared" si="45"/>
        <v>0</v>
      </c>
      <c r="D242" s="28" t="str">
        <f t="shared" si="57"/>
        <v xml:space="preserve"> </v>
      </c>
      <c r="E242" s="28">
        <f t="shared" si="46"/>
        <v>0</v>
      </c>
      <c r="F242" s="28" t="str">
        <f t="shared" si="47"/>
        <v xml:space="preserve"> </v>
      </c>
      <c r="G242" s="28">
        <f t="shared" si="48"/>
        <v>0</v>
      </c>
      <c r="H242" s="28" t="str">
        <f t="shared" si="49"/>
        <v xml:space="preserve"> </v>
      </c>
      <c r="I242" s="28">
        <f t="shared" si="50"/>
        <v>0</v>
      </c>
      <c r="J242" s="28" t="str">
        <f t="shared" si="51"/>
        <v xml:space="preserve"> </v>
      </c>
      <c r="K242" s="28">
        <f t="shared" si="52"/>
        <v>0</v>
      </c>
      <c r="L242" s="28" t="str">
        <f t="shared" si="53"/>
        <v>0</v>
      </c>
      <c r="M242" s="28">
        <f t="shared" si="54"/>
        <v>0</v>
      </c>
      <c r="N242" s="28">
        <f t="shared" si="55"/>
        <v>0</v>
      </c>
      <c r="O242" s="28" t="str">
        <f t="shared" si="56"/>
        <v xml:space="preserve"> </v>
      </c>
      <c r="Q242" s="12" t="str">
        <f>LOOKUP(C242,TRIGGERS!B:B,TRIGGERS!A:A)</f>
        <v xml:space="preserve">   </v>
      </c>
      <c r="R242" t="str">
        <f>LOOKUP(E242,CONDITIONS!B:B,CONDITIONS!A:A)</f>
        <v xml:space="preserve"> </v>
      </c>
      <c r="S242" t="str">
        <f>LOOKUP(G242,ACTIONS!B:B,ACTIONS!A:A)</f>
        <v xml:space="preserve"> </v>
      </c>
      <c r="T242" t="str">
        <f>LOOKUP(I242,CONDITIONS!B:B,CONDITIONS!A:A)</f>
        <v xml:space="preserve"> </v>
      </c>
    </row>
    <row r="243" spans="1:20">
      <c r="A243" s="33" t="s">
        <v>756</v>
      </c>
      <c r="B243" t="str">
        <f t="shared" si="58"/>
        <v>0000000000000000</v>
      </c>
      <c r="C243" s="28">
        <f t="shared" si="45"/>
        <v>0</v>
      </c>
      <c r="D243" s="28" t="str">
        <f t="shared" si="57"/>
        <v xml:space="preserve"> </v>
      </c>
      <c r="E243" s="28">
        <f t="shared" si="46"/>
        <v>0</v>
      </c>
      <c r="F243" s="28" t="str">
        <f t="shared" si="47"/>
        <v xml:space="preserve"> </v>
      </c>
      <c r="G243" s="28">
        <f t="shared" si="48"/>
        <v>0</v>
      </c>
      <c r="H243" s="28" t="str">
        <f t="shared" si="49"/>
        <v xml:space="preserve"> </v>
      </c>
      <c r="I243" s="28">
        <f t="shared" si="50"/>
        <v>0</v>
      </c>
      <c r="J243" s="28" t="str">
        <f t="shared" si="51"/>
        <v xml:space="preserve"> </v>
      </c>
      <c r="K243" s="28">
        <f t="shared" si="52"/>
        <v>0</v>
      </c>
      <c r="L243" s="28" t="str">
        <f t="shared" si="53"/>
        <v>0</v>
      </c>
      <c r="M243" s="28">
        <f t="shared" si="54"/>
        <v>0</v>
      </c>
      <c r="N243" s="28">
        <f t="shared" si="55"/>
        <v>0</v>
      </c>
      <c r="O243" s="28" t="str">
        <f t="shared" si="56"/>
        <v xml:space="preserve"> </v>
      </c>
      <c r="Q243" s="12" t="str">
        <f>LOOKUP(C243,TRIGGERS!B:B,TRIGGERS!A:A)</f>
        <v xml:space="preserve">   </v>
      </c>
      <c r="R243" t="str">
        <f>LOOKUP(E243,CONDITIONS!B:B,CONDITIONS!A:A)</f>
        <v xml:space="preserve"> </v>
      </c>
      <c r="S243" t="str">
        <f>LOOKUP(G243,ACTIONS!B:B,ACTIONS!A:A)</f>
        <v xml:space="preserve"> </v>
      </c>
      <c r="T243" t="str">
        <f>LOOKUP(I243,CONDITIONS!B:B,CONDITIONS!A:A)</f>
        <v xml:space="preserve"> </v>
      </c>
    </row>
    <row r="244" spans="1:20">
      <c r="A244" s="33" t="s">
        <v>757</v>
      </c>
      <c r="B244" t="str">
        <f t="shared" si="58"/>
        <v>0000000000000000</v>
      </c>
      <c r="C244" s="28">
        <f t="shared" si="45"/>
        <v>0</v>
      </c>
      <c r="D244" s="28" t="str">
        <f t="shared" si="57"/>
        <v xml:space="preserve"> </v>
      </c>
      <c r="E244" s="28">
        <f t="shared" si="46"/>
        <v>0</v>
      </c>
      <c r="F244" s="28" t="str">
        <f t="shared" si="47"/>
        <v xml:space="preserve"> </v>
      </c>
      <c r="G244" s="28">
        <f t="shared" si="48"/>
        <v>0</v>
      </c>
      <c r="H244" s="28" t="str">
        <f t="shared" si="49"/>
        <v xml:space="preserve"> </v>
      </c>
      <c r="I244" s="28">
        <f t="shared" si="50"/>
        <v>0</v>
      </c>
      <c r="J244" s="28" t="str">
        <f t="shared" si="51"/>
        <v xml:space="preserve"> </v>
      </c>
      <c r="K244" s="28">
        <f t="shared" si="52"/>
        <v>0</v>
      </c>
      <c r="L244" s="28" t="str">
        <f t="shared" si="53"/>
        <v>0</v>
      </c>
      <c r="M244" s="28">
        <f t="shared" si="54"/>
        <v>0</v>
      </c>
      <c r="N244" s="28">
        <f t="shared" si="55"/>
        <v>0</v>
      </c>
      <c r="O244" s="28" t="str">
        <f t="shared" si="56"/>
        <v xml:space="preserve"> </v>
      </c>
      <c r="Q244" s="12" t="str">
        <f>LOOKUP(C244,TRIGGERS!B:B,TRIGGERS!A:A)</f>
        <v xml:space="preserve">   </v>
      </c>
      <c r="R244" t="str">
        <f>LOOKUP(E244,CONDITIONS!B:B,CONDITIONS!A:A)</f>
        <v xml:space="preserve"> </v>
      </c>
      <c r="S244" t="str">
        <f>LOOKUP(G244,ACTIONS!B:B,ACTIONS!A:A)</f>
        <v xml:space="preserve"> </v>
      </c>
      <c r="T244" t="str">
        <f>LOOKUP(I244,CONDITIONS!B:B,CONDITIONS!A:A)</f>
        <v xml:space="preserve"> </v>
      </c>
    </row>
    <row r="245" spans="1:20">
      <c r="A245" s="33" t="s">
        <v>758</v>
      </c>
      <c r="B245" t="str">
        <f t="shared" si="58"/>
        <v>0000000000000000</v>
      </c>
      <c r="C245" s="28">
        <f t="shared" si="45"/>
        <v>0</v>
      </c>
      <c r="D245" s="28" t="str">
        <f t="shared" si="57"/>
        <v xml:space="preserve"> </v>
      </c>
      <c r="E245" s="28">
        <f t="shared" si="46"/>
        <v>0</v>
      </c>
      <c r="F245" s="28" t="str">
        <f t="shared" si="47"/>
        <v xml:space="preserve"> </v>
      </c>
      <c r="G245" s="28">
        <f t="shared" si="48"/>
        <v>0</v>
      </c>
      <c r="H245" s="28" t="str">
        <f t="shared" si="49"/>
        <v xml:space="preserve"> </v>
      </c>
      <c r="I245" s="28">
        <f t="shared" si="50"/>
        <v>0</v>
      </c>
      <c r="J245" s="28" t="str">
        <f t="shared" si="51"/>
        <v xml:space="preserve"> </v>
      </c>
      <c r="K245" s="28">
        <f t="shared" si="52"/>
        <v>0</v>
      </c>
      <c r="L245" s="28" t="str">
        <f t="shared" si="53"/>
        <v>0</v>
      </c>
      <c r="M245" s="28">
        <f t="shared" si="54"/>
        <v>0</v>
      </c>
      <c r="N245" s="28">
        <f t="shared" si="55"/>
        <v>0</v>
      </c>
      <c r="O245" s="28" t="str">
        <f t="shared" si="56"/>
        <v xml:space="preserve"> </v>
      </c>
      <c r="Q245" s="12" t="str">
        <f>LOOKUP(C245,TRIGGERS!B:B,TRIGGERS!A:A)</f>
        <v xml:space="preserve">   </v>
      </c>
      <c r="R245" t="str">
        <f>LOOKUP(E245,CONDITIONS!B:B,CONDITIONS!A:A)</f>
        <v xml:space="preserve"> </v>
      </c>
      <c r="S245" t="str">
        <f>LOOKUP(G245,ACTIONS!B:B,ACTIONS!A:A)</f>
        <v xml:space="preserve"> </v>
      </c>
      <c r="T245" t="str">
        <f>LOOKUP(I245,CONDITIONS!B:B,CONDITIONS!A:A)</f>
        <v xml:space="preserve"> </v>
      </c>
    </row>
    <row r="246" spans="1:20">
      <c r="A246" s="33" t="s">
        <v>759</v>
      </c>
      <c r="B246" t="str">
        <f t="shared" si="58"/>
        <v>0000000000000000</v>
      </c>
      <c r="C246" s="28">
        <f t="shared" si="45"/>
        <v>0</v>
      </c>
      <c r="D246" s="28" t="str">
        <f t="shared" si="57"/>
        <v xml:space="preserve"> </v>
      </c>
      <c r="E246" s="28">
        <f t="shared" si="46"/>
        <v>0</v>
      </c>
      <c r="F246" s="28" t="str">
        <f t="shared" si="47"/>
        <v xml:space="preserve"> </v>
      </c>
      <c r="G246" s="28">
        <f t="shared" si="48"/>
        <v>0</v>
      </c>
      <c r="H246" s="28" t="str">
        <f t="shared" si="49"/>
        <v xml:space="preserve"> </v>
      </c>
      <c r="I246" s="28">
        <f t="shared" si="50"/>
        <v>0</v>
      </c>
      <c r="J246" s="28" t="str">
        <f t="shared" si="51"/>
        <v xml:space="preserve"> </v>
      </c>
      <c r="K246" s="28">
        <f t="shared" si="52"/>
        <v>0</v>
      </c>
      <c r="L246" s="28" t="str">
        <f t="shared" si="53"/>
        <v>0</v>
      </c>
      <c r="M246" s="28">
        <f t="shared" si="54"/>
        <v>0</v>
      </c>
      <c r="N246" s="28">
        <f t="shared" si="55"/>
        <v>0</v>
      </c>
      <c r="O246" s="28" t="str">
        <f t="shared" si="56"/>
        <v xml:space="preserve"> </v>
      </c>
      <c r="Q246" s="12" t="str">
        <f>LOOKUP(C246,TRIGGERS!B:B,TRIGGERS!A:A)</f>
        <v xml:space="preserve">   </v>
      </c>
      <c r="R246" t="str">
        <f>LOOKUP(E246,CONDITIONS!B:B,CONDITIONS!A:A)</f>
        <v xml:space="preserve"> </v>
      </c>
      <c r="S246" t="str">
        <f>LOOKUP(G246,ACTIONS!B:B,ACTIONS!A:A)</f>
        <v xml:space="preserve"> </v>
      </c>
      <c r="T246" t="str">
        <f>LOOKUP(I246,CONDITIONS!B:B,CONDITIONS!A:A)</f>
        <v xml:space="preserve"> </v>
      </c>
    </row>
    <row r="247" spans="1:20">
      <c r="A247" s="33" t="s">
        <v>760</v>
      </c>
      <c r="B247" t="str">
        <f t="shared" si="58"/>
        <v>0000000000000000</v>
      </c>
      <c r="C247" s="28">
        <f t="shared" si="45"/>
        <v>0</v>
      </c>
      <c r="D247" s="28" t="str">
        <f t="shared" si="57"/>
        <v xml:space="preserve"> </v>
      </c>
      <c r="E247" s="28">
        <f t="shared" si="46"/>
        <v>0</v>
      </c>
      <c r="F247" s="28" t="str">
        <f t="shared" si="47"/>
        <v xml:space="preserve"> </v>
      </c>
      <c r="G247" s="28">
        <f t="shared" si="48"/>
        <v>0</v>
      </c>
      <c r="H247" s="28" t="str">
        <f t="shared" si="49"/>
        <v xml:space="preserve"> </v>
      </c>
      <c r="I247" s="28">
        <f t="shared" si="50"/>
        <v>0</v>
      </c>
      <c r="J247" s="28" t="str">
        <f t="shared" si="51"/>
        <v xml:space="preserve"> </v>
      </c>
      <c r="K247" s="28">
        <f t="shared" si="52"/>
        <v>0</v>
      </c>
      <c r="L247" s="28" t="str">
        <f t="shared" si="53"/>
        <v>0</v>
      </c>
      <c r="M247" s="28">
        <f t="shared" si="54"/>
        <v>0</v>
      </c>
      <c r="N247" s="28">
        <f t="shared" si="55"/>
        <v>0</v>
      </c>
      <c r="O247" s="28" t="str">
        <f t="shared" si="56"/>
        <v xml:space="preserve"> </v>
      </c>
      <c r="Q247" s="12" t="str">
        <f>LOOKUP(C247,TRIGGERS!B:B,TRIGGERS!A:A)</f>
        <v xml:space="preserve">   </v>
      </c>
      <c r="R247" t="str">
        <f>LOOKUP(E247,CONDITIONS!B:B,CONDITIONS!A:A)</f>
        <v xml:space="preserve"> </v>
      </c>
      <c r="S247" t="str">
        <f>LOOKUP(G247,ACTIONS!B:B,ACTIONS!A:A)</f>
        <v xml:space="preserve"> </v>
      </c>
      <c r="T247" t="str">
        <f>LOOKUP(I247,CONDITIONS!B:B,CONDITIONS!A:A)</f>
        <v xml:space="preserve"> </v>
      </c>
    </row>
    <row r="248" spans="1:20">
      <c r="A248" s="33" t="s">
        <v>761</v>
      </c>
      <c r="B248" t="str">
        <f t="shared" si="58"/>
        <v>0000000000000000</v>
      </c>
      <c r="C248" s="28">
        <f t="shared" si="45"/>
        <v>0</v>
      </c>
      <c r="D248" s="28" t="str">
        <f t="shared" si="57"/>
        <v xml:space="preserve"> </v>
      </c>
      <c r="E248" s="28">
        <f t="shared" si="46"/>
        <v>0</v>
      </c>
      <c r="F248" s="28" t="str">
        <f t="shared" si="47"/>
        <v xml:space="preserve"> </v>
      </c>
      <c r="G248" s="28">
        <f t="shared" si="48"/>
        <v>0</v>
      </c>
      <c r="H248" s="28" t="str">
        <f t="shared" si="49"/>
        <v xml:space="preserve"> </v>
      </c>
      <c r="I248" s="28">
        <f t="shared" si="50"/>
        <v>0</v>
      </c>
      <c r="J248" s="28" t="str">
        <f t="shared" si="51"/>
        <v xml:space="preserve"> </v>
      </c>
      <c r="K248" s="28">
        <f t="shared" si="52"/>
        <v>0</v>
      </c>
      <c r="L248" s="28" t="str">
        <f t="shared" si="53"/>
        <v>0</v>
      </c>
      <c r="M248" s="28">
        <f t="shared" si="54"/>
        <v>0</v>
      </c>
      <c r="N248" s="28">
        <f t="shared" si="55"/>
        <v>0</v>
      </c>
      <c r="O248" s="28" t="str">
        <f t="shared" si="56"/>
        <v xml:space="preserve"> </v>
      </c>
      <c r="Q248" s="12" t="str">
        <f>LOOKUP(C248,TRIGGERS!B:B,TRIGGERS!A:A)</f>
        <v xml:space="preserve">   </v>
      </c>
      <c r="R248" t="str">
        <f>LOOKUP(E248,CONDITIONS!B:B,CONDITIONS!A:A)</f>
        <v xml:space="preserve"> </v>
      </c>
      <c r="S248" t="str">
        <f>LOOKUP(G248,ACTIONS!B:B,ACTIONS!A:A)</f>
        <v xml:space="preserve"> </v>
      </c>
      <c r="T248" t="str">
        <f>LOOKUP(I248,CONDITIONS!B:B,CONDITIONS!A:A)</f>
        <v xml:space="preserve"> </v>
      </c>
    </row>
    <row r="249" spans="1:20">
      <c r="A249" s="33" t="s">
        <v>762</v>
      </c>
      <c r="B249" t="str">
        <f t="shared" si="58"/>
        <v>0000000000000000</v>
      </c>
      <c r="C249" s="28">
        <f t="shared" si="45"/>
        <v>0</v>
      </c>
      <c r="D249" s="28" t="str">
        <f t="shared" si="57"/>
        <v xml:space="preserve"> </v>
      </c>
      <c r="E249" s="28">
        <f t="shared" si="46"/>
        <v>0</v>
      </c>
      <c r="F249" s="28" t="str">
        <f t="shared" si="47"/>
        <v xml:space="preserve"> </v>
      </c>
      <c r="G249" s="28">
        <f t="shared" si="48"/>
        <v>0</v>
      </c>
      <c r="H249" s="28" t="str">
        <f t="shared" si="49"/>
        <v xml:space="preserve"> </v>
      </c>
      <c r="I249" s="28">
        <f t="shared" si="50"/>
        <v>0</v>
      </c>
      <c r="J249" s="28" t="str">
        <f t="shared" si="51"/>
        <v xml:space="preserve"> </v>
      </c>
      <c r="K249" s="28">
        <f t="shared" si="52"/>
        <v>0</v>
      </c>
      <c r="L249" s="28" t="str">
        <f t="shared" si="53"/>
        <v>0</v>
      </c>
      <c r="M249" s="28">
        <f t="shared" si="54"/>
        <v>0</v>
      </c>
      <c r="N249" s="28">
        <f t="shared" si="55"/>
        <v>0</v>
      </c>
      <c r="O249" s="28" t="str">
        <f t="shared" si="56"/>
        <v xml:space="preserve"> </v>
      </c>
      <c r="Q249" s="12" t="str">
        <f>LOOKUP(C249,TRIGGERS!B:B,TRIGGERS!A:A)</f>
        <v xml:space="preserve">   </v>
      </c>
      <c r="R249" t="str">
        <f>LOOKUP(E249,CONDITIONS!B:B,CONDITIONS!A:A)</f>
        <v xml:space="preserve"> </v>
      </c>
      <c r="S249" t="str">
        <f>LOOKUP(G249,ACTIONS!B:B,ACTIONS!A:A)</f>
        <v xml:space="preserve"> </v>
      </c>
      <c r="T249" t="str">
        <f>LOOKUP(I249,CONDITIONS!B:B,CONDITIONS!A:A)</f>
        <v xml:space="preserve"> </v>
      </c>
    </row>
    <row r="250" spans="1:20">
      <c r="A250" s="33" t="s">
        <v>763</v>
      </c>
      <c r="B250" t="str">
        <f t="shared" si="58"/>
        <v>0000000000000000</v>
      </c>
      <c r="C250" s="28">
        <f t="shared" si="45"/>
        <v>0</v>
      </c>
      <c r="D250" s="28" t="str">
        <f t="shared" si="57"/>
        <v xml:space="preserve"> </v>
      </c>
      <c r="E250" s="28">
        <f t="shared" si="46"/>
        <v>0</v>
      </c>
      <c r="F250" s="28" t="str">
        <f t="shared" si="47"/>
        <v xml:space="preserve"> </v>
      </c>
      <c r="G250" s="28">
        <f t="shared" si="48"/>
        <v>0</v>
      </c>
      <c r="H250" s="28" t="str">
        <f t="shared" si="49"/>
        <v xml:space="preserve"> </v>
      </c>
      <c r="I250" s="28">
        <f t="shared" si="50"/>
        <v>0</v>
      </c>
      <c r="J250" s="28" t="str">
        <f t="shared" si="51"/>
        <v xml:space="preserve"> </v>
      </c>
      <c r="K250" s="28">
        <f t="shared" si="52"/>
        <v>0</v>
      </c>
      <c r="L250" s="28" t="str">
        <f t="shared" si="53"/>
        <v>0</v>
      </c>
      <c r="M250" s="28">
        <f t="shared" si="54"/>
        <v>0</v>
      </c>
      <c r="N250" s="28">
        <f t="shared" si="55"/>
        <v>0</v>
      </c>
      <c r="O250" s="28" t="str">
        <f t="shared" si="56"/>
        <v xml:space="preserve"> </v>
      </c>
      <c r="Q250" s="12" t="str">
        <f>LOOKUP(C250,TRIGGERS!B:B,TRIGGERS!A:A)</f>
        <v xml:space="preserve">   </v>
      </c>
      <c r="R250" t="str">
        <f>LOOKUP(E250,CONDITIONS!B:B,CONDITIONS!A:A)</f>
        <v xml:space="preserve"> </v>
      </c>
      <c r="S250" t="str">
        <f>LOOKUP(G250,ACTIONS!B:B,ACTIONS!A:A)</f>
        <v xml:space="preserve"> </v>
      </c>
      <c r="T250" t="str">
        <f>LOOKUP(I250,CONDITIONS!B:B,CONDITIONS!A:A)</f>
        <v xml:space="preserve"> </v>
      </c>
    </row>
    <row r="251" spans="1:20">
      <c r="A251" s="33" t="s">
        <v>764</v>
      </c>
      <c r="B251" t="str">
        <f t="shared" si="58"/>
        <v>0000000000000000</v>
      </c>
      <c r="C251" s="28">
        <f t="shared" si="45"/>
        <v>0</v>
      </c>
      <c r="D251" s="28" t="str">
        <f t="shared" si="57"/>
        <v xml:space="preserve"> </v>
      </c>
      <c r="E251" s="28">
        <f t="shared" si="46"/>
        <v>0</v>
      </c>
      <c r="F251" s="28" t="str">
        <f t="shared" si="47"/>
        <v xml:space="preserve"> </v>
      </c>
      <c r="G251" s="28">
        <f t="shared" si="48"/>
        <v>0</v>
      </c>
      <c r="H251" s="28" t="str">
        <f t="shared" si="49"/>
        <v xml:space="preserve"> </v>
      </c>
      <c r="I251" s="28">
        <f t="shared" si="50"/>
        <v>0</v>
      </c>
      <c r="J251" s="28" t="str">
        <f t="shared" si="51"/>
        <v xml:space="preserve"> </v>
      </c>
      <c r="K251" s="28">
        <f t="shared" si="52"/>
        <v>0</v>
      </c>
      <c r="L251" s="28" t="str">
        <f t="shared" si="53"/>
        <v>0</v>
      </c>
      <c r="M251" s="28">
        <f t="shared" si="54"/>
        <v>0</v>
      </c>
      <c r="N251" s="28">
        <f t="shared" si="55"/>
        <v>0</v>
      </c>
      <c r="O251" s="28" t="str">
        <f t="shared" si="56"/>
        <v xml:space="preserve"> </v>
      </c>
      <c r="Q251" s="12" t="str">
        <f>LOOKUP(C251,TRIGGERS!B:B,TRIGGERS!A:A)</f>
        <v xml:space="preserve">   </v>
      </c>
      <c r="R251" t="str">
        <f>LOOKUP(E251,CONDITIONS!B:B,CONDITIONS!A:A)</f>
        <v xml:space="preserve"> </v>
      </c>
      <c r="S251" t="str">
        <f>LOOKUP(G251,ACTIONS!B:B,ACTIONS!A:A)</f>
        <v xml:space="preserve"> </v>
      </c>
      <c r="T251" t="str">
        <f>LOOKUP(I251,CONDITIONS!B:B,CONDITIONS!A:A)</f>
        <v xml:space="preserve">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7"/>
  <sheetViews>
    <sheetView workbookViewId="0">
      <selection activeCell="A76" sqref="A76:C76"/>
    </sheetView>
  </sheetViews>
  <sheetFormatPr baseColWidth="10" defaultColWidth="9.140625" defaultRowHeight="12.75"/>
  <cols>
    <col min="1" max="1" width="26.28515625" bestFit="1" customWidth="1"/>
    <col min="2" max="2" width="5.7109375" bestFit="1" customWidth="1"/>
    <col min="3" max="3" width="54.85546875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22" t="s">
        <v>613</v>
      </c>
      <c r="B2" s="5">
        <v>0</v>
      </c>
      <c r="C2" s="6" t="s">
        <v>3</v>
      </c>
    </row>
    <row r="3" spans="1:3">
      <c r="A3" s="4" t="s">
        <v>203</v>
      </c>
      <c r="B3" s="5">
        <f>B2+1</f>
        <v>1</v>
      </c>
      <c r="C3" s="6" t="s">
        <v>4</v>
      </c>
    </row>
    <row r="4" spans="1:3">
      <c r="A4" s="4" t="s">
        <v>204</v>
      </c>
      <c r="B4" s="5">
        <f t="shared" ref="B4:B68" si="0">B3+1</f>
        <v>2</v>
      </c>
      <c r="C4" s="6" t="s">
        <v>5</v>
      </c>
    </row>
    <row r="5" spans="1:3">
      <c r="A5" s="4" t="s">
        <v>205</v>
      </c>
      <c r="B5" s="5">
        <f t="shared" si="0"/>
        <v>3</v>
      </c>
      <c r="C5" s="6" t="s">
        <v>6</v>
      </c>
    </row>
    <row r="6" spans="1:3">
      <c r="A6" s="4" t="s">
        <v>206</v>
      </c>
      <c r="B6" s="5">
        <f t="shared" si="0"/>
        <v>4</v>
      </c>
      <c r="C6" s="6" t="s">
        <v>7</v>
      </c>
    </row>
    <row r="7" spans="1:3">
      <c r="A7" s="4" t="s">
        <v>207</v>
      </c>
      <c r="B7" s="5">
        <f t="shared" si="0"/>
        <v>5</v>
      </c>
      <c r="C7" s="6" t="s">
        <v>8</v>
      </c>
    </row>
    <row r="8" spans="1:3">
      <c r="A8" s="4" t="s">
        <v>208</v>
      </c>
      <c r="B8" s="5">
        <f t="shared" si="0"/>
        <v>6</v>
      </c>
      <c r="C8" s="6" t="s">
        <v>9</v>
      </c>
    </row>
    <row r="9" spans="1:3">
      <c r="A9" s="4" t="s">
        <v>209</v>
      </c>
      <c r="B9" s="5">
        <f t="shared" si="0"/>
        <v>7</v>
      </c>
      <c r="C9" s="6" t="s">
        <v>10</v>
      </c>
    </row>
    <row r="10" spans="1:3">
      <c r="A10" s="4" t="s">
        <v>210</v>
      </c>
      <c r="B10" s="5">
        <f t="shared" si="0"/>
        <v>8</v>
      </c>
      <c r="C10" s="6" t="s">
        <v>11</v>
      </c>
    </row>
    <row r="11" spans="1:3">
      <c r="A11" s="4" t="s">
        <v>211</v>
      </c>
      <c r="B11" s="5">
        <f t="shared" si="0"/>
        <v>9</v>
      </c>
      <c r="C11" s="6" t="s">
        <v>12</v>
      </c>
    </row>
    <row r="12" spans="1:3">
      <c r="A12" s="4" t="s">
        <v>212</v>
      </c>
      <c r="B12" s="5">
        <f t="shared" si="0"/>
        <v>10</v>
      </c>
      <c r="C12" s="6" t="s">
        <v>13</v>
      </c>
    </row>
    <row r="13" spans="1:3">
      <c r="A13" s="4" t="s">
        <v>213</v>
      </c>
      <c r="B13" s="5">
        <f t="shared" si="0"/>
        <v>11</v>
      </c>
      <c r="C13" s="6" t="s">
        <v>14</v>
      </c>
    </row>
    <row r="14" spans="1:3">
      <c r="A14" s="4" t="s">
        <v>214</v>
      </c>
      <c r="B14" s="5">
        <f t="shared" si="0"/>
        <v>12</v>
      </c>
      <c r="C14" s="6" t="s">
        <v>15</v>
      </c>
    </row>
    <row r="15" spans="1:3">
      <c r="A15" s="4" t="s">
        <v>215</v>
      </c>
      <c r="B15" s="5">
        <f t="shared" si="0"/>
        <v>13</v>
      </c>
      <c r="C15" s="6" t="s">
        <v>16</v>
      </c>
    </row>
    <row r="16" spans="1:3">
      <c r="A16" s="4" t="s">
        <v>216</v>
      </c>
      <c r="B16" s="5">
        <f t="shared" si="0"/>
        <v>14</v>
      </c>
      <c r="C16" s="6" t="s">
        <v>16</v>
      </c>
    </row>
    <row r="17" spans="1:3">
      <c r="A17" s="4" t="s">
        <v>217</v>
      </c>
      <c r="B17" s="5">
        <f t="shared" si="0"/>
        <v>15</v>
      </c>
      <c r="C17" s="6" t="s">
        <v>17</v>
      </c>
    </row>
    <row r="18" spans="1:3">
      <c r="A18" s="4" t="s">
        <v>218</v>
      </c>
      <c r="B18" s="5">
        <f t="shared" si="0"/>
        <v>16</v>
      </c>
      <c r="C18" s="6" t="s">
        <v>18</v>
      </c>
    </row>
    <row r="19" spans="1:3">
      <c r="A19" s="4" t="s">
        <v>219</v>
      </c>
      <c r="B19" s="5">
        <f t="shared" si="0"/>
        <v>17</v>
      </c>
      <c r="C19" s="6" t="s">
        <v>19</v>
      </c>
    </row>
    <row r="20" spans="1:3">
      <c r="A20" s="4" t="s">
        <v>220</v>
      </c>
      <c r="B20" s="5">
        <f t="shared" si="0"/>
        <v>18</v>
      </c>
      <c r="C20" s="6" t="s">
        <v>20</v>
      </c>
    </row>
    <row r="21" spans="1:3">
      <c r="A21" s="4" t="s">
        <v>221</v>
      </c>
      <c r="B21" s="5">
        <f t="shared" si="0"/>
        <v>19</v>
      </c>
      <c r="C21" s="6" t="s">
        <v>21</v>
      </c>
    </row>
    <row r="22" spans="1:3">
      <c r="A22" s="4" t="s">
        <v>222</v>
      </c>
      <c r="B22" s="5">
        <f t="shared" si="0"/>
        <v>20</v>
      </c>
      <c r="C22" s="6" t="s">
        <v>22</v>
      </c>
    </row>
    <row r="23" spans="1:3">
      <c r="A23" s="4" t="s">
        <v>223</v>
      </c>
      <c r="B23" s="5">
        <f t="shared" si="0"/>
        <v>21</v>
      </c>
      <c r="C23" s="6" t="s">
        <v>23</v>
      </c>
    </row>
    <row r="24" spans="1:3">
      <c r="A24" s="4" t="s">
        <v>224</v>
      </c>
      <c r="B24" s="5">
        <f t="shared" si="0"/>
        <v>22</v>
      </c>
      <c r="C24" s="6" t="s">
        <v>24</v>
      </c>
    </row>
    <row r="25" spans="1:3">
      <c r="A25" s="4" t="s">
        <v>225</v>
      </c>
      <c r="B25" s="5">
        <f t="shared" si="0"/>
        <v>23</v>
      </c>
      <c r="C25" s="6" t="s">
        <v>25</v>
      </c>
    </row>
    <row r="26" spans="1:3">
      <c r="A26" s="4" t="s">
        <v>226</v>
      </c>
      <c r="B26" s="5">
        <f t="shared" si="0"/>
        <v>24</v>
      </c>
      <c r="C26" s="6" t="s">
        <v>26</v>
      </c>
    </row>
    <row r="27" spans="1:3">
      <c r="A27" s="4" t="s">
        <v>227</v>
      </c>
      <c r="B27" s="5">
        <f t="shared" si="0"/>
        <v>25</v>
      </c>
      <c r="C27" s="6" t="s">
        <v>27</v>
      </c>
    </row>
    <row r="28" spans="1:3">
      <c r="A28" s="4" t="s">
        <v>228</v>
      </c>
      <c r="B28" s="5">
        <f t="shared" si="0"/>
        <v>26</v>
      </c>
      <c r="C28" s="6" t="s">
        <v>28</v>
      </c>
    </row>
    <row r="29" spans="1:3">
      <c r="A29" s="4" t="s">
        <v>229</v>
      </c>
      <c r="B29" s="5">
        <f t="shared" si="0"/>
        <v>27</v>
      </c>
      <c r="C29" s="6" t="s">
        <v>29</v>
      </c>
    </row>
    <row r="30" spans="1:3">
      <c r="A30" s="4" t="s">
        <v>230</v>
      </c>
      <c r="B30" s="5">
        <f t="shared" si="0"/>
        <v>28</v>
      </c>
      <c r="C30" s="6" t="s">
        <v>30</v>
      </c>
    </row>
    <row r="31" spans="1:3">
      <c r="A31" s="4" t="s">
        <v>231</v>
      </c>
      <c r="B31" s="5">
        <f t="shared" si="0"/>
        <v>29</v>
      </c>
      <c r="C31" s="6" t="s">
        <v>31</v>
      </c>
    </row>
    <row r="32" spans="1:3">
      <c r="A32" s="4" t="s">
        <v>232</v>
      </c>
      <c r="B32" s="5">
        <f t="shared" si="0"/>
        <v>30</v>
      </c>
      <c r="C32" s="6" t="s">
        <v>32</v>
      </c>
    </row>
    <row r="33" spans="1:3">
      <c r="A33" s="4" t="s">
        <v>233</v>
      </c>
      <c r="B33" s="5">
        <f t="shared" si="0"/>
        <v>31</v>
      </c>
      <c r="C33" s="6" t="s">
        <v>33</v>
      </c>
    </row>
    <row r="34" spans="1:3">
      <c r="A34" s="4" t="s">
        <v>234</v>
      </c>
      <c r="B34" s="5">
        <f t="shared" si="0"/>
        <v>32</v>
      </c>
      <c r="C34" s="6" t="s">
        <v>34</v>
      </c>
    </row>
    <row r="35" spans="1:3">
      <c r="A35" s="4" t="s">
        <v>235</v>
      </c>
      <c r="B35" s="5">
        <f t="shared" si="0"/>
        <v>33</v>
      </c>
      <c r="C35" s="6" t="s">
        <v>35</v>
      </c>
    </row>
    <row r="36" spans="1:3">
      <c r="A36" s="4" t="s">
        <v>236</v>
      </c>
      <c r="B36" s="5">
        <f t="shared" si="0"/>
        <v>34</v>
      </c>
      <c r="C36" s="6" t="s">
        <v>36</v>
      </c>
    </row>
    <row r="37" spans="1:3">
      <c r="A37" s="4" t="s">
        <v>237</v>
      </c>
      <c r="B37" s="5">
        <f t="shared" si="0"/>
        <v>35</v>
      </c>
      <c r="C37" s="6" t="s">
        <v>37</v>
      </c>
    </row>
    <row r="38" spans="1:3">
      <c r="A38" s="4" t="s">
        <v>238</v>
      </c>
      <c r="B38" s="5">
        <f t="shared" si="0"/>
        <v>36</v>
      </c>
      <c r="C38" s="6" t="s">
        <v>38</v>
      </c>
    </row>
    <row r="39" spans="1:3" ht="25.5">
      <c r="A39" s="4" t="s">
        <v>239</v>
      </c>
      <c r="B39" s="5">
        <f t="shared" si="0"/>
        <v>37</v>
      </c>
      <c r="C39" s="6" t="s">
        <v>39</v>
      </c>
    </row>
    <row r="40" spans="1:3">
      <c r="A40" s="4" t="s">
        <v>240</v>
      </c>
      <c r="B40" s="5">
        <f t="shared" si="0"/>
        <v>38</v>
      </c>
      <c r="C40" s="6" t="s">
        <v>40</v>
      </c>
    </row>
    <row r="41" spans="1:3">
      <c r="A41" s="4" t="s">
        <v>241</v>
      </c>
      <c r="B41" s="5">
        <f t="shared" si="0"/>
        <v>39</v>
      </c>
      <c r="C41" s="6" t="s">
        <v>41</v>
      </c>
    </row>
    <row r="42" spans="1:3">
      <c r="A42" s="4" t="s">
        <v>242</v>
      </c>
      <c r="B42" s="5">
        <f t="shared" si="0"/>
        <v>40</v>
      </c>
      <c r="C42" s="6" t="s">
        <v>42</v>
      </c>
    </row>
    <row r="43" spans="1:3">
      <c r="A43" s="4" t="s">
        <v>243</v>
      </c>
      <c r="B43" s="5">
        <f t="shared" si="0"/>
        <v>41</v>
      </c>
      <c r="C43" s="6" t="s">
        <v>43</v>
      </c>
    </row>
    <row r="44" spans="1:3">
      <c r="A44" s="4" t="s">
        <v>244</v>
      </c>
      <c r="B44" s="5">
        <f t="shared" si="0"/>
        <v>42</v>
      </c>
      <c r="C44" s="6" t="s">
        <v>44</v>
      </c>
    </row>
    <row r="45" spans="1:3">
      <c r="A45" s="4" t="s">
        <v>245</v>
      </c>
      <c r="B45" s="5">
        <f t="shared" si="0"/>
        <v>43</v>
      </c>
      <c r="C45" s="6" t="s">
        <v>45</v>
      </c>
    </row>
    <row r="46" spans="1:3">
      <c r="A46" s="4" t="s">
        <v>246</v>
      </c>
      <c r="B46" s="5">
        <f t="shared" si="0"/>
        <v>44</v>
      </c>
      <c r="C46" s="6" t="s">
        <v>46</v>
      </c>
    </row>
    <row r="47" spans="1:3">
      <c r="A47" s="4" t="s">
        <v>247</v>
      </c>
      <c r="B47" s="5">
        <f t="shared" si="0"/>
        <v>45</v>
      </c>
      <c r="C47" s="6" t="s">
        <v>47</v>
      </c>
    </row>
    <row r="48" spans="1:3" ht="25.5">
      <c r="A48" s="4" t="s">
        <v>248</v>
      </c>
      <c r="B48" s="5">
        <f t="shared" si="0"/>
        <v>46</v>
      </c>
      <c r="C48" s="6" t="s">
        <v>48</v>
      </c>
    </row>
    <row r="49" spans="1:3" ht="25.5">
      <c r="A49" s="4" t="s">
        <v>249</v>
      </c>
      <c r="B49" s="5">
        <f t="shared" si="0"/>
        <v>47</v>
      </c>
      <c r="C49" s="6" t="s">
        <v>49</v>
      </c>
    </row>
    <row r="50" spans="1:3" ht="25.5">
      <c r="A50" s="4" t="s">
        <v>250</v>
      </c>
      <c r="B50" s="5">
        <f t="shared" si="0"/>
        <v>48</v>
      </c>
      <c r="C50" s="6" t="s">
        <v>50</v>
      </c>
    </row>
    <row r="51" spans="1:3">
      <c r="A51" s="4" t="s">
        <v>251</v>
      </c>
      <c r="B51" s="5">
        <f t="shared" si="0"/>
        <v>49</v>
      </c>
      <c r="C51" s="6" t="s">
        <v>51</v>
      </c>
    </row>
    <row r="52" spans="1:3" ht="25.5">
      <c r="A52" s="4" t="s">
        <v>252</v>
      </c>
      <c r="B52" s="5">
        <f t="shared" si="0"/>
        <v>50</v>
      </c>
      <c r="C52" s="6" t="s">
        <v>52</v>
      </c>
    </row>
    <row r="53" spans="1:3" ht="25.5">
      <c r="A53" s="4" t="s">
        <v>253</v>
      </c>
      <c r="B53" s="5">
        <f t="shared" si="0"/>
        <v>51</v>
      </c>
      <c r="C53" s="6" t="s">
        <v>53</v>
      </c>
    </row>
    <row r="54" spans="1:3">
      <c r="A54" s="4" t="s">
        <v>254</v>
      </c>
      <c r="B54" s="5">
        <f t="shared" si="0"/>
        <v>52</v>
      </c>
      <c r="C54" s="6" t="s">
        <v>54</v>
      </c>
    </row>
    <row r="55" spans="1:3">
      <c r="A55" s="4" t="s">
        <v>255</v>
      </c>
      <c r="B55" s="5">
        <f t="shared" si="0"/>
        <v>53</v>
      </c>
      <c r="C55" s="6" t="s">
        <v>55</v>
      </c>
    </row>
    <row r="56" spans="1:3">
      <c r="A56" s="4" t="s">
        <v>256</v>
      </c>
      <c r="B56" s="5">
        <f t="shared" si="0"/>
        <v>54</v>
      </c>
      <c r="C56" s="6" t="s">
        <v>56</v>
      </c>
    </row>
    <row r="57" spans="1:3">
      <c r="A57" s="4" t="s">
        <v>257</v>
      </c>
      <c r="B57" s="5">
        <f t="shared" si="0"/>
        <v>55</v>
      </c>
      <c r="C57" s="6" t="s">
        <v>57</v>
      </c>
    </row>
    <row r="58" spans="1:3">
      <c r="A58" s="4" t="s">
        <v>258</v>
      </c>
      <c r="B58" s="5">
        <f t="shared" si="0"/>
        <v>56</v>
      </c>
      <c r="C58" s="6" t="s">
        <v>58</v>
      </c>
    </row>
    <row r="59" spans="1:3">
      <c r="A59" s="4" t="s">
        <v>259</v>
      </c>
      <c r="B59" s="5">
        <f t="shared" si="0"/>
        <v>57</v>
      </c>
      <c r="C59" s="6" t="s">
        <v>59</v>
      </c>
    </row>
    <row r="60" spans="1:3">
      <c r="A60" s="4" t="s">
        <v>260</v>
      </c>
      <c r="B60" s="5">
        <f t="shared" si="0"/>
        <v>58</v>
      </c>
      <c r="C60" s="6" t="s">
        <v>60</v>
      </c>
    </row>
    <row r="61" spans="1:3">
      <c r="A61" s="4" t="s">
        <v>261</v>
      </c>
      <c r="B61" s="5">
        <f t="shared" si="0"/>
        <v>59</v>
      </c>
      <c r="C61" s="6" t="s">
        <v>61</v>
      </c>
    </row>
    <row r="62" spans="1:3" ht="25.5">
      <c r="A62" s="16" t="s">
        <v>403</v>
      </c>
      <c r="B62" s="5">
        <f t="shared" si="0"/>
        <v>60</v>
      </c>
      <c r="C62" s="15" t="s">
        <v>397</v>
      </c>
    </row>
    <row r="63" spans="1:3" ht="25.5">
      <c r="A63" s="16" t="s">
        <v>404</v>
      </c>
      <c r="B63" s="5">
        <f t="shared" si="0"/>
        <v>61</v>
      </c>
      <c r="C63" s="15" t="s">
        <v>398</v>
      </c>
    </row>
    <row r="64" spans="1:3">
      <c r="A64" s="16" t="s">
        <v>405</v>
      </c>
      <c r="B64" s="5">
        <f t="shared" si="0"/>
        <v>62</v>
      </c>
      <c r="C64" s="15" t="s">
        <v>399</v>
      </c>
    </row>
    <row r="65" spans="1:3" ht="38.25">
      <c r="A65" s="16" t="s">
        <v>406</v>
      </c>
      <c r="B65" s="5">
        <f t="shared" si="0"/>
        <v>63</v>
      </c>
      <c r="C65" s="15" t="s">
        <v>400</v>
      </c>
    </row>
    <row r="66" spans="1:3" ht="25.5">
      <c r="A66" s="16" t="s">
        <v>396</v>
      </c>
      <c r="B66" s="5">
        <f t="shared" si="0"/>
        <v>64</v>
      </c>
      <c r="C66" s="15" t="s">
        <v>401</v>
      </c>
    </row>
    <row r="67" spans="1:3" ht="25.5">
      <c r="A67" s="16" t="s">
        <v>407</v>
      </c>
      <c r="B67" s="5">
        <f t="shared" si="0"/>
        <v>65</v>
      </c>
      <c r="C67" s="15" t="s">
        <v>402</v>
      </c>
    </row>
    <row r="68" spans="1:3">
      <c r="A68" s="19" t="s">
        <v>493</v>
      </c>
      <c r="B68" s="5">
        <f t="shared" si="0"/>
        <v>66</v>
      </c>
      <c r="C68" s="15" t="s">
        <v>440</v>
      </c>
    </row>
    <row r="69" spans="1:3" ht="51">
      <c r="A69" s="19" t="s">
        <v>488</v>
      </c>
      <c r="B69" s="5">
        <f t="shared" ref="B69:B75" si="1">B68+1</f>
        <v>67</v>
      </c>
      <c r="C69" s="15" t="s">
        <v>441</v>
      </c>
    </row>
    <row r="70" spans="1:3" ht="25.5">
      <c r="A70" s="19" t="s">
        <v>494</v>
      </c>
      <c r="B70" s="5">
        <f t="shared" si="1"/>
        <v>68</v>
      </c>
      <c r="C70" s="15" t="s">
        <v>442</v>
      </c>
    </row>
    <row r="71" spans="1:3">
      <c r="A71" s="19" t="s">
        <v>495</v>
      </c>
      <c r="B71" s="5">
        <f t="shared" si="1"/>
        <v>69</v>
      </c>
      <c r="C71" s="15" t="s">
        <v>443</v>
      </c>
    </row>
    <row r="72" spans="1:3" ht="25.5">
      <c r="A72" s="19" t="s">
        <v>496</v>
      </c>
      <c r="B72" s="5">
        <f t="shared" si="1"/>
        <v>70</v>
      </c>
      <c r="C72" s="15" t="s">
        <v>444</v>
      </c>
    </row>
    <row r="73" spans="1:3" ht="25.5">
      <c r="A73" s="19" t="s">
        <v>497</v>
      </c>
      <c r="B73" s="5">
        <f t="shared" si="1"/>
        <v>71</v>
      </c>
      <c r="C73" s="15" t="s">
        <v>445</v>
      </c>
    </row>
    <row r="74" spans="1:3">
      <c r="A74" s="19" t="s">
        <v>498</v>
      </c>
      <c r="B74" s="5">
        <f t="shared" si="1"/>
        <v>72</v>
      </c>
      <c r="C74" s="15" t="s">
        <v>446</v>
      </c>
    </row>
    <row r="75" spans="1:3" ht="25.5">
      <c r="A75" s="19" t="s">
        <v>499</v>
      </c>
      <c r="B75" s="5">
        <f t="shared" si="1"/>
        <v>73</v>
      </c>
      <c r="C75" s="15" t="s">
        <v>447</v>
      </c>
    </row>
    <row r="76" spans="1:3">
      <c r="A76" s="19" t="s">
        <v>500</v>
      </c>
      <c r="B76" s="5">
        <f>B75+1</f>
        <v>74</v>
      </c>
      <c r="C76" s="15" t="s">
        <v>448</v>
      </c>
    </row>
    <row r="77" spans="1:3">
      <c r="A77" s="27" t="s">
        <v>770</v>
      </c>
      <c r="B77" s="28">
        <v>75</v>
      </c>
      <c r="C77" s="12" t="s">
        <v>771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0"/>
  <sheetViews>
    <sheetView workbookViewId="0">
      <selection activeCell="A108" sqref="A108:B108"/>
    </sheetView>
  </sheetViews>
  <sheetFormatPr baseColWidth="10" defaultColWidth="45.7109375" defaultRowHeight="12.75"/>
  <cols>
    <col min="1" max="1" width="31" bestFit="1" customWidth="1"/>
    <col min="2" max="2" width="5.7109375" bestFit="1" customWidth="1"/>
  </cols>
  <sheetData>
    <row r="1" spans="1:3">
      <c r="A1" s="1" t="s">
        <v>62</v>
      </c>
      <c r="B1" s="2" t="s">
        <v>1</v>
      </c>
      <c r="C1" s="3" t="s">
        <v>2</v>
      </c>
    </row>
    <row r="2" spans="1:3">
      <c r="A2" s="22" t="s">
        <v>556</v>
      </c>
      <c r="B2" s="5">
        <v>0</v>
      </c>
      <c r="C2" s="6" t="s">
        <v>63</v>
      </c>
    </row>
    <row r="3" spans="1:3">
      <c r="A3" s="4" t="s">
        <v>217</v>
      </c>
      <c r="B3" s="5">
        <f>B2+1</f>
        <v>1</v>
      </c>
      <c r="C3" s="6" t="s">
        <v>64</v>
      </c>
    </row>
    <row r="4" spans="1:3">
      <c r="A4" s="4" t="s">
        <v>218</v>
      </c>
      <c r="B4" s="5">
        <f t="shared" ref="B4:B54" si="0">B3+1</f>
        <v>2</v>
      </c>
      <c r="C4" s="6" t="s">
        <v>65</v>
      </c>
    </row>
    <row r="5" spans="1:3" ht="25.5">
      <c r="A5" s="4" t="s">
        <v>244</v>
      </c>
      <c r="B5" s="5">
        <f t="shared" si="0"/>
        <v>3</v>
      </c>
      <c r="C5" s="6" t="s">
        <v>66</v>
      </c>
    </row>
    <row r="6" spans="1:3" ht="25.5">
      <c r="A6" s="4" t="s">
        <v>245</v>
      </c>
      <c r="B6" s="5">
        <f t="shared" si="0"/>
        <v>4</v>
      </c>
      <c r="C6" s="6" t="s">
        <v>67</v>
      </c>
    </row>
    <row r="7" spans="1:3" ht="25.5">
      <c r="A7" s="4" t="s">
        <v>262</v>
      </c>
      <c r="B7" s="5">
        <f t="shared" si="0"/>
        <v>5</v>
      </c>
      <c r="C7" s="6" t="s">
        <v>68</v>
      </c>
    </row>
    <row r="8" spans="1:3" ht="25.5">
      <c r="A8" s="4" t="s">
        <v>263</v>
      </c>
      <c r="B8" s="5">
        <f t="shared" si="0"/>
        <v>6</v>
      </c>
      <c r="C8" s="6" t="s">
        <v>69</v>
      </c>
    </row>
    <row r="9" spans="1:3">
      <c r="A9" s="4" t="s">
        <v>213</v>
      </c>
      <c r="B9" s="5">
        <f t="shared" si="0"/>
        <v>7</v>
      </c>
      <c r="C9" s="6" t="s">
        <v>70</v>
      </c>
    </row>
    <row r="10" spans="1:3">
      <c r="A10" s="4" t="s">
        <v>264</v>
      </c>
      <c r="B10" s="5">
        <f t="shared" si="0"/>
        <v>8</v>
      </c>
      <c r="C10" s="6" t="s">
        <v>71</v>
      </c>
    </row>
    <row r="11" spans="1:3">
      <c r="A11" s="4" t="s">
        <v>206</v>
      </c>
      <c r="B11" s="5">
        <f t="shared" si="0"/>
        <v>9</v>
      </c>
      <c r="C11" s="6" t="s">
        <v>72</v>
      </c>
    </row>
    <row r="12" spans="1:3">
      <c r="A12" s="4" t="s">
        <v>207</v>
      </c>
      <c r="B12" s="5">
        <f t="shared" si="0"/>
        <v>10</v>
      </c>
      <c r="C12" s="6" t="s">
        <v>73</v>
      </c>
    </row>
    <row r="13" spans="1:3">
      <c r="A13" s="4" t="s">
        <v>265</v>
      </c>
      <c r="B13" s="5">
        <f t="shared" si="0"/>
        <v>11</v>
      </c>
      <c r="C13" s="6" t="s">
        <v>74</v>
      </c>
    </row>
    <row r="14" spans="1:3">
      <c r="A14" s="4" t="s">
        <v>266</v>
      </c>
      <c r="B14" s="5">
        <f t="shared" si="0"/>
        <v>12</v>
      </c>
      <c r="C14" s="6" t="s">
        <v>75</v>
      </c>
    </row>
    <row r="15" spans="1:3">
      <c r="A15" s="4" t="s">
        <v>267</v>
      </c>
      <c r="B15" s="5">
        <f t="shared" si="0"/>
        <v>13</v>
      </c>
      <c r="C15" s="6" t="s">
        <v>76</v>
      </c>
    </row>
    <row r="16" spans="1:3" ht="25.5">
      <c r="A16" s="4" t="s">
        <v>268</v>
      </c>
      <c r="B16" s="5">
        <f t="shared" si="0"/>
        <v>14</v>
      </c>
      <c r="C16" s="6" t="s">
        <v>77</v>
      </c>
    </row>
    <row r="17" spans="1:3" ht="25.5">
      <c r="A17" s="4" t="s">
        <v>269</v>
      </c>
      <c r="B17" s="5">
        <f t="shared" si="0"/>
        <v>15</v>
      </c>
      <c r="C17" s="6" t="s">
        <v>78</v>
      </c>
    </row>
    <row r="18" spans="1:3">
      <c r="A18" s="4" t="s">
        <v>270</v>
      </c>
      <c r="B18" s="5">
        <f t="shared" si="0"/>
        <v>16</v>
      </c>
      <c r="C18" s="6" t="s">
        <v>79</v>
      </c>
    </row>
    <row r="19" spans="1:3">
      <c r="A19" s="4" t="s">
        <v>271</v>
      </c>
      <c r="B19" s="5">
        <f t="shared" si="0"/>
        <v>17</v>
      </c>
      <c r="C19" s="6" t="s">
        <v>80</v>
      </c>
    </row>
    <row r="20" spans="1:3">
      <c r="A20" s="4" t="s">
        <v>238</v>
      </c>
      <c r="B20" s="5">
        <f t="shared" si="0"/>
        <v>18</v>
      </c>
      <c r="C20" s="6" t="s">
        <v>81</v>
      </c>
    </row>
    <row r="21" spans="1:3" ht="25.5">
      <c r="A21" s="4" t="s">
        <v>272</v>
      </c>
      <c r="B21" s="5">
        <f t="shared" si="0"/>
        <v>19</v>
      </c>
      <c r="C21" s="6" t="s">
        <v>82</v>
      </c>
    </row>
    <row r="22" spans="1:3" ht="25.5">
      <c r="A22" s="4" t="s">
        <v>273</v>
      </c>
      <c r="B22" s="5">
        <f t="shared" si="0"/>
        <v>20</v>
      </c>
      <c r="C22" s="6" t="s">
        <v>83</v>
      </c>
    </row>
    <row r="23" spans="1:3" ht="25.5">
      <c r="A23" s="4" t="s">
        <v>274</v>
      </c>
      <c r="B23" s="5">
        <f t="shared" si="0"/>
        <v>21</v>
      </c>
      <c r="C23" s="6" t="s">
        <v>84</v>
      </c>
    </row>
    <row r="24" spans="1:3" ht="25.5">
      <c r="A24" s="4" t="s">
        <v>275</v>
      </c>
      <c r="B24" s="5">
        <f t="shared" si="0"/>
        <v>22</v>
      </c>
      <c r="C24" s="6" t="s">
        <v>85</v>
      </c>
    </row>
    <row r="25" spans="1:3" ht="25.5">
      <c r="A25" s="4" t="s">
        <v>276</v>
      </c>
      <c r="B25" s="5">
        <f t="shared" si="0"/>
        <v>23</v>
      </c>
      <c r="C25" s="6" t="s">
        <v>86</v>
      </c>
    </row>
    <row r="26" spans="1:3">
      <c r="A26" s="4" t="s">
        <v>221</v>
      </c>
      <c r="B26" s="5">
        <f t="shared" si="0"/>
        <v>24</v>
      </c>
      <c r="C26" s="6" t="s">
        <v>87</v>
      </c>
    </row>
    <row r="27" spans="1:3">
      <c r="A27" s="4" t="s">
        <v>249</v>
      </c>
      <c r="B27" s="5">
        <f t="shared" si="0"/>
        <v>25</v>
      </c>
      <c r="C27" s="6" t="s">
        <v>88</v>
      </c>
    </row>
    <row r="28" spans="1:3" ht="51">
      <c r="A28" s="4" t="s">
        <v>277</v>
      </c>
      <c r="B28" s="5">
        <f t="shared" si="0"/>
        <v>26</v>
      </c>
      <c r="C28" s="6" t="s">
        <v>89</v>
      </c>
    </row>
    <row r="29" spans="1:3">
      <c r="A29" s="4" t="s">
        <v>278</v>
      </c>
      <c r="B29" s="5">
        <f t="shared" si="0"/>
        <v>27</v>
      </c>
      <c r="C29" s="6" t="s">
        <v>90</v>
      </c>
    </row>
    <row r="30" spans="1:3">
      <c r="A30" s="4" t="s">
        <v>279</v>
      </c>
      <c r="B30" s="5">
        <f t="shared" si="0"/>
        <v>28</v>
      </c>
      <c r="C30" s="6" t="s">
        <v>91</v>
      </c>
    </row>
    <row r="31" spans="1:3">
      <c r="A31" s="4" t="s">
        <v>280</v>
      </c>
      <c r="B31" s="5">
        <f t="shared" si="0"/>
        <v>29</v>
      </c>
      <c r="C31" s="6" t="s">
        <v>92</v>
      </c>
    </row>
    <row r="32" spans="1:3">
      <c r="A32" s="4" t="s">
        <v>281</v>
      </c>
      <c r="B32" s="5">
        <f t="shared" si="0"/>
        <v>30</v>
      </c>
      <c r="C32" s="6" t="s">
        <v>93</v>
      </c>
    </row>
    <row r="33" spans="1:3" ht="25.5">
      <c r="A33" s="4" t="s">
        <v>282</v>
      </c>
      <c r="B33" s="5">
        <f t="shared" si="0"/>
        <v>31</v>
      </c>
      <c r="C33" s="6" t="s">
        <v>94</v>
      </c>
    </row>
    <row r="34" spans="1:3">
      <c r="A34" s="4" t="s">
        <v>223</v>
      </c>
      <c r="B34" s="5">
        <f t="shared" si="0"/>
        <v>32</v>
      </c>
      <c r="C34" s="6" t="s">
        <v>95</v>
      </c>
    </row>
    <row r="35" spans="1:3" ht="25.5">
      <c r="A35" s="4" t="s">
        <v>283</v>
      </c>
      <c r="B35" s="5">
        <f t="shared" si="0"/>
        <v>33</v>
      </c>
      <c r="C35" s="6" t="s">
        <v>96</v>
      </c>
    </row>
    <row r="36" spans="1:3" ht="63.75">
      <c r="A36" s="4" t="s">
        <v>284</v>
      </c>
      <c r="B36" s="5">
        <f t="shared" si="0"/>
        <v>34</v>
      </c>
      <c r="C36" s="7" t="s">
        <v>97</v>
      </c>
    </row>
    <row r="37" spans="1:3" ht="38.25">
      <c r="A37" s="4" t="s">
        <v>209</v>
      </c>
      <c r="B37" s="5">
        <f t="shared" si="0"/>
        <v>35</v>
      </c>
      <c r="C37" s="6" t="s">
        <v>98</v>
      </c>
    </row>
    <row r="38" spans="1:3" ht="25.5">
      <c r="A38" s="4" t="s">
        <v>285</v>
      </c>
      <c r="B38" s="5">
        <f t="shared" si="0"/>
        <v>36</v>
      </c>
      <c r="C38" s="6" t="s">
        <v>99</v>
      </c>
    </row>
    <row r="39" spans="1:3" ht="25.5">
      <c r="A39" s="4" t="s">
        <v>286</v>
      </c>
      <c r="B39" s="5">
        <f t="shared" si="0"/>
        <v>37</v>
      </c>
      <c r="C39" s="6" t="s">
        <v>100</v>
      </c>
    </row>
    <row r="40" spans="1:3" ht="25.5">
      <c r="A40" s="4" t="s">
        <v>287</v>
      </c>
      <c r="B40" s="5">
        <f t="shared" si="0"/>
        <v>38</v>
      </c>
      <c r="C40" s="6" t="s">
        <v>101</v>
      </c>
    </row>
    <row r="41" spans="1:3" ht="38.25">
      <c r="A41" s="4" t="s">
        <v>288</v>
      </c>
      <c r="B41" s="5">
        <f t="shared" si="0"/>
        <v>39</v>
      </c>
      <c r="C41" s="6" t="s">
        <v>102</v>
      </c>
    </row>
    <row r="42" spans="1:3" ht="38.25">
      <c r="A42" s="4" t="s">
        <v>289</v>
      </c>
      <c r="B42" s="5">
        <f t="shared" si="0"/>
        <v>40</v>
      </c>
      <c r="C42" s="6" t="s">
        <v>103</v>
      </c>
    </row>
    <row r="43" spans="1:3">
      <c r="A43" s="4" t="s">
        <v>391</v>
      </c>
      <c r="B43" s="5">
        <f t="shared" si="0"/>
        <v>41</v>
      </c>
      <c r="C43" s="6" t="s">
        <v>104</v>
      </c>
    </row>
    <row r="44" spans="1:3">
      <c r="A44" s="4" t="s">
        <v>290</v>
      </c>
      <c r="B44" s="5">
        <f t="shared" si="0"/>
        <v>42</v>
      </c>
      <c r="C44" s="6" t="s">
        <v>105</v>
      </c>
    </row>
    <row r="45" spans="1:3">
      <c r="A45" s="4" t="s">
        <v>291</v>
      </c>
      <c r="B45" s="5">
        <f t="shared" si="0"/>
        <v>43</v>
      </c>
      <c r="C45" s="6" t="s">
        <v>393</v>
      </c>
    </row>
    <row r="46" spans="1:3">
      <c r="A46" s="4" t="s">
        <v>292</v>
      </c>
      <c r="B46" s="5">
        <f t="shared" si="0"/>
        <v>44</v>
      </c>
      <c r="C46" s="6" t="s">
        <v>392</v>
      </c>
    </row>
    <row r="47" spans="1:3">
      <c r="A47" s="4" t="s">
        <v>293</v>
      </c>
      <c r="B47" s="5">
        <f t="shared" si="0"/>
        <v>45</v>
      </c>
      <c r="C47" s="6" t="s">
        <v>106</v>
      </c>
    </row>
    <row r="48" spans="1:3">
      <c r="A48" s="16" t="s">
        <v>410</v>
      </c>
      <c r="B48" s="17">
        <f t="shared" si="0"/>
        <v>46</v>
      </c>
      <c r="C48" s="15" t="s">
        <v>408</v>
      </c>
    </row>
    <row r="49" spans="1:3" ht="38.25">
      <c r="A49" s="16" t="s">
        <v>411</v>
      </c>
      <c r="B49" s="17">
        <f t="shared" si="0"/>
        <v>47</v>
      </c>
      <c r="C49" s="15" t="s">
        <v>409</v>
      </c>
    </row>
    <row r="50" spans="1:3">
      <c r="A50" s="19" t="s">
        <v>488</v>
      </c>
      <c r="B50" s="17">
        <f t="shared" si="0"/>
        <v>48</v>
      </c>
      <c r="C50" s="20" t="s">
        <v>435</v>
      </c>
    </row>
    <row r="51" spans="1:3" ht="51">
      <c r="A51" s="19" t="s">
        <v>489</v>
      </c>
      <c r="B51" s="17">
        <f t="shared" si="0"/>
        <v>49</v>
      </c>
      <c r="C51" s="20" t="s">
        <v>436</v>
      </c>
    </row>
    <row r="52" spans="1:3">
      <c r="A52" s="19" t="s">
        <v>490</v>
      </c>
      <c r="B52" s="17">
        <f t="shared" si="0"/>
        <v>50</v>
      </c>
      <c r="C52" s="20" t="s">
        <v>437</v>
      </c>
    </row>
    <row r="53" spans="1:3" ht="25.5">
      <c r="A53" s="19" t="s">
        <v>491</v>
      </c>
      <c r="B53" s="17">
        <f t="shared" si="0"/>
        <v>51</v>
      </c>
      <c r="C53" s="20" t="s">
        <v>438</v>
      </c>
    </row>
    <row r="54" spans="1:3" ht="25.5">
      <c r="A54" s="19" t="s">
        <v>492</v>
      </c>
      <c r="B54" s="17">
        <f t="shared" si="0"/>
        <v>52</v>
      </c>
      <c r="C54" s="20" t="s">
        <v>439</v>
      </c>
    </row>
    <row r="55" spans="1:3" ht="38.25">
      <c r="A55" s="22" t="s">
        <v>770</v>
      </c>
      <c r="B55" s="5">
        <v>53</v>
      </c>
      <c r="C55" s="14" t="s">
        <v>774</v>
      </c>
    </row>
    <row r="56" spans="1:3">
      <c r="A56" s="22" t="s">
        <v>772</v>
      </c>
      <c r="B56" s="5">
        <v>54</v>
      </c>
      <c r="C56" s="12" t="s">
        <v>773</v>
      </c>
    </row>
    <row r="57" spans="1:3">
      <c r="A57" s="4" t="str">
        <f>CONCATENATE("NOT ",A3)</f>
        <v>NOT Ignition On</v>
      </c>
      <c r="B57" s="10">
        <f>B3+128</f>
        <v>129</v>
      </c>
    </row>
    <row r="58" spans="1:3">
      <c r="A58" s="4" t="str">
        <f t="shared" ref="A58:A107" si="1">CONCATENATE("NOT ",A4)</f>
        <v>NOT Ignition Off</v>
      </c>
      <c r="B58" s="10">
        <f t="shared" ref="B58:B107" si="2">B4+128</f>
        <v>130</v>
      </c>
    </row>
    <row r="59" spans="1:3">
      <c r="A59" s="4" t="str">
        <f t="shared" si="1"/>
        <v>NOT Moving</v>
      </c>
      <c r="B59" s="10">
        <f t="shared" si="2"/>
        <v>131</v>
      </c>
    </row>
    <row r="60" spans="1:3">
      <c r="A60" s="4" t="str">
        <f t="shared" si="1"/>
        <v>NOT Not Moving</v>
      </c>
      <c r="B60" s="10">
        <f t="shared" si="2"/>
        <v>132</v>
      </c>
    </row>
    <row r="61" spans="1:3">
      <c r="A61" s="4" t="str">
        <f t="shared" si="1"/>
        <v>NOT Comm Available</v>
      </c>
      <c r="B61" s="10">
        <f t="shared" si="2"/>
        <v>133</v>
      </c>
    </row>
    <row r="62" spans="1:3">
      <c r="A62" s="4" t="str">
        <f t="shared" si="1"/>
        <v>NOT Comm Not Available</v>
      </c>
      <c r="B62" s="10">
        <f t="shared" si="2"/>
        <v>134</v>
      </c>
    </row>
    <row r="63" spans="1:3">
      <c r="A63" s="4" t="str">
        <f t="shared" si="1"/>
        <v>NOT GPS Acquired</v>
      </c>
      <c r="B63" s="10">
        <f t="shared" si="2"/>
        <v>135</v>
      </c>
    </row>
    <row r="64" spans="1:3">
      <c r="A64" s="4" t="str">
        <f t="shared" si="1"/>
        <v>NOT GPS Not Acquired</v>
      </c>
      <c r="B64" s="10">
        <f t="shared" si="2"/>
        <v>136</v>
      </c>
    </row>
    <row r="65" spans="1:2">
      <c r="A65" s="4" t="str">
        <f t="shared" si="1"/>
        <v>NOT Input High</v>
      </c>
      <c r="B65" s="10">
        <f t="shared" si="2"/>
        <v>137</v>
      </c>
    </row>
    <row r="66" spans="1:2">
      <c r="A66" s="4" t="str">
        <f t="shared" si="1"/>
        <v>NOT Input Low</v>
      </c>
      <c r="B66" s="10">
        <f t="shared" si="2"/>
        <v>138</v>
      </c>
    </row>
    <row r="67" spans="1:2">
      <c r="A67" s="4" t="str">
        <f t="shared" si="1"/>
        <v>NOT Timer Active</v>
      </c>
      <c r="B67" s="10">
        <f t="shared" si="2"/>
        <v>139</v>
      </c>
    </row>
    <row r="68" spans="1:2">
      <c r="A68" s="4" t="str">
        <f t="shared" si="1"/>
        <v>NOT Timer Inactive</v>
      </c>
      <c r="B68" s="10">
        <f t="shared" si="2"/>
        <v>140</v>
      </c>
    </row>
    <row r="69" spans="1:2">
      <c r="A69" s="4" t="str">
        <f t="shared" si="1"/>
        <v>NOT Time-Distance Active</v>
      </c>
      <c r="B69" s="10">
        <f t="shared" si="2"/>
        <v>141</v>
      </c>
    </row>
    <row r="70" spans="1:2">
      <c r="A70" s="4" t="str">
        <f t="shared" si="1"/>
        <v>NOT Time-Distance Inactive</v>
      </c>
      <c r="B70" s="10">
        <f t="shared" si="2"/>
        <v>142</v>
      </c>
    </row>
    <row r="71" spans="1:2">
      <c r="A71" s="4" t="str">
        <f t="shared" si="1"/>
        <v>NOT Day of Week</v>
      </c>
      <c r="B71" s="10">
        <f t="shared" si="2"/>
        <v>143</v>
      </c>
    </row>
    <row r="72" spans="1:2">
      <c r="A72" s="4" t="str">
        <f t="shared" si="1"/>
        <v>NOT Flag Set</v>
      </c>
      <c r="B72" s="10">
        <f t="shared" si="2"/>
        <v>144</v>
      </c>
    </row>
    <row r="73" spans="1:2">
      <c r="A73" s="4" t="str">
        <f t="shared" si="1"/>
        <v>NOT Flag Clear</v>
      </c>
      <c r="B73" s="10">
        <f t="shared" si="2"/>
        <v>145</v>
      </c>
    </row>
    <row r="74" spans="1:2">
      <c r="A74" s="4" t="str">
        <f t="shared" si="1"/>
        <v>NOT Log Active</v>
      </c>
      <c r="B74" s="10">
        <f t="shared" si="2"/>
        <v>146</v>
      </c>
    </row>
    <row r="75" spans="1:2">
      <c r="A75" s="4" t="str">
        <f t="shared" si="1"/>
        <v>NOT Comm and GPS Available</v>
      </c>
      <c r="B75" s="10">
        <f t="shared" si="2"/>
        <v>147</v>
      </c>
    </row>
    <row r="76" spans="1:2">
      <c r="A76" s="4" t="str">
        <f t="shared" si="1"/>
        <v>NOT Environment</v>
      </c>
      <c r="B76" s="10">
        <f t="shared" si="2"/>
        <v>148</v>
      </c>
    </row>
    <row r="77" spans="1:2">
      <c r="A77" s="4" t="str">
        <f t="shared" si="1"/>
        <v>NOT Environment Equate</v>
      </c>
      <c r="B77" s="10">
        <f t="shared" si="2"/>
        <v>149</v>
      </c>
    </row>
    <row r="78" spans="1:2">
      <c r="A78" s="4" t="str">
        <f t="shared" si="1"/>
        <v>NOT Inside Time of Day Window</v>
      </c>
      <c r="B78" s="10">
        <f t="shared" si="2"/>
        <v>150</v>
      </c>
    </row>
    <row r="79" spans="1:2">
      <c r="A79" s="4" t="str">
        <f t="shared" si="1"/>
        <v>NOT Outside Time of Day Window</v>
      </c>
      <c r="B79" s="10">
        <f t="shared" si="2"/>
        <v>151</v>
      </c>
    </row>
    <row r="80" spans="1:2">
      <c r="A80" s="4" t="str">
        <f t="shared" si="1"/>
        <v>NOT Accumulator Above</v>
      </c>
      <c r="B80" s="10">
        <f t="shared" si="2"/>
        <v>152</v>
      </c>
    </row>
    <row r="81" spans="1:2">
      <c r="A81" s="4" t="str">
        <f t="shared" si="1"/>
        <v>NOT Accumulator Below</v>
      </c>
      <c r="B81" s="10">
        <f t="shared" si="2"/>
        <v>153</v>
      </c>
    </row>
    <row r="82" spans="1:2">
      <c r="A82" s="4" t="str">
        <f t="shared" si="1"/>
        <v>NOT Comm State</v>
      </c>
      <c r="B82" s="10">
        <f t="shared" si="2"/>
        <v>154</v>
      </c>
    </row>
    <row r="83" spans="1:2">
      <c r="A83" s="4" t="str">
        <f t="shared" si="1"/>
        <v>NOT Log Inactive</v>
      </c>
      <c r="B83" s="10">
        <f t="shared" si="2"/>
        <v>155</v>
      </c>
    </row>
    <row r="84" spans="1:2">
      <c r="A84" s="4" t="str">
        <f t="shared" si="1"/>
        <v>NOT Input Compare</v>
      </c>
      <c r="B84" s="10">
        <f t="shared" si="2"/>
        <v>156</v>
      </c>
    </row>
    <row r="85" spans="1:2">
      <c r="A85" s="4" t="str">
        <f t="shared" si="1"/>
        <v>NOT PEG Flag Compare</v>
      </c>
      <c r="B85" s="10">
        <f t="shared" si="2"/>
        <v>157</v>
      </c>
    </row>
    <row r="86" spans="1:2">
      <c r="A86" s="4" t="str">
        <f t="shared" si="1"/>
        <v>NOT Time Valid</v>
      </c>
      <c r="B86" s="10">
        <f t="shared" si="2"/>
        <v>158</v>
      </c>
    </row>
    <row r="87" spans="1:2">
      <c r="A87" s="4" t="str">
        <f t="shared" si="1"/>
        <v>NOT Comm Select</v>
      </c>
      <c r="B87" s="10">
        <f t="shared" si="2"/>
        <v>159</v>
      </c>
    </row>
    <row r="88" spans="1:2">
      <c r="A88" s="4" t="str">
        <f t="shared" si="1"/>
        <v>NOT Log Full</v>
      </c>
      <c r="B88" s="10">
        <f t="shared" si="2"/>
        <v>160</v>
      </c>
    </row>
    <row r="89" spans="1:2">
      <c r="A89" s="4" t="str">
        <f t="shared" si="1"/>
        <v>NOT User Flag</v>
      </c>
      <c r="B89" s="10">
        <f t="shared" si="2"/>
        <v>161</v>
      </c>
    </row>
    <row r="90" spans="1:2">
      <c r="A90" s="4" t="str">
        <f t="shared" si="1"/>
        <v>NOT Call Status</v>
      </c>
      <c r="B90" s="10">
        <f t="shared" si="2"/>
        <v>162</v>
      </c>
    </row>
    <row r="91" spans="1:2">
      <c r="A91" s="4" t="str">
        <f t="shared" si="1"/>
        <v>NOT Speed Above</v>
      </c>
      <c r="B91" s="10">
        <f t="shared" si="2"/>
        <v>163</v>
      </c>
    </row>
    <row r="92" spans="1:2">
      <c r="A92" s="4" t="str">
        <f t="shared" si="1"/>
        <v>NOT Super Group</v>
      </c>
      <c r="B92" s="10">
        <f t="shared" si="2"/>
        <v>164</v>
      </c>
    </row>
    <row r="93" spans="1:2">
      <c r="A93" s="4" t="str">
        <f t="shared" si="1"/>
        <v>NOT Roaming</v>
      </c>
      <c r="B93" s="10">
        <f t="shared" si="2"/>
        <v>165</v>
      </c>
    </row>
    <row r="94" spans="1:2">
      <c r="A94" s="4" t="str">
        <f t="shared" si="1"/>
        <v>NOT PEG Enables</v>
      </c>
      <c r="B94" s="10">
        <f t="shared" si="2"/>
        <v>166</v>
      </c>
    </row>
    <row r="95" spans="1:2">
      <c r="A95" s="4" t="str">
        <f t="shared" si="1"/>
        <v>NOT Boot Reason</v>
      </c>
      <c r="B95" s="10">
        <f t="shared" si="2"/>
        <v>167</v>
      </c>
    </row>
    <row r="96" spans="1:2">
      <c r="A96" s="4" t="str">
        <f t="shared" si="1"/>
        <v>NOT Zone State</v>
      </c>
      <c r="B96" s="10">
        <f t="shared" si="2"/>
        <v>168</v>
      </c>
    </row>
    <row r="97" spans="1:2">
      <c r="A97" s="4" t="str">
        <f t="shared" si="1"/>
        <v>NOT PEG State</v>
      </c>
      <c r="B97" s="10">
        <f t="shared" si="2"/>
        <v>169</v>
      </c>
    </row>
    <row r="98" spans="1:2">
      <c r="A98" s="4" t="str">
        <f t="shared" si="1"/>
        <v>NOT Accumulator Equal</v>
      </c>
      <c r="B98" s="10">
        <f t="shared" si="2"/>
        <v>170</v>
      </c>
    </row>
    <row r="99" spans="1:2">
      <c r="A99" s="4" t="str">
        <f t="shared" si="1"/>
        <v>NOT Comm On</v>
      </c>
      <c r="B99" s="10">
        <f t="shared" si="2"/>
        <v>171</v>
      </c>
    </row>
    <row r="100" spans="1:2">
      <c r="A100" s="4" t="str">
        <f t="shared" si="1"/>
        <v>NOT GPS On</v>
      </c>
      <c r="B100" s="10">
        <f t="shared" si="2"/>
        <v>172</v>
      </c>
    </row>
    <row r="101" spans="1:2">
      <c r="A101" s="4" t="str">
        <f t="shared" si="1"/>
        <v>NOT Zone Enabled</v>
      </c>
      <c r="B101" s="10">
        <f t="shared" si="2"/>
        <v>173</v>
      </c>
    </row>
    <row r="102" spans="1:2">
      <c r="A102" s="4" t="str">
        <f t="shared" si="1"/>
        <v>NOT 1BitBus Detect</v>
      </c>
      <c r="B102" s="10">
        <f t="shared" si="2"/>
        <v>174</v>
      </c>
    </row>
    <row r="103" spans="1:2">
      <c r="A103" s="4" t="str">
        <f t="shared" si="1"/>
        <v>NOT GPS Fix Quality</v>
      </c>
      <c r="B103" s="10">
        <f t="shared" si="2"/>
        <v>175</v>
      </c>
    </row>
    <row r="104" spans="1:2">
      <c r="A104" s="4" t="str">
        <f t="shared" si="1"/>
        <v>NOT Vbus State</v>
      </c>
      <c r="B104" s="10">
        <f t="shared" si="2"/>
        <v>176</v>
      </c>
    </row>
    <row r="105" spans="1:2">
      <c r="A105" s="4" t="str">
        <f t="shared" si="1"/>
        <v>NOT VBus DTC Status</v>
      </c>
      <c r="B105" s="10">
        <f t="shared" si="2"/>
        <v>177</v>
      </c>
    </row>
    <row r="106" spans="1:2">
      <c r="A106" s="4" t="str">
        <f t="shared" si="1"/>
        <v>NOT Radio Jamming</v>
      </c>
      <c r="B106" s="10">
        <f t="shared" si="2"/>
        <v>178</v>
      </c>
    </row>
    <row r="107" spans="1:2">
      <c r="A107" s="4" t="str">
        <f t="shared" si="1"/>
        <v>NOT Accel Alignment Status</v>
      </c>
      <c r="B107" s="10">
        <f t="shared" si="2"/>
        <v>179</v>
      </c>
    </row>
    <row r="108" spans="1:2">
      <c r="A108" s="4" t="str">
        <f>CONCATENATE("NOT ",A54)</f>
        <v>NOT Acc Schedule Complete</v>
      </c>
      <c r="B108" s="10">
        <f>B54+128</f>
        <v>180</v>
      </c>
    </row>
    <row r="109" spans="1:2">
      <c r="A109" s="22" t="s">
        <v>775</v>
      </c>
      <c r="B109" s="28">
        <v>181</v>
      </c>
    </row>
    <row r="110" spans="1:2">
      <c r="A110" s="22" t="s">
        <v>776</v>
      </c>
      <c r="B110" s="28">
        <v>182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59"/>
  <sheetViews>
    <sheetView workbookViewId="0">
      <selection activeCell="C4" sqref="C4"/>
    </sheetView>
  </sheetViews>
  <sheetFormatPr baseColWidth="10" defaultColWidth="9.140625" defaultRowHeight="12.75"/>
  <cols>
    <col min="1" max="1" width="11.7109375" bestFit="1" customWidth="1"/>
    <col min="3" max="3" width="11.28515625" bestFit="1" customWidth="1"/>
  </cols>
  <sheetData>
    <row r="1" spans="1:3">
      <c r="A1" t="s">
        <v>199</v>
      </c>
      <c r="C1" t="s">
        <v>202</v>
      </c>
    </row>
    <row r="2" spans="1:3">
      <c r="A2" s="12" t="s">
        <v>556</v>
      </c>
      <c r="B2">
        <v>0</v>
      </c>
      <c r="C2">
        <v>0</v>
      </c>
    </row>
    <row r="3" spans="1:3">
      <c r="A3" t="s">
        <v>200</v>
      </c>
      <c r="B3">
        <v>0</v>
      </c>
      <c r="C3" s="12" t="s">
        <v>556</v>
      </c>
    </row>
    <row r="4" spans="1:3">
      <c r="A4" t="s">
        <v>201</v>
      </c>
      <c r="B4">
        <v>64</v>
      </c>
      <c r="C4">
        <f>C2+1</f>
        <v>1</v>
      </c>
    </row>
    <row r="5" spans="1:3">
      <c r="C5">
        <f>C4+1</f>
        <v>2</v>
      </c>
    </row>
    <row r="6" spans="1:3">
      <c r="C6">
        <f t="shared" ref="C6:C68" si="0">C5+1</f>
        <v>3</v>
      </c>
    </row>
    <row r="7" spans="1:3">
      <c r="C7">
        <f t="shared" si="0"/>
        <v>4</v>
      </c>
    </row>
    <row r="8" spans="1:3">
      <c r="C8">
        <f t="shared" si="0"/>
        <v>5</v>
      </c>
    </row>
    <row r="9" spans="1:3">
      <c r="C9">
        <f t="shared" si="0"/>
        <v>6</v>
      </c>
    </row>
    <row r="10" spans="1:3">
      <c r="C10">
        <f t="shared" si="0"/>
        <v>7</v>
      </c>
    </row>
    <row r="11" spans="1:3">
      <c r="C11">
        <f t="shared" si="0"/>
        <v>8</v>
      </c>
    </row>
    <row r="12" spans="1:3">
      <c r="C12">
        <f t="shared" si="0"/>
        <v>9</v>
      </c>
    </row>
    <row r="13" spans="1:3">
      <c r="C13">
        <f t="shared" si="0"/>
        <v>10</v>
      </c>
    </row>
    <row r="14" spans="1:3">
      <c r="C14">
        <f t="shared" si="0"/>
        <v>11</v>
      </c>
    </row>
    <row r="15" spans="1:3">
      <c r="C15">
        <f t="shared" si="0"/>
        <v>12</v>
      </c>
    </row>
    <row r="16" spans="1:3">
      <c r="C16">
        <f t="shared" si="0"/>
        <v>13</v>
      </c>
    </row>
    <row r="17" spans="3:3">
      <c r="C17">
        <f t="shared" si="0"/>
        <v>14</v>
      </c>
    </row>
    <row r="18" spans="3:3">
      <c r="C18">
        <f t="shared" si="0"/>
        <v>15</v>
      </c>
    </row>
    <row r="19" spans="3:3">
      <c r="C19">
        <f t="shared" si="0"/>
        <v>16</v>
      </c>
    </row>
    <row r="20" spans="3:3">
      <c r="C20">
        <f t="shared" si="0"/>
        <v>17</v>
      </c>
    </row>
    <row r="21" spans="3:3">
      <c r="C21">
        <f t="shared" si="0"/>
        <v>18</v>
      </c>
    </row>
    <row r="22" spans="3:3">
      <c r="C22">
        <f t="shared" si="0"/>
        <v>19</v>
      </c>
    </row>
    <row r="23" spans="3:3">
      <c r="C23">
        <f t="shared" si="0"/>
        <v>20</v>
      </c>
    </row>
    <row r="24" spans="3:3">
      <c r="C24">
        <f t="shared" si="0"/>
        <v>21</v>
      </c>
    </row>
    <row r="25" spans="3:3">
      <c r="C25">
        <f t="shared" si="0"/>
        <v>22</v>
      </c>
    </row>
    <row r="26" spans="3:3">
      <c r="C26">
        <f t="shared" si="0"/>
        <v>23</v>
      </c>
    </row>
    <row r="27" spans="3:3">
      <c r="C27">
        <f t="shared" si="0"/>
        <v>24</v>
      </c>
    </row>
    <row r="28" spans="3:3">
      <c r="C28">
        <f t="shared" si="0"/>
        <v>25</v>
      </c>
    </row>
    <row r="29" spans="3:3">
      <c r="C29">
        <f t="shared" si="0"/>
        <v>26</v>
      </c>
    </row>
    <row r="30" spans="3:3">
      <c r="C30">
        <f t="shared" si="0"/>
        <v>27</v>
      </c>
    </row>
    <row r="31" spans="3:3">
      <c r="C31">
        <f t="shared" si="0"/>
        <v>28</v>
      </c>
    </row>
    <row r="32" spans="3:3">
      <c r="C32">
        <f t="shared" si="0"/>
        <v>29</v>
      </c>
    </row>
    <row r="33" spans="3:3">
      <c r="C33">
        <f t="shared" si="0"/>
        <v>30</v>
      </c>
    </row>
    <row r="34" spans="3:3">
      <c r="C34">
        <f t="shared" si="0"/>
        <v>31</v>
      </c>
    </row>
    <row r="35" spans="3:3">
      <c r="C35">
        <f t="shared" si="0"/>
        <v>32</v>
      </c>
    </row>
    <row r="36" spans="3:3">
      <c r="C36">
        <f t="shared" si="0"/>
        <v>33</v>
      </c>
    </row>
    <row r="37" spans="3:3">
      <c r="C37">
        <f t="shared" si="0"/>
        <v>34</v>
      </c>
    </row>
    <row r="38" spans="3:3">
      <c r="C38">
        <f t="shared" si="0"/>
        <v>35</v>
      </c>
    </row>
    <row r="39" spans="3:3">
      <c r="C39">
        <f t="shared" si="0"/>
        <v>36</v>
      </c>
    </row>
    <row r="40" spans="3:3">
      <c r="C40">
        <f t="shared" si="0"/>
        <v>37</v>
      </c>
    </row>
    <row r="41" spans="3:3">
      <c r="C41">
        <f t="shared" si="0"/>
        <v>38</v>
      </c>
    </row>
    <row r="42" spans="3:3">
      <c r="C42">
        <f t="shared" si="0"/>
        <v>39</v>
      </c>
    </row>
    <row r="43" spans="3:3">
      <c r="C43">
        <f t="shared" si="0"/>
        <v>40</v>
      </c>
    </row>
    <row r="44" spans="3:3">
      <c r="C44">
        <f t="shared" si="0"/>
        <v>41</v>
      </c>
    </row>
    <row r="45" spans="3:3">
      <c r="C45">
        <f t="shared" si="0"/>
        <v>42</v>
      </c>
    </row>
    <row r="46" spans="3:3">
      <c r="C46">
        <f t="shared" si="0"/>
        <v>43</v>
      </c>
    </row>
    <row r="47" spans="3:3">
      <c r="C47">
        <f t="shared" si="0"/>
        <v>44</v>
      </c>
    </row>
    <row r="48" spans="3:3">
      <c r="C48">
        <f t="shared" si="0"/>
        <v>45</v>
      </c>
    </row>
    <row r="49" spans="3:3">
      <c r="C49">
        <f t="shared" si="0"/>
        <v>46</v>
      </c>
    </row>
    <row r="50" spans="3:3">
      <c r="C50">
        <f t="shared" si="0"/>
        <v>47</v>
      </c>
    </row>
    <row r="51" spans="3:3">
      <c r="C51">
        <f t="shared" si="0"/>
        <v>48</v>
      </c>
    </row>
    <row r="52" spans="3:3">
      <c r="C52">
        <f t="shared" si="0"/>
        <v>49</v>
      </c>
    </row>
    <row r="53" spans="3:3">
      <c r="C53">
        <f t="shared" si="0"/>
        <v>50</v>
      </c>
    </row>
    <row r="54" spans="3:3">
      <c r="C54">
        <f t="shared" si="0"/>
        <v>51</v>
      </c>
    </row>
    <row r="55" spans="3:3">
      <c r="C55">
        <f t="shared" si="0"/>
        <v>52</v>
      </c>
    </row>
    <row r="56" spans="3:3">
      <c r="C56">
        <f t="shared" si="0"/>
        <v>53</v>
      </c>
    </row>
    <row r="57" spans="3:3">
      <c r="C57">
        <f t="shared" si="0"/>
        <v>54</v>
      </c>
    </row>
    <row r="58" spans="3:3">
      <c r="C58">
        <f t="shared" si="0"/>
        <v>55</v>
      </c>
    </row>
    <row r="59" spans="3:3">
      <c r="C59">
        <f t="shared" si="0"/>
        <v>56</v>
      </c>
    </row>
    <row r="60" spans="3:3">
      <c r="C60">
        <f t="shared" si="0"/>
        <v>57</v>
      </c>
    </row>
    <row r="61" spans="3:3">
      <c r="C61">
        <f t="shared" si="0"/>
        <v>58</v>
      </c>
    </row>
    <row r="62" spans="3:3">
      <c r="C62">
        <f t="shared" si="0"/>
        <v>59</v>
      </c>
    </row>
    <row r="63" spans="3:3">
      <c r="C63">
        <f t="shared" si="0"/>
        <v>60</v>
      </c>
    </row>
    <row r="64" spans="3:3">
      <c r="C64">
        <f t="shared" si="0"/>
        <v>61</v>
      </c>
    </row>
    <row r="65" spans="3:3">
      <c r="C65">
        <f t="shared" si="0"/>
        <v>62</v>
      </c>
    </row>
    <row r="66" spans="3:3">
      <c r="C66">
        <f t="shared" si="0"/>
        <v>63</v>
      </c>
    </row>
    <row r="67" spans="3:3">
      <c r="C67">
        <f t="shared" si="0"/>
        <v>64</v>
      </c>
    </row>
    <row r="68" spans="3:3">
      <c r="C68">
        <f t="shared" si="0"/>
        <v>65</v>
      </c>
    </row>
    <row r="69" spans="3:3">
      <c r="C69">
        <f t="shared" ref="C69:C132" si="1">C68+1</f>
        <v>66</v>
      </c>
    </row>
    <row r="70" spans="3:3">
      <c r="C70">
        <f t="shared" si="1"/>
        <v>67</v>
      </c>
    </row>
    <row r="71" spans="3:3">
      <c r="C71">
        <f t="shared" si="1"/>
        <v>68</v>
      </c>
    </row>
    <row r="72" spans="3:3">
      <c r="C72">
        <f t="shared" si="1"/>
        <v>69</v>
      </c>
    </row>
    <row r="73" spans="3:3">
      <c r="C73">
        <f t="shared" si="1"/>
        <v>70</v>
      </c>
    </row>
    <row r="74" spans="3:3">
      <c r="C74">
        <f t="shared" si="1"/>
        <v>71</v>
      </c>
    </row>
    <row r="75" spans="3:3">
      <c r="C75">
        <f t="shared" si="1"/>
        <v>72</v>
      </c>
    </row>
    <row r="76" spans="3:3">
      <c r="C76">
        <f t="shared" si="1"/>
        <v>73</v>
      </c>
    </row>
    <row r="77" spans="3:3">
      <c r="C77">
        <f t="shared" si="1"/>
        <v>74</v>
      </c>
    </row>
    <row r="78" spans="3:3">
      <c r="C78">
        <f t="shared" si="1"/>
        <v>75</v>
      </c>
    </row>
    <row r="79" spans="3:3">
      <c r="C79">
        <f t="shared" si="1"/>
        <v>76</v>
      </c>
    </row>
    <row r="80" spans="3:3">
      <c r="C80">
        <f t="shared" si="1"/>
        <v>77</v>
      </c>
    </row>
    <row r="81" spans="3:3">
      <c r="C81">
        <f t="shared" si="1"/>
        <v>78</v>
      </c>
    </row>
    <row r="82" spans="3:3">
      <c r="C82">
        <f t="shared" si="1"/>
        <v>79</v>
      </c>
    </row>
    <row r="83" spans="3:3">
      <c r="C83">
        <f t="shared" si="1"/>
        <v>80</v>
      </c>
    </row>
    <row r="84" spans="3:3">
      <c r="C84">
        <f t="shared" si="1"/>
        <v>81</v>
      </c>
    </row>
    <row r="85" spans="3:3">
      <c r="C85">
        <f t="shared" si="1"/>
        <v>82</v>
      </c>
    </row>
    <row r="86" spans="3:3">
      <c r="C86">
        <f t="shared" si="1"/>
        <v>83</v>
      </c>
    </row>
    <row r="87" spans="3:3">
      <c r="C87">
        <f t="shared" si="1"/>
        <v>84</v>
      </c>
    </row>
    <row r="88" spans="3:3">
      <c r="C88">
        <f t="shared" si="1"/>
        <v>85</v>
      </c>
    </row>
    <row r="89" spans="3:3">
      <c r="C89">
        <f t="shared" si="1"/>
        <v>86</v>
      </c>
    </row>
    <row r="90" spans="3:3">
      <c r="C90">
        <f t="shared" si="1"/>
        <v>87</v>
      </c>
    </row>
    <row r="91" spans="3:3">
      <c r="C91">
        <f t="shared" si="1"/>
        <v>88</v>
      </c>
    </row>
    <row r="92" spans="3:3">
      <c r="C92">
        <f t="shared" si="1"/>
        <v>89</v>
      </c>
    </row>
    <row r="93" spans="3:3">
      <c r="C93">
        <f t="shared" si="1"/>
        <v>90</v>
      </c>
    </row>
    <row r="94" spans="3:3">
      <c r="C94">
        <f t="shared" si="1"/>
        <v>91</v>
      </c>
    </row>
    <row r="95" spans="3:3">
      <c r="C95">
        <f t="shared" si="1"/>
        <v>92</v>
      </c>
    </row>
    <row r="96" spans="3:3">
      <c r="C96">
        <f t="shared" si="1"/>
        <v>93</v>
      </c>
    </row>
    <row r="97" spans="3:3">
      <c r="C97">
        <f t="shared" si="1"/>
        <v>94</v>
      </c>
    </row>
    <row r="98" spans="3:3">
      <c r="C98">
        <f t="shared" si="1"/>
        <v>95</v>
      </c>
    </row>
    <row r="99" spans="3:3">
      <c r="C99">
        <f t="shared" si="1"/>
        <v>96</v>
      </c>
    </row>
    <row r="100" spans="3:3">
      <c r="C100">
        <f t="shared" si="1"/>
        <v>97</v>
      </c>
    </row>
    <row r="101" spans="3:3">
      <c r="C101">
        <f t="shared" si="1"/>
        <v>98</v>
      </c>
    </row>
    <row r="102" spans="3:3">
      <c r="C102">
        <f t="shared" si="1"/>
        <v>99</v>
      </c>
    </row>
    <row r="103" spans="3:3">
      <c r="C103">
        <f t="shared" si="1"/>
        <v>100</v>
      </c>
    </row>
    <row r="104" spans="3:3">
      <c r="C104">
        <f t="shared" si="1"/>
        <v>101</v>
      </c>
    </row>
    <row r="105" spans="3:3">
      <c r="C105">
        <f t="shared" si="1"/>
        <v>102</v>
      </c>
    </row>
    <row r="106" spans="3:3">
      <c r="C106">
        <f t="shared" si="1"/>
        <v>103</v>
      </c>
    </row>
    <row r="107" spans="3:3">
      <c r="C107">
        <f t="shared" si="1"/>
        <v>104</v>
      </c>
    </row>
    <row r="108" spans="3:3">
      <c r="C108">
        <f t="shared" si="1"/>
        <v>105</v>
      </c>
    </row>
    <row r="109" spans="3:3">
      <c r="C109">
        <f t="shared" si="1"/>
        <v>106</v>
      </c>
    </row>
    <row r="110" spans="3:3">
      <c r="C110">
        <f t="shared" si="1"/>
        <v>107</v>
      </c>
    </row>
    <row r="111" spans="3:3">
      <c r="C111">
        <f t="shared" si="1"/>
        <v>108</v>
      </c>
    </row>
    <row r="112" spans="3:3">
      <c r="C112">
        <f t="shared" si="1"/>
        <v>109</v>
      </c>
    </row>
    <row r="113" spans="3:3">
      <c r="C113">
        <f t="shared" si="1"/>
        <v>110</v>
      </c>
    </row>
    <row r="114" spans="3:3">
      <c r="C114">
        <f t="shared" si="1"/>
        <v>111</v>
      </c>
    </row>
    <row r="115" spans="3:3">
      <c r="C115">
        <f t="shared" si="1"/>
        <v>112</v>
      </c>
    </row>
    <row r="116" spans="3:3">
      <c r="C116">
        <f t="shared" si="1"/>
        <v>113</v>
      </c>
    </row>
    <row r="117" spans="3:3">
      <c r="C117">
        <f t="shared" si="1"/>
        <v>114</v>
      </c>
    </row>
    <row r="118" spans="3:3">
      <c r="C118">
        <f t="shared" si="1"/>
        <v>115</v>
      </c>
    </row>
    <row r="119" spans="3:3">
      <c r="C119">
        <f t="shared" si="1"/>
        <v>116</v>
      </c>
    </row>
    <row r="120" spans="3:3">
      <c r="C120">
        <f t="shared" si="1"/>
        <v>117</v>
      </c>
    </row>
    <row r="121" spans="3:3">
      <c r="C121">
        <f t="shared" si="1"/>
        <v>118</v>
      </c>
    </row>
    <row r="122" spans="3:3">
      <c r="C122">
        <f t="shared" si="1"/>
        <v>119</v>
      </c>
    </row>
    <row r="123" spans="3:3">
      <c r="C123">
        <f t="shared" si="1"/>
        <v>120</v>
      </c>
    </row>
    <row r="124" spans="3:3">
      <c r="C124">
        <f t="shared" si="1"/>
        <v>121</v>
      </c>
    </row>
    <row r="125" spans="3:3">
      <c r="C125">
        <f t="shared" si="1"/>
        <v>122</v>
      </c>
    </row>
    <row r="126" spans="3:3">
      <c r="C126">
        <f t="shared" si="1"/>
        <v>123</v>
      </c>
    </row>
    <row r="127" spans="3:3">
      <c r="C127">
        <f t="shared" si="1"/>
        <v>124</v>
      </c>
    </row>
    <row r="128" spans="3:3">
      <c r="C128">
        <f t="shared" si="1"/>
        <v>125</v>
      </c>
    </row>
    <row r="129" spans="3:3">
      <c r="C129">
        <f t="shared" si="1"/>
        <v>126</v>
      </c>
    </row>
    <row r="130" spans="3:3">
      <c r="C130">
        <f t="shared" si="1"/>
        <v>127</v>
      </c>
    </row>
    <row r="131" spans="3:3">
      <c r="C131">
        <f t="shared" si="1"/>
        <v>128</v>
      </c>
    </row>
    <row r="132" spans="3:3">
      <c r="C132">
        <f t="shared" si="1"/>
        <v>129</v>
      </c>
    </row>
    <row r="133" spans="3:3">
      <c r="C133">
        <f t="shared" ref="C133:C196" si="2">C132+1</f>
        <v>130</v>
      </c>
    </row>
    <row r="134" spans="3:3">
      <c r="C134">
        <f t="shared" si="2"/>
        <v>131</v>
      </c>
    </row>
    <row r="135" spans="3:3">
      <c r="C135">
        <f t="shared" si="2"/>
        <v>132</v>
      </c>
    </row>
    <row r="136" spans="3:3">
      <c r="C136">
        <f t="shared" si="2"/>
        <v>133</v>
      </c>
    </row>
    <row r="137" spans="3:3">
      <c r="C137">
        <f t="shared" si="2"/>
        <v>134</v>
      </c>
    </row>
    <row r="138" spans="3:3">
      <c r="C138">
        <f t="shared" si="2"/>
        <v>135</v>
      </c>
    </row>
    <row r="139" spans="3:3">
      <c r="C139">
        <f t="shared" si="2"/>
        <v>136</v>
      </c>
    </row>
    <row r="140" spans="3:3">
      <c r="C140">
        <f t="shared" si="2"/>
        <v>137</v>
      </c>
    </row>
    <row r="141" spans="3:3">
      <c r="C141">
        <f t="shared" si="2"/>
        <v>138</v>
      </c>
    </row>
    <row r="142" spans="3:3">
      <c r="C142">
        <f t="shared" si="2"/>
        <v>139</v>
      </c>
    </row>
    <row r="143" spans="3:3">
      <c r="C143">
        <f t="shared" si="2"/>
        <v>140</v>
      </c>
    </row>
    <row r="144" spans="3:3">
      <c r="C144">
        <f t="shared" si="2"/>
        <v>141</v>
      </c>
    </row>
    <row r="145" spans="3:3">
      <c r="C145">
        <f t="shared" si="2"/>
        <v>142</v>
      </c>
    </row>
    <row r="146" spans="3:3">
      <c r="C146">
        <f t="shared" si="2"/>
        <v>143</v>
      </c>
    </row>
    <row r="147" spans="3:3">
      <c r="C147">
        <f t="shared" si="2"/>
        <v>144</v>
      </c>
    </row>
    <row r="148" spans="3:3">
      <c r="C148">
        <f t="shared" si="2"/>
        <v>145</v>
      </c>
    </row>
    <row r="149" spans="3:3">
      <c r="C149">
        <f t="shared" si="2"/>
        <v>146</v>
      </c>
    </row>
    <row r="150" spans="3:3">
      <c r="C150">
        <f t="shared" si="2"/>
        <v>147</v>
      </c>
    </row>
    <row r="151" spans="3:3">
      <c r="C151">
        <f t="shared" si="2"/>
        <v>148</v>
      </c>
    </row>
    <row r="152" spans="3:3">
      <c r="C152">
        <f t="shared" si="2"/>
        <v>149</v>
      </c>
    </row>
    <row r="153" spans="3:3">
      <c r="C153">
        <f t="shared" si="2"/>
        <v>150</v>
      </c>
    </row>
    <row r="154" spans="3:3">
      <c r="C154">
        <f t="shared" si="2"/>
        <v>151</v>
      </c>
    </row>
    <row r="155" spans="3:3">
      <c r="C155">
        <f t="shared" si="2"/>
        <v>152</v>
      </c>
    </row>
    <row r="156" spans="3:3">
      <c r="C156">
        <f t="shared" si="2"/>
        <v>153</v>
      </c>
    </row>
    <row r="157" spans="3:3">
      <c r="C157">
        <f t="shared" si="2"/>
        <v>154</v>
      </c>
    </row>
    <row r="158" spans="3:3">
      <c r="C158">
        <f t="shared" si="2"/>
        <v>155</v>
      </c>
    </row>
    <row r="159" spans="3:3">
      <c r="C159">
        <f t="shared" si="2"/>
        <v>156</v>
      </c>
    </row>
    <row r="160" spans="3:3">
      <c r="C160">
        <f t="shared" si="2"/>
        <v>157</v>
      </c>
    </row>
    <row r="161" spans="3:3">
      <c r="C161">
        <f t="shared" si="2"/>
        <v>158</v>
      </c>
    </row>
    <row r="162" spans="3:3">
      <c r="C162">
        <f t="shared" si="2"/>
        <v>159</v>
      </c>
    </row>
    <row r="163" spans="3:3">
      <c r="C163">
        <f t="shared" si="2"/>
        <v>160</v>
      </c>
    </row>
    <row r="164" spans="3:3">
      <c r="C164">
        <f t="shared" si="2"/>
        <v>161</v>
      </c>
    </row>
    <row r="165" spans="3:3">
      <c r="C165">
        <f t="shared" si="2"/>
        <v>162</v>
      </c>
    </row>
    <row r="166" spans="3:3">
      <c r="C166">
        <f t="shared" si="2"/>
        <v>163</v>
      </c>
    </row>
    <row r="167" spans="3:3">
      <c r="C167">
        <f t="shared" si="2"/>
        <v>164</v>
      </c>
    </row>
    <row r="168" spans="3:3">
      <c r="C168">
        <f t="shared" si="2"/>
        <v>165</v>
      </c>
    </row>
    <row r="169" spans="3:3">
      <c r="C169">
        <f t="shared" si="2"/>
        <v>166</v>
      </c>
    </row>
    <row r="170" spans="3:3">
      <c r="C170">
        <f t="shared" si="2"/>
        <v>167</v>
      </c>
    </row>
    <row r="171" spans="3:3">
      <c r="C171">
        <f t="shared" si="2"/>
        <v>168</v>
      </c>
    </row>
    <row r="172" spans="3:3">
      <c r="C172">
        <f t="shared" si="2"/>
        <v>169</v>
      </c>
    </row>
    <row r="173" spans="3:3">
      <c r="C173">
        <f t="shared" si="2"/>
        <v>170</v>
      </c>
    </row>
    <row r="174" spans="3:3">
      <c r="C174">
        <f t="shared" si="2"/>
        <v>171</v>
      </c>
    </row>
    <row r="175" spans="3:3">
      <c r="C175">
        <f t="shared" si="2"/>
        <v>172</v>
      </c>
    </row>
    <row r="176" spans="3:3">
      <c r="C176">
        <f t="shared" si="2"/>
        <v>173</v>
      </c>
    </row>
    <row r="177" spans="3:3">
      <c r="C177">
        <f t="shared" si="2"/>
        <v>174</v>
      </c>
    </row>
    <row r="178" spans="3:3">
      <c r="C178">
        <f t="shared" si="2"/>
        <v>175</v>
      </c>
    </row>
    <row r="179" spans="3:3">
      <c r="C179">
        <f t="shared" si="2"/>
        <v>176</v>
      </c>
    </row>
    <row r="180" spans="3:3">
      <c r="C180">
        <f t="shared" si="2"/>
        <v>177</v>
      </c>
    </row>
    <row r="181" spans="3:3">
      <c r="C181">
        <f t="shared" si="2"/>
        <v>178</v>
      </c>
    </row>
    <row r="182" spans="3:3">
      <c r="C182">
        <f t="shared" si="2"/>
        <v>179</v>
      </c>
    </row>
    <row r="183" spans="3:3">
      <c r="C183">
        <f t="shared" si="2"/>
        <v>180</v>
      </c>
    </row>
    <row r="184" spans="3:3">
      <c r="C184">
        <f t="shared" si="2"/>
        <v>181</v>
      </c>
    </row>
    <row r="185" spans="3:3">
      <c r="C185">
        <f t="shared" si="2"/>
        <v>182</v>
      </c>
    </row>
    <row r="186" spans="3:3">
      <c r="C186">
        <f t="shared" si="2"/>
        <v>183</v>
      </c>
    </row>
    <row r="187" spans="3:3">
      <c r="C187">
        <f t="shared" si="2"/>
        <v>184</v>
      </c>
    </row>
    <row r="188" spans="3:3">
      <c r="C188">
        <f t="shared" si="2"/>
        <v>185</v>
      </c>
    </row>
    <row r="189" spans="3:3">
      <c r="C189">
        <f t="shared" si="2"/>
        <v>186</v>
      </c>
    </row>
    <row r="190" spans="3:3">
      <c r="C190">
        <f t="shared" si="2"/>
        <v>187</v>
      </c>
    </row>
    <row r="191" spans="3:3">
      <c r="C191">
        <f t="shared" si="2"/>
        <v>188</v>
      </c>
    </row>
    <row r="192" spans="3:3">
      <c r="C192">
        <f t="shared" si="2"/>
        <v>189</v>
      </c>
    </row>
    <row r="193" spans="3:3">
      <c r="C193">
        <f t="shared" si="2"/>
        <v>190</v>
      </c>
    </row>
    <row r="194" spans="3:3">
      <c r="C194">
        <f t="shared" si="2"/>
        <v>191</v>
      </c>
    </row>
    <row r="195" spans="3:3">
      <c r="C195">
        <f t="shared" si="2"/>
        <v>192</v>
      </c>
    </row>
    <row r="196" spans="3:3">
      <c r="C196">
        <f t="shared" si="2"/>
        <v>193</v>
      </c>
    </row>
    <row r="197" spans="3:3">
      <c r="C197">
        <f t="shared" ref="C197:C257" si="3">C196+1</f>
        <v>194</v>
      </c>
    </row>
    <row r="198" spans="3:3">
      <c r="C198">
        <f t="shared" si="3"/>
        <v>195</v>
      </c>
    </row>
    <row r="199" spans="3:3">
      <c r="C199">
        <f t="shared" si="3"/>
        <v>196</v>
      </c>
    </row>
    <row r="200" spans="3:3">
      <c r="C200">
        <f t="shared" si="3"/>
        <v>197</v>
      </c>
    </row>
    <row r="201" spans="3:3">
      <c r="C201">
        <f t="shared" si="3"/>
        <v>198</v>
      </c>
    </row>
    <row r="202" spans="3:3">
      <c r="C202">
        <f t="shared" si="3"/>
        <v>199</v>
      </c>
    </row>
    <row r="203" spans="3:3">
      <c r="C203">
        <f t="shared" si="3"/>
        <v>200</v>
      </c>
    </row>
    <row r="204" spans="3:3">
      <c r="C204">
        <f t="shared" si="3"/>
        <v>201</v>
      </c>
    </row>
    <row r="205" spans="3:3">
      <c r="C205">
        <f t="shared" si="3"/>
        <v>202</v>
      </c>
    </row>
    <row r="206" spans="3:3">
      <c r="C206">
        <f t="shared" si="3"/>
        <v>203</v>
      </c>
    </row>
    <row r="207" spans="3:3">
      <c r="C207">
        <f t="shared" si="3"/>
        <v>204</v>
      </c>
    </row>
    <row r="208" spans="3:3">
      <c r="C208">
        <f t="shared" si="3"/>
        <v>205</v>
      </c>
    </row>
    <row r="209" spans="3:3">
      <c r="C209">
        <f t="shared" si="3"/>
        <v>206</v>
      </c>
    </row>
    <row r="210" spans="3:3">
      <c r="C210">
        <f t="shared" si="3"/>
        <v>207</v>
      </c>
    </row>
    <row r="211" spans="3:3">
      <c r="C211">
        <f t="shared" si="3"/>
        <v>208</v>
      </c>
    </row>
    <row r="212" spans="3:3">
      <c r="C212">
        <f t="shared" si="3"/>
        <v>209</v>
      </c>
    </row>
    <row r="213" spans="3:3">
      <c r="C213">
        <f t="shared" si="3"/>
        <v>210</v>
      </c>
    </row>
    <row r="214" spans="3:3">
      <c r="C214">
        <f t="shared" si="3"/>
        <v>211</v>
      </c>
    </row>
    <row r="215" spans="3:3">
      <c r="C215">
        <f t="shared" si="3"/>
        <v>212</v>
      </c>
    </row>
    <row r="216" spans="3:3">
      <c r="C216">
        <f t="shared" si="3"/>
        <v>213</v>
      </c>
    </row>
    <row r="217" spans="3:3">
      <c r="C217">
        <f t="shared" si="3"/>
        <v>214</v>
      </c>
    </row>
    <row r="218" spans="3:3">
      <c r="C218">
        <f t="shared" si="3"/>
        <v>215</v>
      </c>
    </row>
    <row r="219" spans="3:3">
      <c r="C219">
        <f t="shared" si="3"/>
        <v>216</v>
      </c>
    </row>
    <row r="220" spans="3:3">
      <c r="C220">
        <f t="shared" si="3"/>
        <v>217</v>
      </c>
    </row>
    <row r="221" spans="3:3">
      <c r="C221">
        <f t="shared" si="3"/>
        <v>218</v>
      </c>
    </row>
    <row r="222" spans="3:3">
      <c r="C222">
        <f t="shared" si="3"/>
        <v>219</v>
      </c>
    </row>
    <row r="223" spans="3:3">
      <c r="C223">
        <f t="shared" si="3"/>
        <v>220</v>
      </c>
    </row>
    <row r="224" spans="3:3">
      <c r="C224">
        <f t="shared" si="3"/>
        <v>221</v>
      </c>
    </row>
    <row r="225" spans="3:3">
      <c r="C225">
        <f t="shared" si="3"/>
        <v>222</v>
      </c>
    </row>
    <row r="226" spans="3:3">
      <c r="C226">
        <f t="shared" si="3"/>
        <v>223</v>
      </c>
    </row>
    <row r="227" spans="3:3">
      <c r="C227">
        <f t="shared" si="3"/>
        <v>224</v>
      </c>
    </row>
    <row r="228" spans="3:3">
      <c r="C228">
        <f t="shared" si="3"/>
        <v>225</v>
      </c>
    </row>
    <row r="229" spans="3:3">
      <c r="C229">
        <f t="shared" si="3"/>
        <v>226</v>
      </c>
    </row>
    <row r="230" spans="3:3">
      <c r="C230">
        <f t="shared" si="3"/>
        <v>227</v>
      </c>
    </row>
    <row r="231" spans="3:3">
      <c r="C231">
        <f t="shared" si="3"/>
        <v>228</v>
      </c>
    </row>
    <row r="232" spans="3:3">
      <c r="C232">
        <f t="shared" si="3"/>
        <v>229</v>
      </c>
    </row>
    <row r="233" spans="3:3">
      <c r="C233">
        <f t="shared" si="3"/>
        <v>230</v>
      </c>
    </row>
    <row r="234" spans="3:3">
      <c r="C234">
        <f t="shared" si="3"/>
        <v>231</v>
      </c>
    </row>
    <row r="235" spans="3:3">
      <c r="C235">
        <f t="shared" si="3"/>
        <v>232</v>
      </c>
    </row>
    <row r="236" spans="3:3">
      <c r="C236">
        <f t="shared" si="3"/>
        <v>233</v>
      </c>
    </row>
    <row r="237" spans="3:3">
      <c r="C237">
        <f t="shared" si="3"/>
        <v>234</v>
      </c>
    </row>
    <row r="238" spans="3:3">
      <c r="C238">
        <f t="shared" si="3"/>
        <v>235</v>
      </c>
    </row>
    <row r="239" spans="3:3">
      <c r="C239">
        <f t="shared" si="3"/>
        <v>236</v>
      </c>
    </row>
    <row r="240" spans="3:3">
      <c r="C240">
        <f t="shared" si="3"/>
        <v>237</v>
      </c>
    </row>
    <row r="241" spans="3:3">
      <c r="C241">
        <f t="shared" si="3"/>
        <v>238</v>
      </c>
    </row>
    <row r="242" spans="3:3">
      <c r="C242">
        <f t="shared" si="3"/>
        <v>239</v>
      </c>
    </row>
    <row r="243" spans="3:3">
      <c r="C243">
        <f t="shared" si="3"/>
        <v>240</v>
      </c>
    </row>
    <row r="244" spans="3:3">
      <c r="C244">
        <f t="shared" si="3"/>
        <v>241</v>
      </c>
    </row>
    <row r="245" spans="3:3">
      <c r="C245">
        <f t="shared" si="3"/>
        <v>242</v>
      </c>
    </row>
    <row r="246" spans="3:3">
      <c r="C246">
        <f t="shared" si="3"/>
        <v>243</v>
      </c>
    </row>
    <row r="247" spans="3:3">
      <c r="C247">
        <f t="shared" si="3"/>
        <v>244</v>
      </c>
    </row>
    <row r="248" spans="3:3">
      <c r="C248">
        <f t="shared" si="3"/>
        <v>245</v>
      </c>
    </row>
    <row r="249" spans="3:3">
      <c r="C249">
        <f t="shared" si="3"/>
        <v>246</v>
      </c>
    </row>
    <row r="250" spans="3:3">
      <c r="C250">
        <f t="shared" si="3"/>
        <v>247</v>
      </c>
    </row>
    <row r="251" spans="3:3">
      <c r="C251">
        <f t="shared" si="3"/>
        <v>248</v>
      </c>
    </row>
    <row r="252" spans="3:3">
      <c r="C252">
        <f t="shared" si="3"/>
        <v>249</v>
      </c>
    </row>
    <row r="253" spans="3:3">
      <c r="C253">
        <f t="shared" si="3"/>
        <v>250</v>
      </c>
    </row>
    <row r="254" spans="3:3">
      <c r="C254">
        <f t="shared" si="3"/>
        <v>251</v>
      </c>
    </row>
    <row r="255" spans="3:3">
      <c r="C255">
        <f t="shared" si="3"/>
        <v>252</v>
      </c>
    </row>
    <row r="256" spans="3:3">
      <c r="C256">
        <f t="shared" si="3"/>
        <v>253</v>
      </c>
    </row>
    <row r="257" spans="3:3">
      <c r="C257">
        <f t="shared" si="3"/>
        <v>254</v>
      </c>
    </row>
    <row r="258" spans="3:3">
      <c r="C258" s="12" t="s">
        <v>556</v>
      </c>
    </row>
    <row r="259" spans="3:3">
      <c r="C259" s="12" t="s">
        <v>556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20"/>
  <sheetViews>
    <sheetView workbookViewId="0">
      <selection activeCell="F114" sqref="F114"/>
    </sheetView>
  </sheetViews>
  <sheetFormatPr baseColWidth="10" defaultColWidth="9.140625" defaultRowHeight="12.75"/>
  <cols>
    <col min="1" max="1" width="29.140625" bestFit="1" customWidth="1"/>
    <col min="2" max="2" width="5.7109375" bestFit="1" customWidth="1"/>
    <col min="3" max="3" width="47.5703125" customWidth="1"/>
  </cols>
  <sheetData>
    <row r="1" spans="1:3">
      <c r="A1" s="1" t="s">
        <v>107</v>
      </c>
      <c r="B1" s="2" t="s">
        <v>1</v>
      </c>
      <c r="C1" s="3" t="s">
        <v>2</v>
      </c>
    </row>
    <row r="2" spans="1:3">
      <c r="A2" s="22" t="s">
        <v>556</v>
      </c>
      <c r="B2" s="5">
        <v>0</v>
      </c>
      <c r="C2" s="6" t="s">
        <v>108</v>
      </c>
    </row>
    <row r="3" spans="1:3" ht="25.5">
      <c r="A3" s="4" t="s">
        <v>294</v>
      </c>
      <c r="B3" s="5">
        <f>B2+1</f>
        <v>1</v>
      </c>
      <c r="C3" s="6" t="s">
        <v>109</v>
      </c>
    </row>
    <row r="4" spans="1:3">
      <c r="A4" s="4" t="s">
        <v>295</v>
      </c>
      <c r="B4" s="5">
        <f t="shared" ref="B4:B67" si="0">B3+1</f>
        <v>2</v>
      </c>
      <c r="C4" s="6" t="s">
        <v>110</v>
      </c>
    </row>
    <row r="5" spans="1:3" ht="63.75">
      <c r="A5" s="4" t="s">
        <v>296</v>
      </c>
      <c r="B5" s="5">
        <f>B4+1</f>
        <v>3</v>
      </c>
      <c r="C5" s="7" t="s">
        <v>111</v>
      </c>
    </row>
    <row r="6" spans="1:3">
      <c r="A6" s="4" t="s">
        <v>297</v>
      </c>
      <c r="B6" s="5">
        <f t="shared" si="0"/>
        <v>4</v>
      </c>
      <c r="C6" s="6" t="s">
        <v>112</v>
      </c>
    </row>
    <row r="7" spans="1:3">
      <c r="A7" s="4" t="s">
        <v>298</v>
      </c>
      <c r="B7" s="5">
        <f t="shared" si="0"/>
        <v>5</v>
      </c>
      <c r="C7" s="6" t="s">
        <v>113</v>
      </c>
    </row>
    <row r="8" spans="1:3">
      <c r="A8" s="4" t="s">
        <v>299</v>
      </c>
      <c r="B8" s="5">
        <f t="shared" si="0"/>
        <v>6</v>
      </c>
      <c r="C8" s="6" t="s">
        <v>114</v>
      </c>
    </row>
    <row r="9" spans="1:3">
      <c r="A9" s="4" t="s">
        <v>300</v>
      </c>
      <c r="B9" s="5">
        <f t="shared" si="0"/>
        <v>7</v>
      </c>
      <c r="C9" s="6" t="s">
        <v>115</v>
      </c>
    </row>
    <row r="10" spans="1:3">
      <c r="A10" s="4" t="s">
        <v>301</v>
      </c>
      <c r="B10" s="5">
        <f t="shared" si="0"/>
        <v>8</v>
      </c>
      <c r="C10" s="6" t="s">
        <v>116</v>
      </c>
    </row>
    <row r="11" spans="1:3">
      <c r="A11" s="4" t="s">
        <v>302</v>
      </c>
      <c r="B11" s="5">
        <f t="shared" si="0"/>
        <v>9</v>
      </c>
      <c r="C11" s="6" t="s">
        <v>117</v>
      </c>
    </row>
    <row r="12" spans="1:3">
      <c r="A12" s="4" t="s">
        <v>303</v>
      </c>
      <c r="B12" s="5">
        <f t="shared" si="0"/>
        <v>10</v>
      </c>
      <c r="C12" s="6" t="s">
        <v>118</v>
      </c>
    </row>
    <row r="13" spans="1:3">
      <c r="A13" s="4" t="s">
        <v>304</v>
      </c>
      <c r="B13" s="5">
        <f t="shared" si="0"/>
        <v>11</v>
      </c>
      <c r="C13" s="6" t="s">
        <v>119</v>
      </c>
    </row>
    <row r="14" spans="1:3">
      <c r="A14" s="4" t="s">
        <v>305</v>
      </c>
      <c r="B14" s="5">
        <f t="shared" si="0"/>
        <v>12</v>
      </c>
      <c r="C14" s="6" t="s">
        <v>120</v>
      </c>
    </row>
    <row r="15" spans="1:3">
      <c r="A15" s="4" t="s">
        <v>307</v>
      </c>
      <c r="B15" s="5">
        <f t="shared" si="0"/>
        <v>13</v>
      </c>
      <c r="C15" s="6" t="s">
        <v>121</v>
      </c>
    </row>
    <row r="16" spans="1:3">
      <c r="A16" s="4" t="s">
        <v>306</v>
      </c>
      <c r="B16" s="5">
        <f t="shared" si="0"/>
        <v>14</v>
      </c>
      <c r="C16" s="6" t="s">
        <v>122</v>
      </c>
    </row>
    <row r="17" spans="1:3">
      <c r="A17" s="4" t="s">
        <v>308</v>
      </c>
      <c r="B17" s="5">
        <f t="shared" si="0"/>
        <v>15</v>
      </c>
      <c r="C17" s="6" t="s">
        <v>123</v>
      </c>
    </row>
    <row r="18" spans="1:3">
      <c r="A18" s="4" t="s">
        <v>309</v>
      </c>
      <c r="B18" s="5">
        <f t="shared" si="0"/>
        <v>16</v>
      </c>
      <c r="C18" s="6" t="s">
        <v>124</v>
      </c>
    </row>
    <row r="19" spans="1:3">
      <c r="A19" s="4" t="s">
        <v>310</v>
      </c>
      <c r="B19" s="5">
        <f t="shared" si="0"/>
        <v>17</v>
      </c>
      <c r="C19" s="6" t="s">
        <v>125</v>
      </c>
    </row>
    <row r="20" spans="1:3">
      <c r="A20" s="4" t="s">
        <v>311</v>
      </c>
      <c r="B20" s="5">
        <f t="shared" si="0"/>
        <v>18</v>
      </c>
      <c r="C20" s="6" t="s">
        <v>126</v>
      </c>
    </row>
    <row r="21" spans="1:3">
      <c r="A21" s="4" t="s">
        <v>312</v>
      </c>
      <c r="B21" s="5">
        <f t="shared" si="0"/>
        <v>19</v>
      </c>
      <c r="C21" s="6" t="s">
        <v>127</v>
      </c>
    </row>
    <row r="22" spans="1:3">
      <c r="A22" s="4" t="s">
        <v>292</v>
      </c>
      <c r="B22" s="5">
        <f t="shared" si="0"/>
        <v>20</v>
      </c>
      <c r="C22" s="6" t="s">
        <v>128</v>
      </c>
    </row>
    <row r="23" spans="1:3">
      <c r="A23" s="4" t="s">
        <v>313</v>
      </c>
      <c r="B23" s="5">
        <f t="shared" si="0"/>
        <v>21</v>
      </c>
      <c r="C23" s="6" t="s">
        <v>129</v>
      </c>
    </row>
    <row r="24" spans="1:3" ht="25.5">
      <c r="A24" s="4" t="s">
        <v>314</v>
      </c>
      <c r="B24" s="5">
        <f t="shared" si="0"/>
        <v>22</v>
      </c>
      <c r="C24" s="6" t="s">
        <v>130</v>
      </c>
    </row>
    <row r="25" spans="1:3" ht="25.5">
      <c r="A25" s="4" t="s">
        <v>315</v>
      </c>
      <c r="B25" s="5">
        <f t="shared" si="0"/>
        <v>23</v>
      </c>
      <c r="C25" s="6" t="s">
        <v>131</v>
      </c>
    </row>
    <row r="26" spans="1:3" ht="25.5">
      <c r="A26" s="4" t="s">
        <v>316</v>
      </c>
      <c r="B26" s="5">
        <f t="shared" si="0"/>
        <v>24</v>
      </c>
      <c r="C26" s="6" t="s">
        <v>132</v>
      </c>
    </row>
    <row r="27" spans="1:3" ht="25.5">
      <c r="A27" s="4" t="s">
        <v>317</v>
      </c>
      <c r="B27" s="5">
        <f t="shared" si="0"/>
        <v>25</v>
      </c>
      <c r="C27" s="6" t="s">
        <v>133</v>
      </c>
    </row>
    <row r="28" spans="1:3">
      <c r="A28" s="4" t="s">
        <v>318</v>
      </c>
      <c r="B28" s="5">
        <f t="shared" si="0"/>
        <v>26</v>
      </c>
      <c r="C28" s="6" t="s">
        <v>134</v>
      </c>
    </row>
    <row r="29" spans="1:3" ht="25.5">
      <c r="A29" s="4" t="s">
        <v>319</v>
      </c>
      <c r="B29" s="5">
        <f t="shared" si="0"/>
        <v>27</v>
      </c>
      <c r="C29" s="6" t="s">
        <v>135</v>
      </c>
    </row>
    <row r="30" spans="1:3" ht="25.5">
      <c r="A30" s="4" t="s">
        <v>320</v>
      </c>
      <c r="B30" s="5">
        <f t="shared" si="0"/>
        <v>28</v>
      </c>
      <c r="C30" s="6" t="s">
        <v>136</v>
      </c>
    </row>
    <row r="31" spans="1:3" ht="25.5">
      <c r="A31" s="4" t="s">
        <v>321</v>
      </c>
      <c r="B31" s="5">
        <f t="shared" si="0"/>
        <v>29</v>
      </c>
      <c r="C31" s="6" t="s">
        <v>137</v>
      </c>
    </row>
    <row r="32" spans="1:3">
      <c r="A32" s="4" t="s">
        <v>322</v>
      </c>
      <c r="B32" s="5">
        <f t="shared" si="0"/>
        <v>30</v>
      </c>
      <c r="C32" s="6" t="s">
        <v>138</v>
      </c>
    </row>
    <row r="33" spans="1:3">
      <c r="A33" s="4" t="s">
        <v>323</v>
      </c>
      <c r="B33" s="5">
        <f t="shared" si="0"/>
        <v>31</v>
      </c>
      <c r="C33" s="6" t="s">
        <v>139</v>
      </c>
    </row>
    <row r="34" spans="1:3">
      <c r="A34" s="4" t="s">
        <v>324</v>
      </c>
      <c r="B34" s="5">
        <f t="shared" si="0"/>
        <v>32</v>
      </c>
      <c r="C34" s="6" t="s">
        <v>140</v>
      </c>
    </row>
    <row r="35" spans="1:3" ht="25.5">
      <c r="A35" s="4" t="s">
        <v>325</v>
      </c>
      <c r="B35" s="5">
        <f t="shared" si="0"/>
        <v>33</v>
      </c>
      <c r="C35" s="6" t="s">
        <v>141</v>
      </c>
    </row>
    <row r="36" spans="1:3" ht="25.5">
      <c r="A36" s="4" t="s">
        <v>326</v>
      </c>
      <c r="B36" s="5">
        <f t="shared" si="0"/>
        <v>34</v>
      </c>
      <c r="C36" s="6" t="s">
        <v>141</v>
      </c>
    </row>
    <row r="37" spans="1:3" ht="25.5">
      <c r="A37" s="4" t="s">
        <v>327</v>
      </c>
      <c r="B37" s="5">
        <f t="shared" si="0"/>
        <v>35</v>
      </c>
      <c r="C37" s="6" t="s">
        <v>142</v>
      </c>
    </row>
    <row r="38" spans="1:3" ht="25.5">
      <c r="A38" s="4" t="s">
        <v>328</v>
      </c>
      <c r="B38" s="5">
        <f t="shared" si="0"/>
        <v>36</v>
      </c>
      <c r="C38" s="6" t="s">
        <v>143</v>
      </c>
    </row>
    <row r="39" spans="1:3">
      <c r="A39" s="4" t="s">
        <v>329</v>
      </c>
      <c r="B39" s="5">
        <f t="shared" si="0"/>
        <v>37</v>
      </c>
      <c r="C39" s="6" t="s">
        <v>144</v>
      </c>
    </row>
    <row r="40" spans="1:3">
      <c r="A40" s="4" t="s">
        <v>330</v>
      </c>
      <c r="B40" s="5">
        <f t="shared" si="0"/>
        <v>38</v>
      </c>
      <c r="C40" s="6" t="s">
        <v>145</v>
      </c>
    </row>
    <row r="41" spans="1:3">
      <c r="A41" s="4" t="s">
        <v>331</v>
      </c>
      <c r="B41" s="5">
        <f t="shared" si="0"/>
        <v>39</v>
      </c>
      <c r="C41" s="6" t="s">
        <v>146</v>
      </c>
    </row>
    <row r="42" spans="1:3" ht="38.25">
      <c r="A42" s="4" t="s">
        <v>332</v>
      </c>
      <c r="B42" s="5">
        <f t="shared" si="0"/>
        <v>40</v>
      </c>
      <c r="C42" s="6" t="s">
        <v>147</v>
      </c>
    </row>
    <row r="43" spans="1:3" ht="25.5">
      <c r="A43" s="4" t="s">
        <v>333</v>
      </c>
      <c r="B43" s="5">
        <f t="shared" si="0"/>
        <v>41</v>
      </c>
      <c r="C43" s="6" t="s">
        <v>148</v>
      </c>
    </row>
    <row r="44" spans="1:3">
      <c r="A44" s="4" t="s">
        <v>334</v>
      </c>
      <c r="B44" s="5">
        <f t="shared" si="0"/>
        <v>42</v>
      </c>
      <c r="C44" s="6" t="s">
        <v>149</v>
      </c>
    </row>
    <row r="45" spans="1:3">
      <c r="A45" s="4" t="s">
        <v>335</v>
      </c>
      <c r="B45" s="5">
        <f t="shared" si="0"/>
        <v>43</v>
      </c>
      <c r="C45" s="6" t="s">
        <v>150</v>
      </c>
    </row>
    <row r="46" spans="1:3" ht="25.5">
      <c r="A46" s="4" t="s">
        <v>336</v>
      </c>
      <c r="B46" s="5">
        <f t="shared" si="0"/>
        <v>44</v>
      </c>
      <c r="C46" s="6" t="s">
        <v>151</v>
      </c>
    </row>
    <row r="47" spans="1:3" ht="25.5">
      <c r="A47" s="4" t="s">
        <v>337</v>
      </c>
      <c r="B47" s="5">
        <f t="shared" si="0"/>
        <v>45</v>
      </c>
      <c r="C47" s="6" t="s">
        <v>152</v>
      </c>
    </row>
    <row r="48" spans="1:3">
      <c r="A48" s="4" t="s">
        <v>339</v>
      </c>
      <c r="B48" s="5">
        <f t="shared" si="0"/>
        <v>46</v>
      </c>
      <c r="C48" s="6" t="s">
        <v>153</v>
      </c>
    </row>
    <row r="49" spans="1:3" ht="25.5">
      <c r="A49" s="4" t="s">
        <v>338</v>
      </c>
      <c r="B49" s="5">
        <f t="shared" si="0"/>
        <v>47</v>
      </c>
      <c r="C49" s="6" t="s">
        <v>154</v>
      </c>
    </row>
    <row r="50" spans="1:3">
      <c r="A50" s="4" t="s">
        <v>340</v>
      </c>
      <c r="B50" s="5">
        <f t="shared" si="0"/>
        <v>48</v>
      </c>
      <c r="C50" s="6" t="s">
        <v>155</v>
      </c>
    </row>
    <row r="51" spans="1:3" ht="25.5">
      <c r="A51" s="4" t="s">
        <v>341</v>
      </c>
      <c r="B51" s="5">
        <f t="shared" si="0"/>
        <v>49</v>
      </c>
      <c r="C51" s="6" t="s">
        <v>156</v>
      </c>
    </row>
    <row r="52" spans="1:3" ht="25.5">
      <c r="A52" s="4" t="s">
        <v>342</v>
      </c>
      <c r="B52" s="5">
        <f t="shared" si="0"/>
        <v>50</v>
      </c>
      <c r="C52" s="6" t="s">
        <v>157</v>
      </c>
    </row>
    <row r="53" spans="1:3" ht="25.5">
      <c r="A53" s="4" t="s">
        <v>343</v>
      </c>
      <c r="B53" s="5">
        <f t="shared" si="0"/>
        <v>51</v>
      </c>
      <c r="C53" s="6" t="s">
        <v>158</v>
      </c>
    </row>
    <row r="54" spans="1:3" ht="25.5">
      <c r="A54" s="4" t="s">
        <v>344</v>
      </c>
      <c r="B54" s="5">
        <f t="shared" si="0"/>
        <v>52</v>
      </c>
      <c r="C54" s="6" t="s">
        <v>159</v>
      </c>
    </row>
    <row r="55" spans="1:3">
      <c r="A55" s="4" t="s">
        <v>345</v>
      </c>
      <c r="B55" s="5">
        <f t="shared" si="0"/>
        <v>53</v>
      </c>
      <c r="C55" s="6" t="s">
        <v>160</v>
      </c>
    </row>
    <row r="56" spans="1:3">
      <c r="A56" s="4" t="s">
        <v>346</v>
      </c>
      <c r="B56" s="5">
        <f t="shared" si="0"/>
        <v>54</v>
      </c>
      <c r="C56" s="6" t="s">
        <v>161</v>
      </c>
    </row>
    <row r="57" spans="1:3">
      <c r="A57" s="4" t="s">
        <v>291</v>
      </c>
      <c r="B57" s="5">
        <f t="shared" si="0"/>
        <v>55</v>
      </c>
      <c r="C57" s="6" t="s">
        <v>162</v>
      </c>
    </row>
    <row r="58" spans="1:3">
      <c r="A58" s="4" t="s">
        <v>347</v>
      </c>
      <c r="B58" s="5">
        <f t="shared" si="0"/>
        <v>56</v>
      </c>
      <c r="C58" s="6" t="s">
        <v>163</v>
      </c>
    </row>
    <row r="59" spans="1:3" ht="25.5">
      <c r="A59" s="4" t="s">
        <v>348</v>
      </c>
      <c r="B59" s="5">
        <f t="shared" si="0"/>
        <v>57</v>
      </c>
      <c r="C59" s="6" t="s">
        <v>164</v>
      </c>
    </row>
    <row r="60" spans="1:3">
      <c r="A60" s="4" t="s">
        <v>349</v>
      </c>
      <c r="B60" s="5">
        <f t="shared" si="0"/>
        <v>58</v>
      </c>
      <c r="C60" s="6" t="s">
        <v>165</v>
      </c>
    </row>
    <row r="61" spans="1:3" ht="25.5">
      <c r="A61" s="4" t="s">
        <v>350</v>
      </c>
      <c r="B61" s="5">
        <f t="shared" si="0"/>
        <v>59</v>
      </c>
      <c r="C61" s="6" t="s">
        <v>166</v>
      </c>
    </row>
    <row r="62" spans="1:3" ht="38.25">
      <c r="A62" s="4" t="s">
        <v>282</v>
      </c>
      <c r="B62" s="5">
        <f t="shared" si="0"/>
        <v>60</v>
      </c>
      <c r="C62" s="6" t="s">
        <v>167</v>
      </c>
    </row>
    <row r="63" spans="1:3" ht="51">
      <c r="A63" s="4" t="s">
        <v>351</v>
      </c>
      <c r="B63" s="5">
        <f t="shared" si="0"/>
        <v>61</v>
      </c>
      <c r="C63" s="6" t="s">
        <v>168</v>
      </c>
    </row>
    <row r="64" spans="1:3" ht="51">
      <c r="A64" s="4" t="s">
        <v>352</v>
      </c>
      <c r="B64" s="5">
        <f t="shared" si="0"/>
        <v>62</v>
      </c>
      <c r="C64" s="6" t="s">
        <v>169</v>
      </c>
    </row>
    <row r="65" spans="1:3" ht="25.5">
      <c r="A65" s="4" t="s">
        <v>353</v>
      </c>
      <c r="B65" s="5">
        <f t="shared" si="0"/>
        <v>63</v>
      </c>
      <c r="C65" s="6" t="s">
        <v>170</v>
      </c>
    </row>
    <row r="66" spans="1:3">
      <c r="A66" s="4" t="s">
        <v>354</v>
      </c>
      <c r="B66" s="5">
        <f t="shared" si="0"/>
        <v>64</v>
      </c>
      <c r="C66" s="6" t="s">
        <v>171</v>
      </c>
    </row>
    <row r="67" spans="1:3" ht="25.5">
      <c r="A67" s="4" t="s">
        <v>355</v>
      </c>
      <c r="B67" s="5">
        <f t="shared" si="0"/>
        <v>65</v>
      </c>
      <c r="C67" s="6" t="s">
        <v>172</v>
      </c>
    </row>
    <row r="68" spans="1:3" ht="63.75">
      <c r="A68" s="4" t="s">
        <v>356</v>
      </c>
      <c r="B68" s="5">
        <f t="shared" ref="B68:B88" si="1">B67+1</f>
        <v>66</v>
      </c>
      <c r="C68" s="6" t="s">
        <v>173</v>
      </c>
    </row>
    <row r="69" spans="1:3" ht="25.5">
      <c r="A69" s="4" t="s">
        <v>357</v>
      </c>
      <c r="B69" s="5">
        <f t="shared" si="1"/>
        <v>67</v>
      </c>
      <c r="C69" s="6" t="s">
        <v>174</v>
      </c>
    </row>
    <row r="70" spans="1:3" ht="38.25">
      <c r="A70" s="4" t="s">
        <v>358</v>
      </c>
      <c r="B70" s="5">
        <f t="shared" si="1"/>
        <v>68</v>
      </c>
      <c r="C70" s="6" t="s">
        <v>175</v>
      </c>
    </row>
    <row r="71" spans="1:3" ht="25.5">
      <c r="A71" s="4" t="s">
        <v>359</v>
      </c>
      <c r="B71" s="5">
        <f t="shared" si="1"/>
        <v>69</v>
      </c>
      <c r="C71" s="6" t="s">
        <v>176</v>
      </c>
    </row>
    <row r="72" spans="1:3">
      <c r="A72" s="4" t="s">
        <v>360</v>
      </c>
      <c r="B72" s="5">
        <f t="shared" si="1"/>
        <v>70</v>
      </c>
      <c r="C72" s="6" t="s">
        <v>177</v>
      </c>
    </row>
    <row r="73" spans="1:3" ht="89.25">
      <c r="A73" s="4" t="s">
        <v>361</v>
      </c>
      <c r="B73" s="5">
        <f t="shared" si="1"/>
        <v>71</v>
      </c>
      <c r="C73" s="6" t="s">
        <v>178</v>
      </c>
    </row>
    <row r="74" spans="1:3" ht="25.5">
      <c r="A74" s="4" t="s">
        <v>362</v>
      </c>
      <c r="B74" s="5">
        <f t="shared" si="1"/>
        <v>72</v>
      </c>
      <c r="C74" s="6" t="s">
        <v>179</v>
      </c>
    </row>
    <row r="75" spans="1:3">
      <c r="A75" s="4" t="s">
        <v>363</v>
      </c>
      <c r="B75" s="5">
        <f t="shared" si="1"/>
        <v>73</v>
      </c>
      <c r="C75" s="6" t="s">
        <v>180</v>
      </c>
    </row>
    <row r="76" spans="1:3">
      <c r="A76" s="4" t="s">
        <v>364</v>
      </c>
      <c r="B76" s="5">
        <f t="shared" si="1"/>
        <v>74</v>
      </c>
      <c r="C76" s="6" t="s">
        <v>181</v>
      </c>
    </row>
    <row r="77" spans="1:3">
      <c r="A77" s="4" t="s">
        <v>365</v>
      </c>
      <c r="B77" s="5">
        <f t="shared" si="1"/>
        <v>75</v>
      </c>
      <c r="C77" s="6" t="s">
        <v>182</v>
      </c>
    </row>
    <row r="78" spans="1:3">
      <c r="A78" s="4" t="s">
        <v>366</v>
      </c>
      <c r="B78" s="5">
        <f t="shared" si="1"/>
        <v>76</v>
      </c>
      <c r="C78" s="6" t="s">
        <v>183</v>
      </c>
    </row>
    <row r="79" spans="1:3">
      <c r="A79" s="4" t="s">
        <v>367</v>
      </c>
      <c r="B79" s="5">
        <f t="shared" si="1"/>
        <v>77</v>
      </c>
      <c r="C79" s="6" t="s">
        <v>184</v>
      </c>
    </row>
    <row r="80" spans="1:3">
      <c r="A80" s="4" t="s">
        <v>368</v>
      </c>
      <c r="B80" s="5">
        <f t="shared" si="1"/>
        <v>78</v>
      </c>
      <c r="C80" s="6" t="s">
        <v>185</v>
      </c>
    </row>
    <row r="81" spans="1:3">
      <c r="A81" s="8" t="s">
        <v>369</v>
      </c>
      <c r="B81" s="5">
        <f t="shared" si="1"/>
        <v>79</v>
      </c>
      <c r="C81" s="9" t="s">
        <v>186</v>
      </c>
    </row>
    <row r="82" spans="1:3" ht="63.75">
      <c r="A82" s="8" t="s">
        <v>370</v>
      </c>
      <c r="B82" s="5">
        <f t="shared" si="1"/>
        <v>80</v>
      </c>
      <c r="C82" s="6" t="s">
        <v>187</v>
      </c>
    </row>
    <row r="83" spans="1:3" ht="25.5">
      <c r="A83" s="8" t="s">
        <v>371</v>
      </c>
      <c r="B83" s="5">
        <f t="shared" si="1"/>
        <v>81</v>
      </c>
      <c r="C83" s="9" t="s">
        <v>188</v>
      </c>
    </row>
    <row r="84" spans="1:3" ht="25.5">
      <c r="A84" s="8" t="s">
        <v>372</v>
      </c>
      <c r="B84" s="5">
        <f t="shared" si="1"/>
        <v>82</v>
      </c>
      <c r="C84" s="9" t="s">
        <v>189</v>
      </c>
    </row>
    <row r="85" spans="1:3" ht="25.5">
      <c r="A85" s="8" t="s">
        <v>373</v>
      </c>
      <c r="B85" s="5">
        <f>B84+1</f>
        <v>83</v>
      </c>
      <c r="C85" s="9" t="s">
        <v>190</v>
      </c>
    </row>
    <row r="86" spans="1:3" ht="25.5">
      <c r="A86" s="8" t="s">
        <v>374</v>
      </c>
      <c r="B86" s="5">
        <f t="shared" si="1"/>
        <v>84</v>
      </c>
      <c r="C86" s="9" t="s">
        <v>191</v>
      </c>
    </row>
    <row r="87" spans="1:3" ht="25.5">
      <c r="A87" s="8" t="s">
        <v>375</v>
      </c>
      <c r="B87" s="5">
        <f t="shared" si="1"/>
        <v>85</v>
      </c>
      <c r="C87" s="9" t="s">
        <v>192</v>
      </c>
    </row>
    <row r="88" spans="1:3" ht="51">
      <c r="A88" s="8" t="s">
        <v>394</v>
      </c>
      <c r="B88" s="5">
        <f t="shared" si="1"/>
        <v>86</v>
      </c>
      <c r="C88" s="14" t="s">
        <v>395</v>
      </c>
    </row>
    <row r="89" spans="1:3" ht="38.25">
      <c r="A89" s="19" t="s">
        <v>469</v>
      </c>
      <c r="B89" s="17">
        <v>87</v>
      </c>
      <c r="C89" s="15" t="s">
        <v>412</v>
      </c>
    </row>
    <row r="90" spans="1:3" ht="51">
      <c r="A90" s="16" t="s">
        <v>424</v>
      </c>
      <c r="B90" s="17">
        <f t="shared" ref="B90:B120" si="2">B89+1</f>
        <v>88</v>
      </c>
      <c r="C90" s="15" t="s">
        <v>413</v>
      </c>
    </row>
    <row r="91" spans="1:3" ht="51">
      <c r="A91" s="16" t="s">
        <v>425</v>
      </c>
      <c r="B91" s="17">
        <f t="shared" si="2"/>
        <v>89</v>
      </c>
      <c r="C91" s="15" t="s">
        <v>414</v>
      </c>
    </row>
    <row r="92" spans="1:3" ht="51">
      <c r="A92" s="16" t="s">
        <v>426</v>
      </c>
      <c r="B92" s="17">
        <f t="shared" si="2"/>
        <v>90</v>
      </c>
      <c r="C92" s="15" t="s">
        <v>415</v>
      </c>
    </row>
    <row r="93" spans="1:3" ht="38.25">
      <c r="A93" s="16" t="s">
        <v>427</v>
      </c>
      <c r="B93" s="17">
        <f t="shared" si="2"/>
        <v>91</v>
      </c>
      <c r="C93" s="18" t="s">
        <v>416</v>
      </c>
    </row>
    <row r="94" spans="1:3" ht="25.5">
      <c r="A94" s="16" t="s">
        <v>428</v>
      </c>
      <c r="B94" s="17">
        <f t="shared" si="2"/>
        <v>92</v>
      </c>
      <c r="C94" s="15" t="s">
        <v>417</v>
      </c>
    </row>
    <row r="95" spans="1:3" ht="25.5">
      <c r="A95" s="16" t="s">
        <v>429</v>
      </c>
      <c r="B95" s="17">
        <f t="shared" si="2"/>
        <v>93</v>
      </c>
      <c r="C95" s="15" t="s">
        <v>418</v>
      </c>
    </row>
    <row r="96" spans="1:3" ht="51">
      <c r="A96" s="16" t="s">
        <v>430</v>
      </c>
      <c r="B96" s="17">
        <f t="shared" si="2"/>
        <v>94</v>
      </c>
      <c r="C96" s="15" t="s">
        <v>419</v>
      </c>
    </row>
    <row r="97" spans="1:3" ht="38.25">
      <c r="A97" s="16" t="s">
        <v>431</v>
      </c>
      <c r="B97" s="17">
        <f t="shared" si="2"/>
        <v>95</v>
      </c>
      <c r="C97" s="15" t="s">
        <v>420</v>
      </c>
    </row>
    <row r="98" spans="1:3" ht="38.25">
      <c r="A98" s="16" t="s">
        <v>432</v>
      </c>
      <c r="B98" s="17">
        <f t="shared" si="2"/>
        <v>96</v>
      </c>
      <c r="C98" s="15" t="s">
        <v>421</v>
      </c>
    </row>
    <row r="99" spans="1:3" ht="51">
      <c r="A99" s="16" t="s">
        <v>433</v>
      </c>
      <c r="B99" s="17">
        <f t="shared" si="2"/>
        <v>97</v>
      </c>
      <c r="C99" s="15" t="s">
        <v>422</v>
      </c>
    </row>
    <row r="100" spans="1:3" ht="25.5">
      <c r="A100" s="16" t="s">
        <v>434</v>
      </c>
      <c r="B100" s="17">
        <f t="shared" si="2"/>
        <v>98</v>
      </c>
      <c r="C100" s="15" t="s">
        <v>423</v>
      </c>
    </row>
    <row r="101" spans="1:3" ht="76.5">
      <c r="A101" s="19" t="s">
        <v>470</v>
      </c>
      <c r="B101" s="17">
        <f t="shared" si="2"/>
        <v>99</v>
      </c>
      <c r="C101" s="15" t="s">
        <v>449</v>
      </c>
    </row>
    <row r="102" spans="1:3">
      <c r="A102" s="19" t="s">
        <v>471</v>
      </c>
      <c r="B102" s="17">
        <f t="shared" si="2"/>
        <v>100</v>
      </c>
      <c r="C102" s="15" t="s">
        <v>450</v>
      </c>
    </row>
    <row r="103" spans="1:3" ht="25.5">
      <c r="A103" s="19" t="s">
        <v>472</v>
      </c>
      <c r="B103" s="17">
        <f t="shared" si="2"/>
        <v>101</v>
      </c>
      <c r="C103" s="15" t="s">
        <v>451</v>
      </c>
    </row>
    <row r="104" spans="1:3" ht="63.75">
      <c r="A104" s="19" t="s">
        <v>473</v>
      </c>
      <c r="B104" s="17">
        <f t="shared" si="2"/>
        <v>102</v>
      </c>
      <c r="C104" s="15" t="s">
        <v>452</v>
      </c>
    </row>
    <row r="105" spans="1:3" ht="51">
      <c r="A105" s="19" t="s">
        <v>474</v>
      </c>
      <c r="B105" s="17">
        <f t="shared" si="2"/>
        <v>103</v>
      </c>
      <c r="C105" s="15" t="s">
        <v>453</v>
      </c>
    </row>
    <row r="106" spans="1:3" ht="25.5">
      <c r="A106" s="19" t="s">
        <v>475</v>
      </c>
      <c r="B106" s="17">
        <f t="shared" si="2"/>
        <v>104</v>
      </c>
      <c r="C106" s="15" t="s">
        <v>454</v>
      </c>
    </row>
    <row r="107" spans="1:3" ht="51">
      <c r="A107" s="19" t="s">
        <v>476</v>
      </c>
      <c r="B107" s="17">
        <f t="shared" si="2"/>
        <v>105</v>
      </c>
      <c r="C107" s="15" t="s">
        <v>455</v>
      </c>
    </row>
    <row r="108" spans="1:3" ht="25.5">
      <c r="A108" s="19" t="s">
        <v>477</v>
      </c>
      <c r="B108" s="17">
        <f t="shared" si="2"/>
        <v>106</v>
      </c>
      <c r="C108" s="15" t="s">
        <v>456</v>
      </c>
    </row>
    <row r="109" spans="1:3" ht="25.5">
      <c r="A109" s="19" t="s">
        <v>478</v>
      </c>
      <c r="B109" s="17">
        <f t="shared" si="2"/>
        <v>107</v>
      </c>
      <c r="C109" s="15" t="s">
        <v>457</v>
      </c>
    </row>
    <row r="110" spans="1:3">
      <c r="A110" s="19" t="s">
        <v>479</v>
      </c>
      <c r="B110" s="17">
        <f t="shared" si="2"/>
        <v>108</v>
      </c>
      <c r="C110" s="15" t="s">
        <v>458</v>
      </c>
    </row>
    <row r="111" spans="1:3" ht="38.25">
      <c r="A111" s="19" t="s">
        <v>480</v>
      </c>
      <c r="B111" s="17">
        <f t="shared" si="2"/>
        <v>109</v>
      </c>
      <c r="C111" s="15" t="s">
        <v>459</v>
      </c>
    </row>
    <row r="112" spans="1:3">
      <c r="A112" s="19" t="s">
        <v>481</v>
      </c>
      <c r="B112" s="17">
        <f t="shared" si="2"/>
        <v>110</v>
      </c>
      <c r="C112" s="15" t="s">
        <v>460</v>
      </c>
    </row>
    <row r="113" spans="1:3" ht="25.5">
      <c r="A113" s="19" t="s">
        <v>482</v>
      </c>
      <c r="B113" s="17">
        <f t="shared" si="2"/>
        <v>111</v>
      </c>
      <c r="C113" s="15" t="s">
        <v>461</v>
      </c>
    </row>
    <row r="114" spans="1:3" ht="25.5">
      <c r="A114" s="19" t="s">
        <v>483</v>
      </c>
      <c r="B114" s="17">
        <f t="shared" si="2"/>
        <v>112</v>
      </c>
      <c r="C114" s="15" t="s">
        <v>462</v>
      </c>
    </row>
    <row r="115" spans="1:3" ht="38.25">
      <c r="A115" s="19" t="s">
        <v>484</v>
      </c>
      <c r="B115" s="17">
        <f t="shared" si="2"/>
        <v>113</v>
      </c>
      <c r="C115" s="15" t="s">
        <v>463</v>
      </c>
    </row>
    <row r="116" spans="1:3" ht="51">
      <c r="A116" s="19" t="s">
        <v>485</v>
      </c>
      <c r="B116" s="17">
        <f t="shared" si="2"/>
        <v>114</v>
      </c>
      <c r="C116" s="15" t="s">
        <v>464</v>
      </c>
    </row>
    <row r="117" spans="1:3" ht="25.5">
      <c r="A117" s="19" t="s">
        <v>486</v>
      </c>
      <c r="B117" s="17">
        <f t="shared" si="2"/>
        <v>115</v>
      </c>
      <c r="C117" s="15" t="s">
        <v>465</v>
      </c>
    </row>
    <row r="118" spans="1:3" ht="51">
      <c r="A118" s="19" t="s">
        <v>487</v>
      </c>
      <c r="B118" s="17">
        <f t="shared" si="2"/>
        <v>116</v>
      </c>
      <c r="C118" s="15" t="s">
        <v>466</v>
      </c>
    </row>
    <row r="119" spans="1:3">
      <c r="A119" s="19" t="s">
        <v>468</v>
      </c>
      <c r="B119" s="17">
        <f t="shared" si="2"/>
        <v>117</v>
      </c>
      <c r="C119" s="15" t="s">
        <v>467</v>
      </c>
    </row>
    <row r="120" spans="1:3" ht="25.5">
      <c r="A120" s="27" t="s">
        <v>777</v>
      </c>
      <c r="B120" s="17">
        <f t="shared" si="2"/>
        <v>118</v>
      </c>
      <c r="C120" s="14" t="s">
        <v>778</v>
      </c>
    </row>
  </sheetData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Script</vt:lpstr>
      <vt:lpstr>Script AT Commands</vt:lpstr>
      <vt:lpstr>Script CSV and XML</vt:lpstr>
      <vt:lpstr>Script SMS Commands</vt:lpstr>
      <vt:lpstr>Import Config</vt:lpstr>
      <vt:lpstr>TRIGGERS</vt:lpstr>
      <vt:lpstr>CONDITIONS</vt:lpstr>
      <vt:lpstr>CONDITION OPERATIONS</vt:lpstr>
      <vt:lpstr>ACTIONS</vt:lpstr>
      <vt:lpstr>Actions</vt:lpstr>
      <vt:lpstr>Conditions</vt:lpstr>
      <vt:lpstr>CondOps</vt:lpstr>
      <vt:lpstr>IndexRange</vt:lpstr>
      <vt:lpstr>None</vt:lpstr>
      <vt:lpstr>Triggers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Wright</dc:creator>
  <cp:lastModifiedBy>Skycop</cp:lastModifiedBy>
  <cp:lastPrinted>2012-03-21T23:29:18Z</cp:lastPrinted>
  <dcterms:created xsi:type="dcterms:W3CDTF">1996-10-14T23:33:28Z</dcterms:created>
  <dcterms:modified xsi:type="dcterms:W3CDTF">2012-07-25T20:32:02Z</dcterms:modified>
</cp:coreProperties>
</file>