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pm365-my.sharepoint.com/personal/damaris_cubilla_alumnos_upm_es/Documents/"/>
    </mc:Choice>
  </mc:AlternateContent>
  <xr:revisionPtr revIDLastSave="683" documentId="8_{9E3D09C9-04E3-4335-A2E6-0822C1124967}" xr6:coauthVersionLast="47" xr6:coauthVersionMax="47" xr10:uidLastSave="{5B5AED97-DDAF-45C0-B8BB-B93920FFA0B5}"/>
  <bookViews>
    <workbookView xWindow="43080" yWindow="-120" windowWidth="29040" windowHeight="15720" xr2:uid="{00000000-000D-0000-FFFF-FFFF00000000}"/>
  </bookViews>
  <sheets>
    <sheet name="INVESMENT" sheetId="1" r:id="rId1"/>
    <sheet name="Sheet1 (2)" sheetId="4" r:id="rId2"/>
    <sheet name="Sheet2" sheetId="3" r:id="rId3"/>
    <sheet name="Sheet1" sheetId="2" r:id="rId4"/>
  </sheets>
  <definedNames>
    <definedName name="_xlnm._FilterDatabase" localSheetId="0" hidden="1">INVESMENT!$B$2:$F$145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3" i="1"/>
  <c r="H2" i="4"/>
  <c r="D7" i="4"/>
  <c r="C7" i="4"/>
  <c r="B7" i="4"/>
  <c r="E3" i="4"/>
  <c r="E7" i="4" s="1"/>
  <c r="H5" i="4"/>
  <c r="L35" i="1"/>
  <c r="H9" i="1"/>
  <c r="H5" i="1"/>
  <c r="H6" i="1"/>
  <c r="H7" i="1"/>
  <c r="H4" i="1"/>
  <c r="B27" i="3"/>
  <c r="C27" i="3"/>
  <c r="B12" i="2"/>
  <c r="C12" i="2"/>
  <c r="D12" i="2"/>
  <c r="E12" i="2"/>
  <c r="E7" i="2"/>
  <c r="H2" i="2"/>
  <c r="H5" i="2"/>
  <c r="C64" i="1"/>
  <c r="H2" i="1" s="1"/>
</calcChain>
</file>

<file path=xl/sharedStrings.xml><?xml version="1.0" encoding="utf-8"?>
<sst xmlns="http://schemas.openxmlformats.org/spreadsheetml/2006/main" count="396" uniqueCount="141">
  <si>
    <t>Alquiler de vacas pasto Georibeth</t>
  </si>
  <si>
    <t>Siembro de Cecilio zanahoria</t>
  </si>
  <si>
    <t>Siembros</t>
  </si>
  <si>
    <t>Siembro de Apio</t>
  </si>
  <si>
    <t>Apio Cecilio</t>
  </si>
  <si>
    <t>Abono al saldo efectivo Raymond</t>
  </si>
  <si>
    <t>Invernadero Escobal</t>
  </si>
  <si>
    <t>Sacos de Abono</t>
  </si>
  <si>
    <t>Alquiler de tierra y gallinazas</t>
  </si>
  <si>
    <t>Abono de Zanahoria</t>
  </si>
  <si>
    <t>Raymonf Abono al saldo</t>
  </si>
  <si>
    <t>Gallinaza y abono</t>
  </si>
  <si>
    <t>Semilla de zanahoria</t>
  </si>
  <si>
    <t>Febrero y marzo deuda del invernadero deposito</t>
  </si>
  <si>
    <t>Deuda de Raymond</t>
  </si>
  <si>
    <t>Invernadero CP1</t>
  </si>
  <si>
    <t>Cañazas CP1</t>
  </si>
  <si>
    <t>Poliza</t>
  </si>
  <si>
    <t>IVE</t>
  </si>
  <si>
    <t>SCP</t>
  </si>
  <si>
    <t>DR</t>
  </si>
  <si>
    <t>ICP1</t>
  </si>
  <si>
    <t>ICP2</t>
  </si>
  <si>
    <t>Gasolina e inv CP2</t>
  </si>
  <si>
    <t>Cañazas CP2</t>
  </si>
  <si>
    <t>Alambre inv CP2</t>
  </si>
  <si>
    <t>ayudante planilla CP2</t>
  </si>
  <si>
    <t>Constructor planilla CP2</t>
  </si>
  <si>
    <t>Fecha</t>
  </si>
  <si>
    <t>Debito</t>
  </si>
  <si>
    <t>Credito</t>
  </si>
  <si>
    <t>Inversion</t>
  </si>
  <si>
    <t>Descripcion</t>
  </si>
  <si>
    <t>Raymond Tarjeta Tigo</t>
  </si>
  <si>
    <t>Raymond Pago IVE Abril</t>
  </si>
  <si>
    <t>Raymond sembro perejil abonar a cuenta IVE Abril</t>
  </si>
  <si>
    <t>Semilla de Perejil</t>
  </si>
  <si>
    <t>gasolina</t>
  </si>
  <si>
    <t>Raymond abono alquiler, gasolina y tarjeta</t>
  </si>
  <si>
    <t>Prestamo-loan</t>
  </si>
  <si>
    <t>Planilla del inv CP2</t>
  </si>
  <si>
    <t>Abono para zanahoria</t>
  </si>
  <si>
    <r>
      <t>Raymond abono</t>
    </r>
    <r>
      <rPr>
        <b/>
        <sz val="11"/>
        <color theme="1"/>
        <rFont val="Calibri"/>
        <family val="2"/>
        <scheme val="minor"/>
      </rPr>
      <t xml:space="preserve"> Junio</t>
    </r>
    <r>
      <rPr>
        <sz val="11"/>
        <color theme="1"/>
        <rFont val="Calibri"/>
        <family val="2"/>
        <scheme val="minor"/>
      </rPr>
      <t xml:space="preserve"> de invernadero</t>
    </r>
  </si>
  <si>
    <t>mes de junio 920 zanahoria</t>
  </si>
  <si>
    <t>3 sobres de zanahorias</t>
  </si>
  <si>
    <t>25 canazas CP2</t>
  </si>
  <si>
    <t>abono azul y medicina invernadero CP2</t>
  </si>
  <si>
    <t>$204 a 11 meses</t>
  </si>
  <si>
    <t>Inversion de invernadero pagara $204 a 11 meses</t>
  </si>
  <si>
    <t xml:space="preserve">Tarjeta de recarga descuento del total de la tarjeta de credito </t>
  </si>
  <si>
    <t xml:space="preserve">Internet Raymond descuento del total de la tarjeta de credito </t>
  </si>
  <si>
    <t>Invernadero deuda tarjeta de credito</t>
  </si>
  <si>
    <t>invernadero</t>
  </si>
  <si>
    <t>afrecho cebolla</t>
  </si>
  <si>
    <t>Ezequiel trabajo</t>
  </si>
  <si>
    <t>Sacos amarillos</t>
  </si>
  <si>
    <t>cebolla</t>
  </si>
  <si>
    <t>Lechuga</t>
  </si>
  <si>
    <t xml:space="preserve">cebolla </t>
  </si>
  <si>
    <t>abono y cebolla</t>
  </si>
  <si>
    <t>cebolla abono</t>
  </si>
  <si>
    <t>siembro repollo</t>
  </si>
  <si>
    <t>mes de diciembre 932 zanahoria efect</t>
  </si>
  <si>
    <t>siembro****</t>
  </si>
  <si>
    <t>Invernadero el resto de 924.91** cuenta de scholarship construccion</t>
  </si>
  <si>
    <t>Malla antiacida CP2 **cuenta scholarship</t>
  </si>
  <si>
    <t>Raymond prestamo</t>
  </si>
  <si>
    <t>Raymond prestamo PAGAR TARJETA</t>
  </si>
  <si>
    <t>105 Invernadero + 400 siembros</t>
  </si>
  <si>
    <t>deuda, 105 Invernadero + 400 siembros (758.32)</t>
  </si>
  <si>
    <t>Mtcgame</t>
  </si>
  <si>
    <t>Spotify</t>
  </si>
  <si>
    <t>HBO</t>
  </si>
  <si>
    <t>Disney</t>
  </si>
  <si>
    <t>Kevin</t>
  </si>
  <si>
    <t>Murillo</t>
  </si>
  <si>
    <t>Netflix</t>
  </si>
  <si>
    <t>Sashelle</t>
  </si>
  <si>
    <t>Karina</t>
  </si>
  <si>
    <t>Eileen</t>
  </si>
  <si>
    <t>Jona</t>
  </si>
  <si>
    <t>Yanis</t>
  </si>
  <si>
    <t>Jinnette</t>
  </si>
  <si>
    <t>Nayeli</t>
  </si>
  <si>
    <t>Erick</t>
  </si>
  <si>
    <t>Perejil Semilla</t>
  </si>
  <si>
    <t>PS</t>
  </si>
  <si>
    <t>Siembro de brocoli y perejil</t>
  </si>
  <si>
    <t xml:space="preserve">siembro </t>
  </si>
  <si>
    <t>Efectivo, Abono Perejil semilla</t>
  </si>
  <si>
    <t>efectivo, invernadero</t>
  </si>
  <si>
    <t>Gallinaza para papa</t>
  </si>
  <si>
    <t>abono de papa</t>
  </si>
  <si>
    <t>cebolla siembro</t>
  </si>
  <si>
    <t>Planilla, pago a trabajadors CP1</t>
  </si>
  <si>
    <t>Planilla,pago a trabajadores CP1</t>
  </si>
  <si>
    <t>&lt;</t>
  </si>
  <si>
    <t>Invernadero CP2 (Cerro punta a medias)</t>
  </si>
  <si>
    <t>Abono de papa</t>
  </si>
  <si>
    <t>Carriolas de Raymond</t>
  </si>
  <si>
    <t>COW</t>
  </si>
  <si>
    <t>Inversion de Vaca</t>
  </si>
  <si>
    <t>*</t>
  </si>
  <si>
    <t>papa, cash</t>
  </si>
  <si>
    <t>invernadero por lechuga, cash</t>
  </si>
  <si>
    <t>semilla de repollo y sustrato, cash</t>
  </si>
  <si>
    <t>cebolla, cash</t>
  </si>
  <si>
    <t>Pago abuelo tierras, cash</t>
  </si>
  <si>
    <t>200 papa y 200 cebolla, ACH</t>
  </si>
  <si>
    <t>Siembros, cash</t>
  </si>
  <si>
    <t>Compra de Abono, cash</t>
  </si>
  <si>
    <t>papa arriba del invernadero, ACH</t>
  </si>
  <si>
    <t>cebolla, ACH</t>
  </si>
  <si>
    <t>invernadero, ACH</t>
  </si>
  <si>
    <t>Abono cebolla, ACH</t>
  </si>
  <si>
    <t>Saco de papa, ACH</t>
  </si>
  <si>
    <t>Compra de vaca, ACH</t>
  </si>
  <si>
    <t>Ingreso de invernadero</t>
  </si>
  <si>
    <t>Ingreso de invernadero (scholarship)</t>
  </si>
  <si>
    <t>PINV</t>
  </si>
  <si>
    <t>Invernaderos 2 de Raymond</t>
  </si>
  <si>
    <t>Carriolas de Raymond intereses</t>
  </si>
  <si>
    <t>gallinaza para lechuga</t>
  </si>
  <si>
    <t>abono zanahoria y lechuga</t>
  </si>
  <si>
    <t>Prestamo de invernaderos, que pagara con intereses… cada mes pagara 200 hasta que cancele los 4000</t>
  </si>
  <si>
    <t>Venta del ternero</t>
  </si>
  <si>
    <t>Venta de vaca</t>
  </si>
  <si>
    <t>Ingreso de invernadero de lechuga</t>
  </si>
  <si>
    <t>Venta de lechuga</t>
  </si>
  <si>
    <t>Abono, apio y zanahoria</t>
  </si>
  <si>
    <t>siembro de repollo</t>
  </si>
  <si>
    <t>Gallinza para apio</t>
  </si>
  <si>
    <t>Cajas de repollo</t>
  </si>
  <si>
    <t>Semilla de perejil</t>
  </si>
  <si>
    <t>Ingreso de invernadero, se deposito 385$</t>
  </si>
  <si>
    <t>abono azul y abono</t>
  </si>
  <si>
    <t>Cebolla</t>
  </si>
  <si>
    <t>Repollo abono</t>
  </si>
  <si>
    <t>Zanahoria sobre de sembrar</t>
  </si>
  <si>
    <t>invernadero de meses pasado, prestamo de Kike</t>
  </si>
  <si>
    <t>Cebolla deposito 340, la diferencia de 60 para 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</si>
</sst>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9CDB"/>
        <bgColor indexed="64"/>
      </patternFill>
    </fill>
    <fill>
      <patternFill patternType="solid">
        <fgColor rgb="FFFBC9F5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4" fontId="0" fillId="2" borderId="0" xfId="0" applyNumberFormat="1" applyFill="1"/>
    <xf numFmtId="164" fontId="1" fillId="4" borderId="1" xfId="0" applyNumberFormat="1" applyFont="1" applyFill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164" fontId="1" fillId="6" borderId="1" xfId="0" applyNumberFormat="1" applyFont="1" applyFill="1" applyBorder="1"/>
    <xf numFmtId="164" fontId="3" fillId="2" borderId="0" xfId="0" applyNumberFormat="1" applyFont="1" applyFill="1"/>
    <xf numFmtId="164" fontId="3" fillId="2" borderId="1" xfId="0" applyNumberFormat="1" applyFont="1" applyFill="1" applyBorder="1"/>
    <xf numFmtId="164" fontId="3" fillId="4" borderId="1" xfId="0" applyNumberFormat="1" applyFont="1" applyFill="1" applyBorder="1"/>
    <xf numFmtId="164" fontId="3" fillId="3" borderId="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 indent="1"/>
    </xf>
    <xf numFmtId="164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left" indent="1"/>
    </xf>
    <xf numFmtId="164" fontId="3" fillId="2" borderId="0" xfId="0" applyNumberFormat="1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4" fontId="0" fillId="2" borderId="3" xfId="0" applyNumberFormat="1" applyFill="1" applyBorder="1"/>
    <xf numFmtId="0" fontId="0" fillId="3" borderId="4" xfId="0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/>
    <xf numFmtId="14" fontId="0" fillId="7" borderId="3" xfId="0" applyNumberFormat="1" applyFill="1" applyBorder="1"/>
    <xf numFmtId="0" fontId="3" fillId="7" borderId="4" xfId="0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/>
    <xf numFmtId="164" fontId="1" fillId="7" borderId="7" xfId="0" applyNumberFormat="1" applyFont="1" applyFill="1" applyBorder="1" applyAlignment="1">
      <alignment horizontal="center" vertical="center"/>
    </xf>
    <xf numFmtId="164" fontId="3" fillId="7" borderId="8" xfId="0" applyNumberFormat="1" applyFont="1" applyFill="1" applyBorder="1"/>
    <xf numFmtId="164" fontId="1" fillId="7" borderId="9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/>
    <xf numFmtId="164" fontId="1" fillId="2" borderId="9" xfId="0" applyNumberFormat="1" applyFont="1" applyFill="1" applyBorder="1"/>
    <xf numFmtId="164" fontId="3" fillId="3" borderId="10" xfId="0" applyNumberFormat="1" applyFont="1" applyFill="1" applyBorder="1"/>
    <xf numFmtId="164" fontId="1" fillId="3" borderId="9" xfId="0" applyNumberFormat="1" applyFont="1" applyFill="1" applyBorder="1"/>
    <xf numFmtId="164" fontId="3" fillId="2" borderId="10" xfId="0" applyNumberFormat="1" applyFont="1" applyFill="1" applyBorder="1"/>
    <xf numFmtId="164" fontId="1" fillId="5" borderId="9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/>
    <xf numFmtId="2" fontId="0" fillId="0" borderId="0" xfId="0" applyNumberFormat="1"/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8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7" fillId="2" borderId="0" xfId="0" applyNumberFormat="1" applyFont="1" applyFill="1"/>
    <xf numFmtId="164" fontId="4" fillId="2" borderId="0" xfId="0" applyNumberFormat="1" applyFont="1" applyFill="1"/>
    <xf numFmtId="164" fontId="0" fillId="0" borderId="0" xfId="0" applyNumberFormat="1"/>
    <xf numFmtId="0" fontId="0" fillId="2" borderId="0" xfId="0" applyFill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right"/>
    </xf>
    <xf numFmtId="164" fontId="1" fillId="6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/>
    <xf numFmtId="164" fontId="3" fillId="0" borderId="1" xfId="0" applyNumberFormat="1" applyFont="1" applyBorder="1" applyAlignment="1">
      <alignment horizontal="center" vertical="center"/>
    </xf>
    <xf numFmtId="14" fontId="0" fillId="11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E7FF"/>
      <color rgb="FF5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5"/>
  <sheetViews>
    <sheetView tabSelected="1" topLeftCell="A58" zoomScale="70" zoomScaleNormal="66" workbookViewId="0">
      <selection activeCell="F21" sqref="F21"/>
    </sheetView>
  </sheetViews>
  <sheetFormatPr defaultColWidth="8.86328125" defaultRowHeight="14.25" x14ac:dyDescent="0.45"/>
  <cols>
    <col min="1" max="1" width="2.06640625" style="1" customWidth="1"/>
    <col min="2" max="2" width="14.59765625" style="3" bestFit="1" customWidth="1"/>
    <col min="3" max="3" width="20.06640625" style="2" bestFit="1" customWidth="1"/>
    <col min="4" max="4" width="17.265625" style="9" bestFit="1" customWidth="1"/>
    <col min="5" max="5" width="11.1328125" style="13" customWidth="1"/>
    <col min="6" max="6" width="58.796875" style="1" customWidth="1"/>
    <col min="7" max="7" width="8.86328125" style="1"/>
    <col min="8" max="8" width="15.53125" style="68" bestFit="1" customWidth="1"/>
    <col min="9" max="9" width="8.86328125" style="1"/>
    <col min="10" max="10" width="8.46484375" style="1" customWidth="1"/>
    <col min="11" max="11" width="10.33203125" style="2" customWidth="1"/>
    <col min="12" max="12" width="8.86328125" style="21" customWidth="1"/>
    <col min="13" max="13" width="16.53125" style="14" bestFit="1" customWidth="1"/>
    <col min="14" max="16384" width="8.86328125" style="1"/>
  </cols>
  <sheetData>
    <row r="1" spans="2:13" ht="14.65" thickBot="1" x14ac:dyDescent="0.5">
      <c r="M1" s="32" t="s">
        <v>47</v>
      </c>
    </row>
    <row r="2" spans="2:13" x14ac:dyDescent="0.45">
      <c r="B2" s="22" t="s">
        <v>28</v>
      </c>
      <c r="C2" s="23" t="s">
        <v>29</v>
      </c>
      <c r="D2" s="24" t="s">
        <v>30</v>
      </c>
      <c r="E2" s="24" t="s">
        <v>31</v>
      </c>
      <c r="F2" s="25" t="s">
        <v>32</v>
      </c>
      <c r="H2" s="69">
        <f t="shared" ref="H2:H9" si="0">+SUMIF($E$3:$E$145,$I2,$C$3:$C$145)+SUMIF($E$3:$E$145,$I2,$D$3:$D$145)</f>
        <v>2667.8799999999992</v>
      </c>
      <c r="I2" s="17" t="s">
        <v>19</v>
      </c>
      <c r="J2" s="72" t="s">
        <v>2</v>
      </c>
    </row>
    <row r="3" spans="2:13" x14ac:dyDescent="0.45">
      <c r="B3" s="27">
        <v>44522</v>
      </c>
      <c r="C3" s="4">
        <v>-1500</v>
      </c>
      <c r="D3" s="10"/>
      <c r="E3" s="28" t="s">
        <v>18</v>
      </c>
      <c r="F3" s="29" t="s">
        <v>48</v>
      </c>
      <c r="H3" s="69">
        <f>+SUMIF($E$3:$E$145,$I3,$C$3:$C$145)+SUMIF($E$3:$E$145,$I3,$D$3:$D$145)</f>
        <v>2480.3599999999997</v>
      </c>
      <c r="I3" s="16" t="s">
        <v>22</v>
      </c>
      <c r="J3" s="72" t="s">
        <v>97</v>
      </c>
    </row>
    <row r="4" spans="2:13" x14ac:dyDescent="0.45">
      <c r="B4" s="27">
        <v>44587</v>
      </c>
      <c r="C4" s="5">
        <v>-45</v>
      </c>
      <c r="D4" s="10"/>
      <c r="E4" s="26" t="s">
        <v>20</v>
      </c>
      <c r="F4" s="29" t="s">
        <v>0</v>
      </c>
      <c r="G4" s="80"/>
      <c r="H4" s="70">
        <f t="shared" si="0"/>
        <v>-100</v>
      </c>
      <c r="I4" s="19" t="s">
        <v>100</v>
      </c>
      <c r="J4" s="72" t="s">
        <v>101</v>
      </c>
    </row>
    <row r="5" spans="2:13" x14ac:dyDescent="0.45">
      <c r="B5" s="27">
        <v>44587</v>
      </c>
      <c r="C5" s="5">
        <v>-20</v>
      </c>
      <c r="D5" s="10"/>
      <c r="E5" s="26" t="s">
        <v>20</v>
      </c>
      <c r="F5" s="29" t="s">
        <v>37</v>
      </c>
      <c r="G5" s="80" t="s">
        <v>102</v>
      </c>
      <c r="H5" s="70">
        <f t="shared" si="0"/>
        <v>-488</v>
      </c>
      <c r="I5" s="18" t="s">
        <v>18</v>
      </c>
      <c r="J5" s="72" t="s">
        <v>6</v>
      </c>
    </row>
    <row r="6" spans="2:13" x14ac:dyDescent="0.45">
      <c r="B6" s="27">
        <v>44589</v>
      </c>
      <c r="C6" s="5">
        <v>-5.35</v>
      </c>
      <c r="D6" s="10"/>
      <c r="E6" s="26" t="s">
        <v>20</v>
      </c>
      <c r="F6" s="29" t="s">
        <v>33</v>
      </c>
      <c r="G6" s="80" t="s">
        <v>102</v>
      </c>
      <c r="H6" s="70">
        <f t="shared" si="0"/>
        <v>-588.98000000000047</v>
      </c>
      <c r="I6" s="19" t="s">
        <v>20</v>
      </c>
      <c r="J6" s="72" t="s">
        <v>14</v>
      </c>
    </row>
    <row r="7" spans="2:13" x14ac:dyDescent="0.45">
      <c r="B7" s="27">
        <v>44590</v>
      </c>
      <c r="C7" s="5"/>
      <c r="D7" s="10">
        <v>35</v>
      </c>
      <c r="E7" s="26" t="s">
        <v>20</v>
      </c>
      <c r="F7" s="29" t="s">
        <v>38</v>
      </c>
      <c r="G7" s="80" t="s">
        <v>102</v>
      </c>
      <c r="H7" s="70">
        <f t="shared" si="0"/>
        <v>-528</v>
      </c>
      <c r="I7" s="20" t="s">
        <v>21</v>
      </c>
      <c r="J7" s="72" t="s">
        <v>15</v>
      </c>
    </row>
    <row r="8" spans="2:13" x14ac:dyDescent="0.45">
      <c r="B8" s="27">
        <v>44659</v>
      </c>
      <c r="C8" s="5"/>
      <c r="D8" s="11">
        <v>410</v>
      </c>
      <c r="E8" s="28" t="s">
        <v>18</v>
      </c>
      <c r="F8" s="29" t="s">
        <v>13</v>
      </c>
      <c r="G8" s="80" t="s">
        <v>102</v>
      </c>
      <c r="H8" s="70">
        <f>+SUMIF($E$3:$E$145,$I8,$C$3:$C$145)+SUMIF($E$3:$E$145,$I8,$D$3:$D$145)</f>
        <v>-965</v>
      </c>
      <c r="I8" s="65" t="s">
        <v>86</v>
      </c>
      <c r="J8" s="72" t="s">
        <v>85</v>
      </c>
    </row>
    <row r="9" spans="2:13" x14ac:dyDescent="0.45">
      <c r="B9" s="27">
        <v>44676</v>
      </c>
      <c r="C9" s="5"/>
      <c r="D9" s="11">
        <v>109</v>
      </c>
      <c r="E9" s="28" t="s">
        <v>18</v>
      </c>
      <c r="F9" s="29" t="s">
        <v>35</v>
      </c>
      <c r="G9" s="80" t="s">
        <v>102</v>
      </c>
      <c r="H9" s="70">
        <f t="shared" si="0"/>
        <v>-4000</v>
      </c>
      <c r="I9" s="83" t="s">
        <v>119</v>
      </c>
      <c r="J9" s="72" t="s">
        <v>124</v>
      </c>
    </row>
    <row r="10" spans="2:13" x14ac:dyDescent="0.45">
      <c r="B10" s="27">
        <v>44678</v>
      </c>
      <c r="C10" s="6">
        <v>-109</v>
      </c>
      <c r="D10" s="10"/>
      <c r="E10" s="30" t="s">
        <v>19</v>
      </c>
      <c r="F10" s="29" t="s">
        <v>36</v>
      </c>
    </row>
    <row r="11" spans="2:13" x14ac:dyDescent="0.45">
      <c r="B11" s="27">
        <v>44678</v>
      </c>
      <c r="C11" s="6">
        <v>-362</v>
      </c>
      <c r="D11" s="10"/>
      <c r="E11" s="30" t="s">
        <v>19</v>
      </c>
      <c r="F11" s="29" t="s">
        <v>1</v>
      </c>
    </row>
    <row r="12" spans="2:13" x14ac:dyDescent="0.45">
      <c r="B12" s="27">
        <v>44702</v>
      </c>
      <c r="C12" s="5"/>
      <c r="D12" s="11">
        <v>85</v>
      </c>
      <c r="E12" s="28" t="s">
        <v>18</v>
      </c>
      <c r="F12" s="29" t="s">
        <v>34</v>
      </c>
    </row>
    <row r="13" spans="2:13" x14ac:dyDescent="0.45">
      <c r="B13" s="27">
        <v>44711</v>
      </c>
      <c r="C13" s="6">
        <v>-96</v>
      </c>
      <c r="D13" s="10"/>
      <c r="E13" s="30" t="s">
        <v>19</v>
      </c>
      <c r="F13" s="29" t="s">
        <v>3</v>
      </c>
    </row>
    <row r="14" spans="2:13" x14ac:dyDescent="0.45">
      <c r="B14" s="27">
        <v>44720</v>
      </c>
      <c r="C14" s="6">
        <v>-40</v>
      </c>
      <c r="D14" s="10"/>
      <c r="E14" s="30" t="s">
        <v>19</v>
      </c>
      <c r="F14" s="29" t="s">
        <v>4</v>
      </c>
    </row>
    <row r="15" spans="2:13" x14ac:dyDescent="0.45">
      <c r="B15" s="27">
        <v>44722</v>
      </c>
      <c r="C15" s="5"/>
      <c r="D15" s="11">
        <v>160</v>
      </c>
      <c r="E15" s="28" t="s">
        <v>18</v>
      </c>
      <c r="F15" s="29" t="s">
        <v>10</v>
      </c>
    </row>
    <row r="16" spans="2:13" x14ac:dyDescent="0.45">
      <c r="B16" s="27">
        <v>44722</v>
      </c>
      <c r="C16" s="5"/>
      <c r="D16" s="11">
        <v>44</v>
      </c>
      <c r="E16" s="28" t="s">
        <v>18</v>
      </c>
      <c r="F16" s="29" t="s">
        <v>5</v>
      </c>
    </row>
    <row r="17" spans="2:6" x14ac:dyDescent="0.45">
      <c r="B17" s="27">
        <v>44727</v>
      </c>
      <c r="C17" s="6">
        <v>-230</v>
      </c>
      <c r="D17" s="10"/>
      <c r="E17" s="30" t="s">
        <v>19</v>
      </c>
      <c r="F17" s="29" t="s">
        <v>7</v>
      </c>
    </row>
    <row r="18" spans="2:6" x14ac:dyDescent="0.45">
      <c r="B18" s="27">
        <v>44735</v>
      </c>
      <c r="C18" s="6">
        <v>-360</v>
      </c>
      <c r="D18" s="10"/>
      <c r="E18" s="30" t="s">
        <v>19</v>
      </c>
      <c r="F18" s="29" t="s">
        <v>8</v>
      </c>
    </row>
    <row r="19" spans="2:6" x14ac:dyDescent="0.45">
      <c r="B19" s="27">
        <v>44770</v>
      </c>
      <c r="C19" s="6">
        <v>-70</v>
      </c>
      <c r="D19" s="10"/>
      <c r="E19" s="30" t="s">
        <v>19</v>
      </c>
      <c r="F19" s="29" t="s">
        <v>9</v>
      </c>
    </row>
    <row r="20" spans="2:6" x14ac:dyDescent="0.45">
      <c r="B20" s="27">
        <v>44784</v>
      </c>
      <c r="C20" s="6">
        <v>-65</v>
      </c>
      <c r="D20" s="10"/>
      <c r="E20" s="30" t="s">
        <v>19</v>
      </c>
      <c r="F20" s="29" t="s">
        <v>11</v>
      </c>
    </row>
    <row r="21" spans="2:6" x14ac:dyDescent="0.45">
      <c r="B21" s="27">
        <v>44784</v>
      </c>
      <c r="C21" s="7"/>
      <c r="D21" s="11">
        <v>204</v>
      </c>
      <c r="E21" s="28" t="s">
        <v>18</v>
      </c>
      <c r="F21" s="29" t="s">
        <v>42</v>
      </c>
    </row>
    <row r="22" spans="2:6" x14ac:dyDescent="0.45">
      <c r="B22" s="27">
        <v>44806</v>
      </c>
      <c r="C22" s="5"/>
      <c r="D22" s="12">
        <v>920</v>
      </c>
      <c r="E22" s="30" t="s">
        <v>19</v>
      </c>
      <c r="F22" s="29" t="s">
        <v>43</v>
      </c>
    </row>
    <row r="23" spans="2:6" x14ac:dyDescent="0.45">
      <c r="B23" s="27">
        <v>44811</v>
      </c>
      <c r="C23" s="6">
        <v>-260</v>
      </c>
      <c r="D23" s="10"/>
      <c r="E23" s="30" t="s">
        <v>19</v>
      </c>
      <c r="F23" s="29" t="s">
        <v>12</v>
      </c>
    </row>
    <row r="24" spans="2:6" x14ac:dyDescent="0.45">
      <c r="B24" s="27">
        <v>44816</v>
      </c>
      <c r="C24" s="7">
        <v>-500</v>
      </c>
      <c r="D24" s="10"/>
      <c r="E24" s="26" t="s">
        <v>20</v>
      </c>
      <c r="F24" s="29" t="s">
        <v>39</v>
      </c>
    </row>
    <row r="25" spans="2:6" x14ac:dyDescent="0.45">
      <c r="B25" s="27">
        <v>44845</v>
      </c>
      <c r="C25" s="6">
        <v>-75</v>
      </c>
      <c r="D25" s="10"/>
      <c r="E25" s="30" t="s">
        <v>19</v>
      </c>
      <c r="F25" s="29" t="s">
        <v>11</v>
      </c>
    </row>
    <row r="26" spans="2:6" x14ac:dyDescent="0.45">
      <c r="B26" s="27">
        <v>44852</v>
      </c>
      <c r="C26" s="8">
        <v>-63</v>
      </c>
      <c r="D26" s="10"/>
      <c r="E26" s="31" t="s">
        <v>21</v>
      </c>
      <c r="F26" s="29" t="s">
        <v>16</v>
      </c>
    </row>
    <row r="27" spans="2:6" x14ac:dyDescent="0.45">
      <c r="B27" s="27">
        <v>44852</v>
      </c>
      <c r="C27" s="5">
        <v>-23.63</v>
      </c>
      <c r="D27" s="10"/>
      <c r="E27" s="26" t="s">
        <v>20</v>
      </c>
      <c r="F27" s="29" t="s">
        <v>17</v>
      </c>
    </row>
    <row r="28" spans="2:6" x14ac:dyDescent="0.45">
      <c r="B28" s="27">
        <v>44862</v>
      </c>
      <c r="C28" s="8">
        <v>-165</v>
      </c>
      <c r="D28" s="10"/>
      <c r="E28" s="31" t="s">
        <v>21</v>
      </c>
      <c r="F28" s="29" t="s">
        <v>94</v>
      </c>
    </row>
    <row r="29" spans="2:6" x14ac:dyDescent="0.45">
      <c r="B29" s="27">
        <v>44869</v>
      </c>
      <c r="C29" s="8">
        <v>-300</v>
      </c>
      <c r="D29" s="10"/>
      <c r="E29" s="31" t="s">
        <v>21</v>
      </c>
      <c r="F29" s="29" t="s">
        <v>95</v>
      </c>
    </row>
    <row r="30" spans="2:6" x14ac:dyDescent="0.45">
      <c r="B30" s="27">
        <v>44873</v>
      </c>
      <c r="C30" s="15">
        <v>-73.75</v>
      </c>
      <c r="D30" s="10"/>
      <c r="E30" s="16" t="s">
        <v>22</v>
      </c>
      <c r="F30" s="29" t="s">
        <v>24</v>
      </c>
    </row>
    <row r="31" spans="2:6" x14ac:dyDescent="0.45">
      <c r="B31" s="27">
        <v>44875</v>
      </c>
      <c r="C31" s="15">
        <v>-26.75</v>
      </c>
      <c r="D31" s="10"/>
      <c r="E31" s="16" t="s">
        <v>22</v>
      </c>
      <c r="F31" s="29" t="s">
        <v>25</v>
      </c>
    </row>
    <row r="32" spans="2:6" x14ac:dyDescent="0.45">
      <c r="B32" s="27">
        <v>44879</v>
      </c>
      <c r="C32" s="15">
        <v>-175</v>
      </c>
      <c r="D32" s="10"/>
      <c r="E32" s="16" t="s">
        <v>22</v>
      </c>
      <c r="F32" s="29" t="s">
        <v>23</v>
      </c>
    </row>
    <row r="33" spans="2:12" x14ac:dyDescent="0.45">
      <c r="B33" s="27">
        <v>44883</v>
      </c>
      <c r="C33" s="15">
        <v>-132</v>
      </c>
      <c r="D33" s="10"/>
      <c r="E33" s="16" t="s">
        <v>22</v>
      </c>
      <c r="F33" s="29" t="s">
        <v>26</v>
      </c>
    </row>
    <row r="34" spans="2:12" x14ac:dyDescent="0.45">
      <c r="B34" s="27">
        <v>44883</v>
      </c>
      <c r="C34" s="15">
        <v>-90</v>
      </c>
      <c r="D34" s="10"/>
      <c r="E34" s="16" t="s">
        <v>22</v>
      </c>
      <c r="F34" s="29" t="s">
        <v>27</v>
      </c>
    </row>
    <row r="35" spans="2:12" x14ac:dyDescent="0.45">
      <c r="B35" s="27">
        <v>44888</v>
      </c>
      <c r="C35" s="15">
        <v>-155.04</v>
      </c>
      <c r="D35" s="10"/>
      <c r="E35" s="16" t="s">
        <v>22</v>
      </c>
      <c r="F35" s="29" t="s">
        <v>65</v>
      </c>
      <c r="L35" s="33">
        <f>955.26+C41+C42-602</f>
        <v>323.26</v>
      </c>
    </row>
    <row r="36" spans="2:12" x14ac:dyDescent="0.45">
      <c r="B36" s="27">
        <v>44890</v>
      </c>
      <c r="C36" s="15">
        <v>-490</v>
      </c>
      <c r="D36" s="10"/>
      <c r="E36" s="16" t="s">
        <v>22</v>
      </c>
      <c r="F36" s="29" t="s">
        <v>40</v>
      </c>
    </row>
    <row r="37" spans="2:12" x14ac:dyDescent="0.45">
      <c r="B37" s="27">
        <v>44890</v>
      </c>
      <c r="C37" s="6">
        <v>-40</v>
      </c>
      <c r="D37" s="10"/>
      <c r="E37" s="17" t="s">
        <v>19</v>
      </c>
      <c r="F37" s="29" t="s">
        <v>41</v>
      </c>
    </row>
    <row r="38" spans="2:12" x14ac:dyDescent="0.45">
      <c r="B38" s="27">
        <v>44893</v>
      </c>
      <c r="C38" s="6">
        <v>-39</v>
      </c>
      <c r="D38" s="10"/>
      <c r="E38" s="17" t="s">
        <v>19</v>
      </c>
      <c r="F38" s="29" t="s">
        <v>41</v>
      </c>
    </row>
    <row r="39" spans="2:12" x14ac:dyDescent="0.45">
      <c r="B39" s="27">
        <v>44902</v>
      </c>
      <c r="C39" s="15">
        <v>-31.25</v>
      </c>
      <c r="D39" s="10"/>
      <c r="E39" s="16" t="s">
        <v>22</v>
      </c>
      <c r="F39" s="29" t="s">
        <v>45</v>
      </c>
    </row>
    <row r="40" spans="2:12" ht="14.65" thickBot="1" x14ac:dyDescent="0.5">
      <c r="B40" s="27">
        <v>44902</v>
      </c>
      <c r="C40" s="46">
        <v>-45</v>
      </c>
      <c r="D40" s="47"/>
      <c r="E40" s="16" t="s">
        <v>22</v>
      </c>
      <c r="F40" s="29" t="s">
        <v>46</v>
      </c>
    </row>
    <row r="41" spans="2:12" x14ac:dyDescent="0.45">
      <c r="B41" s="44">
        <v>44905</v>
      </c>
      <c r="C41" s="48">
        <v>-5</v>
      </c>
      <c r="D41" s="49"/>
      <c r="E41" s="45" t="s">
        <v>20</v>
      </c>
      <c r="F41" s="38" t="s">
        <v>49</v>
      </c>
    </row>
    <row r="42" spans="2:12" x14ac:dyDescent="0.45">
      <c r="B42" s="44">
        <v>44905</v>
      </c>
      <c r="C42" s="50">
        <v>-25</v>
      </c>
      <c r="D42" s="51"/>
      <c r="E42" s="45" t="s">
        <v>20</v>
      </c>
      <c r="F42" s="38" t="s">
        <v>50</v>
      </c>
    </row>
    <row r="43" spans="2:12" x14ac:dyDescent="0.45">
      <c r="B43" s="39">
        <v>44907</v>
      </c>
      <c r="C43" s="52"/>
      <c r="D43" s="53">
        <v>932</v>
      </c>
      <c r="E43" s="40" t="s">
        <v>19</v>
      </c>
      <c r="F43" s="29" t="s">
        <v>62</v>
      </c>
    </row>
    <row r="44" spans="2:12" x14ac:dyDescent="0.45">
      <c r="B44" s="39">
        <v>44907</v>
      </c>
      <c r="C44" s="54">
        <v>-330</v>
      </c>
      <c r="D44" s="55"/>
      <c r="E44" s="40" t="s">
        <v>19</v>
      </c>
      <c r="F44" s="29" t="s">
        <v>44</v>
      </c>
    </row>
    <row r="45" spans="2:12" x14ac:dyDescent="0.45">
      <c r="B45" s="39">
        <v>45274</v>
      </c>
      <c r="C45" s="56">
        <v>-322.91000000000003</v>
      </c>
      <c r="D45" s="55"/>
      <c r="E45" s="41" t="s">
        <v>22</v>
      </c>
      <c r="F45" s="29" t="s">
        <v>64</v>
      </c>
    </row>
    <row r="46" spans="2:12" ht="14.65" thickBot="1" x14ac:dyDescent="0.5">
      <c r="B46" s="39">
        <v>44943</v>
      </c>
      <c r="C46" s="57">
        <v>-300</v>
      </c>
      <c r="D46" s="58"/>
      <c r="E46" s="41" t="s">
        <v>22</v>
      </c>
      <c r="F46" s="29" t="s">
        <v>51</v>
      </c>
    </row>
    <row r="47" spans="2:12" x14ac:dyDescent="0.45">
      <c r="B47" s="27">
        <v>44961</v>
      </c>
      <c r="C47" s="42"/>
      <c r="D47" s="43">
        <v>286.45999999999998</v>
      </c>
      <c r="E47" s="16" t="s">
        <v>22</v>
      </c>
      <c r="F47" s="29" t="s">
        <v>52</v>
      </c>
    </row>
    <row r="48" spans="2:12" x14ac:dyDescent="0.45">
      <c r="B48" s="27">
        <v>44965</v>
      </c>
      <c r="C48" s="34"/>
      <c r="D48" s="36">
        <v>81.599999999999994</v>
      </c>
      <c r="E48" s="16" t="s">
        <v>22</v>
      </c>
      <c r="F48" s="29" t="s">
        <v>52</v>
      </c>
    </row>
    <row r="49" spans="2:8" x14ac:dyDescent="0.45">
      <c r="B49" s="27">
        <v>44965</v>
      </c>
      <c r="C49" s="34"/>
      <c r="D49" s="12">
        <v>25</v>
      </c>
      <c r="E49" s="17" t="s">
        <v>19</v>
      </c>
      <c r="F49" s="29" t="s">
        <v>61</v>
      </c>
    </row>
    <row r="50" spans="2:8" x14ac:dyDescent="0.45">
      <c r="B50" s="27">
        <v>44992</v>
      </c>
      <c r="C50" s="34"/>
      <c r="D50" s="12">
        <v>1020</v>
      </c>
      <c r="E50" s="17" t="s">
        <v>19</v>
      </c>
      <c r="F50" s="29" t="s">
        <v>63</v>
      </c>
    </row>
    <row r="51" spans="2:8" x14ac:dyDescent="0.45">
      <c r="B51" s="27">
        <v>45009</v>
      </c>
      <c r="C51" s="34"/>
      <c r="D51" s="36">
        <v>208</v>
      </c>
      <c r="E51" s="16" t="s">
        <v>22</v>
      </c>
      <c r="F51" s="29" t="s">
        <v>52</v>
      </c>
      <c r="H51" s="68" t="s">
        <v>96</v>
      </c>
    </row>
    <row r="52" spans="2:8" x14ac:dyDescent="0.45">
      <c r="B52" s="27">
        <v>45056</v>
      </c>
      <c r="C52" s="34">
        <v>-147.03</v>
      </c>
      <c r="D52" s="10"/>
      <c r="E52" s="35" t="s">
        <v>20</v>
      </c>
      <c r="F52" s="29" t="s">
        <v>66</v>
      </c>
    </row>
    <row r="53" spans="2:8" x14ac:dyDescent="0.45">
      <c r="B53" s="27">
        <v>45059</v>
      </c>
      <c r="C53" s="34">
        <v>-106.29</v>
      </c>
      <c r="D53" s="10"/>
      <c r="E53" s="35" t="s">
        <v>20</v>
      </c>
      <c r="F53" s="29" t="s">
        <v>67</v>
      </c>
    </row>
    <row r="54" spans="2:8" x14ac:dyDescent="0.45">
      <c r="B54" s="27">
        <v>45062</v>
      </c>
      <c r="C54" s="34"/>
      <c r="D54" s="10">
        <v>253.32</v>
      </c>
      <c r="E54" s="35" t="s">
        <v>20</v>
      </c>
      <c r="F54" s="29" t="s">
        <v>69</v>
      </c>
    </row>
    <row r="55" spans="2:8" x14ac:dyDescent="0.45">
      <c r="B55" s="27">
        <v>45062</v>
      </c>
      <c r="C55" s="34"/>
      <c r="D55" s="12">
        <v>400</v>
      </c>
      <c r="E55" s="17" t="s">
        <v>19</v>
      </c>
      <c r="F55" s="29" t="s">
        <v>68</v>
      </c>
    </row>
    <row r="56" spans="2:8" x14ac:dyDescent="0.45">
      <c r="B56" s="27">
        <v>45062</v>
      </c>
      <c r="C56" s="34"/>
      <c r="D56" s="36">
        <v>105</v>
      </c>
      <c r="E56" s="16" t="s">
        <v>22</v>
      </c>
      <c r="F56" s="29" t="s">
        <v>68</v>
      </c>
    </row>
    <row r="57" spans="2:8" x14ac:dyDescent="0.45">
      <c r="B57" s="27">
        <v>45064</v>
      </c>
      <c r="C57" s="37">
        <v>-25</v>
      </c>
      <c r="D57" s="10"/>
      <c r="E57" s="17" t="s">
        <v>19</v>
      </c>
      <c r="F57" s="29" t="s">
        <v>53</v>
      </c>
    </row>
    <row r="58" spans="2:8" x14ac:dyDescent="0.45">
      <c r="B58" s="27">
        <v>45086</v>
      </c>
      <c r="C58" s="37">
        <v>-46</v>
      </c>
      <c r="D58" s="10"/>
      <c r="E58" s="17" t="s">
        <v>19</v>
      </c>
      <c r="F58" s="29" t="s">
        <v>54</v>
      </c>
    </row>
    <row r="59" spans="2:8" x14ac:dyDescent="0.45">
      <c r="B59" s="27">
        <v>45086</v>
      </c>
      <c r="C59" s="37">
        <v>-35</v>
      </c>
      <c r="D59" s="10"/>
      <c r="E59" s="17" t="s">
        <v>19</v>
      </c>
      <c r="F59" s="29" t="s">
        <v>55</v>
      </c>
    </row>
    <row r="60" spans="2:8" x14ac:dyDescent="0.45">
      <c r="B60" s="27">
        <v>45117</v>
      </c>
      <c r="C60" s="37">
        <v>-928</v>
      </c>
      <c r="D60" s="10"/>
      <c r="E60" s="17" t="s">
        <v>19</v>
      </c>
      <c r="F60" s="29" t="s">
        <v>11</v>
      </c>
    </row>
    <row r="61" spans="2:8" x14ac:dyDescent="0.45">
      <c r="B61" s="27">
        <v>45117</v>
      </c>
      <c r="C61" s="34"/>
      <c r="D61" s="36">
        <v>170</v>
      </c>
      <c r="E61" s="16" t="s">
        <v>22</v>
      </c>
      <c r="F61" s="29" t="s">
        <v>52</v>
      </c>
    </row>
    <row r="62" spans="2:8" x14ac:dyDescent="0.45">
      <c r="B62" s="27">
        <v>45130</v>
      </c>
      <c r="C62" s="34"/>
      <c r="D62" s="36">
        <v>141</v>
      </c>
      <c r="E62" s="16" t="s">
        <v>22</v>
      </c>
      <c r="F62" s="29" t="s">
        <v>52</v>
      </c>
    </row>
    <row r="63" spans="2:8" x14ac:dyDescent="0.45">
      <c r="B63" s="27">
        <v>45147</v>
      </c>
      <c r="C63" s="34"/>
      <c r="D63" s="12">
        <v>420</v>
      </c>
      <c r="E63" s="17" t="s">
        <v>19</v>
      </c>
      <c r="F63" s="29" t="s">
        <v>58</v>
      </c>
    </row>
    <row r="64" spans="2:8" x14ac:dyDescent="0.45">
      <c r="B64" s="27">
        <v>45147</v>
      </c>
      <c r="C64" s="37">
        <f>-D63+280</f>
        <v>-140</v>
      </c>
      <c r="D64" s="10"/>
      <c r="E64" s="17" t="s">
        <v>19</v>
      </c>
      <c r="F64" s="29" t="s">
        <v>59</v>
      </c>
    </row>
    <row r="65" spans="2:6" x14ac:dyDescent="0.45">
      <c r="B65" s="27">
        <v>45156</v>
      </c>
      <c r="C65" s="37">
        <v>-90</v>
      </c>
      <c r="D65" s="10"/>
      <c r="E65" s="17" t="s">
        <v>19</v>
      </c>
      <c r="F65" s="29" t="s">
        <v>60</v>
      </c>
    </row>
    <row r="66" spans="2:6" x14ac:dyDescent="0.45">
      <c r="B66" s="27">
        <v>45156</v>
      </c>
      <c r="C66" s="34"/>
      <c r="D66" s="36">
        <v>90</v>
      </c>
      <c r="E66" s="16" t="s">
        <v>22</v>
      </c>
      <c r="F66" s="29" t="s">
        <v>52</v>
      </c>
    </row>
    <row r="67" spans="2:6" x14ac:dyDescent="0.45">
      <c r="B67" s="27">
        <v>45153</v>
      </c>
      <c r="C67" s="34"/>
      <c r="D67" s="36">
        <v>100</v>
      </c>
      <c r="E67" s="16" t="s">
        <v>22</v>
      </c>
      <c r="F67" s="29" t="s">
        <v>52</v>
      </c>
    </row>
    <row r="68" spans="2:6" x14ac:dyDescent="0.45">
      <c r="B68" s="27">
        <v>45166</v>
      </c>
      <c r="C68" s="37">
        <v>-220</v>
      </c>
      <c r="D68" s="10"/>
      <c r="E68" s="17" t="s">
        <v>19</v>
      </c>
      <c r="F68" s="29" t="s">
        <v>56</v>
      </c>
    </row>
    <row r="69" spans="2:6" x14ac:dyDescent="0.45">
      <c r="B69" s="27">
        <v>45176</v>
      </c>
      <c r="C69" s="34"/>
      <c r="D69" s="36">
        <v>100</v>
      </c>
      <c r="E69" s="16" t="s">
        <v>22</v>
      </c>
      <c r="F69" s="29" t="s">
        <v>52</v>
      </c>
    </row>
    <row r="70" spans="2:6" x14ac:dyDescent="0.45">
      <c r="B70" s="27">
        <v>45176</v>
      </c>
      <c r="C70" s="34"/>
      <c r="D70" s="36">
        <v>70</v>
      </c>
      <c r="E70" s="16" t="s">
        <v>22</v>
      </c>
      <c r="F70" s="29" t="s">
        <v>52</v>
      </c>
    </row>
    <row r="71" spans="2:6" x14ac:dyDescent="0.45">
      <c r="B71" s="27">
        <v>45182</v>
      </c>
      <c r="C71" s="34"/>
      <c r="D71" s="36">
        <v>130</v>
      </c>
      <c r="E71" s="16" t="s">
        <v>22</v>
      </c>
      <c r="F71" s="29" t="s">
        <v>52</v>
      </c>
    </row>
    <row r="72" spans="2:6" x14ac:dyDescent="0.45">
      <c r="B72" s="27">
        <v>45182</v>
      </c>
      <c r="C72" s="34"/>
      <c r="D72" s="12">
        <v>220</v>
      </c>
      <c r="E72" s="17" t="s">
        <v>19</v>
      </c>
      <c r="F72" s="29" t="s">
        <v>57</v>
      </c>
    </row>
    <row r="73" spans="2:6" x14ac:dyDescent="0.45">
      <c r="B73" s="27">
        <v>45187</v>
      </c>
      <c r="C73" s="66">
        <v>-750</v>
      </c>
      <c r="D73" s="64"/>
      <c r="E73" s="67" t="s">
        <v>86</v>
      </c>
      <c r="F73" s="29" t="s">
        <v>85</v>
      </c>
    </row>
    <row r="74" spans="2:6" x14ac:dyDescent="0.45">
      <c r="B74" s="27">
        <v>45187</v>
      </c>
      <c r="C74" s="66">
        <v>-1125</v>
      </c>
      <c r="D74" s="64"/>
      <c r="E74" s="67" t="s">
        <v>86</v>
      </c>
      <c r="F74" s="29" t="s">
        <v>85</v>
      </c>
    </row>
    <row r="75" spans="2:6" x14ac:dyDescent="0.45">
      <c r="B75" s="27">
        <v>45191</v>
      </c>
      <c r="C75" s="63"/>
      <c r="D75" s="36">
        <v>500</v>
      </c>
      <c r="E75" s="16" t="s">
        <v>22</v>
      </c>
      <c r="F75" s="29" t="s">
        <v>52</v>
      </c>
    </row>
    <row r="76" spans="2:6" x14ac:dyDescent="0.45">
      <c r="B76" s="27">
        <v>45191</v>
      </c>
      <c r="C76" s="63"/>
      <c r="D76" s="67">
        <v>100</v>
      </c>
      <c r="E76" s="67" t="s">
        <v>86</v>
      </c>
      <c r="F76" s="29" t="s">
        <v>85</v>
      </c>
    </row>
    <row r="77" spans="2:6" x14ac:dyDescent="0.45">
      <c r="B77" s="27">
        <v>45219</v>
      </c>
      <c r="C77" s="63"/>
      <c r="D77" s="12">
        <v>400</v>
      </c>
      <c r="E77" s="17" t="s">
        <v>19</v>
      </c>
      <c r="F77" s="29" t="s">
        <v>88</v>
      </c>
    </row>
    <row r="78" spans="2:6" x14ac:dyDescent="0.45">
      <c r="B78" s="27">
        <v>45229</v>
      </c>
      <c r="C78" s="63"/>
      <c r="D78" s="12">
        <v>783</v>
      </c>
      <c r="E78" s="17" t="s">
        <v>19</v>
      </c>
      <c r="F78" s="29" t="s">
        <v>87</v>
      </c>
    </row>
    <row r="79" spans="2:6" x14ac:dyDescent="0.45">
      <c r="B79" s="27">
        <v>45245</v>
      </c>
      <c r="C79" s="63"/>
      <c r="D79" s="12">
        <v>180</v>
      </c>
      <c r="E79" s="17" t="s">
        <v>19</v>
      </c>
      <c r="F79" s="29" t="s">
        <v>93</v>
      </c>
    </row>
    <row r="80" spans="2:6" x14ac:dyDescent="0.45">
      <c r="B80" s="27">
        <v>45247</v>
      </c>
      <c r="C80" s="63"/>
      <c r="D80" s="12">
        <v>350</v>
      </c>
      <c r="E80" s="17" t="s">
        <v>19</v>
      </c>
      <c r="F80" s="29" t="s">
        <v>56</v>
      </c>
    </row>
    <row r="81" spans="2:13" x14ac:dyDescent="0.45">
      <c r="B81" s="27">
        <v>45251</v>
      </c>
      <c r="C81" s="63"/>
      <c r="D81" s="12">
        <v>250</v>
      </c>
      <c r="E81" s="17" t="s">
        <v>19</v>
      </c>
      <c r="F81" s="29" t="s">
        <v>93</v>
      </c>
    </row>
    <row r="82" spans="2:13" x14ac:dyDescent="0.45">
      <c r="B82" s="27">
        <v>45275</v>
      </c>
      <c r="C82" s="37">
        <v>-288</v>
      </c>
      <c r="D82" s="10"/>
      <c r="E82" s="17" t="s">
        <v>19</v>
      </c>
      <c r="F82" s="29" t="s">
        <v>91</v>
      </c>
    </row>
    <row r="83" spans="2:13" x14ac:dyDescent="0.45">
      <c r="B83" s="27">
        <v>45275</v>
      </c>
      <c r="C83" s="37">
        <v>-270</v>
      </c>
      <c r="D83" s="10"/>
      <c r="E83" s="17" t="s">
        <v>19</v>
      </c>
      <c r="F83" s="29" t="s">
        <v>92</v>
      </c>
    </row>
    <row r="84" spans="2:13" x14ac:dyDescent="0.45">
      <c r="B84" s="27">
        <v>45284</v>
      </c>
      <c r="C84" s="63"/>
      <c r="D84" s="36">
        <v>240</v>
      </c>
      <c r="E84" s="16" t="s">
        <v>22</v>
      </c>
      <c r="F84" s="29" t="s">
        <v>90</v>
      </c>
    </row>
    <row r="85" spans="2:13" x14ac:dyDescent="0.45">
      <c r="B85" s="27">
        <v>45284</v>
      </c>
      <c r="C85" s="63"/>
      <c r="D85" s="67">
        <v>30</v>
      </c>
      <c r="E85" s="67" t="s">
        <v>86</v>
      </c>
      <c r="F85" s="29" t="s">
        <v>89</v>
      </c>
    </row>
    <row r="86" spans="2:13" x14ac:dyDescent="0.45">
      <c r="B86" s="27">
        <v>44940</v>
      </c>
      <c r="C86" s="37">
        <v>-389.42</v>
      </c>
      <c r="D86" s="10"/>
      <c r="E86" s="17" t="s">
        <v>19</v>
      </c>
      <c r="F86" s="29" t="s">
        <v>98</v>
      </c>
    </row>
    <row r="87" spans="2:13" customFormat="1" x14ac:dyDescent="0.45">
      <c r="B87" s="73">
        <v>45323</v>
      </c>
      <c r="C87" s="63">
        <v>-2500</v>
      </c>
      <c r="D87" s="64"/>
      <c r="E87" s="74" t="s">
        <v>20</v>
      </c>
      <c r="F87" s="75" t="s">
        <v>99</v>
      </c>
      <c r="H87" s="76"/>
      <c r="K87" s="77"/>
      <c r="L87" s="78"/>
      <c r="M87" s="79"/>
    </row>
    <row r="88" spans="2:13" x14ac:dyDescent="0.45">
      <c r="B88" s="27">
        <v>45342</v>
      </c>
      <c r="C88" s="63">
        <v>-3299.3</v>
      </c>
      <c r="D88" s="10"/>
      <c r="E88" s="26" t="s">
        <v>20</v>
      </c>
      <c r="F88" s="29" t="s">
        <v>99</v>
      </c>
    </row>
    <row r="89" spans="2:13" x14ac:dyDescent="0.45">
      <c r="B89" s="27">
        <v>45342</v>
      </c>
      <c r="C89" s="63">
        <v>-1000</v>
      </c>
      <c r="D89" s="10"/>
      <c r="E89" s="26" t="s">
        <v>20</v>
      </c>
      <c r="F89" s="29" t="s">
        <v>99</v>
      </c>
    </row>
    <row r="90" spans="2:13" x14ac:dyDescent="0.45">
      <c r="B90" s="27">
        <v>45352</v>
      </c>
      <c r="C90" s="81">
        <v>-850</v>
      </c>
      <c r="D90" s="10"/>
      <c r="E90" s="31" t="s">
        <v>100</v>
      </c>
      <c r="F90" s="29" t="s">
        <v>116</v>
      </c>
    </row>
    <row r="91" spans="2:13" x14ac:dyDescent="0.45">
      <c r="B91" s="27">
        <v>45352</v>
      </c>
      <c r="C91" s="37">
        <v>-50</v>
      </c>
      <c r="D91" s="10"/>
      <c r="E91" s="17" t="s">
        <v>19</v>
      </c>
      <c r="F91" s="29" t="s">
        <v>115</v>
      </c>
    </row>
    <row r="92" spans="2:13" x14ac:dyDescent="0.45">
      <c r="B92" s="27">
        <v>45356</v>
      </c>
      <c r="C92" s="37">
        <v>-98</v>
      </c>
      <c r="D92" s="10"/>
      <c r="E92" s="17" t="s">
        <v>19</v>
      </c>
      <c r="F92" s="29" t="s">
        <v>114</v>
      </c>
    </row>
    <row r="93" spans="2:13" x14ac:dyDescent="0.45">
      <c r="B93" s="27">
        <v>45358</v>
      </c>
      <c r="C93" s="63"/>
      <c r="D93" s="36">
        <v>285</v>
      </c>
      <c r="E93" s="16" t="s">
        <v>22</v>
      </c>
      <c r="F93" s="29" t="s">
        <v>113</v>
      </c>
    </row>
    <row r="94" spans="2:13" x14ac:dyDescent="0.45">
      <c r="B94" s="27">
        <v>45369</v>
      </c>
      <c r="C94" s="63"/>
      <c r="D94" s="12">
        <v>250</v>
      </c>
      <c r="E94" s="17" t="s">
        <v>19</v>
      </c>
      <c r="F94" s="29" t="s">
        <v>112</v>
      </c>
    </row>
    <row r="95" spans="2:13" x14ac:dyDescent="0.45">
      <c r="B95" s="27">
        <v>45372</v>
      </c>
      <c r="C95" s="63"/>
      <c r="D95" s="12">
        <v>810</v>
      </c>
      <c r="E95" s="17" t="s">
        <v>19</v>
      </c>
      <c r="F95" s="29" t="s">
        <v>111</v>
      </c>
    </row>
    <row r="96" spans="2:13" x14ac:dyDescent="0.45">
      <c r="B96" s="27">
        <v>45373</v>
      </c>
      <c r="C96" s="63"/>
      <c r="D96" s="36">
        <v>150</v>
      </c>
      <c r="E96" s="16" t="s">
        <v>22</v>
      </c>
      <c r="F96" s="29" t="s">
        <v>104</v>
      </c>
    </row>
    <row r="97" spans="2:6" x14ac:dyDescent="0.45">
      <c r="B97" s="27">
        <v>45373</v>
      </c>
      <c r="C97" s="63"/>
      <c r="D97" s="12">
        <v>260</v>
      </c>
      <c r="E97" s="17" t="s">
        <v>19</v>
      </c>
      <c r="F97" s="29" t="s">
        <v>103</v>
      </c>
    </row>
    <row r="98" spans="2:6" x14ac:dyDescent="0.45">
      <c r="B98" s="27">
        <v>45373</v>
      </c>
      <c r="C98" s="37">
        <v>-150</v>
      </c>
      <c r="D98" s="64"/>
      <c r="E98" s="17" t="s">
        <v>19</v>
      </c>
      <c r="F98" s="29" t="s">
        <v>105</v>
      </c>
    </row>
    <row r="99" spans="2:6" x14ac:dyDescent="0.45">
      <c r="B99" s="27">
        <v>45373</v>
      </c>
      <c r="C99" s="37">
        <v>-260</v>
      </c>
      <c r="D99" s="64"/>
      <c r="E99" s="17" t="s">
        <v>19</v>
      </c>
      <c r="F99" s="29" t="s">
        <v>105</v>
      </c>
    </row>
    <row r="100" spans="2:6" x14ac:dyDescent="0.45">
      <c r="B100" s="27">
        <v>45383</v>
      </c>
      <c r="C100" s="63"/>
      <c r="D100" s="12">
        <v>135</v>
      </c>
      <c r="E100" s="17" t="s">
        <v>19</v>
      </c>
      <c r="F100" s="29" t="s">
        <v>103</v>
      </c>
    </row>
    <row r="101" spans="2:6" x14ac:dyDescent="0.45">
      <c r="B101" s="27">
        <v>45383</v>
      </c>
      <c r="C101" s="63"/>
      <c r="D101" s="12">
        <v>115</v>
      </c>
      <c r="E101" s="17" t="s">
        <v>19</v>
      </c>
      <c r="F101" s="29" t="s">
        <v>106</v>
      </c>
    </row>
    <row r="102" spans="2:6" x14ac:dyDescent="0.45">
      <c r="B102" s="27">
        <v>45383</v>
      </c>
      <c r="C102" s="37">
        <v>-135</v>
      </c>
      <c r="D102" s="64"/>
      <c r="E102" s="17" t="s">
        <v>19</v>
      </c>
      <c r="F102" s="29" t="s">
        <v>107</v>
      </c>
    </row>
    <row r="103" spans="2:6" x14ac:dyDescent="0.45">
      <c r="B103" s="27">
        <v>45383</v>
      </c>
      <c r="C103" s="37">
        <v>-115</v>
      </c>
      <c r="D103" s="64"/>
      <c r="E103" s="17" t="s">
        <v>19</v>
      </c>
      <c r="F103" s="29" t="s">
        <v>107</v>
      </c>
    </row>
    <row r="104" spans="2:6" x14ac:dyDescent="0.45">
      <c r="B104" s="27">
        <v>45385</v>
      </c>
      <c r="C104" s="63"/>
      <c r="D104" s="12">
        <v>400</v>
      </c>
      <c r="E104" s="17" t="s">
        <v>19</v>
      </c>
      <c r="F104" s="29" t="s">
        <v>108</v>
      </c>
    </row>
    <row r="105" spans="2:6" x14ac:dyDescent="0.45">
      <c r="B105" s="27">
        <v>45385</v>
      </c>
      <c r="C105" s="63"/>
      <c r="D105" s="12">
        <v>50</v>
      </c>
      <c r="E105" s="17" t="s">
        <v>19</v>
      </c>
      <c r="F105" s="29" t="s">
        <v>109</v>
      </c>
    </row>
    <row r="106" spans="2:6" x14ac:dyDescent="0.45">
      <c r="B106" s="27">
        <v>45385</v>
      </c>
      <c r="C106" s="37">
        <v>-50</v>
      </c>
      <c r="D106" s="64"/>
      <c r="E106" s="17" t="s">
        <v>19</v>
      </c>
      <c r="F106" s="29" t="s">
        <v>110</v>
      </c>
    </row>
    <row r="107" spans="2:6" x14ac:dyDescent="0.45">
      <c r="B107" s="27">
        <v>45411</v>
      </c>
      <c r="C107" s="37">
        <v>-330</v>
      </c>
      <c r="D107" s="64"/>
      <c r="E107" s="17" t="s">
        <v>19</v>
      </c>
      <c r="F107" s="29" t="s">
        <v>12</v>
      </c>
    </row>
    <row r="108" spans="2:6" x14ac:dyDescent="0.45">
      <c r="B108" s="27">
        <v>45438</v>
      </c>
      <c r="C108" s="63"/>
      <c r="D108" s="36">
        <v>350</v>
      </c>
      <c r="E108" s="16" t="s">
        <v>22</v>
      </c>
      <c r="F108" s="29" t="s">
        <v>118</v>
      </c>
    </row>
    <row r="109" spans="2:6" x14ac:dyDescent="0.45">
      <c r="B109" s="27">
        <v>45441</v>
      </c>
      <c r="C109" s="63"/>
      <c r="D109" s="36">
        <v>100</v>
      </c>
      <c r="E109" s="16" t="s">
        <v>22</v>
      </c>
      <c r="F109" s="29" t="s">
        <v>117</v>
      </c>
    </row>
    <row r="110" spans="2:6" x14ac:dyDescent="0.45">
      <c r="B110" s="27">
        <v>45455</v>
      </c>
      <c r="C110" s="82">
        <v>-2000</v>
      </c>
      <c r="D110" s="64"/>
      <c r="E110" s="83" t="s">
        <v>119</v>
      </c>
      <c r="F110" s="29" t="s">
        <v>120</v>
      </c>
    </row>
    <row r="111" spans="2:6" x14ac:dyDescent="0.45">
      <c r="B111" s="27">
        <v>45460</v>
      </c>
      <c r="C111" s="63"/>
      <c r="D111" s="12">
        <v>47.5</v>
      </c>
      <c r="E111" s="17" t="s">
        <v>19</v>
      </c>
      <c r="F111" s="29" t="s">
        <v>57</v>
      </c>
    </row>
    <row r="112" spans="2:6" x14ac:dyDescent="0.45">
      <c r="B112" s="27">
        <v>45463</v>
      </c>
      <c r="C112" s="63"/>
      <c r="D112" s="64">
        <v>5000</v>
      </c>
      <c r="E112" s="26" t="s">
        <v>20</v>
      </c>
      <c r="F112" s="75" t="s">
        <v>99</v>
      </c>
    </row>
    <row r="113" spans="2:6" x14ac:dyDescent="0.45">
      <c r="B113" s="27">
        <v>45463</v>
      </c>
      <c r="C113" s="63"/>
      <c r="D113" s="64">
        <v>1850</v>
      </c>
      <c r="E113" s="26" t="s">
        <v>20</v>
      </c>
      <c r="F113" s="75" t="s">
        <v>99</v>
      </c>
    </row>
    <row r="114" spans="2:6" x14ac:dyDescent="0.45">
      <c r="B114" s="27">
        <v>45463</v>
      </c>
      <c r="C114" s="63">
        <v>-50.7</v>
      </c>
      <c r="D114" s="64"/>
      <c r="E114" s="26" t="s">
        <v>20</v>
      </c>
      <c r="F114" s="75" t="s">
        <v>121</v>
      </c>
    </row>
    <row r="115" spans="2:6" x14ac:dyDescent="0.45">
      <c r="B115" s="27">
        <v>45468</v>
      </c>
      <c r="C115" s="37">
        <v>-75</v>
      </c>
      <c r="D115" s="64"/>
      <c r="E115" s="17" t="s">
        <v>19</v>
      </c>
      <c r="F115" s="75" t="s">
        <v>122</v>
      </c>
    </row>
    <row r="116" spans="2:6" x14ac:dyDescent="0.45">
      <c r="B116" s="27">
        <v>45469</v>
      </c>
      <c r="C116" s="37">
        <v>-135</v>
      </c>
      <c r="D116" s="64"/>
      <c r="E116" s="17" t="s">
        <v>19</v>
      </c>
      <c r="F116" s="75" t="s">
        <v>123</v>
      </c>
    </row>
    <row r="117" spans="2:6" x14ac:dyDescent="0.45">
      <c r="B117" s="27">
        <v>45470</v>
      </c>
      <c r="C117" s="82">
        <v>-840</v>
      </c>
      <c r="D117" s="64"/>
      <c r="E117" s="83" t="s">
        <v>119</v>
      </c>
      <c r="F117" s="29" t="s">
        <v>120</v>
      </c>
    </row>
    <row r="118" spans="2:6" x14ac:dyDescent="0.45">
      <c r="B118" s="27">
        <v>45475</v>
      </c>
      <c r="C118" s="63"/>
      <c r="D118" s="12">
        <v>85</v>
      </c>
      <c r="E118" s="17" t="s">
        <v>19</v>
      </c>
      <c r="F118" s="29" t="s">
        <v>57</v>
      </c>
    </row>
    <row r="119" spans="2:6" x14ac:dyDescent="0.45">
      <c r="B119" s="27">
        <v>45476</v>
      </c>
      <c r="C119" s="63"/>
      <c r="D119" s="84">
        <v>600</v>
      </c>
      <c r="E119" s="31" t="s">
        <v>100</v>
      </c>
      <c r="F119" s="29" t="s">
        <v>126</v>
      </c>
    </row>
    <row r="120" spans="2:6" x14ac:dyDescent="0.45">
      <c r="B120" s="27">
        <v>45476</v>
      </c>
      <c r="C120" s="63"/>
      <c r="D120" s="84">
        <v>150</v>
      </c>
      <c r="E120" s="31" t="s">
        <v>100</v>
      </c>
      <c r="F120" s="29" t="s">
        <v>125</v>
      </c>
    </row>
    <row r="121" spans="2:6" x14ac:dyDescent="0.45">
      <c r="B121" s="27">
        <v>45476</v>
      </c>
      <c r="C121" s="63"/>
      <c r="D121" s="67">
        <v>180</v>
      </c>
      <c r="E121" s="67" t="s">
        <v>86</v>
      </c>
      <c r="F121" s="29" t="s">
        <v>89</v>
      </c>
    </row>
    <row r="122" spans="2:6" x14ac:dyDescent="0.45">
      <c r="B122" s="27">
        <v>45476</v>
      </c>
      <c r="C122" s="63"/>
      <c r="D122" s="36">
        <v>180</v>
      </c>
      <c r="E122" s="16" t="s">
        <v>22</v>
      </c>
      <c r="F122" s="29" t="s">
        <v>127</v>
      </c>
    </row>
    <row r="123" spans="2:6" x14ac:dyDescent="0.45">
      <c r="B123" s="27">
        <v>45477</v>
      </c>
      <c r="C123" s="82">
        <v>-780</v>
      </c>
      <c r="D123" s="64"/>
      <c r="E123" s="83" t="s">
        <v>119</v>
      </c>
      <c r="F123" s="29" t="s">
        <v>120</v>
      </c>
    </row>
    <row r="124" spans="2:6" x14ac:dyDescent="0.45">
      <c r="B124" s="27">
        <v>45491</v>
      </c>
      <c r="C124" s="63"/>
      <c r="D124" s="12">
        <v>400</v>
      </c>
      <c r="E124" s="17" t="s">
        <v>19</v>
      </c>
      <c r="F124" s="29" t="s">
        <v>128</v>
      </c>
    </row>
    <row r="125" spans="2:6" x14ac:dyDescent="0.45">
      <c r="B125" s="27">
        <v>45492</v>
      </c>
      <c r="C125" s="63"/>
      <c r="D125" s="12">
        <v>108.8</v>
      </c>
      <c r="E125" s="17" t="s">
        <v>19</v>
      </c>
      <c r="F125" s="29" t="s">
        <v>128</v>
      </c>
    </row>
    <row r="126" spans="2:6" x14ac:dyDescent="0.45">
      <c r="B126" s="27">
        <v>45477</v>
      </c>
      <c r="C126" s="82">
        <v>-380</v>
      </c>
      <c r="D126" s="64"/>
      <c r="E126" s="83" t="s">
        <v>119</v>
      </c>
      <c r="F126" s="29" t="s">
        <v>120</v>
      </c>
    </row>
    <row r="127" spans="2:6" x14ac:dyDescent="0.45">
      <c r="B127" s="27">
        <v>45495</v>
      </c>
      <c r="C127" s="37">
        <v>-103</v>
      </c>
      <c r="D127" s="64"/>
      <c r="E127" s="17" t="s">
        <v>19</v>
      </c>
      <c r="F127" s="29" t="s">
        <v>7</v>
      </c>
    </row>
    <row r="128" spans="2:6" x14ac:dyDescent="0.45">
      <c r="B128" s="27">
        <v>45498</v>
      </c>
      <c r="C128" s="63"/>
      <c r="D128" s="12">
        <v>80</v>
      </c>
      <c r="E128" s="17" t="s">
        <v>19</v>
      </c>
      <c r="F128" s="29" t="s">
        <v>128</v>
      </c>
    </row>
    <row r="129" spans="2:6" x14ac:dyDescent="0.45">
      <c r="B129" s="27">
        <v>45499</v>
      </c>
      <c r="C129" s="63"/>
      <c r="D129" s="36">
        <v>300</v>
      </c>
      <c r="E129" s="16" t="s">
        <v>22</v>
      </c>
      <c r="F129" s="29" t="s">
        <v>117</v>
      </c>
    </row>
    <row r="130" spans="2:6" x14ac:dyDescent="0.45">
      <c r="B130" s="27">
        <v>45509</v>
      </c>
      <c r="C130" s="37">
        <v>-220</v>
      </c>
      <c r="D130" s="85"/>
      <c r="E130" s="17" t="s">
        <v>19</v>
      </c>
      <c r="F130" s="29" t="s">
        <v>130</v>
      </c>
    </row>
    <row r="131" spans="2:6" x14ac:dyDescent="0.45">
      <c r="B131" s="27">
        <v>45511</v>
      </c>
      <c r="C131" s="37">
        <v>-100</v>
      </c>
      <c r="D131" s="85"/>
      <c r="E131" s="17" t="s">
        <v>19</v>
      </c>
      <c r="F131" s="29" t="s">
        <v>129</v>
      </c>
    </row>
    <row r="132" spans="2:6" x14ac:dyDescent="0.45">
      <c r="B132" s="27">
        <v>45516</v>
      </c>
      <c r="C132" s="63"/>
      <c r="D132" s="67">
        <v>180</v>
      </c>
      <c r="E132" s="67" t="s">
        <v>86</v>
      </c>
      <c r="F132" s="29" t="s">
        <v>85</v>
      </c>
    </row>
    <row r="133" spans="2:6" x14ac:dyDescent="0.45">
      <c r="B133" s="27">
        <v>45518</v>
      </c>
      <c r="C133" s="37">
        <v>-90</v>
      </c>
      <c r="D133" s="85"/>
      <c r="E133" s="17" t="s">
        <v>19</v>
      </c>
      <c r="F133" s="29" t="s">
        <v>131</v>
      </c>
    </row>
    <row r="134" spans="2:6" x14ac:dyDescent="0.45">
      <c r="B134" s="27">
        <v>45520</v>
      </c>
      <c r="C134" s="63"/>
      <c r="D134" s="12">
        <v>125</v>
      </c>
      <c r="E134" s="17" t="s">
        <v>19</v>
      </c>
      <c r="F134" s="29" t="s">
        <v>132</v>
      </c>
    </row>
    <row r="135" spans="2:6" x14ac:dyDescent="0.45">
      <c r="B135" s="27">
        <v>45523</v>
      </c>
      <c r="C135" s="63"/>
      <c r="D135" s="67">
        <v>200</v>
      </c>
      <c r="E135" s="67" t="s">
        <v>86</v>
      </c>
      <c r="F135" s="29" t="s">
        <v>133</v>
      </c>
    </row>
    <row r="136" spans="2:6" x14ac:dyDescent="0.45">
      <c r="B136" s="27">
        <v>45532</v>
      </c>
      <c r="C136" s="15">
        <v>-100</v>
      </c>
      <c r="D136" s="85"/>
      <c r="E136" s="16" t="s">
        <v>22</v>
      </c>
      <c r="F136" s="29" t="s">
        <v>135</v>
      </c>
    </row>
    <row r="137" spans="2:6" x14ac:dyDescent="0.45">
      <c r="B137" s="27">
        <v>45533</v>
      </c>
      <c r="C137" s="63"/>
      <c r="D137" s="36">
        <v>485</v>
      </c>
      <c r="E137" s="16" t="s">
        <v>22</v>
      </c>
      <c r="F137" s="29" t="s">
        <v>134</v>
      </c>
    </row>
    <row r="138" spans="2:6" x14ac:dyDescent="0.45">
      <c r="B138" s="86">
        <v>45542</v>
      </c>
      <c r="C138" s="63"/>
      <c r="D138" s="36">
        <v>100</v>
      </c>
      <c r="E138" s="16" t="s">
        <v>22</v>
      </c>
      <c r="F138" s="29" t="s">
        <v>52</v>
      </c>
    </row>
    <row r="139" spans="2:6" x14ac:dyDescent="0.45">
      <c r="B139" s="86">
        <v>45542</v>
      </c>
      <c r="C139" s="63"/>
      <c r="D139" s="12">
        <v>80</v>
      </c>
      <c r="E139" s="17" t="s">
        <v>19</v>
      </c>
      <c r="F139" s="29" t="s">
        <v>136</v>
      </c>
    </row>
    <row r="140" spans="2:6" x14ac:dyDescent="0.45">
      <c r="B140" s="86">
        <v>45542</v>
      </c>
      <c r="C140" s="63"/>
      <c r="D140" s="67">
        <v>220</v>
      </c>
      <c r="E140" s="67" t="s">
        <v>86</v>
      </c>
      <c r="F140" s="29" t="s">
        <v>133</v>
      </c>
    </row>
    <row r="141" spans="2:6" x14ac:dyDescent="0.45">
      <c r="B141" s="27">
        <v>45546</v>
      </c>
      <c r="C141" s="63"/>
      <c r="D141" s="12">
        <v>400</v>
      </c>
      <c r="E141" s="17" t="s">
        <v>19</v>
      </c>
      <c r="F141" s="29" t="s">
        <v>140</v>
      </c>
    </row>
    <row r="142" spans="2:6" x14ac:dyDescent="0.45">
      <c r="B142" s="27">
        <v>45546</v>
      </c>
      <c r="C142" s="37">
        <v>-60</v>
      </c>
      <c r="D142" s="85"/>
      <c r="E142" s="17" t="s">
        <v>19</v>
      </c>
      <c r="F142" s="29" t="s">
        <v>137</v>
      </c>
    </row>
    <row r="143" spans="2:6" x14ac:dyDescent="0.45">
      <c r="B143" s="27">
        <v>45547</v>
      </c>
      <c r="C143" s="37">
        <v>-100</v>
      </c>
      <c r="D143" s="85"/>
      <c r="E143" s="17" t="s">
        <v>19</v>
      </c>
      <c r="F143" s="29" t="s">
        <v>138</v>
      </c>
    </row>
    <row r="144" spans="2:6" x14ac:dyDescent="0.45">
      <c r="B144" s="27">
        <v>45555</v>
      </c>
      <c r="C144" s="63"/>
      <c r="D144" s="36">
        <v>250</v>
      </c>
      <c r="E144" s="16" t="s">
        <v>22</v>
      </c>
      <c r="F144" s="29" t="s">
        <v>139</v>
      </c>
    </row>
    <row r="145" spans="2:6" x14ac:dyDescent="0.45">
      <c r="B145" s="27"/>
      <c r="C145" s="63"/>
      <c r="D145" s="85"/>
      <c r="E145" s="19"/>
      <c r="F145" s="29"/>
    </row>
  </sheetData>
  <autoFilter ref="B2:F145" xr:uid="{00000000-0001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1C2C-EEAE-4080-82B1-8A73AA5BFABB}">
  <dimension ref="A1:H7"/>
  <sheetViews>
    <sheetView workbookViewId="0">
      <selection activeCell="C10" sqref="C10"/>
    </sheetView>
  </sheetViews>
  <sheetFormatPr defaultRowHeight="14.25" x14ac:dyDescent="0.45"/>
  <sheetData>
    <row r="1" spans="1:8" x14ac:dyDescent="0.45">
      <c r="B1" t="s">
        <v>76</v>
      </c>
      <c r="C1" t="s">
        <v>73</v>
      </c>
      <c r="D1" t="s">
        <v>72</v>
      </c>
      <c r="E1" t="s">
        <v>71</v>
      </c>
    </row>
    <row r="2" spans="1:8" x14ac:dyDescent="0.45">
      <c r="A2" t="s">
        <v>78</v>
      </c>
      <c r="B2" s="61">
        <v>5</v>
      </c>
      <c r="C2" s="61">
        <v>4</v>
      </c>
      <c r="D2" s="61"/>
      <c r="E2" s="61"/>
      <c r="G2" t="s">
        <v>70</v>
      </c>
      <c r="H2">
        <f>3*5</f>
        <v>15</v>
      </c>
    </row>
    <row r="3" spans="1:8" x14ac:dyDescent="0.45">
      <c r="A3" t="s">
        <v>80</v>
      </c>
      <c r="B3" s="61"/>
      <c r="C3" s="61"/>
      <c r="D3" s="61"/>
      <c r="E3" s="61">
        <f>11/3</f>
        <v>3.6666666666666665</v>
      </c>
      <c r="G3" t="s">
        <v>71</v>
      </c>
      <c r="H3">
        <v>10.99</v>
      </c>
    </row>
    <row r="4" spans="1:8" x14ac:dyDescent="0.45">
      <c r="A4" t="s">
        <v>81</v>
      </c>
      <c r="B4" s="61">
        <v>4</v>
      </c>
      <c r="C4" s="61"/>
      <c r="D4" s="61"/>
      <c r="E4" s="61"/>
      <c r="G4" t="s">
        <v>72</v>
      </c>
      <c r="H4">
        <v>5.99</v>
      </c>
    </row>
    <row r="5" spans="1:8" x14ac:dyDescent="0.45">
      <c r="A5" t="s">
        <v>82</v>
      </c>
      <c r="B5" s="61">
        <v>4</v>
      </c>
      <c r="C5" s="61"/>
      <c r="D5" s="61"/>
      <c r="E5" s="61"/>
      <c r="G5" t="s">
        <v>73</v>
      </c>
      <c r="H5" s="59">
        <f>74.99/12</f>
        <v>6.2491666666666665</v>
      </c>
    </row>
    <row r="6" spans="1:8" ht="14.65" thickBot="1" x14ac:dyDescent="0.5">
      <c r="A6" t="s">
        <v>84</v>
      </c>
      <c r="B6" s="62">
        <v>4</v>
      </c>
      <c r="C6" s="62"/>
      <c r="D6" s="62"/>
      <c r="E6" s="62"/>
    </row>
    <row r="7" spans="1:8" ht="14.65" thickTop="1" x14ac:dyDescent="0.45">
      <c r="B7" s="61">
        <f>SUM(B2:B6)</f>
        <v>17</v>
      </c>
      <c r="C7" s="61">
        <f>SUM(C2:C6)</f>
        <v>4</v>
      </c>
      <c r="D7" s="61">
        <f>SUM(D2:D6)</f>
        <v>0</v>
      </c>
      <c r="E7" s="61">
        <f>SUM(E2:E6)</f>
        <v>3.6666666666666665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8A72-35CF-480F-8EA2-AB3A91678BD7}">
  <dimension ref="A2:E27"/>
  <sheetViews>
    <sheetView workbookViewId="0">
      <selection activeCell="B3" sqref="B3:C26"/>
    </sheetView>
  </sheetViews>
  <sheetFormatPr defaultRowHeight="14.25" x14ac:dyDescent="0.45"/>
  <cols>
    <col min="1" max="1" width="10.19921875" bestFit="1" customWidth="1"/>
    <col min="2" max="2" width="10.33203125" bestFit="1" customWidth="1"/>
    <col min="3" max="3" width="9.73046875" bestFit="1" customWidth="1"/>
    <col min="5" max="5" width="55.33203125" bestFit="1" customWidth="1"/>
  </cols>
  <sheetData>
    <row r="2" spans="1:5" x14ac:dyDescent="0.45">
      <c r="A2" s="22" t="s">
        <v>28</v>
      </c>
      <c r="B2" s="23" t="s">
        <v>29</v>
      </c>
      <c r="C2" s="24" t="s">
        <v>30</v>
      </c>
      <c r="D2" s="24" t="s">
        <v>31</v>
      </c>
      <c r="E2" s="25" t="s">
        <v>32</v>
      </c>
    </row>
    <row r="3" spans="1:5" x14ac:dyDescent="0.45">
      <c r="A3" s="27">
        <v>44873</v>
      </c>
      <c r="B3" s="15">
        <v>-73.75</v>
      </c>
      <c r="C3" s="10"/>
      <c r="D3" s="16" t="s">
        <v>22</v>
      </c>
      <c r="E3" s="29" t="s">
        <v>24</v>
      </c>
    </row>
    <row r="4" spans="1:5" x14ac:dyDescent="0.45">
      <c r="A4" s="27">
        <v>44875</v>
      </c>
      <c r="B4" s="15">
        <v>-26.75</v>
      </c>
      <c r="C4" s="10"/>
      <c r="D4" s="16" t="s">
        <v>22</v>
      </c>
      <c r="E4" s="29" t="s">
        <v>25</v>
      </c>
    </row>
    <row r="5" spans="1:5" x14ac:dyDescent="0.45">
      <c r="A5" s="27">
        <v>44879</v>
      </c>
      <c r="B5" s="15">
        <v>-175</v>
      </c>
      <c r="C5" s="10"/>
      <c r="D5" s="16" t="s">
        <v>22</v>
      </c>
      <c r="E5" s="29" t="s">
        <v>23</v>
      </c>
    </row>
    <row r="6" spans="1:5" x14ac:dyDescent="0.45">
      <c r="A6" s="27">
        <v>44883</v>
      </c>
      <c r="B6" s="15">
        <v>-132</v>
      </c>
      <c r="C6" s="10"/>
      <c r="D6" s="16" t="s">
        <v>22</v>
      </c>
      <c r="E6" s="29" t="s">
        <v>26</v>
      </c>
    </row>
    <row r="7" spans="1:5" x14ac:dyDescent="0.45">
      <c r="A7" s="27">
        <v>44883</v>
      </c>
      <c r="B7" s="15">
        <v>-90</v>
      </c>
      <c r="C7" s="10"/>
      <c r="D7" s="16" t="s">
        <v>22</v>
      </c>
      <c r="E7" s="29" t="s">
        <v>27</v>
      </c>
    </row>
    <row r="8" spans="1:5" x14ac:dyDescent="0.45">
      <c r="A8" s="27">
        <v>44888</v>
      </c>
      <c r="B8" s="15">
        <v>-155.04</v>
      </c>
      <c r="C8" s="10"/>
      <c r="D8" s="16" t="s">
        <v>22</v>
      </c>
      <c r="E8" s="29" t="s">
        <v>65</v>
      </c>
    </row>
    <row r="9" spans="1:5" x14ac:dyDescent="0.45">
      <c r="A9" s="27">
        <v>44890</v>
      </c>
      <c r="B9" s="15">
        <v>-490</v>
      </c>
      <c r="C9" s="10"/>
      <c r="D9" s="16" t="s">
        <v>22</v>
      </c>
      <c r="E9" s="29" t="s">
        <v>40</v>
      </c>
    </row>
    <row r="10" spans="1:5" x14ac:dyDescent="0.45">
      <c r="A10" s="27">
        <v>44902</v>
      </c>
      <c r="B10" s="15">
        <v>-31.25</v>
      </c>
      <c r="C10" s="10"/>
      <c r="D10" s="16" t="s">
        <v>22</v>
      </c>
      <c r="E10" s="29" t="s">
        <v>45</v>
      </c>
    </row>
    <row r="11" spans="1:5" x14ac:dyDescent="0.45">
      <c r="A11" s="27">
        <v>44902</v>
      </c>
      <c r="B11" s="46">
        <v>-45</v>
      </c>
      <c r="C11" s="47"/>
      <c r="D11" s="16" t="s">
        <v>22</v>
      </c>
      <c r="E11" s="29" t="s">
        <v>46</v>
      </c>
    </row>
    <row r="12" spans="1:5" x14ac:dyDescent="0.45">
      <c r="A12" s="39">
        <v>45274</v>
      </c>
      <c r="B12" s="56">
        <v>-322.91000000000003</v>
      </c>
      <c r="C12" s="55"/>
      <c r="D12" s="41" t="s">
        <v>22</v>
      </c>
      <c r="E12" s="29" t="s">
        <v>64</v>
      </c>
    </row>
    <row r="13" spans="1:5" ht="14.65" thickBot="1" x14ac:dyDescent="0.5">
      <c r="A13" s="39">
        <v>44943</v>
      </c>
      <c r="B13" s="57">
        <v>-300</v>
      </c>
      <c r="C13" s="58"/>
      <c r="D13" s="41" t="s">
        <v>22</v>
      </c>
      <c r="E13" s="29" t="s">
        <v>51</v>
      </c>
    </row>
    <row r="14" spans="1:5" x14ac:dyDescent="0.45">
      <c r="A14" s="27">
        <v>44961</v>
      </c>
      <c r="B14" s="42"/>
      <c r="C14" s="43">
        <v>286.45999999999998</v>
      </c>
      <c r="D14" s="16" t="s">
        <v>22</v>
      </c>
      <c r="E14" s="29" t="s">
        <v>52</v>
      </c>
    </row>
    <row r="15" spans="1:5" x14ac:dyDescent="0.45">
      <c r="A15" s="27">
        <v>44965</v>
      </c>
      <c r="B15" s="34"/>
      <c r="C15" s="36">
        <v>81.599999999999994</v>
      </c>
      <c r="D15" s="16" t="s">
        <v>22</v>
      </c>
      <c r="E15" s="29" t="s">
        <v>52</v>
      </c>
    </row>
    <row r="16" spans="1:5" x14ac:dyDescent="0.45">
      <c r="A16" s="27">
        <v>45009</v>
      </c>
      <c r="B16" s="34"/>
      <c r="C16" s="36">
        <v>208</v>
      </c>
      <c r="D16" s="16" t="s">
        <v>22</v>
      </c>
      <c r="E16" s="29" t="s">
        <v>52</v>
      </c>
    </row>
    <row r="17" spans="1:5" x14ac:dyDescent="0.45">
      <c r="A17" s="27">
        <v>45062</v>
      </c>
      <c r="B17" s="34"/>
      <c r="C17" s="36">
        <v>105</v>
      </c>
      <c r="D17" s="16" t="s">
        <v>22</v>
      </c>
      <c r="E17" s="29" t="s">
        <v>68</v>
      </c>
    </row>
    <row r="18" spans="1:5" x14ac:dyDescent="0.45">
      <c r="A18" s="27">
        <v>45117</v>
      </c>
      <c r="B18" s="34"/>
      <c r="C18" s="36">
        <v>170</v>
      </c>
      <c r="D18" s="16" t="s">
        <v>22</v>
      </c>
      <c r="E18" s="29" t="s">
        <v>52</v>
      </c>
    </row>
    <row r="19" spans="1:5" x14ac:dyDescent="0.45">
      <c r="A19" s="27">
        <v>45130</v>
      </c>
      <c r="B19" s="34"/>
      <c r="C19" s="36">
        <v>141</v>
      </c>
      <c r="D19" s="16" t="s">
        <v>22</v>
      </c>
      <c r="E19" s="29" t="s">
        <v>52</v>
      </c>
    </row>
    <row r="20" spans="1:5" x14ac:dyDescent="0.45">
      <c r="A20" s="27">
        <v>45156</v>
      </c>
      <c r="B20" s="34"/>
      <c r="C20" s="36">
        <v>90</v>
      </c>
      <c r="D20" s="16" t="s">
        <v>22</v>
      </c>
      <c r="E20" s="29" t="s">
        <v>52</v>
      </c>
    </row>
    <row r="21" spans="1:5" x14ac:dyDescent="0.45">
      <c r="A21" s="27">
        <v>45153</v>
      </c>
      <c r="B21" s="34"/>
      <c r="C21" s="36">
        <v>100</v>
      </c>
      <c r="D21" s="16" t="s">
        <v>22</v>
      </c>
      <c r="E21" s="29" t="s">
        <v>52</v>
      </c>
    </row>
    <row r="22" spans="1:5" x14ac:dyDescent="0.45">
      <c r="A22" s="27">
        <v>45176</v>
      </c>
      <c r="B22" s="34"/>
      <c r="C22" s="36">
        <v>100</v>
      </c>
      <c r="D22" s="16" t="s">
        <v>22</v>
      </c>
      <c r="E22" s="29" t="s">
        <v>52</v>
      </c>
    </row>
    <row r="23" spans="1:5" x14ac:dyDescent="0.45">
      <c r="A23" s="27">
        <v>45176</v>
      </c>
      <c r="B23" s="34"/>
      <c r="C23" s="36">
        <v>70</v>
      </c>
      <c r="D23" s="16" t="s">
        <v>22</v>
      </c>
      <c r="E23" s="29" t="s">
        <v>52</v>
      </c>
    </row>
    <row r="24" spans="1:5" x14ac:dyDescent="0.45">
      <c r="A24" s="27">
        <v>45182</v>
      </c>
      <c r="B24" s="34"/>
      <c r="C24" s="36">
        <v>130</v>
      </c>
      <c r="D24" s="16" t="s">
        <v>22</v>
      </c>
      <c r="E24" s="29" t="s">
        <v>52</v>
      </c>
    </row>
    <row r="25" spans="1:5" x14ac:dyDescent="0.45">
      <c r="A25" s="27">
        <v>45191</v>
      </c>
      <c r="B25" s="63"/>
      <c r="C25" s="36">
        <v>500</v>
      </c>
      <c r="D25" s="16" t="s">
        <v>22</v>
      </c>
      <c r="E25" s="29" t="s">
        <v>52</v>
      </c>
    </row>
    <row r="26" spans="1:5" x14ac:dyDescent="0.45">
      <c r="A26" s="27">
        <v>45284</v>
      </c>
      <c r="B26" s="63"/>
      <c r="C26" s="36">
        <v>240</v>
      </c>
      <c r="D26" s="16" t="s">
        <v>22</v>
      </c>
      <c r="E26" s="29" t="s">
        <v>90</v>
      </c>
    </row>
    <row r="27" spans="1:5" x14ac:dyDescent="0.45">
      <c r="B27" s="71">
        <f>SUM(B3:B26)</f>
        <v>-1841.7</v>
      </c>
      <c r="C27" s="71">
        <f>SUM(C3:C26)</f>
        <v>2222.06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C8B-054C-44FB-9FED-6E88A8B39FBA}">
  <dimension ref="A1:H12"/>
  <sheetViews>
    <sheetView workbookViewId="0">
      <selection activeCell="E30" sqref="E30"/>
    </sheetView>
  </sheetViews>
  <sheetFormatPr defaultRowHeight="14.25" x14ac:dyDescent="0.45"/>
  <sheetData>
    <row r="1" spans="1:8" x14ac:dyDescent="0.45">
      <c r="B1" t="s">
        <v>76</v>
      </c>
      <c r="C1" t="s">
        <v>73</v>
      </c>
      <c r="D1" t="s">
        <v>72</v>
      </c>
      <c r="E1" t="s">
        <v>71</v>
      </c>
    </row>
    <row r="2" spans="1:8" x14ac:dyDescent="0.45">
      <c r="A2" t="s">
        <v>74</v>
      </c>
      <c r="B2" s="60">
        <v>8</v>
      </c>
      <c r="C2" s="60"/>
      <c r="D2" s="60">
        <v>3</v>
      </c>
      <c r="E2" s="60">
        <v>4</v>
      </c>
      <c r="G2" t="s">
        <v>70</v>
      </c>
      <c r="H2">
        <f>5*5</f>
        <v>25</v>
      </c>
    </row>
    <row r="3" spans="1:8" x14ac:dyDescent="0.45">
      <c r="A3" t="s">
        <v>75</v>
      </c>
      <c r="B3" s="61">
        <v>15</v>
      </c>
      <c r="C3" s="61"/>
      <c r="D3" s="61"/>
      <c r="E3" s="61"/>
      <c r="G3" t="s">
        <v>71</v>
      </c>
      <c r="H3">
        <v>10.99</v>
      </c>
    </row>
    <row r="4" spans="1:8" x14ac:dyDescent="0.45">
      <c r="A4" t="s">
        <v>77</v>
      </c>
      <c r="B4" s="61">
        <v>4.5</v>
      </c>
      <c r="C4" s="61"/>
      <c r="D4" s="61"/>
      <c r="E4" s="61"/>
      <c r="G4" t="s">
        <v>72</v>
      </c>
      <c r="H4">
        <v>5.99</v>
      </c>
    </row>
    <row r="5" spans="1:8" x14ac:dyDescent="0.45">
      <c r="A5" t="s">
        <v>78</v>
      </c>
      <c r="B5" s="61">
        <v>5</v>
      </c>
      <c r="C5" s="61">
        <v>4</v>
      </c>
      <c r="D5" s="61"/>
      <c r="E5" s="61"/>
      <c r="G5" t="s">
        <v>73</v>
      </c>
      <c r="H5" s="59">
        <f>74.99/12</f>
        <v>6.2491666666666665</v>
      </c>
    </row>
    <row r="6" spans="1:8" x14ac:dyDescent="0.45">
      <c r="A6" t="s">
        <v>79</v>
      </c>
      <c r="B6" s="61">
        <v>8</v>
      </c>
      <c r="C6" s="61"/>
      <c r="D6" s="61">
        <v>3</v>
      </c>
      <c r="E6" s="61"/>
    </row>
    <row r="7" spans="1:8" x14ac:dyDescent="0.45">
      <c r="A7" t="s">
        <v>80</v>
      </c>
      <c r="B7" s="61"/>
      <c r="C7" s="61"/>
      <c r="D7" s="61"/>
      <c r="E7" s="61">
        <f>11/3</f>
        <v>3.6666666666666665</v>
      </c>
    </row>
    <row r="8" spans="1:8" x14ac:dyDescent="0.45">
      <c r="A8" t="s">
        <v>81</v>
      </c>
      <c r="B8" s="61">
        <v>4</v>
      </c>
      <c r="C8" s="61"/>
      <c r="D8" s="61"/>
      <c r="E8" s="61"/>
    </row>
    <row r="9" spans="1:8" x14ac:dyDescent="0.45">
      <c r="A9" t="s">
        <v>82</v>
      </c>
      <c r="B9" s="61">
        <v>4</v>
      </c>
      <c r="C9" s="61"/>
      <c r="D9" s="61"/>
      <c r="E9" s="61"/>
    </row>
    <row r="10" spans="1:8" x14ac:dyDescent="0.45">
      <c r="A10" t="s">
        <v>83</v>
      </c>
      <c r="B10" s="61">
        <v>4.5</v>
      </c>
      <c r="C10" s="61"/>
      <c r="D10" s="61"/>
      <c r="E10" s="61"/>
    </row>
    <row r="11" spans="1:8" ht="14.65" thickBot="1" x14ac:dyDescent="0.5">
      <c r="A11" t="s">
        <v>84</v>
      </c>
      <c r="B11" s="62">
        <v>4</v>
      </c>
      <c r="C11" s="62"/>
      <c r="D11" s="62"/>
      <c r="E11" s="62"/>
    </row>
    <row r="12" spans="1:8" ht="14.65" thickTop="1" x14ac:dyDescent="0.45">
      <c r="B12" s="61">
        <f>SUM(B2:B11)</f>
        <v>57</v>
      </c>
      <c r="C12" s="61">
        <f>SUM(C2:C11)</f>
        <v>4</v>
      </c>
      <c r="D12" s="61">
        <f>SUM(D2:D11)</f>
        <v>6</v>
      </c>
      <c r="E12" s="61">
        <f>SUM(E2:E11)</f>
        <v>7.6666666666666661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INVESMENT</vt:lpstr>
      <vt:lpstr>Sheet1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Damaris Cubilla</cp:lastModifiedBy>
  <dcterms:created xsi:type="dcterms:W3CDTF">2022-11-24T14:40:23Z</dcterms:created>
  <dcterms:modified xsi:type="dcterms:W3CDTF">2024-09-25T17:47:35Z</dcterms:modified>
</cp:coreProperties>
</file>