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uts\Desktop\3dDesigne\SoladuraSemiAutomatizada\"/>
    </mc:Choice>
  </mc:AlternateContent>
  <xr:revisionPtr revIDLastSave="0" documentId="13_ncr:1_{6F850C98-8EC2-4307-BA28-7E721EA7A9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5" r:id="rId1"/>
    <sheet name="PresupuestoBig" sheetId="4" r:id="rId2"/>
    <sheet name="Presupuesto" sheetId="1" r:id="rId3"/>
    <sheet name="Calculos" sheetId="3" r:id="rId4"/>
    <sheet name="Gan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" i="5" l="1"/>
  <c r="H16" i="5"/>
  <c r="G5" i="5"/>
  <c r="G6" i="5"/>
  <c r="G7" i="5"/>
  <c r="G8" i="5"/>
  <c r="G9" i="5"/>
  <c r="G10" i="5"/>
  <c r="G11" i="5"/>
  <c r="G12" i="5"/>
  <c r="G13" i="5"/>
  <c r="G14" i="5"/>
  <c r="G15" i="5"/>
  <c r="G4" i="5"/>
  <c r="H16" i="4"/>
  <c r="H17" i="4"/>
  <c r="H15" i="4"/>
  <c r="H14" i="4"/>
  <c r="H13" i="4"/>
  <c r="H12" i="4"/>
  <c r="H11" i="4"/>
  <c r="H10" i="4"/>
  <c r="H9" i="4"/>
  <c r="H8" i="4"/>
  <c r="H7" i="4"/>
  <c r="H6" i="4"/>
  <c r="H5" i="4"/>
  <c r="H18" i="1"/>
  <c r="D8" i="3"/>
  <c r="D7" i="3"/>
  <c r="D6" i="3"/>
  <c r="D5" i="3"/>
  <c r="H17" i="1"/>
  <c r="H16" i="1"/>
  <c r="H19" i="1"/>
  <c r="H15" i="1"/>
  <c r="H18" i="4" l="1"/>
  <c r="H14" i="1"/>
  <c r="H13" i="1"/>
  <c r="H6" i="1"/>
  <c r="H7" i="1"/>
  <c r="H8" i="1"/>
  <c r="H9" i="1"/>
  <c r="H10" i="1"/>
  <c r="H11" i="1"/>
  <c r="H12" i="1"/>
  <c r="H5" i="1"/>
  <c r="H20" i="1" l="1"/>
</calcChain>
</file>

<file path=xl/sharedStrings.xml><?xml version="1.0" encoding="utf-8"?>
<sst xmlns="http://schemas.openxmlformats.org/spreadsheetml/2006/main" count="120" uniqueCount="88">
  <si>
    <t>Parte</t>
  </si>
  <si>
    <t>Referencia</t>
  </si>
  <si>
    <t>Cantidad</t>
  </si>
  <si>
    <t xml:space="preserve">Precio </t>
  </si>
  <si>
    <t>Motor paso a paso</t>
  </si>
  <si>
    <t>Driver</t>
  </si>
  <si>
    <t>TB6600</t>
  </si>
  <si>
    <t>Acople elastico</t>
  </si>
  <si>
    <t>Shield</t>
  </si>
  <si>
    <t>Arduino UNO</t>
  </si>
  <si>
    <t>Fuente</t>
  </si>
  <si>
    <t>Soporte Motor</t>
  </si>
  <si>
    <t>Final de carrera</t>
  </si>
  <si>
    <t>Nema 23</t>
  </si>
  <si>
    <t>ACOPLAMIENTO ELÁSTICO 6.35X6.35 MM</t>
  </si>
  <si>
    <t>SHIELD CNC PARA ARDUINO NANO</t>
  </si>
  <si>
    <t>ARDUINO UNO R3 CON CH340 CON CABLE USB</t>
  </si>
  <si>
    <t>SOPORTE PARA MOTOR PASO A PASO NEMA 23</t>
  </si>
  <si>
    <t>ENDSTOP PARA IMPRESORA 3D-FINAL DE CARRERA</t>
  </si>
  <si>
    <t>Precio Total</t>
  </si>
  <si>
    <t>Tarea</t>
  </si>
  <si>
    <t>Adquirir materiales</t>
  </si>
  <si>
    <t>Ensamble de soporte</t>
  </si>
  <si>
    <t>Diseño soporte</t>
  </si>
  <si>
    <t>Conexión sistema electrónico</t>
  </si>
  <si>
    <t>Calibración del movimiento</t>
  </si>
  <si>
    <t>Pruebas de movimiento</t>
  </si>
  <si>
    <t>Pruebas de calidad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</si>
  <si>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</si>
  <si>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</si>
  <si>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</si>
  <si>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</si>
  <si>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</si>
  <si>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</si>
  <si>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</si>
  <si>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</si>
  <si>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</si>
  <si>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Tornillo</t>
  </si>
  <si>
    <t>Tuerca</t>
  </si>
  <si>
    <t>TUERCA SFU1204 PARA TORNILLO DE BOLAS RECIRCULANTES</t>
  </si>
  <si>
    <t>Tornillo De Bola Recirculante X 200mm Sfu1204 + Bk10 Bf10</t>
  </si>
  <si>
    <t>Soporte para tuerca</t>
  </si>
  <si>
    <t>SOPORTE DSG16H PARA TUERCA DE BOLA 1605</t>
  </si>
  <si>
    <t>Rodamiento lineal</t>
  </si>
  <si>
    <t>COJINETE DESLIZANTE SCS8UU PARA EJE LINEAL 8 MM</t>
  </si>
  <si>
    <t>Soporte Varillas</t>
  </si>
  <si>
    <t>RODAMIENTO PARA EJE LINEAL LMF8UU</t>
  </si>
  <si>
    <t>Par de motor nomila en aceleración (Nm) Horizontal</t>
  </si>
  <si>
    <t>Paso (mm)</t>
  </si>
  <si>
    <t>Eficiencia practica</t>
  </si>
  <si>
    <t>Masa (kg)</t>
  </si>
  <si>
    <t>Coeficiente de Fricción</t>
  </si>
  <si>
    <t>Eficiencia teórica</t>
  </si>
  <si>
    <t>Eficiencia Indirecta</t>
  </si>
  <si>
    <t>Diametro Interno (mm)</t>
  </si>
  <si>
    <t>Varilla</t>
  </si>
  <si>
    <t>VARILLA LISA ACERO INOXIDABLE 8 MM PARA EJE LINEAL 1 METRO</t>
  </si>
  <si>
    <t>ADAPTADOR DE VOLTAJE 12V 8A CON 4 CONECTOR JACK 5.5X2.5 MM</t>
  </si>
  <si>
    <t>Sevomotor</t>
  </si>
  <si>
    <t>SERVOMOTOR MG995 PIÑONERIA PLÁSTICA/METÁLICA 180º</t>
  </si>
  <si>
    <t>Arduino</t>
  </si>
  <si>
    <t>Fuente Suicheada 12V 20A 240W</t>
  </si>
  <si>
    <t>Arduino Pro Mini (Atmega328, 5V, 16MHz)</t>
  </si>
  <si>
    <t>Base Motor Paso A Paso Nema 23</t>
  </si>
  <si>
    <t>Suiche final de carrera en tarjeta</t>
  </si>
  <si>
    <t>Tornillo De Bola Recirculante 20mm Sfu2005 - 700mm</t>
  </si>
  <si>
    <t>Riel</t>
  </si>
  <si>
    <t>Kit Cnc - Guía Lineal Soportada Sbr20 X 500mm + 2 Sbr20uu</t>
  </si>
  <si>
    <t>Tornillo Largo</t>
  </si>
  <si>
    <t>Motor Grande</t>
  </si>
  <si>
    <t>Soporte Tuerca</t>
  </si>
  <si>
    <t>Tornillo Corto</t>
  </si>
  <si>
    <t>Riel Pequeño</t>
  </si>
  <si>
    <t>Riel Largo</t>
  </si>
  <si>
    <t>Shield CNC</t>
  </si>
  <si>
    <t>Servo Motor</t>
  </si>
  <si>
    <t>Kit Cnc - Guías Lineales Soportadas Sbr12 X 500mm - Sbr12uu</t>
  </si>
  <si>
    <t>Kit Cnc - Guías Lineales Soportadas Sbr12 X 1metro - Sbr12uu</t>
  </si>
  <si>
    <t>Tornillo De Bola Recirculante 16mm Sfu1605 - 500mm</t>
  </si>
  <si>
    <t>Tornillo De Bola Recirculante 20mm Sfu2005 - 1000mm</t>
  </si>
  <si>
    <t>Acople Flexible En Aluminio 8mmx12mm Araña - Cnc</t>
  </si>
  <si>
    <t>Camisa Tornillo Bola Recirculante Sfu2005 - Dsg20h</t>
  </si>
  <si>
    <t>Motor Paso A Paso De 2 Fases Nema 24 Motor De Alto Par 1,8 G</t>
  </si>
  <si>
    <t>Servomotor Mg995 - Servo Con Engranajes Metalicos Mg995</t>
  </si>
  <si>
    <t>DRIVER MICROSTEPPER MOTOR PASO A PASO 7.2A DM860</t>
  </si>
  <si>
    <t>FUENTE SUICHEADA / CONMUTADA S-500-24 DE 24V 20A 480W</t>
  </si>
  <si>
    <t>Placa de Desarrollo UNO R3 Compatible con Arduino</t>
  </si>
  <si>
    <t>ARDUINO CNC SHIELD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</si>
</sst>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[$$-240A]\ #,##0.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haroni"/>
      <charset val="177"/>
    </font>
    <font>
      <sz val="8"/>
      <name val="Calibri"/>
      <family val="2"/>
      <scheme val="minor"/>
    </font>
    <font>
      <sz val="11"/>
      <color rgb="FF13131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C6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2" borderId="1" xfId="0" applyFill="1" applyBorder="1"/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/>
    <xf numFmtId="0" fontId="1" fillId="0" borderId="1" xfId="1" applyBorder="1" applyAlignment="1">
      <alignment wrapText="1"/>
    </xf>
    <xf numFmtId="164" fontId="0" fillId="3" borderId="2" xfId="0" applyNumberFormat="1" applyFill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5" borderId="1" xfId="1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165" fontId="0" fillId="6" borderId="0" xfId="0" applyNumberFormat="1" applyFill="1"/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wrapText="1"/>
    </xf>
    <xf numFmtId="165" fontId="0" fillId="4" borderId="0" xfId="0" applyNumberFormat="1" applyFill="1"/>
    <xf numFmtId="0" fontId="5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tronica.com/robotica/motores/drivers-de-motores/driver-microstepper-motor-paso-a-paso-7-2a-dm860-detail.html?gmc_currency=1&amp;gclid=Cj0KCQjwz7uRBhDRARIsAFqjulnQAmCIwdjujPocW5bujbFTF2-gQmosUlSV61dG-shAeaHQ2EVDnnEaAlRYEALw_wcB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articulo.mercadolibre.com.co/MCO-508546046-acople-flexible-en-aluminio-8mmx12mm-arana-cnc-_JM?matt_tool=97749113&amp;matt_word=&amp;matt_source=google&amp;matt_campaign_id=14634237773&amp;matt_ad_group_id=122266243330&amp;matt_match_type=&amp;matt_network=g&amp;matt_device=c&amp;matt_creative=545507349308&amp;matt_keyword=&amp;matt_ad_position=&amp;matt_ad_type=pla&amp;matt_merchant_id=116847301&amp;matt_product_id=MCO508546046&amp;matt_product_partition_id=1404886571218&amp;matt_target_id=aud-345731277262:pla-1404886571218&amp;gclid=Cj0KCQjwz7uRBhDRARIsAFqjulmo13wJwRKdXNP5Q4uyB79Yg5OKAxzFfQl_GnafOsGT0r-oSQ3rfkoaAq_HEALw_wcB" TargetMode="External"/><Relationship Id="rId7" Type="http://schemas.openxmlformats.org/officeDocument/2006/relationships/hyperlink" Target="https://articulo.mercadolibre.com.co/MCO-532669301-kit-cnc-guias-lineales-soportadas-sbr12-x-500mm-sbr12uu-_JM" TargetMode="External"/><Relationship Id="rId12" Type="http://schemas.openxmlformats.org/officeDocument/2006/relationships/hyperlink" Target="https://articulo.mercadolibre.com.co/MCO-528721024-servomotor-mg995-servo-con-engranajes-metalicos-mg995-_JM?matt_tool=11175955&amp;matt_word=&amp;matt_source=google&amp;matt_campaign_id=14635131292&amp;matt_ad_group_id=127934062955&amp;matt_match_type=&amp;matt_network=g&amp;matt_device=c&amp;matt_creative=545484719428&amp;matt_keyword=&amp;matt_ad_position=&amp;matt_ad_type=pla&amp;matt_merchant_id=131587341&amp;matt_product_id=MCO528721024&amp;matt_product_partition_id=1418803903092&amp;matt_target_id=aud-345731277262:pla-1418803903092&amp;gclid=Cj0KCQjwz7uRBhDRARIsAFqjullBgUT0l1LGD8y4M54V8V3YpwDZLAvXt4UwMCHaAnIENENgitgsViEaAgydEALw_wcB" TargetMode="External"/><Relationship Id="rId2" Type="http://schemas.openxmlformats.org/officeDocument/2006/relationships/hyperlink" Target="https://articulo.mercadolibre.com.co/MCO-579694031-tornillo-de-bola-recirculante-20mm-sfu2005-1000mm-_JM" TargetMode="External"/><Relationship Id="rId1" Type="http://schemas.openxmlformats.org/officeDocument/2006/relationships/hyperlink" Target="https://articulo.mercadolibre.com.co/MCO-455166494-kit-cnc-guias-lineales-soportadas-sbr12-x-1metro-sbr12uu-_JM" TargetMode="External"/><Relationship Id="rId6" Type="http://schemas.openxmlformats.org/officeDocument/2006/relationships/hyperlink" Target="https://articulo.mercadolibre.com.co/MCO-595888743-tornillo-de-bola-recirculante-16mm-sfu1605-500mm-_JM" TargetMode="External"/><Relationship Id="rId11" Type="http://schemas.openxmlformats.org/officeDocument/2006/relationships/hyperlink" Target="https://www.vistronica.com/board-de-desarrollo/arduino/arduino-cnc-shield-v3-detail.html?gmc_currency=1&amp;gclid=Cj0KCQjwz7uRBhDRARIsAFqjulnjZLti4tvEtxyL77NozkF7s2Hfu2HSU4cUgkYBjmUzBeOowCupsBgaAg6IEALw_wcB" TargetMode="External"/><Relationship Id="rId5" Type="http://schemas.openxmlformats.org/officeDocument/2006/relationships/hyperlink" Target="https://articulo.mercadolibre.com.co/MCO-589654261-camisa-tornillo-bola-recirculante-sfu2005-dsg20h-_JM?matt_tool=70147493&amp;matt_word=&amp;matt_source=google&amp;matt_campaign_id=14633851809&amp;matt_ad_group_id=122277564930&amp;matt_match_type=&amp;matt_network=g&amp;matt_device=c&amp;matt_creative=545410559217&amp;matt_keyword=&amp;matt_ad_position=&amp;matt_ad_type=pla&amp;matt_merchant_id=116847301&amp;matt_product_id=MCO589654261&amp;matt_product_partition_id=1403869200214&amp;matt_target_id=aud-345731277262:pla-1403869200214&amp;gclid=Cj0KCQjwz7uRBhDRARIsAFqjulkImqKPVDUYKkH08oiITgflhgE8YRvYwID19vY2MFAcjiqemiEu-FAaAnLKEALw_wcB" TargetMode="External"/><Relationship Id="rId10" Type="http://schemas.openxmlformats.org/officeDocument/2006/relationships/hyperlink" Target="https://ferretronica.com/products/placa-de-desarrollo-uno-r3-compatible-con-arduino?variant=36257854750881&amp;currency=COP&amp;utm_medium=product_sync&amp;utm_source=google&amp;utm_content=sag_organic&amp;utm_campaign=sag_organic&amp;utm_campaign=gs-2021-10-19&amp;utm_source=google&amp;utm_medium=smart_campaign&amp;gclid=Cj0KCQjwz7uRBhDRARIsAFqjulnOgUHdkziBsA7Aa5XBuiGXtyLzdg6JyPjn73_y4nPKSdC8_n1a704aAlwUEALw_wcB" TargetMode="External"/><Relationship Id="rId4" Type="http://schemas.openxmlformats.org/officeDocument/2006/relationships/hyperlink" Target="https://articulo.mercadolibre.com.co/MCO-600148208-motor-paso-a-paso-de-2-fases-nema-24-motor-de-alto-par-18-g-_JM" TargetMode="External"/><Relationship Id="rId9" Type="http://schemas.openxmlformats.org/officeDocument/2006/relationships/hyperlink" Target="https://www.vistronica.com/fuente-de-voltaje/fuente-conmutada/fuente-conmutada-s-500-24-de-24v-20a-480w--detai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tronica.com/motores/drivers/276-driver-motor-paso-a-paso-tb6600-5053212002763.html" TargetMode="External"/><Relationship Id="rId13" Type="http://schemas.openxmlformats.org/officeDocument/2006/relationships/hyperlink" Target="https://articulo.mercadolibre.com.co/MCO-830739520-kit-cnc-guia-lineal-soportada-sbr20-x-500mm-2-sbr20uu-_JM" TargetMode="External"/><Relationship Id="rId3" Type="http://schemas.openxmlformats.org/officeDocument/2006/relationships/hyperlink" Target="https://www.bigtronica.com/cnc-3d-partes/electronica/510-suiche-final-de-carrera-en-tarjeta-5053212005108.html" TargetMode="External"/><Relationship Id="rId7" Type="http://schemas.openxmlformats.org/officeDocument/2006/relationships/hyperlink" Target="https://www.bigtronica.com/sistemas-arduino/tarjetas-arduino/273-arduino-pro-mini-atmega328-5v-16mhz-5053212002732.html" TargetMode="External"/><Relationship Id="rId12" Type="http://schemas.openxmlformats.org/officeDocument/2006/relationships/hyperlink" Target="https://www.vistronica.com/robotica/motores/servomotor-mg995-pinoneria-plasticametalica-180-detail.html" TargetMode="External"/><Relationship Id="rId2" Type="http://schemas.openxmlformats.org/officeDocument/2006/relationships/hyperlink" Target="https://www.bigtronica.com/motores/paso-a-paso/889-base-motor-paso-a-paso-nema-23-5053212008895.html" TargetMode="External"/><Relationship Id="rId1" Type="http://schemas.openxmlformats.org/officeDocument/2006/relationships/hyperlink" Target="https://www.bigtronica.com/motores/drivers/276-driver-motor-paso-a-paso-tb6600-5053212002763.html" TargetMode="External"/><Relationship Id="rId6" Type="http://schemas.openxmlformats.org/officeDocument/2006/relationships/hyperlink" Target="https://www.bigtronica.com/fuentes-de-alimentacion/fuentes-metalicas/517-fuente-suicheada-12v-20a-240w-5053212005177.html" TargetMode="External"/><Relationship Id="rId11" Type="http://schemas.openxmlformats.org/officeDocument/2006/relationships/hyperlink" Target="https://www.vistronica.com/impresora-3d-y-cnc/rodamientos/rodamiento-lineal-lmf8uu-detail.html" TargetMode="External"/><Relationship Id="rId5" Type="http://schemas.openxmlformats.org/officeDocument/2006/relationships/hyperlink" Target="https://www.bigtronica.com/cnc-3d-partes/electronica/166-shield-cnc-arduino-nano-5053212001667.html" TargetMode="External"/><Relationship Id="rId10" Type="http://schemas.openxmlformats.org/officeDocument/2006/relationships/hyperlink" Target="https://www.vistronica.com/impresora-3d-y-cnc/soporte-dsg16h-para-tuerca-de-bola-1605-detail.html" TargetMode="External"/><Relationship Id="rId4" Type="http://schemas.openxmlformats.org/officeDocument/2006/relationships/hyperlink" Target="https://www.bigtronica.com/motores/paso-a-paso/913-motor-paso-a-paso-bipolar-nema-23-19kg-cm-5053212009137.html" TargetMode="External"/><Relationship Id="rId9" Type="http://schemas.openxmlformats.org/officeDocument/2006/relationships/hyperlink" Target="https://articulo.mercadolibre.com.co/MCO-595888743-tornillo-de-bola-recirculante-16mm-sfu1605-500mm-_JM?matt_tool=70147493&amp;matt_word=&amp;matt_source=google&amp;matt_campaign_id=14633851809&amp;matt_ad_group_id=122277564930&amp;matt_match_type=&amp;matt_network=g&amp;matt_device=c&amp;matt_creative=545410559217&amp;matt_keyword=&amp;matt_ad_position=&amp;matt_ad_type=pla&amp;matt_merchant_id=116847301&amp;matt_product_id=MCO595888743&amp;matt_product_partition_id=1403869200214&amp;matt_target_id=aud-345731277262:pla-1403869200214&amp;gclid=Cj0KCQiAxoiQBhCRARIsAPsvo-z1k4U-GX1VTBxG52kyITnN7B31MYaCxitTe7xVdrtLBwjw_UJvUPoaAgZAEALw_wcB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tronica.com/impresora-3d-y-cnc/acoplamiento-para-eje/acoplamiento-elastico-6-35x6-35-mm-detail.html" TargetMode="External"/><Relationship Id="rId13" Type="http://schemas.openxmlformats.org/officeDocument/2006/relationships/hyperlink" Target="https://www.vistronica.com/impresora-3d-y-cnc/rodamientos/rodamiento-lineal-lmf8uu-detail.html" TargetMode="External"/><Relationship Id="rId3" Type="http://schemas.openxmlformats.org/officeDocument/2006/relationships/hyperlink" Target="https://www.vistronica.com/impresora-3d-y-cnc/endstop-para-impresora-3d-final-de-carrera-detail.html" TargetMode="External"/><Relationship Id="rId7" Type="http://schemas.openxmlformats.org/officeDocument/2006/relationships/hyperlink" Target="https://www.vistronica.com/board-de-desarrollo/arduino/board/arduino-uno-r3-con-ch340-detail.html?gmc_currency=1&amp;gclid=CjwKCAiA_omPBhBBEiwAcg7smTkL-KCL7s55FFVG84liBNj3eKN6tbs9HYtNJPOI8JMcu0yjH7zE1xoCERAQAvD_BwE" TargetMode="External"/><Relationship Id="rId12" Type="http://schemas.openxmlformats.org/officeDocument/2006/relationships/hyperlink" Target="https://www.vistronica.com/impresora-3d-y-cnc/rodamientos/cojinete-para-eje-de-deslizamiento-lineal-sc8uu-sc8-detail.html" TargetMode="External"/><Relationship Id="rId2" Type="http://schemas.openxmlformats.org/officeDocument/2006/relationships/hyperlink" Target="https://www.vistronica.com/impresora-3d-y-cnc/soporte-para-motor-paso-a-paso-nema-23-detail.htm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vistronica.com/robotica/motores/drivers-de-motores/modulo-driver-motor-paso-a-paso-tb6600-4-5a-detail.html?gmc_currency=1&amp;gclid=CjwKCAiA24SPBhB0EiwAjBgkhnUSv5Kt_rlX8-vpjdH-VgRjD5Ysbk_Asxy6xC4i_J_Sn5P6_Z7v3RoCKKsQAvD_BwE" TargetMode="External"/><Relationship Id="rId6" Type="http://schemas.openxmlformats.org/officeDocument/2006/relationships/hyperlink" Target="https://www.vistronica.com/fuente-de-voltaje/adaptadores/adaptador-de-voltaje-12v-8a-con-4-conector-jack-55x25-mm-detail.html" TargetMode="External"/><Relationship Id="rId11" Type="http://schemas.openxmlformats.org/officeDocument/2006/relationships/hyperlink" Target="https://www.vistronica.com/impresora-3d-y-cnc/soporte-dsg16h-para-tuerca-de-bola-1605-detail.html" TargetMode="External"/><Relationship Id="rId5" Type="http://schemas.openxmlformats.org/officeDocument/2006/relationships/hyperlink" Target="https://www.vistronica.com/board-de-desarrollo/arduino/shield/shield-cnc-para-arduino-nano-detail.html" TargetMode="External"/><Relationship Id="rId15" Type="http://schemas.openxmlformats.org/officeDocument/2006/relationships/hyperlink" Target="https://www.vistronica.com/robotica/motores/servomotor-mg995-pinoneria-plasticametalica-180-detail.html" TargetMode="External"/><Relationship Id="rId10" Type="http://schemas.openxmlformats.org/officeDocument/2006/relationships/hyperlink" Target="https://www.vistronica.com/impresora-3d-y-cnc/tuerca-sfu1204-para-tornillo-de-bolas-recirculantes--detail.html" TargetMode="External"/><Relationship Id="rId4" Type="http://schemas.openxmlformats.org/officeDocument/2006/relationships/hyperlink" Target="https://www.vistronica.com/robotica/motores/motor-paso-a-paso/motor-paso-a-paso-14-kgcm-nema-23-pololu-detail.html" TargetMode="External"/><Relationship Id="rId9" Type="http://schemas.openxmlformats.org/officeDocument/2006/relationships/hyperlink" Target="https://articulo.mercadolibre.com.co/MCO-535074417-tornillo-de-bola-recirculante-16mm-sfu1605-350mm-tuerca-_JM" TargetMode="External"/><Relationship Id="rId14" Type="http://schemas.openxmlformats.org/officeDocument/2006/relationships/hyperlink" Target="https://www.vistronica.com/impresora-3d-y-cnc/varillas/varilla-lisa-acero-inoxidable-8-mm-para-eje-lineal-1-metro-detail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00C9-AF4F-4E8A-8EEF-A156F6FE3532}">
  <dimension ref="B3:I16"/>
  <sheetViews>
    <sheetView tabSelected="1" topLeftCell="B1" workbookViewId="0">
      <selection activeCell="E17" sqref="E17"/>
    </sheetView>
  </sheetViews>
  <sheetFormatPr baseColWidth="10" defaultRowHeight="15" x14ac:dyDescent="0.25"/>
  <cols>
    <col min="3" max="3" width="16.140625" customWidth="1"/>
    <col min="4" max="4" width="24.7109375" customWidth="1"/>
    <col min="7" max="7" width="14.42578125" customWidth="1"/>
    <col min="8" max="9" width="13.140625" bestFit="1" customWidth="1"/>
  </cols>
  <sheetData>
    <row r="3" spans="2:9" x14ac:dyDescent="0.25">
      <c r="C3" s="2" t="s">
        <v>0</v>
      </c>
      <c r="D3" s="2" t="s">
        <v>1</v>
      </c>
      <c r="E3" s="2" t="s">
        <v>2</v>
      </c>
      <c r="F3" s="2" t="s">
        <v>3</v>
      </c>
      <c r="G3" s="11" t="s">
        <v>19</v>
      </c>
    </row>
    <row r="4" spans="2:9" ht="45" x14ac:dyDescent="0.25">
      <c r="C4" s="31" t="s">
        <v>72</v>
      </c>
      <c r="D4" s="38" t="s">
        <v>76</v>
      </c>
      <c r="E4" s="30">
        <v>1</v>
      </c>
      <c r="F4" s="34">
        <v>270000</v>
      </c>
      <c r="G4" s="35">
        <f>E4*F4</f>
        <v>270000</v>
      </c>
    </row>
    <row r="5" spans="2:9" ht="45" x14ac:dyDescent="0.25">
      <c r="B5" s="29"/>
      <c r="C5" s="32" t="s">
        <v>73</v>
      </c>
      <c r="D5" s="37" t="s">
        <v>77</v>
      </c>
      <c r="E5" s="30">
        <v>1</v>
      </c>
      <c r="F5" s="34">
        <v>460000</v>
      </c>
      <c r="G5" s="35">
        <f t="shared" ref="G5:G15" si="0">E5*F5</f>
        <v>460000</v>
      </c>
    </row>
    <row r="6" spans="2:9" ht="45" x14ac:dyDescent="0.25">
      <c r="B6" s="29"/>
      <c r="C6" s="32" t="s">
        <v>71</v>
      </c>
      <c r="D6" s="38" t="s">
        <v>78</v>
      </c>
      <c r="E6" s="30">
        <v>1</v>
      </c>
      <c r="F6" s="34">
        <v>299000</v>
      </c>
      <c r="G6" s="35">
        <f t="shared" si="0"/>
        <v>299000</v>
      </c>
    </row>
    <row r="7" spans="2:9" ht="45" x14ac:dyDescent="0.25">
      <c r="C7" s="31" t="s">
        <v>68</v>
      </c>
      <c r="D7" s="38" t="s">
        <v>79</v>
      </c>
      <c r="E7" s="30">
        <v>1</v>
      </c>
      <c r="F7" s="34">
        <v>450000</v>
      </c>
      <c r="G7" s="35">
        <f t="shared" si="0"/>
        <v>450000</v>
      </c>
    </row>
    <row r="8" spans="2:9" ht="45" x14ac:dyDescent="0.25">
      <c r="C8" s="33" t="s">
        <v>7</v>
      </c>
      <c r="D8" s="38" t="s">
        <v>80</v>
      </c>
      <c r="E8" s="30">
        <v>2</v>
      </c>
      <c r="F8" s="34">
        <v>45000</v>
      </c>
      <c r="G8" s="35">
        <f t="shared" si="0"/>
        <v>90000</v>
      </c>
    </row>
    <row r="9" spans="2:9" ht="45" x14ac:dyDescent="0.25">
      <c r="C9" s="33" t="s">
        <v>70</v>
      </c>
      <c r="D9" s="38" t="s">
        <v>81</v>
      </c>
      <c r="E9" s="30">
        <v>2</v>
      </c>
      <c r="F9" s="34">
        <v>45000</v>
      </c>
      <c r="G9" s="35">
        <f t="shared" si="0"/>
        <v>90000</v>
      </c>
    </row>
    <row r="10" spans="2:9" ht="45" x14ac:dyDescent="0.25">
      <c r="C10" s="31" t="s">
        <v>69</v>
      </c>
      <c r="D10" s="38" t="s">
        <v>82</v>
      </c>
      <c r="E10" s="30">
        <v>2</v>
      </c>
      <c r="F10" s="34">
        <v>495000</v>
      </c>
      <c r="G10" s="35">
        <f t="shared" si="0"/>
        <v>990000</v>
      </c>
    </row>
    <row r="11" spans="2:9" ht="45" x14ac:dyDescent="0.25">
      <c r="C11" s="31" t="s">
        <v>75</v>
      </c>
      <c r="D11" s="38" t="s">
        <v>83</v>
      </c>
      <c r="E11" s="30">
        <v>1</v>
      </c>
      <c r="F11" s="34">
        <v>19900</v>
      </c>
      <c r="G11" s="35">
        <f t="shared" si="0"/>
        <v>19900</v>
      </c>
    </row>
    <row r="12" spans="2:9" ht="45" x14ac:dyDescent="0.25">
      <c r="C12" s="31" t="s">
        <v>5</v>
      </c>
      <c r="D12" s="40" t="s">
        <v>84</v>
      </c>
      <c r="E12" s="30">
        <v>2</v>
      </c>
      <c r="F12" s="34">
        <v>308162</v>
      </c>
      <c r="G12" s="35">
        <f t="shared" si="0"/>
        <v>616324</v>
      </c>
    </row>
    <row r="13" spans="2:9" ht="45" x14ac:dyDescent="0.25">
      <c r="C13" s="31" t="s">
        <v>10</v>
      </c>
      <c r="D13" s="40" t="s">
        <v>85</v>
      </c>
      <c r="E13" s="30">
        <v>1</v>
      </c>
      <c r="F13" s="34">
        <v>151130</v>
      </c>
      <c r="G13" s="35">
        <f t="shared" si="0"/>
        <v>151130</v>
      </c>
    </row>
    <row r="14" spans="2:9" ht="45" x14ac:dyDescent="0.25">
      <c r="C14" s="31" t="s">
        <v>60</v>
      </c>
      <c r="D14" s="38" t="s">
        <v>86</v>
      </c>
      <c r="E14" s="30">
        <v>1</v>
      </c>
      <c r="F14" s="34">
        <v>49000</v>
      </c>
      <c r="G14" s="35">
        <f t="shared" si="0"/>
        <v>49000</v>
      </c>
    </row>
    <row r="15" spans="2:9" x14ac:dyDescent="0.25">
      <c r="C15" s="31" t="s">
        <v>74</v>
      </c>
      <c r="D15" s="38" t="s">
        <v>87</v>
      </c>
      <c r="E15" s="30">
        <v>1</v>
      </c>
      <c r="F15" s="34">
        <v>9619</v>
      </c>
      <c r="G15" s="35">
        <f t="shared" si="0"/>
        <v>9619</v>
      </c>
    </row>
    <row r="16" spans="2:9" x14ac:dyDescent="0.25">
      <c r="H16" s="36">
        <f>SUM(G4:G15)</f>
        <v>3494973</v>
      </c>
      <c r="I16" s="39">
        <f>H16*1.2</f>
        <v>4193967.5999999996</v>
      </c>
    </row>
  </sheetData>
  <hyperlinks>
    <hyperlink ref="C5" r:id="rId1" location="reco_item_pos=19&amp;reco_backend=machinalis-seller-items&amp;reco_backend_type=low_level&amp;reco_client=vip-seller_items-above&amp;reco_id=d9b84c2f-fdb8-4791-a391-d365a20d7e7a" display="Riel" xr:uid="{50B1286E-C981-44CE-9854-F7E0601F6A87}"/>
    <hyperlink ref="C7" r:id="rId2" location="position=13&amp;search_layout=stack&amp;type=item&amp;tracking_id=c9d1afe7-7e00-4bcd-ad38-9022c58c19be" xr:uid="{5586FB03-9345-43ED-A863-FDD3041A1742}"/>
    <hyperlink ref="C8" r:id="rId3" xr:uid="{C1EBA406-15FD-4FE4-97B1-D11E200104DE}"/>
    <hyperlink ref="C10" r:id="rId4" location="position=15&amp;search_layout=stack&amp;type=item&amp;tracking_id=36af463c-d037-4826-a20a-74d4d489df69" xr:uid="{53C5DAAA-DA80-46A3-81F1-C22601E70889}"/>
    <hyperlink ref="C9" r:id="rId5" xr:uid="{81BA1830-B546-42C5-BAE8-EAEAEDD849CD}"/>
    <hyperlink ref="C6" r:id="rId6" location="position=16&amp;search_layout=stack&amp;type=item&amp;tracking_id=0e275422-ed2e-4af8-a4d8-33bb9e99c8ad" xr:uid="{009C24E6-5050-410A-A32A-56FE5E453589}"/>
    <hyperlink ref="C4" r:id="rId7" location="reco_item_pos=1&amp;reco_backend=machinalis-seller-items&amp;reco_backend_type=low_level&amp;reco_client=vip-seller_items-above&amp;reco_id=428b5bc2-c225-43aa-9be3-eebcfcd00764" xr:uid="{D6586294-8360-46F0-99B0-2C77BBFD60CC}"/>
    <hyperlink ref="C12" r:id="rId8" xr:uid="{85DBC4D1-4CBE-4F52-A623-581227BCE29D}"/>
    <hyperlink ref="C13" r:id="rId9" xr:uid="{5EDD9B6B-B09B-4701-A062-880B77DE844D}"/>
    <hyperlink ref="C14" r:id="rId10" xr:uid="{8D0BB96F-CDF3-4B7B-B0C1-2408C8725651}"/>
    <hyperlink ref="C15" r:id="rId11" xr:uid="{B8E39B24-E232-4635-A2C2-EA119E786A5C}"/>
    <hyperlink ref="C11" r:id="rId12" xr:uid="{D45FA331-86CA-48BC-91A4-A83C59BC50A0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92BF-A610-4B99-A82C-E9E3E4C89A7A}">
  <dimension ref="D4:I18"/>
  <sheetViews>
    <sheetView topLeftCell="A3" zoomScale="85" zoomScaleNormal="85" workbookViewId="0">
      <selection activeCell="D7" sqref="D7"/>
    </sheetView>
  </sheetViews>
  <sheetFormatPr baseColWidth="10" defaultColWidth="9.140625" defaultRowHeight="15" x14ac:dyDescent="0.25"/>
  <cols>
    <col min="4" max="4" width="13.140625" customWidth="1"/>
    <col min="5" max="5" width="31.85546875" customWidth="1"/>
    <col min="6" max="6" width="12.5703125" customWidth="1"/>
    <col min="7" max="7" width="19.7109375" customWidth="1"/>
    <col min="8" max="8" width="18.5703125" customWidth="1"/>
    <col min="9" max="9" width="14.5703125" bestFit="1" customWidth="1"/>
  </cols>
  <sheetData>
    <row r="4" spans="4:8" x14ac:dyDescent="0.25">
      <c r="D4" s="2" t="s">
        <v>0</v>
      </c>
      <c r="E4" s="2" t="s">
        <v>1</v>
      </c>
      <c r="F4" s="2" t="s">
        <v>2</v>
      </c>
      <c r="G4" s="2" t="s">
        <v>3</v>
      </c>
      <c r="H4" s="11" t="s">
        <v>19</v>
      </c>
    </row>
    <row r="5" spans="4:8" ht="30" x14ac:dyDescent="0.25">
      <c r="D5" s="6" t="s">
        <v>4</v>
      </c>
      <c r="E5" s="7" t="s">
        <v>13</v>
      </c>
      <c r="F5" s="7">
        <v>1</v>
      </c>
      <c r="G5" s="8">
        <v>180000</v>
      </c>
      <c r="H5" s="4">
        <f>F5*G5</f>
        <v>180000</v>
      </c>
    </row>
    <row r="6" spans="4:8" ht="30" x14ac:dyDescent="0.25">
      <c r="D6" s="24" t="s">
        <v>7</v>
      </c>
      <c r="E6" s="25" t="s">
        <v>14</v>
      </c>
      <c r="F6" s="26">
        <v>1</v>
      </c>
      <c r="G6" s="27">
        <v>5500</v>
      </c>
      <c r="H6" s="28">
        <f t="shared" ref="H6:H16" si="0">F6*G6</f>
        <v>5500</v>
      </c>
    </row>
    <row r="7" spans="4:8" x14ac:dyDescent="0.25">
      <c r="D7" s="9" t="s">
        <v>5</v>
      </c>
      <c r="E7" s="7" t="s">
        <v>6</v>
      </c>
      <c r="F7" s="7">
        <v>1</v>
      </c>
      <c r="G7" s="8">
        <v>48000</v>
      </c>
      <c r="H7" s="4">
        <f t="shared" si="0"/>
        <v>48000</v>
      </c>
    </row>
    <row r="8" spans="4:8" ht="30" x14ac:dyDescent="0.25">
      <c r="D8" s="9" t="s">
        <v>8</v>
      </c>
      <c r="E8" s="10" t="s">
        <v>15</v>
      </c>
      <c r="F8" s="7">
        <v>1</v>
      </c>
      <c r="G8" s="8">
        <v>13000</v>
      </c>
      <c r="H8" s="4">
        <f t="shared" si="0"/>
        <v>13000</v>
      </c>
    </row>
    <row r="9" spans="4:8" ht="30" x14ac:dyDescent="0.25">
      <c r="D9" s="9" t="s">
        <v>60</v>
      </c>
      <c r="E9" s="10" t="s">
        <v>62</v>
      </c>
      <c r="F9" s="7">
        <v>1</v>
      </c>
      <c r="G9" s="8">
        <v>16000</v>
      </c>
      <c r="H9" s="4">
        <f t="shared" si="0"/>
        <v>16000</v>
      </c>
    </row>
    <row r="10" spans="4:8" ht="30" x14ac:dyDescent="0.25">
      <c r="D10" s="9" t="s">
        <v>10</v>
      </c>
      <c r="E10" s="10" t="s">
        <v>61</v>
      </c>
      <c r="F10" s="7">
        <v>1</v>
      </c>
      <c r="G10" s="8">
        <v>80000</v>
      </c>
      <c r="H10" s="4">
        <f t="shared" si="0"/>
        <v>80000</v>
      </c>
    </row>
    <row r="11" spans="4:8" ht="30" x14ac:dyDescent="0.25">
      <c r="D11" s="9" t="s">
        <v>11</v>
      </c>
      <c r="E11" s="10" t="s">
        <v>63</v>
      </c>
      <c r="F11" s="7">
        <v>1</v>
      </c>
      <c r="G11" s="8">
        <v>18000</v>
      </c>
      <c r="H11" s="4">
        <f t="shared" si="0"/>
        <v>18000</v>
      </c>
    </row>
    <row r="12" spans="4:8" ht="30" x14ac:dyDescent="0.25">
      <c r="D12" s="9" t="s">
        <v>12</v>
      </c>
      <c r="E12" s="10" t="s">
        <v>64</v>
      </c>
      <c r="F12" s="7">
        <v>2</v>
      </c>
      <c r="G12" s="8">
        <v>4000</v>
      </c>
      <c r="H12" s="4">
        <f t="shared" si="0"/>
        <v>8000</v>
      </c>
    </row>
    <row r="13" spans="4:8" ht="30" x14ac:dyDescent="0.25">
      <c r="D13" s="16" t="s">
        <v>37</v>
      </c>
      <c r="E13" s="17" t="s">
        <v>65</v>
      </c>
      <c r="F13" s="18">
        <v>1</v>
      </c>
      <c r="G13" s="4">
        <v>300000</v>
      </c>
      <c r="H13" s="4">
        <f t="shared" si="0"/>
        <v>300000</v>
      </c>
    </row>
    <row r="14" spans="4:8" ht="30" x14ac:dyDescent="0.25">
      <c r="D14" s="20" t="s">
        <v>45</v>
      </c>
      <c r="E14" s="17" t="s">
        <v>46</v>
      </c>
      <c r="F14" s="18">
        <v>4</v>
      </c>
      <c r="G14" s="4">
        <v>7700</v>
      </c>
      <c r="H14" s="19">
        <f t="shared" si="0"/>
        <v>30800</v>
      </c>
    </row>
    <row r="15" spans="4:8" ht="30" x14ac:dyDescent="0.25">
      <c r="D15" s="20" t="s">
        <v>58</v>
      </c>
      <c r="E15" s="17" t="s">
        <v>59</v>
      </c>
      <c r="F15" s="18">
        <v>1</v>
      </c>
      <c r="G15" s="4">
        <v>27500</v>
      </c>
      <c r="H15" s="19">
        <f t="shared" si="0"/>
        <v>27500</v>
      </c>
    </row>
    <row r="16" spans="4:8" ht="30" x14ac:dyDescent="0.25">
      <c r="D16" s="20" t="s">
        <v>66</v>
      </c>
      <c r="E16" s="17" t="s">
        <v>67</v>
      </c>
      <c r="F16" s="18">
        <v>2</v>
      </c>
      <c r="G16" s="4">
        <v>190000</v>
      </c>
      <c r="H16" s="19">
        <f t="shared" si="0"/>
        <v>380000</v>
      </c>
    </row>
    <row r="17" spans="4:9" ht="30" x14ac:dyDescent="0.25">
      <c r="D17" s="20" t="s">
        <v>41</v>
      </c>
      <c r="E17" s="17" t="s">
        <v>42</v>
      </c>
      <c r="F17" s="18">
        <v>1</v>
      </c>
      <c r="G17" s="4">
        <v>39200</v>
      </c>
      <c r="H17" s="19">
        <f>F17*G17</f>
        <v>39200</v>
      </c>
      <c r="I17" s="1"/>
    </row>
    <row r="18" spans="4:9" x14ac:dyDescent="0.25">
      <c r="H18" s="21">
        <f>SUM(H5:H17)</f>
        <v>1146000</v>
      </c>
    </row>
  </sheetData>
  <hyperlinks>
    <hyperlink ref="D7" r:id="rId1" xr:uid="{8FB12679-6E04-404A-88B5-EF062F79131A}"/>
    <hyperlink ref="D11" r:id="rId2" xr:uid="{FC3666AD-7B71-43E2-8B6D-075C625F4F8C}"/>
    <hyperlink ref="D12" r:id="rId3" xr:uid="{4CB50E44-319E-47C3-AF03-4DE50C756C2C}"/>
    <hyperlink ref="D5" r:id="rId4" xr:uid="{F82DBB5D-851E-4FC7-9C98-3F1D351577AB}"/>
    <hyperlink ref="D8" r:id="rId5" xr:uid="{8D1A5DA5-F129-44EB-B30C-DCAE58731269}"/>
    <hyperlink ref="D10" r:id="rId6" xr:uid="{BCBD1152-F310-4A47-A586-43D7551AE679}"/>
    <hyperlink ref="D9" r:id="rId7" xr:uid="{6680F61B-2FBA-4D61-AFEC-5DA29BF380E6}"/>
    <hyperlink ref="D6" r:id="rId8" xr:uid="{2BFFC47C-ECDD-4B7D-B8DA-BBC2FA6818E5}"/>
    <hyperlink ref="D13" r:id="rId9" xr:uid="{4C32AAD6-392F-4D85-9F8E-5F8A3B4703F5}"/>
    <hyperlink ref="D17" r:id="rId10" xr:uid="{C953E3A1-3259-4157-86E7-4BA9D40D5F12}"/>
    <hyperlink ref="D14" r:id="rId11" xr:uid="{6EAC7615-3803-4428-87F7-CC34B3EAD171}"/>
    <hyperlink ref="D15" r:id="rId12" xr:uid="{AD603D05-1354-49C9-8EDE-0531447FBD8A}"/>
    <hyperlink ref="D16" r:id="rId13" location="reco_item_pos=2&amp;reco_backend=machinalis-seller-items&amp;reco_backend_type=low_level&amp;reco_client=vip-seller_items-above&amp;reco_id=670e1e3a-4a8d-4b4b-a85d-b992405b7866" xr:uid="{42F4563C-28AB-4F3E-B5E1-918733DC07C1}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I20"/>
  <sheetViews>
    <sheetView topLeftCell="A4" zoomScale="85" zoomScaleNormal="85" workbookViewId="0">
      <selection activeCell="D15" sqref="D15"/>
    </sheetView>
  </sheetViews>
  <sheetFormatPr baseColWidth="10" defaultColWidth="9.140625" defaultRowHeight="15" x14ac:dyDescent="0.25"/>
  <cols>
    <col min="4" max="4" width="13.140625" customWidth="1"/>
    <col min="5" max="5" width="27.140625" customWidth="1"/>
    <col min="6" max="6" width="12.5703125" customWidth="1"/>
    <col min="7" max="7" width="19.7109375" customWidth="1"/>
    <col min="8" max="8" width="18.5703125" customWidth="1"/>
    <col min="9" max="9" width="14.5703125" bestFit="1" customWidth="1"/>
  </cols>
  <sheetData>
    <row r="4" spans="4:8" x14ac:dyDescent="0.25">
      <c r="D4" s="2" t="s">
        <v>0</v>
      </c>
      <c r="E4" s="2" t="s">
        <v>1</v>
      </c>
      <c r="F4" s="2" t="s">
        <v>2</v>
      </c>
      <c r="G4" s="2" t="s">
        <v>3</v>
      </c>
      <c r="H4" s="11" t="s">
        <v>19</v>
      </c>
    </row>
    <row r="5" spans="4:8" ht="30" x14ac:dyDescent="0.25">
      <c r="D5" s="6" t="s">
        <v>4</v>
      </c>
      <c r="E5" s="7" t="s">
        <v>13</v>
      </c>
      <c r="F5" s="7">
        <v>1</v>
      </c>
      <c r="G5" s="8">
        <v>232000</v>
      </c>
      <c r="H5" s="4">
        <f>F5*G5</f>
        <v>232000</v>
      </c>
    </row>
    <row r="6" spans="4:8" ht="30" x14ac:dyDescent="0.25">
      <c r="D6" s="9" t="s">
        <v>7</v>
      </c>
      <c r="E6" s="10" t="s">
        <v>14</v>
      </c>
      <c r="F6" s="7">
        <v>1</v>
      </c>
      <c r="G6" s="8">
        <v>5500</v>
      </c>
      <c r="H6" s="4">
        <f t="shared" ref="H6:H18" si="0">F6*G6</f>
        <v>5500</v>
      </c>
    </row>
    <row r="7" spans="4:8" x14ac:dyDescent="0.25">
      <c r="D7" s="9" t="s">
        <v>5</v>
      </c>
      <c r="E7" s="7" t="s">
        <v>6</v>
      </c>
      <c r="F7" s="7">
        <v>1</v>
      </c>
      <c r="G7" s="8">
        <v>42300</v>
      </c>
      <c r="H7" s="4">
        <f t="shared" si="0"/>
        <v>42300</v>
      </c>
    </row>
    <row r="8" spans="4:8" ht="30" x14ac:dyDescent="0.25">
      <c r="D8" s="9" t="s">
        <v>8</v>
      </c>
      <c r="E8" s="10" t="s">
        <v>15</v>
      </c>
      <c r="F8" s="7">
        <v>1</v>
      </c>
      <c r="G8" s="8">
        <v>31000</v>
      </c>
      <c r="H8" s="4">
        <f t="shared" si="0"/>
        <v>31000</v>
      </c>
    </row>
    <row r="9" spans="4:8" ht="30" x14ac:dyDescent="0.25">
      <c r="D9" s="9" t="s">
        <v>9</v>
      </c>
      <c r="E9" s="10" t="s">
        <v>16</v>
      </c>
      <c r="F9" s="7">
        <v>1</v>
      </c>
      <c r="G9" s="8">
        <v>29600</v>
      </c>
      <c r="H9" s="4">
        <f t="shared" si="0"/>
        <v>29600</v>
      </c>
    </row>
    <row r="10" spans="4:8" ht="45" x14ac:dyDescent="0.25">
      <c r="D10" s="9" t="s">
        <v>10</v>
      </c>
      <c r="E10" s="10" t="s">
        <v>57</v>
      </c>
      <c r="F10" s="7">
        <v>1</v>
      </c>
      <c r="G10" s="8">
        <v>57000</v>
      </c>
      <c r="H10" s="4">
        <f t="shared" si="0"/>
        <v>57000</v>
      </c>
    </row>
    <row r="11" spans="4:8" ht="30" x14ac:dyDescent="0.25">
      <c r="D11" s="9" t="s">
        <v>11</v>
      </c>
      <c r="E11" s="10" t="s">
        <v>17</v>
      </c>
      <c r="F11" s="7">
        <v>1</v>
      </c>
      <c r="G11" s="8">
        <v>17600</v>
      </c>
      <c r="H11" s="4">
        <f t="shared" si="0"/>
        <v>17600</v>
      </c>
    </row>
    <row r="12" spans="4:8" ht="30" x14ac:dyDescent="0.25">
      <c r="D12" s="9" t="s">
        <v>12</v>
      </c>
      <c r="E12" s="10" t="s">
        <v>18</v>
      </c>
      <c r="F12" s="7">
        <v>2</v>
      </c>
      <c r="G12" s="8">
        <v>4600</v>
      </c>
      <c r="H12" s="4">
        <f t="shared" si="0"/>
        <v>9200</v>
      </c>
    </row>
    <row r="13" spans="4:8" ht="30" x14ac:dyDescent="0.25">
      <c r="D13" s="16" t="s">
        <v>37</v>
      </c>
      <c r="E13" s="17" t="s">
        <v>40</v>
      </c>
      <c r="F13" s="18">
        <v>1</v>
      </c>
      <c r="G13" s="4">
        <v>280000</v>
      </c>
      <c r="H13" s="4">
        <f t="shared" si="0"/>
        <v>280000</v>
      </c>
    </row>
    <row r="14" spans="4:8" ht="45" x14ac:dyDescent="0.25">
      <c r="D14" s="16" t="s">
        <v>38</v>
      </c>
      <c r="E14" s="17" t="s">
        <v>39</v>
      </c>
      <c r="F14" s="18">
        <v>1</v>
      </c>
      <c r="G14" s="4">
        <v>67900</v>
      </c>
      <c r="H14" s="19">
        <f t="shared" si="0"/>
        <v>67900</v>
      </c>
    </row>
    <row r="15" spans="4:8" ht="45" x14ac:dyDescent="0.25">
      <c r="D15" s="16" t="s">
        <v>55</v>
      </c>
      <c r="E15" s="17" t="s">
        <v>56</v>
      </c>
      <c r="F15" s="18">
        <v>1</v>
      </c>
      <c r="G15" s="4">
        <v>46000</v>
      </c>
      <c r="H15" s="19">
        <f t="shared" si="0"/>
        <v>46000</v>
      </c>
    </row>
    <row r="16" spans="4:8" ht="45" x14ac:dyDescent="0.25">
      <c r="D16" s="20" t="s">
        <v>43</v>
      </c>
      <c r="E16" s="17" t="s">
        <v>44</v>
      </c>
      <c r="F16" s="18">
        <v>2</v>
      </c>
      <c r="G16" s="4">
        <v>10200</v>
      </c>
      <c r="H16" s="19">
        <f t="shared" si="0"/>
        <v>20400</v>
      </c>
    </row>
    <row r="17" spans="4:9" ht="30" x14ac:dyDescent="0.25">
      <c r="D17" s="20" t="s">
        <v>45</v>
      </c>
      <c r="E17" s="17" t="s">
        <v>46</v>
      </c>
      <c r="F17" s="18">
        <v>4</v>
      </c>
      <c r="G17" s="4">
        <v>7700</v>
      </c>
      <c r="H17" s="19">
        <f t="shared" si="0"/>
        <v>30800</v>
      </c>
    </row>
    <row r="18" spans="4:9" ht="45" x14ac:dyDescent="0.25">
      <c r="D18" s="20" t="s">
        <v>58</v>
      </c>
      <c r="E18" s="17" t="s">
        <v>59</v>
      </c>
      <c r="F18" s="18">
        <v>1</v>
      </c>
      <c r="G18" s="4">
        <v>27500</v>
      </c>
      <c r="H18" s="19">
        <f t="shared" si="0"/>
        <v>27500</v>
      </c>
    </row>
    <row r="19" spans="4:9" ht="30" x14ac:dyDescent="0.25">
      <c r="D19" s="20" t="s">
        <v>41</v>
      </c>
      <c r="E19" s="17" t="s">
        <v>42</v>
      </c>
      <c r="F19" s="18">
        <v>1</v>
      </c>
      <c r="G19" s="4">
        <v>39200</v>
      </c>
      <c r="H19" s="19">
        <f>F19*G19</f>
        <v>39200</v>
      </c>
      <c r="I19" s="1"/>
    </row>
    <row r="20" spans="4:9" x14ac:dyDescent="0.25">
      <c r="H20" s="21">
        <f>SUM(H5:H19)</f>
        <v>936000</v>
      </c>
    </row>
  </sheetData>
  <hyperlinks>
    <hyperlink ref="D7" r:id="rId1" xr:uid="{9F496868-FF71-43BC-99E8-5796A3A44A87}"/>
    <hyperlink ref="D11" r:id="rId2" xr:uid="{00DE64E0-41FE-4E1B-8BC3-B95C6E6870B2}"/>
    <hyperlink ref="D12" r:id="rId3" xr:uid="{C9180CB7-1E23-4E81-9588-AC2A5643FDB0}"/>
    <hyperlink ref="D5" r:id="rId4" xr:uid="{D38A1CD0-DB24-4107-A822-8A939503DD41}"/>
    <hyperlink ref="D8" r:id="rId5" xr:uid="{1854776C-B086-483D-8F9C-90715B4974AB}"/>
    <hyperlink ref="D10" r:id="rId6" xr:uid="{A48700B6-BD98-4A6F-9AC1-B8082C7AE340}"/>
    <hyperlink ref="D9" r:id="rId7" xr:uid="{F4122C39-9619-4CD9-B5FB-8A439631CC1E}"/>
    <hyperlink ref="D6" r:id="rId8" xr:uid="{97092F7F-15B7-40CF-85A9-B717C83CFC61}"/>
    <hyperlink ref="D13" r:id="rId9" location="reco_item_pos=0&amp;reco_backend=machinalis-seller-items&amp;reco_backend_type=low_level&amp;reco_client=vip-seller_items-above&amp;reco_id=b8bdef3e-e13f-4729-805c-874008e1fd59" xr:uid="{6CCD0FDC-D494-4BDE-8669-0EEBAD4D2702}"/>
    <hyperlink ref="D14" r:id="rId10" xr:uid="{71660929-F535-47E2-8204-733A344360D8}"/>
    <hyperlink ref="D19" r:id="rId11" xr:uid="{8AAC77AC-FDEE-43D5-8C3D-5F07B6182DB2}"/>
    <hyperlink ref="D16" r:id="rId12" xr:uid="{AE656F16-32BC-41DB-BA25-68EBE072D2B2}"/>
    <hyperlink ref="D17" r:id="rId13" xr:uid="{68E17EC5-29FB-4FEE-B9F1-75129A19209A}"/>
    <hyperlink ref="D15" r:id="rId14" xr:uid="{B96DBA8D-C09D-4BD8-9493-FFBDB1448DFF}"/>
    <hyperlink ref="D18" r:id="rId15" xr:uid="{E6DC3336-A2E1-43D5-BC38-DE0083938CAF}"/>
  </hyperlinks>
  <pageMargins left="0.7" right="0.7" top="0.75" bottom="0.75" header="0.3" footer="0.3"/>
  <pageSetup paperSize="9"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F638-B1D7-4EFE-B345-F37F8804052B}">
  <dimension ref="C1:D8"/>
  <sheetViews>
    <sheetView workbookViewId="0">
      <selection activeCell="D9" sqref="D9"/>
    </sheetView>
  </sheetViews>
  <sheetFormatPr baseColWidth="10" defaultRowHeight="15" x14ac:dyDescent="0.25"/>
  <cols>
    <col min="3" max="3" width="27.85546875" customWidth="1"/>
    <col min="4" max="4" width="17.28515625" customWidth="1"/>
    <col min="5" max="5" width="28.5703125" customWidth="1"/>
  </cols>
  <sheetData>
    <row r="1" spans="3:4" x14ac:dyDescent="0.25">
      <c r="C1" s="22" t="s">
        <v>54</v>
      </c>
      <c r="D1">
        <v>16</v>
      </c>
    </row>
    <row r="2" spans="3:4" x14ac:dyDescent="0.25">
      <c r="C2" s="22" t="s">
        <v>51</v>
      </c>
      <c r="D2">
        <v>6.0000000000000001E-3</v>
      </c>
    </row>
    <row r="3" spans="3:4" x14ac:dyDescent="0.25">
      <c r="C3" s="22" t="s">
        <v>50</v>
      </c>
      <c r="D3">
        <v>20</v>
      </c>
    </row>
    <row r="4" spans="3:4" x14ac:dyDescent="0.25">
      <c r="C4" s="22" t="s">
        <v>48</v>
      </c>
      <c r="D4">
        <v>5</v>
      </c>
    </row>
    <row r="5" spans="3:4" x14ac:dyDescent="0.25">
      <c r="C5" s="22" t="s">
        <v>52</v>
      </c>
      <c r="D5">
        <f>1/(1+(PI()*D1/D4)*D2)</f>
        <v>0.94311277747418443</v>
      </c>
    </row>
    <row r="6" spans="3:4" x14ac:dyDescent="0.25">
      <c r="C6" s="22" t="s">
        <v>53</v>
      </c>
      <c r="D6">
        <f>2-1/D5</f>
        <v>0.93968142105107599</v>
      </c>
    </row>
    <row r="7" spans="3:4" x14ac:dyDescent="0.25">
      <c r="C7" s="22" t="s">
        <v>49</v>
      </c>
      <c r="D7">
        <f>0.9*D5</f>
        <v>0.848801499726766</v>
      </c>
    </row>
    <row r="8" spans="3:4" ht="30" x14ac:dyDescent="0.25">
      <c r="C8" s="23" t="s">
        <v>47</v>
      </c>
      <c r="D8">
        <f>(D4*D3*9.81*(1+D2))/(2000*PI()*D7)</f>
        <v>0.18504654529798692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8A6-7BDD-4A91-9BA3-82478F142445}">
  <dimension ref="C4:AI11"/>
  <sheetViews>
    <sheetView workbookViewId="0">
      <selection activeCell="C16" sqref="C16"/>
    </sheetView>
  </sheetViews>
  <sheetFormatPr baseColWidth="10" defaultRowHeight="15" x14ac:dyDescent="0.25"/>
  <cols>
    <col min="3" max="3" width="35.28515625" customWidth="1"/>
  </cols>
  <sheetData>
    <row r="4" spans="3:35" x14ac:dyDescent="0.25">
      <c r="C4" s="15" t="s">
        <v>20</v>
      </c>
      <c r="D4" s="14" t="s">
        <v>28</v>
      </c>
      <c r="E4" s="14" t="s">
        <v>29</v>
      </c>
      <c r="F4" s="14" t="s">
        <v>30</v>
      </c>
      <c r="G4" s="14" t="s">
        <v>31</v>
      </c>
      <c r="H4" s="14" t="s">
        <v>32</v>
      </c>
      <c r="I4" s="14" t="s">
        <v>33</v>
      </c>
      <c r="J4" s="14" t="s">
        <v>34</v>
      </c>
      <c r="K4" s="14" t="s">
        <v>35</v>
      </c>
      <c r="L4" s="14" t="s">
        <v>36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3:35" ht="19.5" customHeight="1" x14ac:dyDescent="0.25">
      <c r="C5" s="5" t="s">
        <v>23</v>
      </c>
      <c r="D5" s="13"/>
      <c r="E5" s="3"/>
      <c r="F5" s="3"/>
      <c r="G5" s="3"/>
      <c r="H5" s="3"/>
      <c r="I5" s="3"/>
      <c r="J5" s="3"/>
      <c r="K5" s="3"/>
      <c r="L5" s="3"/>
    </row>
    <row r="6" spans="3:35" ht="19.5" customHeight="1" x14ac:dyDescent="0.25">
      <c r="C6" s="5" t="s">
        <v>21</v>
      </c>
      <c r="D6" s="3"/>
      <c r="E6" s="13"/>
      <c r="F6" s="3"/>
      <c r="G6" s="3"/>
      <c r="H6" s="3"/>
      <c r="I6" s="3"/>
      <c r="J6" s="3"/>
      <c r="K6" s="3"/>
      <c r="L6" s="3"/>
    </row>
    <row r="7" spans="3:35" ht="19.5" customHeight="1" x14ac:dyDescent="0.25">
      <c r="C7" s="5" t="s">
        <v>22</v>
      </c>
      <c r="D7" s="3"/>
      <c r="E7" s="3"/>
      <c r="F7" s="13"/>
      <c r="G7" s="3"/>
      <c r="H7" s="3"/>
      <c r="I7" s="3"/>
      <c r="J7" s="3"/>
      <c r="K7" s="3"/>
      <c r="L7" s="3"/>
    </row>
    <row r="8" spans="3:35" ht="17.25" customHeight="1" x14ac:dyDescent="0.25">
      <c r="C8" s="5" t="s">
        <v>24</v>
      </c>
      <c r="D8" s="3"/>
      <c r="E8" s="3"/>
      <c r="F8" s="3"/>
      <c r="G8" s="13"/>
      <c r="H8" s="3"/>
      <c r="I8" s="3"/>
      <c r="J8" s="3"/>
      <c r="K8" s="3"/>
      <c r="L8" s="3"/>
    </row>
    <row r="9" spans="3:35" ht="19.5" customHeight="1" x14ac:dyDescent="0.25">
      <c r="C9" s="5" t="s">
        <v>26</v>
      </c>
      <c r="D9" s="3"/>
      <c r="E9" s="3"/>
      <c r="F9" s="3"/>
      <c r="G9" s="3"/>
      <c r="H9" s="13"/>
      <c r="I9" s="3"/>
      <c r="J9" s="3"/>
      <c r="K9" s="3"/>
      <c r="L9" s="3"/>
    </row>
    <row r="10" spans="3:35" x14ac:dyDescent="0.25">
      <c r="C10" s="5" t="s">
        <v>25</v>
      </c>
      <c r="D10" s="3"/>
      <c r="E10" s="3"/>
      <c r="F10" s="3"/>
      <c r="G10" s="3"/>
      <c r="H10" s="3"/>
      <c r="I10" s="13"/>
      <c r="J10" s="13"/>
      <c r="K10" s="3"/>
      <c r="L10" s="3"/>
    </row>
    <row r="11" spans="3:35" x14ac:dyDescent="0.25">
      <c r="C11" s="5" t="s">
        <v>27</v>
      </c>
      <c r="D11" s="3"/>
      <c r="E11" s="3"/>
      <c r="F11" s="3"/>
      <c r="G11" s="3"/>
      <c r="H11" s="3"/>
      <c r="I11" s="3"/>
      <c r="J11" s="3"/>
      <c r="K11" s="13"/>
      <c r="L11" s="1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PresupuestoBig</vt:lpstr>
      <vt:lpstr>Presupuesto</vt:lpstr>
      <vt:lpstr>Calculos</vt:lpstr>
      <vt:lpstr>Gannt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andres mendoza</dc:creator>
  <cp:lastModifiedBy>diego andres mendoza</cp:lastModifiedBy>
  <dcterms:created xsi:type="dcterms:W3CDTF">2015-06-05T18:19:34Z</dcterms:created>
  <dcterms:modified xsi:type="dcterms:W3CDTF">2022-03-15T03:45:04Z</dcterms:modified>
</cp:coreProperties>
</file>