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hidePivotFieldList="1"/>
  <mc:AlternateContent xmlns:mc="http://schemas.openxmlformats.org/markup-compatibility/2006">
    <mc:Choice Requires="x15">
      <x15ac:absPath xmlns:x15ac="http://schemas.microsoft.com/office/spreadsheetml/2010/11/ac" url="/Users/damian/Desktop/Excel Projects For Linked In/"/>
    </mc:Choice>
  </mc:AlternateContent>
  <xr:revisionPtr revIDLastSave="0" documentId="8_{F84E257D-79A4-8A4E-82C1-D9A36033C1A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Electric vehicles" sheetId="4" r:id="rId1"/>
    <sheet name="Original Dataset" sheetId="2" r:id="rId2"/>
    <sheet name="Sales by Region" sheetId="5" r:id="rId3"/>
    <sheet name="Monthly Sales Trends" sheetId="7" r:id="rId4"/>
    <sheet name="Sales by Quarter" sheetId="8" r:id="rId5"/>
    <sheet name="Rep Sales Performance" sheetId="9" r:id="rId6"/>
    <sheet name="Sales Summary" sheetId="11" r:id="rId7"/>
  </sheet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ymU7HUradDqG8Ol9nJdRJtbk9kyKu4ILcLIiEFR4Yu8="/>
    </ext>
  </extLst>
</workbook>
</file>

<file path=xl/calcChain.xml><?xml version="1.0" encoding="utf-8"?>
<calcChain xmlns="http://schemas.openxmlformats.org/spreadsheetml/2006/main">
  <c r="G5" i="11" l="1"/>
  <c r="G4" i="11"/>
  <c r="G3" i="11"/>
  <c r="I6" i="7"/>
  <c r="I5" i="7"/>
  <c r="I4" i="7"/>
  <c r="O5" i="5"/>
  <c r="O4" i="5"/>
  <c r="O3" i="5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2" i="4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T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Q3" i="4" a="1"/>
  <c r="Q3" i="4" s="1"/>
  <c r="R3" i="4" s="1" a="1"/>
  <c r="R3" i="4" s="1"/>
  <c r="Q4" i="4" a="1"/>
  <c r="Q4" i="4" s="1"/>
  <c r="R4" i="4" s="1" a="1"/>
  <c r="R4" i="4" s="1"/>
  <c r="Q5" i="4" a="1"/>
  <c r="Q5" i="4" s="1"/>
  <c r="R5" i="4" s="1" a="1"/>
  <c r="R5" i="4" s="1"/>
  <c r="Q6" i="4" a="1"/>
  <c r="Q6" i="4" s="1"/>
  <c r="R6" i="4" s="1" a="1"/>
  <c r="R6" i="4" s="1"/>
  <c r="Q7" i="4" a="1"/>
  <c r="Q7" i="4" s="1"/>
  <c r="R7" i="4" s="1" a="1"/>
  <c r="R7" i="4" s="1"/>
  <c r="Q8" i="4" a="1"/>
  <c r="Q8" i="4" s="1"/>
  <c r="R8" i="4" s="1" a="1"/>
  <c r="R8" i="4" s="1"/>
  <c r="Q9" i="4" a="1"/>
  <c r="Q9" i="4" s="1"/>
  <c r="R9" i="4" s="1" a="1"/>
  <c r="R9" i="4" s="1"/>
  <c r="Q10" i="4" a="1"/>
  <c r="Q10" i="4" s="1"/>
  <c r="R10" i="4" s="1" a="1"/>
  <c r="R10" i="4" s="1"/>
  <c r="Q11" i="4" a="1"/>
  <c r="Q11" i="4" s="1"/>
  <c r="R11" i="4" s="1" a="1"/>
  <c r="R11" i="4" s="1"/>
  <c r="Q12" i="4" a="1"/>
  <c r="Q12" i="4" s="1"/>
  <c r="R12" i="4" s="1" a="1"/>
  <c r="R12" i="4" s="1"/>
  <c r="Q13" i="4" a="1"/>
  <c r="Q13" i="4" s="1"/>
  <c r="R13" i="4" s="1" a="1"/>
  <c r="R13" i="4" s="1"/>
  <c r="Q14" i="4" a="1"/>
  <c r="Q14" i="4" s="1"/>
  <c r="R14" i="4" s="1" a="1"/>
  <c r="R14" i="4" s="1"/>
  <c r="Q15" i="4" a="1"/>
  <c r="Q15" i="4" s="1"/>
  <c r="R15" i="4" s="1" a="1"/>
  <c r="R15" i="4" s="1"/>
  <c r="Q16" i="4" a="1"/>
  <c r="Q16" i="4" s="1"/>
  <c r="R16" i="4" s="1" a="1"/>
  <c r="R16" i="4" s="1"/>
  <c r="Q17" i="4" a="1"/>
  <c r="Q17" i="4" s="1"/>
  <c r="R17" i="4" s="1" a="1"/>
  <c r="R17" i="4" s="1"/>
  <c r="Q18" i="4" a="1"/>
  <c r="Q18" i="4" s="1"/>
  <c r="R18" i="4" s="1" a="1"/>
  <c r="R18" i="4" s="1"/>
  <c r="Q19" i="4" a="1"/>
  <c r="Q19" i="4" s="1"/>
  <c r="R19" i="4" s="1" a="1"/>
  <c r="R19" i="4" s="1"/>
  <c r="Q20" i="4" a="1"/>
  <c r="Q20" i="4" s="1"/>
  <c r="R20" i="4" s="1" a="1"/>
  <c r="R20" i="4" s="1"/>
  <c r="Q21" i="4" a="1"/>
  <c r="Q21" i="4" s="1"/>
  <c r="R21" i="4" s="1" a="1"/>
  <c r="R21" i="4" s="1"/>
  <c r="Q22" i="4" a="1"/>
  <c r="Q22" i="4" s="1"/>
  <c r="R22" i="4" s="1" a="1"/>
  <c r="R22" i="4" s="1"/>
  <c r="Q23" i="4" a="1"/>
  <c r="Q23" i="4" s="1"/>
  <c r="R23" i="4" s="1" a="1"/>
  <c r="R23" i="4" s="1"/>
  <c r="Q24" i="4" a="1"/>
  <c r="Q24" i="4" s="1"/>
  <c r="R24" i="4" s="1" a="1"/>
  <c r="R24" i="4" s="1"/>
  <c r="Q25" i="4" a="1"/>
  <c r="Q25" i="4" s="1"/>
  <c r="R25" i="4" s="1" a="1"/>
  <c r="R25" i="4" s="1"/>
  <c r="Q26" i="4" a="1"/>
  <c r="Q26" i="4" s="1"/>
  <c r="R26" i="4" s="1" a="1"/>
  <c r="R26" i="4" s="1"/>
  <c r="Q27" i="4" a="1"/>
  <c r="Q27" i="4" s="1"/>
  <c r="R27" i="4" s="1" a="1"/>
  <c r="R27" i="4" s="1"/>
  <c r="Q28" i="4" a="1"/>
  <c r="Q28" i="4" s="1"/>
  <c r="R28" i="4" s="1" a="1"/>
  <c r="R28" i="4" s="1"/>
  <c r="Q29" i="4" a="1"/>
  <c r="Q29" i="4" s="1"/>
  <c r="R29" i="4" s="1" a="1"/>
  <c r="R29" i="4" s="1"/>
  <c r="Q30" i="4" a="1"/>
  <c r="Q30" i="4" s="1"/>
  <c r="R30" i="4" s="1" a="1"/>
  <c r="R30" i="4" s="1"/>
  <c r="Q31" i="4" a="1"/>
  <c r="Q31" i="4" s="1"/>
  <c r="R31" i="4" s="1" a="1"/>
  <c r="R31" i="4" s="1"/>
  <c r="Q32" i="4" a="1"/>
  <c r="Q32" i="4" s="1"/>
  <c r="R32" i="4" s="1" a="1"/>
  <c r="R32" i="4" s="1"/>
  <c r="Q33" i="4" a="1"/>
  <c r="Q33" i="4" s="1"/>
  <c r="R33" i="4" s="1" a="1"/>
  <c r="R33" i="4" s="1"/>
  <c r="Q34" i="4" a="1"/>
  <c r="Q34" i="4" s="1"/>
  <c r="R34" i="4" s="1" a="1"/>
  <c r="R34" i="4" s="1"/>
  <c r="Q35" i="4" a="1"/>
  <c r="Q35" i="4" s="1"/>
  <c r="R35" i="4" s="1" a="1"/>
  <c r="R35" i="4" s="1"/>
  <c r="Q36" i="4" a="1"/>
  <c r="Q36" i="4" s="1"/>
  <c r="R36" i="4" s="1" a="1"/>
  <c r="R36" i="4" s="1"/>
  <c r="Q37" i="4" a="1"/>
  <c r="Q37" i="4" s="1"/>
  <c r="R37" i="4" s="1" a="1"/>
  <c r="R37" i="4" s="1"/>
  <c r="Q38" i="4" a="1"/>
  <c r="Q38" i="4" s="1"/>
  <c r="R38" i="4" s="1" a="1"/>
  <c r="R38" i="4" s="1"/>
  <c r="Q39" i="4" a="1"/>
  <c r="Q39" i="4" s="1"/>
  <c r="R39" i="4" s="1" a="1"/>
  <c r="R39" i="4" s="1"/>
  <c r="Q40" i="4" a="1"/>
  <c r="Q40" i="4" s="1"/>
  <c r="R40" i="4" s="1" a="1"/>
  <c r="R40" i="4" s="1"/>
  <c r="Q41" i="4" a="1"/>
  <c r="Q41" i="4" s="1"/>
  <c r="R41" i="4" s="1" a="1"/>
  <c r="R41" i="4" s="1"/>
  <c r="Q42" i="4" a="1"/>
  <c r="Q42" i="4" s="1"/>
  <c r="R42" i="4" s="1" a="1"/>
  <c r="R42" i="4" s="1"/>
  <c r="Q43" i="4" a="1"/>
  <c r="Q43" i="4" s="1"/>
  <c r="R43" i="4" s="1" a="1"/>
  <c r="R43" i="4" s="1"/>
  <c r="Q44" i="4" a="1"/>
  <c r="Q44" i="4" s="1"/>
  <c r="R44" i="4" s="1" a="1"/>
  <c r="R44" i="4" s="1"/>
  <c r="Q45" i="4" a="1"/>
  <c r="Q45" i="4" s="1"/>
  <c r="R45" i="4" s="1" a="1"/>
  <c r="R45" i="4" s="1"/>
  <c r="Q46" i="4" a="1"/>
  <c r="Q46" i="4" s="1"/>
  <c r="R46" i="4" s="1" a="1"/>
  <c r="R46" i="4" s="1"/>
  <c r="Q47" i="4" a="1"/>
  <c r="Q47" i="4" s="1"/>
  <c r="R47" i="4" s="1" a="1"/>
  <c r="R47" i="4" s="1"/>
  <c r="Q48" i="4" a="1"/>
  <c r="Q48" i="4" s="1"/>
  <c r="R48" i="4" s="1" a="1"/>
  <c r="R48" i="4" s="1"/>
  <c r="Q49" i="4" a="1"/>
  <c r="Q49" i="4" s="1"/>
  <c r="R49" i="4" s="1" a="1"/>
  <c r="R49" i="4" s="1"/>
  <c r="Q50" i="4" a="1"/>
  <c r="Q50" i="4" s="1"/>
  <c r="R50" i="4" s="1" a="1"/>
  <c r="R50" i="4" s="1"/>
  <c r="Q51" i="4" a="1"/>
  <c r="Q51" i="4" s="1"/>
  <c r="R51" i="4" s="1" a="1"/>
  <c r="R51" i="4" s="1"/>
  <c r="Q52" i="4" a="1"/>
  <c r="Q52" i="4" s="1"/>
  <c r="R52" i="4" s="1" a="1"/>
  <c r="R52" i="4" s="1"/>
  <c r="Q53" i="4" a="1"/>
  <c r="Q53" i="4" s="1"/>
  <c r="R53" i="4" s="1" a="1"/>
  <c r="R53" i="4" s="1"/>
  <c r="Q54" i="4" a="1"/>
  <c r="Q54" i="4" s="1"/>
  <c r="R54" i="4" s="1" a="1"/>
  <c r="R54" i="4" s="1"/>
  <c r="Q55" i="4" a="1"/>
  <c r="Q55" i="4" s="1"/>
  <c r="R55" i="4" s="1" a="1"/>
  <c r="R55" i="4" s="1"/>
  <c r="Q56" i="4" a="1"/>
  <c r="Q56" i="4" s="1"/>
  <c r="R56" i="4" s="1" a="1"/>
  <c r="R56" i="4" s="1"/>
  <c r="Q57" i="4" a="1"/>
  <c r="Q57" i="4" s="1"/>
  <c r="R57" i="4" s="1" a="1"/>
  <c r="R57" i="4" s="1"/>
  <c r="Q58" i="4" a="1"/>
  <c r="Q58" i="4" s="1"/>
  <c r="R58" i="4" s="1" a="1"/>
  <c r="R58" i="4" s="1"/>
  <c r="Q59" i="4" a="1"/>
  <c r="Q59" i="4" s="1"/>
  <c r="R59" i="4" s="1" a="1"/>
  <c r="R59" i="4" s="1"/>
  <c r="Q60" i="4" a="1"/>
  <c r="Q60" i="4" s="1"/>
  <c r="R60" i="4" s="1" a="1"/>
  <c r="R60" i="4" s="1"/>
  <c r="Q61" i="4" a="1"/>
  <c r="Q61" i="4" s="1"/>
  <c r="R61" i="4" s="1" a="1"/>
  <c r="R61" i="4" s="1"/>
  <c r="Q62" i="4" a="1"/>
  <c r="Q62" i="4" s="1"/>
  <c r="R62" i="4" s="1" a="1"/>
  <c r="R62" i="4" s="1"/>
  <c r="Q63" i="4" a="1"/>
  <c r="Q63" i="4" s="1"/>
  <c r="R63" i="4" s="1" a="1"/>
  <c r="R63" i="4" s="1"/>
  <c r="Q64" i="4" a="1"/>
  <c r="Q64" i="4" s="1"/>
  <c r="R64" i="4" s="1" a="1"/>
  <c r="R64" i="4" s="1"/>
  <c r="Q65" i="4" a="1"/>
  <c r="Q65" i="4" s="1"/>
  <c r="R65" i="4" s="1" a="1"/>
  <c r="R65" i="4" s="1"/>
  <c r="Q66" i="4" a="1"/>
  <c r="Q66" i="4" s="1"/>
  <c r="R66" i="4" s="1" a="1"/>
  <c r="R66" i="4" s="1"/>
  <c r="Q67" i="4" a="1"/>
  <c r="Q67" i="4" s="1"/>
  <c r="R67" i="4" s="1" a="1"/>
  <c r="R67" i="4" s="1"/>
  <c r="Q68" i="4" a="1"/>
  <c r="Q68" i="4" s="1"/>
  <c r="R68" i="4" s="1" a="1"/>
  <c r="R68" i="4" s="1"/>
  <c r="Q69" i="4" a="1"/>
  <c r="Q69" i="4" s="1"/>
  <c r="R69" i="4" s="1" a="1"/>
  <c r="R69" i="4" s="1"/>
  <c r="Q70" i="4" a="1"/>
  <c r="Q70" i="4" s="1"/>
  <c r="R70" i="4" s="1" a="1"/>
  <c r="R70" i="4" s="1"/>
  <c r="Q71" i="4" a="1"/>
  <c r="Q71" i="4" s="1"/>
  <c r="R71" i="4" s="1" a="1"/>
  <c r="R71" i="4" s="1"/>
  <c r="Q72" i="4" a="1"/>
  <c r="Q72" i="4" s="1"/>
  <c r="R72" i="4" s="1" a="1"/>
  <c r="R72" i="4" s="1"/>
  <c r="Q73" i="4" a="1"/>
  <c r="Q73" i="4" s="1"/>
  <c r="R73" i="4" s="1" a="1"/>
  <c r="R73" i="4" s="1"/>
  <c r="Q74" i="4" a="1"/>
  <c r="Q74" i="4" s="1"/>
  <c r="R74" i="4" s="1" a="1"/>
  <c r="R74" i="4" s="1"/>
  <c r="Q75" i="4" a="1"/>
  <c r="Q75" i="4" s="1"/>
  <c r="R75" i="4" s="1" a="1"/>
  <c r="R75" i="4" s="1"/>
  <c r="Q76" i="4" a="1"/>
  <c r="Q76" i="4" s="1"/>
  <c r="R76" i="4" s="1" a="1"/>
  <c r="R76" i="4" s="1"/>
  <c r="Q77" i="4" a="1"/>
  <c r="Q77" i="4" s="1"/>
  <c r="R77" i="4" s="1" a="1"/>
  <c r="R77" i="4" s="1"/>
  <c r="Q78" i="4" a="1"/>
  <c r="Q78" i="4" s="1"/>
  <c r="R78" i="4" s="1" a="1"/>
  <c r="R78" i="4" s="1"/>
  <c r="Q79" i="4" a="1"/>
  <c r="Q79" i="4" s="1"/>
  <c r="R79" i="4" s="1" a="1"/>
  <c r="R79" i="4" s="1"/>
  <c r="Q80" i="4" a="1"/>
  <c r="Q80" i="4" s="1"/>
  <c r="R80" i="4" s="1" a="1"/>
  <c r="R80" i="4" s="1"/>
  <c r="Q81" i="4" a="1"/>
  <c r="Q81" i="4" s="1"/>
  <c r="R81" i="4" s="1" a="1"/>
  <c r="R81" i="4" s="1"/>
  <c r="Q82" i="4" a="1"/>
  <c r="Q82" i="4" s="1"/>
  <c r="R82" i="4" s="1" a="1"/>
  <c r="R82" i="4" s="1"/>
  <c r="Q83" i="4" a="1"/>
  <c r="Q83" i="4" s="1"/>
  <c r="R83" i="4" s="1" a="1"/>
  <c r="R83" i="4" s="1"/>
  <c r="Q84" i="4" a="1"/>
  <c r="Q84" i="4" s="1"/>
  <c r="R84" i="4" s="1" a="1"/>
  <c r="R84" i="4" s="1"/>
  <c r="Q85" i="4" a="1"/>
  <c r="Q85" i="4" s="1"/>
  <c r="R85" i="4" s="1" a="1"/>
  <c r="R85" i="4" s="1"/>
  <c r="Q86" i="4" a="1"/>
  <c r="Q86" i="4" s="1"/>
  <c r="R86" i="4" s="1" a="1"/>
  <c r="R86" i="4" s="1"/>
  <c r="Q87" i="4" a="1"/>
  <c r="Q87" i="4" s="1"/>
  <c r="R87" i="4" s="1" a="1"/>
  <c r="R87" i="4" s="1"/>
  <c r="Q88" i="4" a="1"/>
  <c r="Q88" i="4" s="1"/>
  <c r="R88" i="4" s="1" a="1"/>
  <c r="R88" i="4" s="1"/>
  <c r="Q89" i="4" a="1"/>
  <c r="Q89" i="4" s="1"/>
  <c r="R89" i="4" s="1" a="1"/>
  <c r="R89" i="4" s="1"/>
  <c r="Q90" i="4" a="1"/>
  <c r="Q90" i="4" s="1"/>
  <c r="R90" i="4" s="1" a="1"/>
  <c r="R90" i="4" s="1"/>
  <c r="Q91" i="4" a="1"/>
  <c r="Q91" i="4" s="1"/>
  <c r="R91" i="4" s="1" a="1"/>
  <c r="R91" i="4" s="1"/>
  <c r="Q92" i="4" a="1"/>
  <c r="Q92" i="4" s="1"/>
  <c r="R92" i="4" s="1" a="1"/>
  <c r="R92" i="4" s="1"/>
  <c r="Q93" i="4" a="1"/>
  <c r="Q93" i="4" s="1"/>
  <c r="R93" i="4" s="1" a="1"/>
  <c r="R93" i="4" s="1"/>
  <c r="Q94" i="4" a="1"/>
  <c r="Q94" i="4" s="1"/>
  <c r="R94" i="4" s="1" a="1"/>
  <c r="R94" i="4" s="1"/>
  <c r="Q95" i="4" a="1"/>
  <c r="Q95" i="4" s="1"/>
  <c r="R95" i="4" s="1" a="1"/>
  <c r="R95" i="4" s="1"/>
  <c r="Q96" i="4" a="1"/>
  <c r="Q96" i="4" s="1"/>
  <c r="R96" i="4" s="1" a="1"/>
  <c r="R96" i="4" s="1"/>
  <c r="Q97" i="4" a="1"/>
  <c r="Q97" i="4" s="1"/>
  <c r="R97" i="4" s="1" a="1"/>
  <c r="R97" i="4" s="1"/>
  <c r="Q98" i="4" a="1"/>
  <c r="Q98" i="4" s="1"/>
  <c r="R98" i="4" s="1" a="1"/>
  <c r="R98" i="4" s="1"/>
  <c r="Q99" i="4" a="1"/>
  <c r="Q99" i="4" s="1"/>
  <c r="R99" i="4" s="1" a="1"/>
  <c r="R99" i="4" s="1"/>
  <c r="Q100" i="4" a="1"/>
  <c r="Q100" i="4" s="1"/>
  <c r="R100" i="4" s="1" a="1"/>
  <c r="R100" i="4" s="1"/>
  <c r="Q101" i="4" a="1"/>
  <c r="Q101" i="4" s="1"/>
  <c r="R101" i="4" s="1" a="1"/>
  <c r="R101" i="4" s="1"/>
  <c r="Q102" i="4" a="1"/>
  <c r="Q102" i="4" s="1"/>
  <c r="R102" i="4" s="1" a="1"/>
  <c r="R102" i="4" s="1"/>
  <c r="Q103" i="4" a="1"/>
  <c r="Q103" i="4" s="1"/>
  <c r="R103" i="4" s="1" a="1"/>
  <c r="R103" i="4" s="1"/>
  <c r="Q104" i="4" a="1"/>
  <c r="Q104" i="4" s="1"/>
  <c r="R104" i="4" s="1" a="1"/>
  <c r="R104" i="4" s="1"/>
  <c r="Q105" i="4" a="1"/>
  <c r="Q105" i="4" s="1"/>
  <c r="R105" i="4" s="1" a="1"/>
  <c r="R105" i="4" s="1"/>
  <c r="Q106" i="4" a="1"/>
  <c r="Q106" i="4" s="1"/>
  <c r="R106" i="4" s="1" a="1"/>
  <c r="R106" i="4" s="1"/>
  <c r="Q107" i="4" a="1"/>
  <c r="Q107" i="4" s="1"/>
  <c r="R107" i="4" s="1" a="1"/>
  <c r="R107" i="4" s="1"/>
  <c r="Q108" i="4" a="1"/>
  <c r="Q108" i="4" s="1"/>
  <c r="R108" i="4" s="1" a="1"/>
  <c r="R108" i="4" s="1"/>
  <c r="Q109" i="4" a="1"/>
  <c r="Q109" i="4" s="1"/>
  <c r="R109" i="4" s="1" a="1"/>
  <c r="R109" i="4" s="1"/>
  <c r="Q110" i="4" a="1"/>
  <c r="Q110" i="4" s="1"/>
  <c r="R110" i="4" s="1" a="1"/>
  <c r="R110" i="4" s="1"/>
  <c r="Q111" i="4" a="1"/>
  <c r="Q111" i="4" s="1"/>
  <c r="R111" i="4" s="1" a="1"/>
  <c r="R111" i="4" s="1"/>
  <c r="Q112" i="4" a="1"/>
  <c r="Q112" i="4" s="1"/>
  <c r="R112" i="4" s="1" a="1"/>
  <c r="R112" i="4" s="1"/>
  <c r="Q113" i="4" a="1"/>
  <c r="Q113" i="4" s="1"/>
  <c r="R113" i="4" s="1" a="1"/>
  <c r="R113" i="4" s="1"/>
  <c r="Q114" i="4" a="1"/>
  <c r="Q114" i="4" s="1"/>
  <c r="R114" i="4" s="1" a="1"/>
  <c r="R114" i="4" s="1"/>
  <c r="Q115" i="4" a="1"/>
  <c r="Q115" i="4" s="1"/>
  <c r="R115" i="4" s="1" a="1"/>
  <c r="R115" i="4" s="1"/>
  <c r="Q116" i="4" a="1"/>
  <c r="Q116" i="4" s="1"/>
  <c r="R116" i="4" s="1" a="1"/>
  <c r="R116" i="4" s="1"/>
  <c r="Q117" i="4" a="1"/>
  <c r="Q117" i="4" s="1"/>
  <c r="R117" i="4" s="1" a="1"/>
  <c r="R117" i="4" s="1"/>
  <c r="Q118" i="4" a="1"/>
  <c r="Q118" i="4" s="1"/>
  <c r="R118" i="4" s="1" a="1"/>
  <c r="R118" i="4" s="1"/>
  <c r="Q119" i="4" a="1"/>
  <c r="Q119" i="4" s="1"/>
  <c r="R119" i="4" s="1" a="1"/>
  <c r="R119" i="4" s="1"/>
  <c r="Q120" i="4" a="1"/>
  <c r="Q120" i="4" s="1"/>
  <c r="R120" i="4" s="1" a="1"/>
  <c r="R120" i="4" s="1"/>
  <c r="Q121" i="4" a="1"/>
  <c r="Q121" i="4" s="1"/>
  <c r="R121" i="4" s="1" a="1"/>
  <c r="R121" i="4" s="1"/>
  <c r="Q122" i="4" a="1"/>
  <c r="Q122" i="4" s="1"/>
  <c r="R122" i="4" s="1" a="1"/>
  <c r="R122" i="4" s="1"/>
  <c r="Q123" i="4" a="1"/>
  <c r="Q123" i="4" s="1"/>
  <c r="R123" i="4" s="1" a="1"/>
  <c r="R123" i="4" s="1"/>
  <c r="Q124" i="4" a="1"/>
  <c r="Q124" i="4" s="1"/>
  <c r="R124" i="4" s="1" a="1"/>
  <c r="R124" i="4" s="1"/>
  <c r="Q125" i="4" a="1"/>
  <c r="Q125" i="4" s="1"/>
  <c r="R125" i="4" s="1" a="1"/>
  <c r="R125" i="4" s="1"/>
  <c r="Q126" i="4" a="1"/>
  <c r="Q126" i="4" s="1"/>
  <c r="R126" i="4" s="1" a="1"/>
  <c r="R126" i="4" s="1"/>
  <c r="Q127" i="4" a="1"/>
  <c r="Q127" i="4" s="1"/>
  <c r="R127" i="4" s="1" a="1"/>
  <c r="R127" i="4" s="1"/>
  <c r="Q128" i="4" a="1"/>
  <c r="Q128" i="4" s="1"/>
  <c r="R128" i="4" s="1" a="1"/>
  <c r="R128" i="4" s="1"/>
  <c r="Q129" i="4" a="1"/>
  <c r="Q129" i="4" s="1"/>
  <c r="R129" i="4" s="1" a="1"/>
  <c r="R129" i="4" s="1"/>
  <c r="Q130" i="4" a="1"/>
  <c r="Q130" i="4" s="1"/>
  <c r="R130" i="4" s="1" a="1"/>
  <c r="R130" i="4" s="1"/>
  <c r="Q131" i="4" a="1"/>
  <c r="Q131" i="4" s="1"/>
  <c r="R131" i="4" s="1" a="1"/>
  <c r="R131" i="4" s="1"/>
  <c r="Q132" i="4" a="1"/>
  <c r="Q132" i="4" s="1"/>
  <c r="R132" i="4" s="1" a="1"/>
  <c r="R132" i="4" s="1"/>
  <c r="Q133" i="4" a="1"/>
  <c r="Q133" i="4" s="1"/>
  <c r="R133" i="4" s="1" a="1"/>
  <c r="R133" i="4" s="1"/>
  <c r="Q134" i="4" a="1"/>
  <c r="Q134" i="4" s="1"/>
  <c r="R134" i="4" s="1" a="1"/>
  <c r="R134" i="4" s="1"/>
  <c r="Q135" i="4" a="1"/>
  <c r="Q135" i="4" s="1"/>
  <c r="R135" i="4" s="1" a="1"/>
  <c r="R135" i="4" s="1"/>
  <c r="Q136" i="4" a="1"/>
  <c r="Q136" i="4" s="1"/>
  <c r="R136" i="4" s="1" a="1"/>
  <c r="R136" i="4" s="1"/>
  <c r="Q137" i="4" a="1"/>
  <c r="Q137" i="4" s="1"/>
  <c r="R137" i="4" s="1" a="1"/>
  <c r="R137" i="4" s="1"/>
  <c r="Q138" i="4" a="1"/>
  <c r="Q138" i="4" s="1"/>
  <c r="R138" i="4" s="1" a="1"/>
  <c r="R138" i="4" s="1"/>
  <c r="Q139" i="4" a="1"/>
  <c r="Q139" i="4" s="1"/>
  <c r="R139" i="4" s="1" a="1"/>
  <c r="R139" i="4" s="1"/>
  <c r="Q140" i="4" a="1"/>
  <c r="Q140" i="4" s="1"/>
  <c r="R140" i="4" s="1" a="1"/>
  <c r="R140" i="4" s="1"/>
  <c r="Q141" i="4" a="1"/>
  <c r="Q141" i="4" s="1"/>
  <c r="R141" i="4" s="1" a="1"/>
  <c r="R141" i="4" s="1"/>
  <c r="Q142" i="4" a="1"/>
  <c r="Q142" i="4" s="1"/>
  <c r="R142" i="4" s="1" a="1"/>
  <c r="R142" i="4" s="1"/>
  <c r="Q143" i="4" a="1"/>
  <c r="Q143" i="4" s="1"/>
  <c r="R143" i="4" s="1" a="1"/>
  <c r="R143" i="4" s="1"/>
  <c r="Q144" i="4" a="1"/>
  <c r="Q144" i="4" s="1"/>
  <c r="R144" i="4" s="1" a="1"/>
  <c r="R144" i="4" s="1"/>
  <c r="Q145" i="4" a="1"/>
  <c r="Q145" i="4" s="1"/>
  <c r="R145" i="4" s="1" a="1"/>
  <c r="R145" i="4" s="1"/>
  <c r="Q146" i="4" a="1"/>
  <c r="Q146" i="4" s="1"/>
  <c r="R146" i="4" s="1" a="1"/>
  <c r="R146" i="4" s="1"/>
  <c r="Q147" i="4" a="1"/>
  <c r="Q147" i="4" s="1"/>
  <c r="R147" i="4" s="1" a="1"/>
  <c r="R147" i="4" s="1"/>
  <c r="Q148" i="4" a="1"/>
  <c r="Q148" i="4" s="1"/>
  <c r="R148" i="4" s="1" a="1"/>
  <c r="R148" i="4" s="1"/>
  <c r="Q149" i="4" a="1"/>
  <c r="Q149" i="4" s="1"/>
  <c r="R149" i="4" s="1" a="1"/>
  <c r="R149" i="4" s="1"/>
  <c r="Q150" i="4" a="1"/>
  <c r="Q150" i="4" s="1"/>
  <c r="R150" i="4" s="1" a="1"/>
  <c r="R150" i="4" s="1"/>
  <c r="Q151" i="4" a="1"/>
  <c r="Q151" i="4" s="1"/>
  <c r="R151" i="4" s="1" a="1"/>
  <c r="R151" i="4" s="1"/>
  <c r="Q2" i="4" a="1"/>
  <c r="Q2" i="4" s="1"/>
  <c r="R2" i="4" s="1" a="1"/>
  <c r="R2" i="4" s="1"/>
  <c r="A3" i="9" l="1" a="1"/>
  <c r="A3" i="9" l="1"/>
  <c r="F5" i="9"/>
  <c r="F4" i="9"/>
  <c r="F3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<sst xmlns="http://schemas.openxmlformats.org/spreadsheetml/2006/main" count="3859" uniqueCount="362">
  <si>
    <t>Sales Rep ID</t>
  </si>
  <si>
    <t>Rep First Name</t>
  </si>
  <si>
    <t>Rep Last Name</t>
  </si>
  <si>
    <t>Month</t>
  </si>
  <si>
    <t>Product Type</t>
  </si>
  <si>
    <t>Min Speed</t>
  </si>
  <si>
    <t>Max Speed</t>
  </si>
  <si>
    <t>Distance</t>
  </si>
  <si>
    <t>Shipping Address</t>
  </si>
  <si>
    <t>Country Code</t>
  </si>
  <si>
    <t>Unit Price</t>
  </si>
  <si>
    <t>Units Sold</t>
  </si>
  <si>
    <t>Discount (%)</t>
  </si>
  <si>
    <t>Sanya</t>
  </si>
  <si>
    <t>Joshi</t>
  </si>
  <si>
    <t>June</t>
  </si>
  <si>
    <t>Electric Convertible</t>
  </si>
  <si>
    <t>40 mph</t>
  </si>
  <si>
    <t>120 km/h</t>
  </si>
  <si>
    <t>500 km</t>
  </si>
  <si>
    <t>1234 Maple Street, Los Angeles, 90210</t>
  </si>
  <si>
    <t>US</t>
  </si>
  <si>
    <t>150 USD</t>
  </si>
  <si>
    <t>March</t>
  </si>
  <si>
    <t>50 mph</t>
  </si>
  <si>
    <t>150 mph</t>
  </si>
  <si>
    <t>300 miles</t>
  </si>
  <si>
    <t>Electric Truck</t>
  </si>
  <si>
    <t>150 miles</t>
  </si>
  <si>
    <t>5678 Oak Avenue, New York, 10001</t>
  </si>
  <si>
    <t>200 USD</t>
  </si>
  <si>
    <t>January</t>
  </si>
  <si>
    <t>30 km/h</t>
  </si>
  <si>
    <t>9101 Pine Drive, Atlanta, 30301</t>
  </si>
  <si>
    <t>250 USD</t>
  </si>
  <si>
    <t>Fang</t>
  </si>
  <si>
    <t>Liu</t>
  </si>
  <si>
    <t>February</t>
  </si>
  <si>
    <t>2345 Birch Lane, Chicago, 60614</t>
  </si>
  <si>
    <t>300 USD</t>
  </si>
  <si>
    <t>123 Queen Street, Toronto, M5H 2N2</t>
  </si>
  <si>
    <t>CA</t>
  </si>
  <si>
    <t>204 CAD</t>
  </si>
  <si>
    <t>Electric Boat</t>
  </si>
  <si>
    <t>80 km/h</t>
  </si>
  <si>
    <t>Jonas</t>
  </si>
  <si>
    <t>Fischer</t>
  </si>
  <si>
    <t>April</t>
  </si>
  <si>
    <t>20 km/h</t>
  </si>
  <si>
    <t>456 King Road, Ottawa, K1A 0B1</t>
  </si>
  <si>
    <t>272 CAD</t>
  </si>
  <si>
    <t>789 Elm Boulevard, Vancouver, L4T 1P5</t>
  </si>
  <si>
    <t>340 CAD</t>
  </si>
  <si>
    <t>321 Cedar Crescent, Calgary, T5A 0H2</t>
  </si>
  <si>
    <t>408 CAD</t>
  </si>
  <si>
    <t>100 mph</t>
  </si>
  <si>
    <t>456 Avenida Reforma, Mexico City, 06080</t>
  </si>
  <si>
    <t>MX</t>
  </si>
  <si>
    <t>2,645 MXN</t>
  </si>
  <si>
    <t>Théo</t>
  </si>
  <si>
    <t>Bernard</t>
  </si>
  <si>
    <t>789 Calle Juárez, Guadalajara, 66000</t>
  </si>
  <si>
    <t>3,527 MXN</t>
  </si>
  <si>
    <t>234 Paseo de la Reforma, Monterrey, 06500</t>
  </si>
  <si>
    <t>4,404 MXN</t>
  </si>
  <si>
    <t>678 Calle 5 de Febrero, Puebla, 03230</t>
  </si>
  <si>
    <t>5,289 MXN</t>
  </si>
  <si>
    <t>Electric Car</t>
  </si>
  <si>
    <t>600 km</t>
  </si>
  <si>
    <t>123 Rua da Liberdade, São Paulo, 01234-000</t>
  </si>
  <si>
    <t>BR</t>
  </si>
  <si>
    <t>758 BRL</t>
  </si>
  <si>
    <t>456 Avenida Paulista, Rio de Janeiro, 01311-000</t>
  </si>
  <si>
    <t>1,012 BRL</t>
  </si>
  <si>
    <t>789 Rua dos Três Irmãos, Brasília, 05432-000</t>
  </si>
  <si>
    <t>1,265 BRL</t>
  </si>
  <si>
    <t>May</t>
  </si>
  <si>
    <t>321 Rua das Flores, Belo Horizonte, 01235-000</t>
  </si>
  <si>
    <t>1,512 BRL</t>
  </si>
  <si>
    <t>12 High Street, London, SW1A 1AA</t>
  </si>
  <si>
    <t>GB</t>
  </si>
  <si>
    <t>117 GBP</t>
  </si>
  <si>
    <t>34 King’s Road, Liverpool, W8 4PX</t>
  </si>
  <si>
    <t>156 GBP</t>
  </si>
  <si>
    <t>56 Queen Street, Edinburgh, EH2 4GQ</t>
  </si>
  <si>
    <t>195 GBP</t>
  </si>
  <si>
    <t>78 Church Lane, Birmingham, B1 1AA</t>
  </si>
  <si>
    <t>234 GBP</t>
  </si>
  <si>
    <t>123 Hauptstraße, Berlin, 10115</t>
  </si>
  <si>
    <t>DE</t>
  </si>
  <si>
    <t>139 EUR</t>
  </si>
  <si>
    <t>456 Bahnhofstraße, Frankfurt, 60329</t>
  </si>
  <si>
    <t>186 EUR</t>
  </si>
  <si>
    <t>789 Lindenweg, Munich, 10179</t>
  </si>
  <si>
    <t>232 EUR</t>
  </si>
  <si>
    <t>321 Gartenstraße, Dresden, 01067</t>
  </si>
  <si>
    <t>279 EUR</t>
  </si>
  <si>
    <t>123 Rue de la Paix, Paris, 75002</t>
  </si>
  <si>
    <t>FR</t>
  </si>
  <si>
    <t>456 Boulevard Saint-Germain, Lyon, 75006</t>
  </si>
  <si>
    <t>789 Avenue des Champs-Élysées, Marseille, 75008</t>
  </si>
  <si>
    <t>321 Rue du Faubourg, Toulouse, 75010</t>
  </si>
  <si>
    <t>123 Chang'an Avenue, Beijing, 100001</t>
  </si>
  <si>
    <t>CN</t>
  </si>
  <si>
    <t>1,083 CNY</t>
  </si>
  <si>
    <t>456 Wangfujing Street, Shanghai, 100006</t>
  </si>
  <si>
    <t>1,445 CNY</t>
  </si>
  <si>
    <t>789 Nanjing Road, Shenzhen, 200001</t>
  </si>
  <si>
    <t>1,807 CNY</t>
  </si>
  <si>
    <t>321 Huaihai Road, Guangzhou, 200020</t>
  </si>
  <si>
    <t>2,069 CNY</t>
  </si>
  <si>
    <t>123 MG Road, Bangalore, 560001</t>
  </si>
  <si>
    <t>IN</t>
  </si>
  <si>
    <t>12,348 INR</t>
  </si>
  <si>
    <t>456 Connaught Place, New Delhi, 110001</t>
  </si>
  <si>
    <t>16,456 INR</t>
  </si>
  <si>
    <t>789 Brigade Road, Mumbai, 560025</t>
  </si>
  <si>
    <t>20,565 INR</t>
  </si>
  <si>
    <t>321 Jayanagar, Kolkata, 560041</t>
  </si>
  <si>
    <t>24,673 INR</t>
  </si>
  <si>
    <t>123 George Street, Sydney, 2000</t>
  </si>
  <si>
    <t>AU</t>
  </si>
  <si>
    <t>222 AUD</t>
  </si>
  <si>
    <t>456 King Street, Melbourne, 3000</t>
  </si>
  <si>
    <t>296 AUD</t>
  </si>
  <si>
    <t>789 Victoria Road, Brisbane, 2048</t>
  </si>
  <si>
    <t>370 AUD</t>
  </si>
  <si>
    <t>321 Oxford Street, Perth, 2011</t>
  </si>
  <si>
    <t>444 AUD</t>
  </si>
  <si>
    <t>123 Long Street, Cape Town, 8001</t>
  </si>
  <si>
    <t>ZA</t>
  </si>
  <si>
    <t>2,743 ZAR</t>
  </si>
  <si>
    <t>456 Bree Street, Johannesburg, 8001</t>
  </si>
  <si>
    <t>3,652 ZAR</t>
  </si>
  <si>
    <t>789 Loop Street, Durban, 8000</t>
  </si>
  <si>
    <t>4,500 ZAR</t>
  </si>
  <si>
    <t>321 Church Street, Pretoria, 8001</t>
  </si>
  <si>
    <t>5,478 ZAR</t>
  </si>
  <si>
    <t>123 Shibuya Crossing, Tokyo, 150-0002</t>
  </si>
  <si>
    <t>JP</t>
  </si>
  <si>
    <t>22,313 JPY</t>
  </si>
  <si>
    <t>456 Akihabara, Osaka, 110-0006</t>
  </si>
  <si>
    <t>29,750 JPY</t>
  </si>
  <si>
    <t>789 Roppongi Hills, Yokohama, 106-0032</t>
  </si>
  <si>
    <t>37,188 JPY</t>
  </si>
  <si>
    <t>321 Ginza, Nagoya, 104-0061</t>
  </si>
  <si>
    <t>44,625 JPY</t>
  </si>
  <si>
    <t>Street</t>
  </si>
  <si>
    <t>City</t>
  </si>
  <si>
    <t>Country</t>
  </si>
  <si>
    <t>Continent</t>
  </si>
  <si>
    <t>Unit Price (£)</t>
  </si>
  <si>
    <t>Min Speed (M/ph)</t>
  </si>
  <si>
    <t>Max Speed M/ph)</t>
  </si>
  <si>
    <t>Total Sales (£)</t>
  </si>
  <si>
    <t>Postal Code</t>
  </si>
  <si>
    <t>1234 Maple Street</t>
  </si>
  <si>
    <t>5678 Oak Avenue</t>
  </si>
  <si>
    <t>9101 Pine Drive</t>
  </si>
  <si>
    <t>2345 Birch Lane</t>
  </si>
  <si>
    <t>123 Queen Street</t>
  </si>
  <si>
    <t>456 King Road</t>
  </si>
  <si>
    <t>789 Elm Boulevard</t>
  </si>
  <si>
    <t>321 Cedar Crescent</t>
  </si>
  <si>
    <t>456 Avenida Reforma</t>
  </si>
  <si>
    <t>789 Calle Juárez</t>
  </si>
  <si>
    <t>234 Paseo de la Reforma</t>
  </si>
  <si>
    <t>678 Calle 5 de Febrero</t>
  </si>
  <si>
    <t>123 Rua da Liberdade</t>
  </si>
  <si>
    <t>456 Avenida Paulista</t>
  </si>
  <si>
    <t>789 Rua dos Três Irmãos</t>
  </si>
  <si>
    <t>321 Rua das Flores</t>
  </si>
  <si>
    <t>12 High Street</t>
  </si>
  <si>
    <t>34 King’s Road</t>
  </si>
  <si>
    <t>56 Queen Street</t>
  </si>
  <si>
    <t>78 Church Lane</t>
  </si>
  <si>
    <t>123 Hauptstraße</t>
  </si>
  <si>
    <t>456 Bahnhofstraße</t>
  </si>
  <si>
    <t>789 Lindenweg</t>
  </si>
  <si>
    <t>321 Gartenstraße</t>
  </si>
  <si>
    <t>123 Rue de la Paix</t>
  </si>
  <si>
    <t>456 Boulevard Saint-Germain</t>
  </si>
  <si>
    <t>789 Avenue des Champs-Élysées</t>
  </si>
  <si>
    <t>321 Rue du Faubourg</t>
  </si>
  <si>
    <t>123 Chang'an Avenue</t>
  </si>
  <si>
    <t>456 Wangfujing Street</t>
  </si>
  <si>
    <t>789 Nanjing Road</t>
  </si>
  <si>
    <t>321 Huaihai Road</t>
  </si>
  <si>
    <t>123 MG Road</t>
  </si>
  <si>
    <t>456 Connaught Place</t>
  </si>
  <si>
    <t>789 Brigade Road</t>
  </si>
  <si>
    <t>321 Jayanagar</t>
  </si>
  <si>
    <t>123 George Street</t>
  </si>
  <si>
    <t>456 King Street</t>
  </si>
  <si>
    <t>789 Victoria Road</t>
  </si>
  <si>
    <t>321 Oxford Street</t>
  </si>
  <si>
    <t>123 Long Street</t>
  </si>
  <si>
    <t>456 Bree Street</t>
  </si>
  <si>
    <t>789 Loop Street</t>
  </si>
  <si>
    <t>321 Church Street</t>
  </si>
  <si>
    <t>123 Shibuya Crossing</t>
  </si>
  <si>
    <t>456 Akihabara</t>
  </si>
  <si>
    <t>789 Roppongi Hills</t>
  </si>
  <si>
    <t>321 Ginza</t>
  </si>
  <si>
    <t>Los Angeles</t>
  </si>
  <si>
    <t>New York</t>
  </si>
  <si>
    <t>Atlanta</t>
  </si>
  <si>
    <t>Chicago</t>
  </si>
  <si>
    <t>Toronto</t>
  </si>
  <si>
    <t>Ottawa</t>
  </si>
  <si>
    <t>Vancouver</t>
  </si>
  <si>
    <t>Calgary</t>
  </si>
  <si>
    <t>Mexico City</t>
  </si>
  <si>
    <t>Guadalajara</t>
  </si>
  <si>
    <t>Monterrey</t>
  </si>
  <si>
    <t>Puebla</t>
  </si>
  <si>
    <t>São Paulo</t>
  </si>
  <si>
    <t>Rio de Janeiro</t>
  </si>
  <si>
    <t>Brasília</t>
  </si>
  <si>
    <t>Belo Horizonte</t>
  </si>
  <si>
    <t>London</t>
  </si>
  <si>
    <t>Liverpool</t>
  </si>
  <si>
    <t>Edinburgh</t>
  </si>
  <si>
    <t>Birmingham</t>
  </si>
  <si>
    <t>Berlin</t>
  </si>
  <si>
    <t>Frankfurt</t>
  </si>
  <si>
    <t>Munich</t>
  </si>
  <si>
    <t>Dresden</t>
  </si>
  <si>
    <t>Paris</t>
  </si>
  <si>
    <t>Lyon</t>
  </si>
  <si>
    <t>Marseille</t>
  </si>
  <si>
    <t>Toulouse</t>
  </si>
  <si>
    <t>Beijing</t>
  </si>
  <si>
    <t>Shanghai</t>
  </si>
  <si>
    <t>Shenzhen</t>
  </si>
  <si>
    <t>Guangzhou</t>
  </si>
  <si>
    <t>Bangalore</t>
  </si>
  <si>
    <t>New Delhi</t>
  </si>
  <si>
    <t>Mumbai</t>
  </si>
  <si>
    <t>Kolkata</t>
  </si>
  <si>
    <t>Sydney</t>
  </si>
  <si>
    <t>Melbourne</t>
  </si>
  <si>
    <t>Brisbane</t>
  </si>
  <si>
    <t>Perth</t>
  </si>
  <si>
    <t>Cape Town</t>
  </si>
  <si>
    <t>Johannesburg</t>
  </si>
  <si>
    <t>Durban</t>
  </si>
  <si>
    <t>Pretoria</t>
  </si>
  <si>
    <t>Tokyo</t>
  </si>
  <si>
    <t>Osaka</t>
  </si>
  <si>
    <t>Yokohama</t>
  </si>
  <si>
    <t>Nagoya</t>
  </si>
  <si>
    <t>90210</t>
  </si>
  <si>
    <t>10001</t>
  </si>
  <si>
    <t>30301</t>
  </si>
  <si>
    <t>60614</t>
  </si>
  <si>
    <t>M5H 2N2</t>
  </si>
  <si>
    <t>K1A 0B1</t>
  </si>
  <si>
    <t>L4T 1P5</t>
  </si>
  <si>
    <t>T5A 0H2</t>
  </si>
  <si>
    <t>06080</t>
  </si>
  <si>
    <t>66000</t>
  </si>
  <si>
    <t>06500</t>
  </si>
  <si>
    <t>03230</t>
  </si>
  <si>
    <t>01234-000</t>
  </si>
  <si>
    <t>01311-000</t>
  </si>
  <si>
    <t>05432-000</t>
  </si>
  <si>
    <t>01235-000</t>
  </si>
  <si>
    <t>SW1A 1AA</t>
  </si>
  <si>
    <t>W8 4PX</t>
  </si>
  <si>
    <t>EH2 4GQ</t>
  </si>
  <si>
    <t>B1 1AA</t>
  </si>
  <si>
    <t>10115</t>
  </si>
  <si>
    <t>60329</t>
  </si>
  <si>
    <t>10179</t>
  </si>
  <si>
    <t>01067</t>
  </si>
  <si>
    <t>75002</t>
  </si>
  <si>
    <t>75006</t>
  </si>
  <si>
    <t>75008</t>
  </si>
  <si>
    <t>75010</t>
  </si>
  <si>
    <t>100001</t>
  </si>
  <si>
    <t>100006</t>
  </si>
  <si>
    <t>200001</t>
  </si>
  <si>
    <t>200020</t>
  </si>
  <si>
    <t>560001</t>
  </si>
  <si>
    <t>110001</t>
  </si>
  <si>
    <t>560025</t>
  </si>
  <si>
    <t>560041</t>
  </si>
  <si>
    <t>2000</t>
  </si>
  <si>
    <t>3000</t>
  </si>
  <si>
    <t>2048</t>
  </si>
  <si>
    <t>2011</t>
  </si>
  <si>
    <t>8001</t>
  </si>
  <si>
    <t>8000</t>
  </si>
  <si>
    <t>150-0002</t>
  </si>
  <si>
    <t>110-0006</t>
  </si>
  <si>
    <t>106-0032</t>
  </si>
  <si>
    <t>104-0061</t>
  </si>
  <si>
    <t>Distance (M)</t>
  </si>
  <si>
    <t>Min-Max Speed M/ph)</t>
  </si>
  <si>
    <t>40 - 75</t>
  </si>
  <si>
    <t>50 - 150</t>
  </si>
  <si>
    <t>40 - 150</t>
  </si>
  <si>
    <t>19 - 75</t>
  </si>
  <si>
    <t>19 - 150</t>
  </si>
  <si>
    <t>50 - 50</t>
  </si>
  <si>
    <t>12 - 150</t>
  </si>
  <si>
    <t>12 - 50</t>
  </si>
  <si>
    <t>50 - 100</t>
  </si>
  <si>
    <t>40 - 50</t>
  </si>
  <si>
    <t>19 - 100</t>
  </si>
  <si>
    <t>12 - 100</t>
  </si>
  <si>
    <t>19 - 50</t>
  </si>
  <si>
    <t>50 - 75</t>
  </si>
  <si>
    <t>40 - 100</t>
  </si>
  <si>
    <t>12 - 75</t>
  </si>
  <si>
    <t>Name (Last, First)</t>
  </si>
  <si>
    <t>Sum of Total Sales (£)</t>
  </si>
  <si>
    <t>Australia</t>
  </si>
  <si>
    <t>Brazil</t>
  </si>
  <si>
    <t>Canada</t>
  </si>
  <si>
    <t>China</t>
  </si>
  <si>
    <t>France</t>
  </si>
  <si>
    <t>Germany</t>
  </si>
  <si>
    <t>India</t>
  </si>
  <si>
    <t>Japan</t>
  </si>
  <si>
    <t>Mexico</t>
  </si>
  <si>
    <t>South Africa</t>
  </si>
  <si>
    <t>United Kingdom</t>
  </si>
  <si>
    <t>United States</t>
  </si>
  <si>
    <t>Grand Total</t>
  </si>
  <si>
    <t>Quarter</t>
  </si>
  <si>
    <t>Q2</t>
  </si>
  <si>
    <t>Q1</t>
  </si>
  <si>
    <t>Africa</t>
  </si>
  <si>
    <t>Asia</t>
  </si>
  <si>
    <t>Europe</t>
  </si>
  <si>
    <t>North America</t>
  </si>
  <si>
    <t>South America</t>
  </si>
  <si>
    <t>January Total</t>
  </si>
  <si>
    <t>February Total</t>
  </si>
  <si>
    <t>March Total</t>
  </si>
  <si>
    <t>April Total</t>
  </si>
  <si>
    <t>May Total</t>
  </si>
  <si>
    <t>June Total</t>
  </si>
  <si>
    <t>Africa Total</t>
  </si>
  <si>
    <t>Asia Total</t>
  </si>
  <si>
    <t>Australia Total</t>
  </si>
  <si>
    <t>Europe Total</t>
  </si>
  <si>
    <t>North America Total</t>
  </si>
  <si>
    <t>South America Total</t>
  </si>
  <si>
    <t>Convertible</t>
  </si>
  <si>
    <t>Product Type (Electric)</t>
  </si>
  <si>
    <t>Truck</t>
  </si>
  <si>
    <t>Boat</t>
  </si>
  <si>
    <t>Car</t>
  </si>
  <si>
    <t xml:space="preserve">Metric </t>
  </si>
  <si>
    <t>Value</t>
  </si>
  <si>
    <t>Minimum Sales</t>
  </si>
  <si>
    <t>Maximum Sales</t>
  </si>
  <si>
    <t>Range (Max – Min)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</si>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</sst>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pivotButton="1"/>
    <xf numFmtId="0" fontId="4" fillId="3" borderId="9" xfId="0" applyFont="1" applyFill="1" applyBorder="1"/>
    <xf numFmtId="0" fontId="4" fillId="0" borderId="0" xfId="0" applyFont="1"/>
    <xf numFmtId="0" fontId="1" fillId="0" borderId="10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3" fillId="3" borderId="9" xfId="0" applyFont="1" applyFill="1" applyBorder="1"/>
    <xf numFmtId="0" fontId="5" fillId="0" borderId="2" xfId="0" applyFont="1" applyBorder="1"/>
    <xf numFmtId="0" fontId="5" fillId="0" borderId="0" xfId="0" applyFont="1"/>
    <xf numFmtId="164" fontId="3" fillId="3" borderId="9" xfId="0" applyNumberFormat="1" applyFont="1" applyFill="1" applyBorder="1"/>
    <xf numFmtId="164" fontId="4" fillId="3" borderId="9" xfId="0" applyNumberFormat="1" applyFont="1" applyFill="1" applyBorder="1"/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£&quot;#,##0.00"/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numFmt numFmtId="164" formatCode="&quot;£&quot;#,##0.00"/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family val="2"/>
      </font>
      <fill>
        <patternFill patternType="solid">
          <fgColor theme="4" tint="0.79998168889431442"/>
          <bgColor theme="4" tint="0.79998168889431442"/>
        </patternFill>
      </fill>
    </dxf>
    <dxf>
      <numFmt numFmtId="164" formatCode="&quot;£&quot;#,##0.00"/>
    </dxf>
    <dxf>
      <font>
        <b/>
        <color theme="3"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3"/>
        <family val="2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£&quot;#,##0.00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£&quot;#,##0.00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textRotation="0" wrapText="0" indent="0" justifyLastLine="0" shrinkToFit="0" readingOrder="0"/>
    </dxf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righ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[Electric Vehicles Dataset.xlsx]Sales by Region!PivotTable1</c:name>
    <c:fmtId val="0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Region'!$B$2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'Sales by Region'!$A$3:$A$15</c:f>
              <c:strCache>
                <c:ptCount val="12"/>
                <c:pt idx="0">
                  <c:v>India</c:v>
                </c:pt>
                <c:pt idx="1">
                  <c:v>South Africa</c:v>
                </c:pt>
                <c:pt idx="2">
                  <c:v>Japan</c:v>
                </c:pt>
                <c:pt idx="3">
                  <c:v>China</c:v>
                </c:pt>
                <c:pt idx="4">
                  <c:v>Australia</c:v>
                </c:pt>
                <c:pt idx="5">
                  <c:v>United States</c:v>
                </c:pt>
                <c:pt idx="6">
                  <c:v>Canada</c:v>
                </c:pt>
                <c:pt idx="7">
                  <c:v>Brazil</c:v>
                </c:pt>
                <c:pt idx="8">
                  <c:v>Mexico</c:v>
                </c:pt>
                <c:pt idx="9">
                  <c:v>France</c:v>
                </c:pt>
                <c:pt idx="10">
                  <c:v>United Kingdom</c:v>
                </c:pt>
                <c:pt idx="11">
                  <c:v>Germany</c:v>
                </c:pt>
              </c:strCache>
            </c:strRef>
          </c:cat>
          <c:val>
            <c:numRef>
              <c:f>'Sales by Region'!$B$3:$B$15</c:f>
              <c:numCache>
                <c:formatCode>"£"#,##0.00</c:formatCode>
                <c:ptCount val="12"/>
                <c:pt idx="0">
                  <c:v>15015.502499999999</c:v>
                </c:pt>
                <c:pt idx="1">
                  <c:v>17835.679</c:v>
                </c:pt>
                <c:pt idx="2">
                  <c:v>18167.722999999998</c:v>
                </c:pt>
                <c:pt idx="3">
                  <c:v>18436.256000000001</c:v>
                </c:pt>
                <c:pt idx="4">
                  <c:v>19022.736000000001</c:v>
                </c:pt>
                <c:pt idx="5">
                  <c:v>19569.3</c:v>
                </c:pt>
                <c:pt idx="6">
                  <c:v>19703.952000000001</c:v>
                </c:pt>
                <c:pt idx="7">
                  <c:v>20783.238000000001</c:v>
                </c:pt>
                <c:pt idx="8">
                  <c:v>24218.278000000006</c:v>
                </c:pt>
                <c:pt idx="9">
                  <c:v>25229.906000000003</c:v>
                </c:pt>
                <c:pt idx="10">
                  <c:v>34148.400000000001</c:v>
                </c:pt>
                <c:pt idx="11">
                  <c:v>36774.718000000008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7-B54A-8360-DF1E260F0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537023"/>
        <c:axId val="1426342879"/>
      </c:barChart>
      <c:catAx>
        <c:axId val="14265370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42879"/>
        <c:crosses val="autoZero"/>
        <c:auto val="1"/>
        <c:lblAlgn val="ctr"/>
        <c:lblOffset val="100"/>
        <c:noMultiLvlLbl val="0"/>
      </c:catAx>
      <c:valAx>
        <c:axId val="14263428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53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152400</xdr:rowOff>
    </xdr:from>
    <xdr:to>
      <xdr:col>12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33832-A9AB-17D1-7481-3908BDA80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Morais-Camara" refreshedDate="45883.337833564816" createdVersion="8" refreshedVersion="8" minRefreshableVersion="3" recordCount="150" xr:uid="{56E04564-18D0-7C47-BE57-828917E626D6}">
  <cacheSource type="worksheet">
    <worksheetSource name="Table13"/>
  </cacheSource>
  <cacheFields count="26">
    <cacheField name="Sales Rep ID" numFmtId="0">
      <sharedItems containsSemiMixedTypes="0" containsString="0" containsNumber="1" containsInteger="1" minValue="1" maxValue="150"/>
    </cacheField>
    <cacheField name="Rep First Name" numFmtId="0">
      <sharedItems/>
    </cacheField>
    <cacheField name="Rep Last Name" numFmtId="0">
      <sharedItems/>
    </cacheField>
    <cacheField name="Month" numFmtId="0">
      <sharedItems count="6">
        <s v="June"/>
        <s v="March"/>
        <s v="January"/>
        <s v="February"/>
        <s v="April"/>
        <s v="May"/>
      </sharedItems>
    </cacheField>
    <cacheField name="Product Type" numFmtId="0">
      <sharedItems count="4">
        <s v="Electric Convertible"/>
        <s v="Electric Truck"/>
        <s v="Electric Boat"/>
        <s v="Electric Car"/>
      </sharedItems>
    </cacheField>
    <cacheField name="Min Speed" numFmtId="0">
      <sharedItems/>
    </cacheField>
    <cacheField name="Max Speed" numFmtId="0">
      <sharedItems/>
    </cacheField>
    <cacheField name="Distance" numFmtId="0">
      <sharedItems containsBlank="1"/>
    </cacheField>
    <cacheField name="Shipping Address" numFmtId="0">
      <sharedItems/>
    </cacheField>
    <cacheField name="Country Code" numFmtId="0">
      <sharedItems/>
    </cacheField>
    <cacheField name="Unit Price" numFmtId="0">
      <sharedItems/>
    </cacheField>
    <cacheField name="Units Sold" numFmtId="0">
      <sharedItems containsSemiMixedTypes="0" containsString="0" containsNumber="1" containsInteger="1" minValue="4" maxValue="30"/>
    </cacheField>
    <cacheField name="Discount (%)" numFmtId="0">
      <sharedItems containsSemiMixedTypes="0" containsString="0" containsNumber="1" containsInteger="1" minValue="0" maxValue="15"/>
    </cacheField>
    <cacheField name="Street" numFmtId="0">
      <sharedItems/>
    </cacheField>
    <cacheField name="City" numFmtId="0">
      <sharedItems/>
    </cacheField>
    <cacheField name="Postal Code" numFmtId="0">
      <sharedItems/>
    </cacheField>
    <cacheField name="Country" numFmtId="0">
      <sharedItems count="12">
        <s v="United States"/>
        <s v="Canada"/>
        <s v="Mexico"/>
        <s v="Brazil"/>
        <s v="United Kingdom"/>
        <s v="Germany"/>
        <s v="France"/>
        <s v="China"/>
        <s v="India"/>
        <s v="Australia"/>
        <s v="South Africa"/>
        <s v="Japan"/>
      </sharedItems>
    </cacheField>
    <cacheField name="Continent" numFmtId="0">
      <sharedItems count="6">
        <s v="North America"/>
        <s v="South America"/>
        <s v="Europe"/>
        <s v="Asia"/>
        <s v="Australia"/>
        <s v="Africa"/>
      </sharedItems>
    </cacheField>
    <cacheField name="Unit Price (£)" numFmtId="164">
      <sharedItems containsSemiMixedTypes="0" containsString="0" containsNumber="1" minValue="104.34" maxValue="239.94"/>
    </cacheField>
    <cacheField name="Total Sales (£)" numFmtId="164">
      <sharedItems containsSemiMixedTypes="0" containsString="0" containsNumber="1" minValue="708.86599999999999" maxValue="3406.89"/>
    </cacheField>
    <cacheField name="Min Speed (M/ph)" numFmtId="0">
      <sharedItems containsSemiMixedTypes="0" containsString="0" containsNumber="1" containsInteger="1" minValue="12" maxValue="50"/>
    </cacheField>
    <cacheField name="Max Speed M/ph)" numFmtId="0">
      <sharedItems containsSemiMixedTypes="0" containsString="0" containsNumber="1" containsInteger="1" minValue="50" maxValue="150"/>
    </cacheField>
    <cacheField name="Distance (M)" numFmtId="0">
      <sharedItems containsSemiMixedTypes="0" containsString="0" containsNumber="1" containsInteger="1" minValue="150" maxValue="373"/>
    </cacheField>
    <cacheField name="Min-Max Speed M/ph)" numFmtId="0">
      <sharedItems/>
    </cacheField>
    <cacheField name="Name (Last, First)" numFmtId="0">
      <sharedItems/>
    </cacheField>
    <cacheField name="Quarter" numFmtId="0">
      <sharedItems count="2">
        <s v="Q2"/>
        <s v="Q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s v="Sanya"/>
    <s v="Joshi"/>
    <x v="0"/>
    <x v="0"/>
    <s v="40 mph"/>
    <s v="120 km/h"/>
    <s v="500 km"/>
    <s v="1234 Maple Street, Los Angeles, 90210"/>
    <s v="US"/>
    <s v="150 USD"/>
    <n v="15"/>
    <n v="5"/>
    <s v="1234 Maple Street"/>
    <s v="Los Angeles"/>
    <s v="90210"/>
    <x v="0"/>
    <x v="0"/>
    <n v="111"/>
    <n v="1581.75"/>
    <n v="40"/>
    <n v="75"/>
    <n v="311"/>
    <s v="40 - 75"/>
    <s v="Joshi, Sanya"/>
    <x v="0"/>
  </r>
  <r>
    <n v="2"/>
    <s v="Sanya"/>
    <s v="Joshi"/>
    <x v="1"/>
    <x v="0"/>
    <s v="50 mph"/>
    <s v="150 mph"/>
    <s v="300 miles"/>
    <s v="1234 Maple Street, Los Angeles, 90210"/>
    <s v="US"/>
    <s v="150 USD"/>
    <n v="15"/>
    <n v="10"/>
    <s v="1234 Maple Street"/>
    <s v="Los Angeles"/>
    <s v="90210"/>
    <x v="0"/>
    <x v="0"/>
    <n v="111"/>
    <n v="1498.5"/>
    <n v="50"/>
    <n v="150"/>
    <n v="300"/>
    <s v="50 - 150"/>
    <s v="Joshi, Sanya"/>
    <x v="1"/>
  </r>
  <r>
    <n v="3"/>
    <s v="Sanya"/>
    <s v="Joshi"/>
    <x v="0"/>
    <x v="1"/>
    <s v="40 mph"/>
    <s v="150 mph"/>
    <s v="150 miles"/>
    <s v="5678 Oak Avenue, New York, 10001"/>
    <s v="US"/>
    <s v="200 USD"/>
    <n v="10"/>
    <n v="5"/>
    <s v="5678 Oak Avenue"/>
    <s v="New York"/>
    <s v="10001"/>
    <x v="0"/>
    <x v="0"/>
    <n v="148"/>
    <n v="1406"/>
    <n v="40"/>
    <n v="150"/>
    <n v="150"/>
    <s v="40 - 150"/>
    <s v="Joshi, Sanya"/>
    <x v="0"/>
  </r>
  <r>
    <n v="4"/>
    <s v="Sanya"/>
    <s v="Joshi"/>
    <x v="2"/>
    <x v="0"/>
    <s v="30 km/h"/>
    <s v="120 km/h"/>
    <m/>
    <s v="9101 Pine Drive, Atlanta, 30301"/>
    <s v="US"/>
    <s v="250 USD"/>
    <n v="8"/>
    <n v="10"/>
    <s v="9101 Pine Drive"/>
    <s v="Atlanta"/>
    <s v="30301"/>
    <x v="0"/>
    <x v="0"/>
    <n v="185"/>
    <n v="1332"/>
    <n v="19"/>
    <n v="75"/>
    <n v="373"/>
    <s v="19 - 75"/>
    <s v="Joshi, Sanya"/>
    <x v="1"/>
  </r>
  <r>
    <n v="5"/>
    <s v="Fang"/>
    <s v="Liu"/>
    <x v="3"/>
    <x v="1"/>
    <s v="50 mph"/>
    <s v="150 mph"/>
    <s v="300 miles"/>
    <s v="2345 Birch Lane, Chicago, 60614"/>
    <s v="US"/>
    <s v="300 USD"/>
    <n v="5"/>
    <n v="5"/>
    <s v="2345 Birch Lane"/>
    <s v="Chicago"/>
    <s v="60614"/>
    <x v="0"/>
    <x v="0"/>
    <n v="222"/>
    <n v="1054.5"/>
    <n v="50"/>
    <n v="150"/>
    <n v="300"/>
    <s v="50 - 150"/>
    <s v="Liu, Fang"/>
    <x v="1"/>
  </r>
  <r>
    <n v="6"/>
    <s v="Fang"/>
    <s v="Liu"/>
    <x v="0"/>
    <x v="0"/>
    <s v="30 km/h"/>
    <s v="150 mph"/>
    <s v="500 km"/>
    <s v="123 Queen Street, Toronto, M5H 2N2"/>
    <s v="CA"/>
    <s v="204 CAD"/>
    <n v="12"/>
    <n v="0"/>
    <s v="123 Queen Street"/>
    <s v="Toronto"/>
    <s v="M5H 2N2"/>
    <x v="1"/>
    <x v="0"/>
    <n v="110.16"/>
    <n v="1321.92"/>
    <n v="19"/>
    <n v="150"/>
    <n v="311"/>
    <s v="19 - 150"/>
    <s v="Liu, Fang"/>
    <x v="0"/>
  </r>
  <r>
    <n v="7"/>
    <s v="Fang"/>
    <s v="Liu"/>
    <x v="0"/>
    <x v="2"/>
    <s v="50 mph"/>
    <s v="80 km/h"/>
    <s v="500 km"/>
    <s v="123 Queen Street, Toronto, M5H 2N2"/>
    <s v="CA"/>
    <s v="204 CAD"/>
    <n v="12"/>
    <n v="15"/>
    <s v="123 Queen Street"/>
    <s v="Toronto"/>
    <s v="M5H 2N2"/>
    <x v="1"/>
    <x v="0"/>
    <n v="110.16"/>
    <n v="1123.6320000000001"/>
    <n v="50"/>
    <n v="50"/>
    <n v="311"/>
    <s v="50 - 50"/>
    <s v="Liu, Fang"/>
    <x v="0"/>
  </r>
  <r>
    <n v="8"/>
    <s v="Jonas"/>
    <s v="Fischer"/>
    <x v="4"/>
    <x v="2"/>
    <s v="20 km/h"/>
    <s v="150 mph"/>
    <s v="500 km"/>
    <s v="456 King Road, Ottawa, K1A 0B1"/>
    <s v="CA"/>
    <s v="272 CAD"/>
    <n v="9"/>
    <n v="0"/>
    <s v="456 King Road"/>
    <s v="Ottawa"/>
    <s v="K1A 0B1"/>
    <x v="1"/>
    <x v="0"/>
    <n v="146.88"/>
    <n v="1321.92"/>
    <n v="12"/>
    <n v="150"/>
    <n v="311"/>
    <s v="12 - 150"/>
    <s v="Fischer, Jonas"/>
    <x v="0"/>
  </r>
  <r>
    <n v="9"/>
    <s v="Jonas"/>
    <s v="Fischer"/>
    <x v="4"/>
    <x v="1"/>
    <s v="30 km/h"/>
    <s v="150 mph"/>
    <s v="150 miles"/>
    <s v="789 Elm Boulevard, Vancouver, L4T 1P5"/>
    <s v="CA"/>
    <s v="340 CAD"/>
    <n v="6"/>
    <n v="0"/>
    <s v="789 Elm Boulevard"/>
    <s v="Vancouver"/>
    <s v="L4T 1P5"/>
    <x v="1"/>
    <x v="0"/>
    <n v="183.6"/>
    <n v="1101.5999999999999"/>
    <n v="19"/>
    <n v="150"/>
    <n v="150"/>
    <s v="19 - 150"/>
    <s v="Fischer, Jonas"/>
    <x v="0"/>
  </r>
  <r>
    <n v="10"/>
    <s v="Jonas"/>
    <s v="Fischer"/>
    <x v="0"/>
    <x v="2"/>
    <s v="20 km/h"/>
    <s v="80 km/h"/>
    <s v="500 km"/>
    <s v="321 Cedar Crescent, Calgary, T5A 0H2"/>
    <s v="CA"/>
    <s v="408 CAD"/>
    <n v="4"/>
    <n v="15"/>
    <s v="321 Cedar Crescent"/>
    <s v="Calgary"/>
    <s v="T5A 0H2"/>
    <x v="1"/>
    <x v="0"/>
    <n v="220.32"/>
    <n v="749.08799999999997"/>
    <n v="12"/>
    <n v="50"/>
    <n v="311"/>
    <s v="12 - 50"/>
    <s v="Fischer, Jonas"/>
    <x v="0"/>
  </r>
  <r>
    <n v="11"/>
    <s v="Jonas"/>
    <s v="Fischer"/>
    <x v="2"/>
    <x v="2"/>
    <s v="50 mph"/>
    <s v="100 mph"/>
    <m/>
    <s v="456 Avenida Reforma, Mexico City, 06080"/>
    <s v="MX"/>
    <s v="2,645 MXN"/>
    <n v="20"/>
    <n v="0"/>
    <s v="456 Avenida Reforma"/>
    <s v="Mexico City"/>
    <s v="06080"/>
    <x v="2"/>
    <x v="0"/>
    <n v="105.8"/>
    <n v="2116"/>
    <n v="50"/>
    <n v="100"/>
    <n v="337"/>
    <s v="50 - 100"/>
    <s v="Fischer, Jonas"/>
    <x v="1"/>
  </r>
  <r>
    <n v="12"/>
    <s v="Théo"/>
    <s v="Bernard"/>
    <x v="3"/>
    <x v="2"/>
    <s v="50 mph"/>
    <s v="80 km/h"/>
    <s v="300 miles"/>
    <s v="789 Calle Juárez, Guadalajara, 66000"/>
    <s v="MX"/>
    <s v="3,527 MXN"/>
    <n v="15"/>
    <n v="15"/>
    <s v="789 Calle Juárez"/>
    <s v="Guadalajara"/>
    <s v="66000"/>
    <x v="2"/>
    <x v="0"/>
    <n v="141.08000000000001"/>
    <n v="1798.7700000000002"/>
    <n v="50"/>
    <n v="50"/>
    <n v="300"/>
    <s v="50 - 50"/>
    <s v="Bernard, Théo"/>
    <x v="1"/>
  </r>
  <r>
    <n v="13"/>
    <s v="Théo"/>
    <s v="Bernard"/>
    <x v="3"/>
    <x v="2"/>
    <s v="20 km/h"/>
    <s v="80 km/h"/>
    <s v="500 km"/>
    <s v="234 Paseo de la Reforma, Monterrey, 06500"/>
    <s v="MX"/>
    <s v="4,404 MXN"/>
    <n v="10"/>
    <n v="0"/>
    <s v="234 Paseo de la Reforma"/>
    <s v="Monterrey"/>
    <s v="06500"/>
    <x v="2"/>
    <x v="0"/>
    <n v="176.16"/>
    <n v="1761.6"/>
    <n v="12"/>
    <n v="50"/>
    <n v="311"/>
    <s v="12 - 50"/>
    <s v="Bernard, Théo"/>
    <x v="1"/>
  </r>
  <r>
    <n v="14"/>
    <s v="Théo"/>
    <s v="Bernard"/>
    <x v="3"/>
    <x v="1"/>
    <s v="40 mph"/>
    <s v="80 km/h"/>
    <s v="150 miles"/>
    <s v="678 Calle 5 de Febrero, Puebla, 03230"/>
    <s v="MX"/>
    <s v="5,289 MXN"/>
    <n v="7"/>
    <n v="0"/>
    <s v="678 Calle 5 de Febrero"/>
    <s v="Puebla"/>
    <s v="03230"/>
    <x v="2"/>
    <x v="0"/>
    <n v="211.56"/>
    <n v="1480.92"/>
    <n v="40"/>
    <n v="50"/>
    <n v="150"/>
    <s v="40 - 50"/>
    <s v="Bernard, Théo"/>
    <x v="1"/>
  </r>
  <r>
    <n v="15"/>
    <s v="Sanya"/>
    <s v="Joshi"/>
    <x v="4"/>
    <x v="3"/>
    <s v="30 km/h"/>
    <s v="100 mph"/>
    <s v="600 km"/>
    <s v="123 Rua da Liberdade, São Paulo, 01234-000"/>
    <s v="BR"/>
    <s v="758 BRL"/>
    <n v="18"/>
    <n v="10"/>
    <s v="123 Rua da Liberdade"/>
    <s v="São Paulo"/>
    <s v="01234-000"/>
    <x v="3"/>
    <x v="1"/>
    <n v="106.12"/>
    <n v="1719.144"/>
    <n v="19"/>
    <n v="100"/>
    <n v="373"/>
    <s v="19 - 100"/>
    <s v="Joshi, Sanya"/>
    <x v="0"/>
  </r>
  <r>
    <n v="16"/>
    <s v="Sanya"/>
    <s v="Joshi"/>
    <x v="2"/>
    <x v="2"/>
    <s v="50 mph"/>
    <s v="150 mph"/>
    <s v="150 miles"/>
    <s v="123 Rua da Liberdade, São Paulo, 01234-000"/>
    <s v="BR"/>
    <s v="758 BRL"/>
    <n v="18"/>
    <n v="15"/>
    <s v="123 Rua da Liberdade"/>
    <s v="São Paulo"/>
    <s v="01234-000"/>
    <x v="3"/>
    <x v="1"/>
    <n v="106.12"/>
    <n v="1623.636"/>
    <n v="50"/>
    <n v="150"/>
    <n v="150"/>
    <s v="50 - 150"/>
    <s v="Joshi, Sanya"/>
    <x v="1"/>
  </r>
  <r>
    <n v="17"/>
    <s v="Sanya"/>
    <s v="Joshi"/>
    <x v="1"/>
    <x v="2"/>
    <s v="30 km/h"/>
    <s v="120 km/h"/>
    <s v="600 km"/>
    <s v="456 Avenida Paulista, Rio de Janeiro, 01311-000"/>
    <s v="BR"/>
    <s v="1,012 BRL"/>
    <n v="14"/>
    <n v="0"/>
    <s v="456 Avenida Paulista"/>
    <s v="Rio de Janeiro"/>
    <s v="01311-000"/>
    <x v="3"/>
    <x v="1"/>
    <n v="141.68"/>
    <n v="1983.52"/>
    <n v="19"/>
    <n v="75"/>
    <n v="373"/>
    <s v="19 - 75"/>
    <s v="Joshi, Sanya"/>
    <x v="1"/>
  </r>
  <r>
    <n v="18"/>
    <s v="Fang"/>
    <s v="Liu"/>
    <x v="3"/>
    <x v="0"/>
    <s v="40 mph"/>
    <s v="120 km/h"/>
    <s v="150 miles"/>
    <s v="789 Rua dos Três Irmãos, Brasília, 05432-000"/>
    <s v="BR"/>
    <s v="1,265 BRL"/>
    <n v="9"/>
    <n v="0"/>
    <s v="789 Rua dos Três Irmãos"/>
    <s v="Brasília"/>
    <s v="05432-000"/>
    <x v="3"/>
    <x v="1"/>
    <n v="177.1"/>
    <n v="1593.8999999999999"/>
    <n v="40"/>
    <n v="75"/>
    <n v="150"/>
    <s v="40 - 75"/>
    <s v="Liu, Fang"/>
    <x v="1"/>
  </r>
  <r>
    <n v="19"/>
    <s v="Fang"/>
    <s v="Liu"/>
    <x v="5"/>
    <x v="3"/>
    <s v="50 mph"/>
    <s v="80 km/h"/>
    <s v="150 miles"/>
    <s v="321 Rua das Flores, Belo Horizonte, 01235-000"/>
    <s v="BR"/>
    <s v="1,512 BRL"/>
    <n v="5"/>
    <n v="15"/>
    <s v="321 Rua das Flores"/>
    <s v="Belo Horizonte"/>
    <s v="01235-000"/>
    <x v="3"/>
    <x v="1"/>
    <n v="211.68"/>
    <n v="899.6400000000001"/>
    <n v="50"/>
    <n v="50"/>
    <n v="150"/>
    <s v="50 - 50"/>
    <s v="Liu, Fang"/>
    <x v="0"/>
  </r>
  <r>
    <n v="20"/>
    <s v="Fang"/>
    <s v="Liu"/>
    <x v="5"/>
    <x v="0"/>
    <s v="20 km/h"/>
    <s v="100 mph"/>
    <s v="150 miles"/>
    <s v="12 High Street, London, SW1A 1AA"/>
    <s v="GB"/>
    <s v="117 GBP"/>
    <n v="25"/>
    <n v="15"/>
    <s v="12 High Street"/>
    <s v="London"/>
    <s v="SW1A 1AA"/>
    <x v="4"/>
    <x v="2"/>
    <n v="117"/>
    <n v="2486.25"/>
    <n v="12"/>
    <n v="100"/>
    <n v="150"/>
    <s v="12 - 100"/>
    <s v="Liu, Fang"/>
    <x v="0"/>
  </r>
  <r>
    <n v="21"/>
    <s v="Fang"/>
    <s v="Liu"/>
    <x v="3"/>
    <x v="2"/>
    <s v="30 km/h"/>
    <s v="120 km/h"/>
    <s v="150 miles"/>
    <s v="34 King’s Road, Liverpool, W8 4PX"/>
    <s v="GB"/>
    <s v="156 GBP"/>
    <n v="20"/>
    <n v="5"/>
    <s v="34 King’s Road"/>
    <s v="Liverpool"/>
    <s v="W8 4PX"/>
    <x v="4"/>
    <x v="2"/>
    <n v="156"/>
    <n v="2964"/>
    <n v="19"/>
    <n v="75"/>
    <n v="150"/>
    <s v="19 - 75"/>
    <s v="Liu, Fang"/>
    <x v="1"/>
  </r>
  <r>
    <n v="22"/>
    <s v="Jonas"/>
    <s v="Fischer"/>
    <x v="5"/>
    <x v="2"/>
    <s v="40 mph"/>
    <s v="120 km/h"/>
    <s v="600 km"/>
    <s v="56 Queen Street, Edinburgh, EH2 4GQ"/>
    <s v="GB"/>
    <s v="195 GBP"/>
    <n v="15"/>
    <n v="5"/>
    <s v="56 Queen Street"/>
    <s v="Edinburgh"/>
    <s v="EH2 4GQ"/>
    <x v="4"/>
    <x v="2"/>
    <n v="195"/>
    <n v="2778.75"/>
    <n v="40"/>
    <n v="75"/>
    <n v="373"/>
    <s v="40 - 75"/>
    <s v="Fischer, Jonas"/>
    <x v="0"/>
  </r>
  <r>
    <n v="23"/>
    <s v="Jonas"/>
    <s v="Fischer"/>
    <x v="3"/>
    <x v="1"/>
    <s v="40 mph"/>
    <s v="120 km/h"/>
    <s v="300 miles"/>
    <s v="56 Queen Street, Edinburgh, EH2 4GQ"/>
    <s v="GB"/>
    <s v="195 GBP"/>
    <n v="15"/>
    <n v="0"/>
    <s v="56 Queen Street"/>
    <s v="Edinburgh"/>
    <s v="EH2 4GQ"/>
    <x v="4"/>
    <x v="2"/>
    <n v="195"/>
    <n v="2925"/>
    <n v="40"/>
    <n v="75"/>
    <n v="300"/>
    <s v="40 - 75"/>
    <s v="Fischer, Jonas"/>
    <x v="1"/>
  </r>
  <r>
    <n v="24"/>
    <s v="Jonas"/>
    <s v="Fischer"/>
    <x v="5"/>
    <x v="2"/>
    <s v="20 km/h"/>
    <s v="100 mph"/>
    <s v="300 miles"/>
    <s v="78 Church Lane, Birmingham, B1 1AA"/>
    <s v="GB"/>
    <s v="234 GBP"/>
    <n v="10"/>
    <n v="0"/>
    <s v="78 Church Lane"/>
    <s v="Birmingham"/>
    <s v="B1 1AA"/>
    <x v="4"/>
    <x v="2"/>
    <n v="234"/>
    <n v="2340"/>
    <n v="12"/>
    <n v="100"/>
    <n v="300"/>
    <s v="12 - 100"/>
    <s v="Fischer, Jonas"/>
    <x v="0"/>
  </r>
  <r>
    <n v="25"/>
    <s v="Théo"/>
    <s v="Bernard"/>
    <x v="0"/>
    <x v="2"/>
    <s v="30 km/h"/>
    <s v="80 km/h"/>
    <s v="500 km"/>
    <s v="123 Hauptstraße, Berlin, 10115"/>
    <s v="DE"/>
    <s v="139 EUR"/>
    <n v="30"/>
    <n v="5"/>
    <s v="123 Hauptstraße"/>
    <s v="Berlin"/>
    <s v="10115"/>
    <x v="5"/>
    <x v="2"/>
    <n v="119.54"/>
    <n v="3406.89"/>
    <n v="19"/>
    <n v="50"/>
    <n v="311"/>
    <s v="19 - 50"/>
    <s v="Bernard, Théo"/>
    <x v="0"/>
  </r>
  <r>
    <n v="26"/>
    <s v="Théo"/>
    <s v="Bernard"/>
    <x v="0"/>
    <x v="1"/>
    <s v="40 mph"/>
    <s v="150 mph"/>
    <s v="150 miles"/>
    <s v="456 Bahnhofstraße, Frankfurt, 60329"/>
    <s v="DE"/>
    <s v="186 EUR"/>
    <n v="22"/>
    <n v="10"/>
    <s v="456 Bahnhofstraße"/>
    <s v="Frankfurt"/>
    <s v="60329"/>
    <x v="5"/>
    <x v="2"/>
    <n v="159.96"/>
    <n v="3167.2080000000005"/>
    <n v="40"/>
    <n v="150"/>
    <n v="150"/>
    <s v="40 - 150"/>
    <s v="Bernard, Théo"/>
    <x v="0"/>
  </r>
  <r>
    <n v="27"/>
    <s v="Théo"/>
    <s v="Bernard"/>
    <x v="0"/>
    <x v="2"/>
    <s v="50 mph"/>
    <s v="120 km/h"/>
    <s v="500 km"/>
    <s v="456 Bahnhofstraße, Frankfurt, 60329"/>
    <s v="DE"/>
    <s v="186 EUR"/>
    <n v="22"/>
    <n v="10"/>
    <s v="456 Bahnhofstraße"/>
    <s v="Frankfurt"/>
    <s v="60329"/>
    <x v="5"/>
    <x v="2"/>
    <n v="159.96"/>
    <n v="3167.2080000000005"/>
    <n v="50"/>
    <n v="75"/>
    <n v="311"/>
    <s v="50 - 75"/>
    <s v="Bernard, Théo"/>
    <x v="0"/>
  </r>
  <r>
    <n v="28"/>
    <s v="Théo"/>
    <s v="Bernard"/>
    <x v="5"/>
    <x v="3"/>
    <s v="40 mph"/>
    <s v="100 mph"/>
    <m/>
    <s v="789 Lindenweg, Munich, 10179"/>
    <s v="DE"/>
    <s v="232 EUR"/>
    <n v="17"/>
    <n v="10"/>
    <s v="789 Lindenweg"/>
    <s v="Munich"/>
    <s v="10179"/>
    <x v="5"/>
    <x v="2"/>
    <n v="199.52"/>
    <n v="3052.6560000000004"/>
    <n v="40"/>
    <n v="100"/>
    <n v="225"/>
    <s v="40 - 100"/>
    <s v="Bernard, Théo"/>
    <x v="0"/>
  </r>
  <r>
    <n v="29"/>
    <s v="Sanya"/>
    <s v="Joshi"/>
    <x v="5"/>
    <x v="3"/>
    <s v="40 mph"/>
    <s v="100 mph"/>
    <s v="150 miles"/>
    <s v="321 Gartenstraße, Dresden, 01067"/>
    <s v="DE"/>
    <s v="279 EUR"/>
    <n v="12"/>
    <n v="10"/>
    <s v="321 Gartenstraße"/>
    <s v="Dresden"/>
    <s v="01067"/>
    <x v="5"/>
    <x v="2"/>
    <n v="239.94"/>
    <n v="2591.3519999999999"/>
    <n v="40"/>
    <n v="100"/>
    <n v="150"/>
    <s v="40 - 100"/>
    <s v="Joshi, Sanya"/>
    <x v="0"/>
  </r>
  <r>
    <n v="30"/>
    <s v="Sanya"/>
    <s v="Joshi"/>
    <x v="2"/>
    <x v="1"/>
    <s v="20 km/h"/>
    <s v="80 km/h"/>
    <s v="600 km"/>
    <s v="123 Rue de la Paix, Paris, 75002"/>
    <s v="FR"/>
    <s v="139 EUR"/>
    <n v="19"/>
    <n v="10"/>
    <s v="123 Rue de la Paix"/>
    <s v="Paris"/>
    <s v="75002"/>
    <x v="6"/>
    <x v="2"/>
    <n v="119.54"/>
    <n v="2044.1340000000002"/>
    <n v="12"/>
    <n v="50"/>
    <n v="373"/>
    <s v="12 - 50"/>
    <s v="Joshi, Sanya"/>
    <x v="1"/>
  </r>
  <r>
    <n v="31"/>
    <s v="Sanya"/>
    <s v="Joshi"/>
    <x v="4"/>
    <x v="3"/>
    <s v="20 km/h"/>
    <s v="100 mph"/>
    <s v="150 miles"/>
    <s v="456 Boulevard Saint-Germain, Lyon, 75006"/>
    <s v="FR"/>
    <s v="186 EUR"/>
    <n v="16"/>
    <n v="0"/>
    <s v="456 Boulevard Saint-Germain"/>
    <s v="Lyon"/>
    <s v="75006"/>
    <x v="6"/>
    <x v="2"/>
    <n v="159.96"/>
    <n v="2559.36"/>
    <n v="12"/>
    <n v="100"/>
    <n v="150"/>
    <s v="12 - 100"/>
    <s v="Joshi, Sanya"/>
    <x v="0"/>
  </r>
  <r>
    <n v="32"/>
    <s v="Fang"/>
    <s v="Liu"/>
    <x v="5"/>
    <x v="1"/>
    <s v="40 mph"/>
    <s v="80 km/h"/>
    <s v="500 km"/>
    <s v="789 Avenue des Champs-Élysées, Marseille, 75008"/>
    <s v="FR"/>
    <s v="232 EUR"/>
    <n v="13"/>
    <n v="15"/>
    <s v="789 Avenue des Champs-Élysées"/>
    <s v="Marseille"/>
    <s v="75008"/>
    <x v="6"/>
    <x v="2"/>
    <n v="199.52"/>
    <n v="2204.6959999999999"/>
    <n v="40"/>
    <n v="50"/>
    <n v="311"/>
    <s v="40 - 50"/>
    <s v="Liu, Fang"/>
    <x v="0"/>
  </r>
  <r>
    <n v="33"/>
    <s v="Fang"/>
    <s v="Liu"/>
    <x v="0"/>
    <x v="3"/>
    <s v="50 mph"/>
    <s v="100 mph"/>
    <s v="600 km"/>
    <s v="321 Rue du Faubourg, Toulouse, 75010"/>
    <s v="FR"/>
    <s v="279 EUR"/>
    <n v="8"/>
    <n v="0"/>
    <s v="321 Rue du Faubourg"/>
    <s v="Toulouse"/>
    <s v="75010"/>
    <x v="6"/>
    <x v="2"/>
    <n v="239.94"/>
    <n v="1919.52"/>
    <n v="50"/>
    <n v="100"/>
    <n v="373"/>
    <s v="50 - 100"/>
    <s v="Liu, Fang"/>
    <x v="0"/>
  </r>
  <r>
    <n v="34"/>
    <s v="Fang"/>
    <s v="Liu"/>
    <x v="0"/>
    <x v="0"/>
    <s v="30 km/h"/>
    <s v="80 km/h"/>
    <s v="300 miles"/>
    <s v="123 Chang'an Avenue, Beijing, 100001"/>
    <s v="CN"/>
    <s v="1,083 CNY"/>
    <n v="11"/>
    <n v="0"/>
    <s v="123 Chang'an Avenue"/>
    <s v="Beijing"/>
    <s v="100001"/>
    <x v="7"/>
    <x v="3"/>
    <n v="111.55"/>
    <n v="1227.05"/>
    <n v="19"/>
    <n v="50"/>
    <n v="300"/>
    <s v="19 - 50"/>
    <s v="Liu, Fang"/>
    <x v="0"/>
  </r>
  <r>
    <n v="35"/>
    <s v="Fang"/>
    <s v="Liu"/>
    <x v="5"/>
    <x v="1"/>
    <s v="20 km/h"/>
    <s v="120 km/h"/>
    <s v="150 miles"/>
    <s v="456 Wangfujing Street, Shanghai, 100006"/>
    <s v="CN"/>
    <s v="1,445 CNY"/>
    <n v="9"/>
    <n v="0"/>
    <s v="456 Wangfujing Street"/>
    <s v="Shanghai"/>
    <s v="100006"/>
    <x v="7"/>
    <x v="3"/>
    <n v="148.83000000000001"/>
    <n v="1339.47"/>
    <n v="12"/>
    <n v="75"/>
    <n v="150"/>
    <s v="12 - 75"/>
    <s v="Liu, Fang"/>
    <x v="0"/>
  </r>
  <r>
    <n v="36"/>
    <s v="Jonas"/>
    <s v="Fischer"/>
    <x v="3"/>
    <x v="0"/>
    <s v="50 mph"/>
    <s v="80 km/h"/>
    <s v="150 miles"/>
    <s v="789 Nanjing Road, Shenzhen, 200001"/>
    <s v="CN"/>
    <s v="1,807 CNY"/>
    <n v="7"/>
    <n v="15"/>
    <s v="789 Nanjing Road"/>
    <s v="Shenzhen"/>
    <s v="200001"/>
    <x v="7"/>
    <x v="3"/>
    <n v="186.12"/>
    <n v="1107.414"/>
    <n v="50"/>
    <n v="50"/>
    <n v="150"/>
    <s v="50 - 50"/>
    <s v="Fischer, Jonas"/>
    <x v="1"/>
  </r>
  <r>
    <n v="37"/>
    <s v="Jonas"/>
    <s v="Fischer"/>
    <x v="3"/>
    <x v="3"/>
    <s v="20 km/h"/>
    <s v="150 mph"/>
    <s v="150 miles"/>
    <s v="789 Nanjing Road, Shenzhen, 200001"/>
    <s v="CN"/>
    <s v="1,807 CNY"/>
    <n v="7"/>
    <n v="0"/>
    <s v="789 Nanjing Road"/>
    <s v="Shenzhen"/>
    <s v="200001"/>
    <x v="7"/>
    <x v="3"/>
    <n v="186.12"/>
    <n v="1302.8400000000001"/>
    <n v="12"/>
    <n v="150"/>
    <n v="150"/>
    <s v="12 - 150"/>
    <s v="Fischer, Jonas"/>
    <x v="1"/>
  </r>
  <r>
    <n v="38"/>
    <s v="Jonas"/>
    <s v="Fischer"/>
    <x v="0"/>
    <x v="0"/>
    <s v="50 mph"/>
    <s v="100 mph"/>
    <s v="300 miles"/>
    <s v="321 Huaihai Road, Guangzhou, 200020"/>
    <s v="CN"/>
    <s v="2,069 CNY"/>
    <n v="5"/>
    <n v="10"/>
    <s v="321 Huaihai Road"/>
    <s v="Guangzhou"/>
    <s v="200020"/>
    <x v="7"/>
    <x v="3"/>
    <n v="213.11"/>
    <n v="958.99500000000023"/>
    <n v="50"/>
    <n v="100"/>
    <n v="300"/>
    <s v="50 - 100"/>
    <s v="Fischer, Jonas"/>
    <x v="0"/>
  </r>
  <r>
    <n v="39"/>
    <s v="Théo"/>
    <s v="Bernard"/>
    <x v="0"/>
    <x v="0"/>
    <s v="50 mph"/>
    <s v="80 km/h"/>
    <s v="150 miles"/>
    <s v="123 MG Road, Bangalore, 560001"/>
    <s v="IN"/>
    <s v="12,348 INR"/>
    <n v="14"/>
    <n v="10"/>
    <s v="123 MG Road"/>
    <s v="Bangalore"/>
    <s v="560001"/>
    <x v="8"/>
    <x v="3"/>
    <n v="104.34"/>
    <n v="1314.684"/>
    <n v="50"/>
    <n v="50"/>
    <n v="150"/>
    <s v="50 - 50"/>
    <s v="Bernard, Théo"/>
    <x v="0"/>
  </r>
  <r>
    <n v="40"/>
    <s v="Théo"/>
    <s v="Bernard"/>
    <x v="3"/>
    <x v="0"/>
    <s v="20 km/h"/>
    <s v="100 mph"/>
    <s v="300 miles"/>
    <s v="456 Connaught Place, New Delhi, 110001"/>
    <s v="IN"/>
    <s v="16,456 INR"/>
    <n v="10"/>
    <n v="15"/>
    <s v="456 Connaught Place"/>
    <s v="New Delhi"/>
    <s v="110001"/>
    <x v="8"/>
    <x v="3"/>
    <n v="139.05000000000001"/>
    <n v="1181.925"/>
    <n v="12"/>
    <n v="100"/>
    <n v="300"/>
    <s v="12 - 100"/>
    <s v="Bernard, Théo"/>
    <x v="1"/>
  </r>
  <r>
    <n v="41"/>
    <s v="Théo"/>
    <s v="Bernard"/>
    <x v="1"/>
    <x v="0"/>
    <s v="50 mph"/>
    <s v="150 mph"/>
    <s v="600 km"/>
    <s v="789 Brigade Road, Mumbai, 560025"/>
    <s v="IN"/>
    <s v="20,565 INR"/>
    <n v="8"/>
    <n v="10"/>
    <s v="789 Brigade Road"/>
    <s v="Mumbai"/>
    <s v="560025"/>
    <x v="8"/>
    <x v="3"/>
    <n v="173.77"/>
    <n v="1251.144"/>
    <n v="50"/>
    <n v="150"/>
    <n v="373"/>
    <s v="50 - 150"/>
    <s v="Bernard, Théo"/>
    <x v="1"/>
  </r>
  <r>
    <n v="42"/>
    <s v="Sanya"/>
    <s v="Joshi"/>
    <x v="1"/>
    <x v="3"/>
    <s v="30 km/h"/>
    <s v="80 km/h"/>
    <s v="600 km"/>
    <s v="321 Jayanagar, Kolkata, 560041"/>
    <s v="IN"/>
    <s v="24,673 INR"/>
    <n v="4"/>
    <n v="15"/>
    <s v="321 Jayanagar"/>
    <s v="Kolkata"/>
    <s v="560041"/>
    <x v="8"/>
    <x v="3"/>
    <n v="208.49"/>
    <n v="708.86599999999999"/>
    <n v="19"/>
    <n v="50"/>
    <n v="373"/>
    <s v="19 - 50"/>
    <s v="Joshi, Sanya"/>
    <x v="1"/>
  </r>
  <r>
    <n v="43"/>
    <s v="Sanya"/>
    <s v="Joshi"/>
    <x v="2"/>
    <x v="1"/>
    <s v="40 mph"/>
    <s v="120 km/h"/>
    <m/>
    <s v="123 George Street, Sydney, 2000"/>
    <s v="AU"/>
    <s v="222 AUD"/>
    <n v="16"/>
    <n v="10"/>
    <s v="123 George Street"/>
    <s v="Sydney"/>
    <s v="2000"/>
    <x v="9"/>
    <x v="4"/>
    <n v="106.56"/>
    <n v="1534.4640000000002"/>
    <n v="40"/>
    <n v="75"/>
    <n v="324"/>
    <s v="40 - 75"/>
    <s v="Joshi, Sanya"/>
    <x v="1"/>
  </r>
  <r>
    <n v="44"/>
    <s v="Sanya"/>
    <s v="Joshi"/>
    <x v="1"/>
    <x v="2"/>
    <s v="30 km/h"/>
    <s v="120 km/h"/>
    <s v="500 km"/>
    <s v="456 King Street, Melbourne, 3000"/>
    <s v="AU"/>
    <s v="296 AUD"/>
    <n v="12"/>
    <n v="5"/>
    <s v="456 King Street"/>
    <s v="Melbourne"/>
    <s v="3000"/>
    <x v="9"/>
    <x v="4"/>
    <n v="142.08000000000001"/>
    <n v="1619.712"/>
    <n v="19"/>
    <n v="75"/>
    <n v="311"/>
    <s v="19 - 75"/>
    <s v="Joshi, Sanya"/>
    <x v="1"/>
  </r>
  <r>
    <n v="45"/>
    <s v="Fang"/>
    <s v="Liu"/>
    <x v="0"/>
    <x v="2"/>
    <s v="20 km/h"/>
    <s v="150 mph"/>
    <s v="300 miles"/>
    <s v="789 Victoria Road, Brisbane, 2048"/>
    <s v="AU"/>
    <s v="370 AUD"/>
    <n v="9"/>
    <n v="0"/>
    <s v="789 Victoria Road"/>
    <s v="Brisbane"/>
    <s v="2048"/>
    <x v="9"/>
    <x v="4"/>
    <n v="177.6"/>
    <n v="1598.3999999999999"/>
    <n v="12"/>
    <n v="150"/>
    <n v="300"/>
    <s v="12 - 150"/>
    <s v="Liu, Fang"/>
    <x v="0"/>
  </r>
  <r>
    <n v="46"/>
    <s v="Fang"/>
    <s v="Liu"/>
    <x v="4"/>
    <x v="2"/>
    <s v="30 km/h"/>
    <s v="100 mph"/>
    <s v="600 km"/>
    <s v="321 Oxford Street, Perth, 2011"/>
    <s v="AU"/>
    <s v="444 AUD"/>
    <n v="6"/>
    <n v="15"/>
    <s v="321 Oxford Street"/>
    <s v="Perth"/>
    <s v="2011"/>
    <x v="9"/>
    <x v="4"/>
    <n v="213.12"/>
    <n v="1086.912"/>
    <n v="19"/>
    <n v="100"/>
    <n v="373"/>
    <s v="19 - 100"/>
    <s v="Liu, Fang"/>
    <x v="0"/>
  </r>
  <r>
    <n v="47"/>
    <s v="Fang"/>
    <s v="Liu"/>
    <x v="1"/>
    <x v="1"/>
    <s v="50 mph"/>
    <s v="80 km/h"/>
    <s v="150 miles"/>
    <s v="123 Long Street, Cape Town, 8001"/>
    <s v="ZA"/>
    <s v="2,743 ZAR"/>
    <n v="13"/>
    <n v="0"/>
    <s v="123 Long Street"/>
    <s v="Cape Town"/>
    <s v="8001"/>
    <x v="10"/>
    <x v="5"/>
    <n v="115.21"/>
    <n v="1497.73"/>
    <n v="50"/>
    <n v="50"/>
    <n v="150"/>
    <s v="50 - 50"/>
    <s v="Liu, Fang"/>
    <x v="1"/>
  </r>
  <r>
    <n v="48"/>
    <s v="Jonas"/>
    <s v="Fischer"/>
    <x v="4"/>
    <x v="1"/>
    <s v="20 km/h"/>
    <s v="80 km/h"/>
    <s v="150 miles"/>
    <s v="456 Bree Street, Johannesburg, 8001"/>
    <s v="ZA"/>
    <s v="3,652 ZAR"/>
    <n v="10"/>
    <n v="5"/>
    <s v="456 Bree Street"/>
    <s v="Johannesburg"/>
    <s v="8001"/>
    <x v="10"/>
    <x v="5"/>
    <n v="153.38"/>
    <n v="1457.11"/>
    <n v="12"/>
    <n v="50"/>
    <n v="150"/>
    <s v="12 - 50"/>
    <s v="Fischer, Jonas"/>
    <x v="0"/>
  </r>
  <r>
    <n v="49"/>
    <s v="Jonas"/>
    <s v="Fischer"/>
    <x v="1"/>
    <x v="0"/>
    <s v="30 km/h"/>
    <s v="150 mph"/>
    <s v="300 miles"/>
    <s v="789 Loop Street, Durban, 8000"/>
    <s v="ZA"/>
    <s v="4,500 ZAR"/>
    <n v="7"/>
    <n v="5"/>
    <s v="789 Loop Street"/>
    <s v="Durban"/>
    <s v="8000"/>
    <x v="10"/>
    <x v="5"/>
    <n v="189"/>
    <n v="1256.8499999999999"/>
    <n v="19"/>
    <n v="150"/>
    <n v="300"/>
    <s v="19 - 150"/>
    <s v="Fischer, Jonas"/>
    <x v="1"/>
  </r>
  <r>
    <n v="50"/>
    <s v="Jonas"/>
    <s v="Fischer"/>
    <x v="0"/>
    <x v="2"/>
    <s v="20 km/h"/>
    <s v="80 km/h"/>
    <s v="500 km"/>
    <s v="321 Church Street, Pretoria, 8001"/>
    <s v="ZA"/>
    <s v="5,478 ZAR"/>
    <n v="5"/>
    <n v="5"/>
    <s v="321 Church Street"/>
    <s v="Pretoria"/>
    <s v="8001"/>
    <x v="10"/>
    <x v="5"/>
    <n v="230.08"/>
    <n v="1092.8800000000001"/>
    <n v="12"/>
    <n v="50"/>
    <n v="311"/>
    <s v="12 - 50"/>
    <s v="Fischer, Jonas"/>
    <x v="0"/>
  </r>
  <r>
    <n v="51"/>
    <s v="Jonas"/>
    <s v="Fischer"/>
    <x v="0"/>
    <x v="1"/>
    <s v="50 mph"/>
    <s v="120 km/h"/>
    <s v="600 km"/>
    <s v="123 Shibuya Crossing, Tokyo, 150-0002"/>
    <s v="JP"/>
    <s v="22,313 JPY"/>
    <n v="18"/>
    <n v="10"/>
    <s v="123 Shibuya Crossing"/>
    <s v="Tokyo"/>
    <s v="150-0002"/>
    <x v="11"/>
    <x v="3"/>
    <n v="112.01"/>
    <n v="1814.5620000000001"/>
    <n v="50"/>
    <n v="75"/>
    <n v="373"/>
    <s v="50 - 75"/>
    <s v="Fischer, Jonas"/>
    <x v="0"/>
  </r>
  <r>
    <n v="52"/>
    <s v="Théo"/>
    <s v="Bernard"/>
    <x v="1"/>
    <x v="3"/>
    <s v="40 mph"/>
    <s v="150 mph"/>
    <s v="300 miles"/>
    <s v="456 Akihabara, Osaka, 110-0006"/>
    <s v="JP"/>
    <s v="29,750 JPY"/>
    <n v="15"/>
    <n v="15"/>
    <s v="456 Akihabara"/>
    <s v="Osaka"/>
    <s v="110-0006"/>
    <x v="11"/>
    <x v="3"/>
    <n v="149.34"/>
    <n v="1904.0849999999998"/>
    <n v="40"/>
    <n v="150"/>
    <n v="300"/>
    <s v="40 - 150"/>
    <s v="Bernard, Théo"/>
    <x v="1"/>
  </r>
  <r>
    <n v="53"/>
    <s v="Théo"/>
    <s v="Bernard"/>
    <x v="0"/>
    <x v="1"/>
    <s v="40 mph"/>
    <s v="120 km/h"/>
    <s v="300 miles"/>
    <s v="789 Roppongi Hills, Yokohama, 106-0032"/>
    <s v="JP"/>
    <s v="37,188 JPY"/>
    <n v="12"/>
    <n v="5"/>
    <s v="789 Roppongi Hills"/>
    <s v="Yokohama"/>
    <s v="106-0032"/>
    <x v="11"/>
    <x v="3"/>
    <n v="186.68"/>
    <n v="2128.1519999999996"/>
    <n v="40"/>
    <n v="75"/>
    <n v="300"/>
    <s v="40 - 75"/>
    <s v="Bernard, Théo"/>
    <x v="0"/>
  </r>
  <r>
    <n v="54"/>
    <s v="Théo"/>
    <s v="Bernard"/>
    <x v="1"/>
    <x v="3"/>
    <s v="30 km/h"/>
    <s v="150 mph"/>
    <s v="300 miles"/>
    <s v="789 Roppongi Hills, Yokohama, 106-0032"/>
    <s v="JP"/>
    <s v="37,188 JPY"/>
    <n v="12"/>
    <n v="10"/>
    <s v="789 Roppongi Hills"/>
    <s v="Yokohama"/>
    <s v="106-0032"/>
    <x v="11"/>
    <x v="3"/>
    <n v="186.68"/>
    <n v="2016.144"/>
    <n v="19"/>
    <n v="150"/>
    <n v="300"/>
    <s v="19 - 150"/>
    <s v="Bernard, Théo"/>
    <x v="1"/>
  </r>
  <r>
    <n v="55"/>
    <s v="Sanya"/>
    <s v="Joshi"/>
    <x v="5"/>
    <x v="2"/>
    <s v="40 mph"/>
    <s v="100 mph"/>
    <s v="300 miles"/>
    <s v="321 Ginza, Nagoya, 104-0061"/>
    <s v="JP"/>
    <s v="44,625 JPY"/>
    <n v="8"/>
    <n v="0"/>
    <s v="321 Ginza"/>
    <s v="Nagoya"/>
    <s v="104-0061"/>
    <x v="11"/>
    <x v="3"/>
    <n v="224.02"/>
    <n v="1792.16"/>
    <n v="40"/>
    <n v="100"/>
    <n v="300"/>
    <s v="40 - 100"/>
    <s v="Joshi, Sanya"/>
    <x v="0"/>
  </r>
  <r>
    <n v="56"/>
    <s v="Sanya"/>
    <s v="Joshi"/>
    <x v="5"/>
    <x v="2"/>
    <s v="30 km/h"/>
    <s v="150 mph"/>
    <s v="500 km"/>
    <s v="1234 Maple Street, Los Angeles, 90210"/>
    <s v="US"/>
    <s v="150 USD"/>
    <n v="18"/>
    <n v="15"/>
    <s v="1234 Maple Street"/>
    <s v="Los Angeles"/>
    <s v="90210"/>
    <x v="0"/>
    <x v="0"/>
    <n v="111"/>
    <n v="1698.3"/>
    <n v="19"/>
    <n v="150"/>
    <n v="311"/>
    <s v="19 - 150"/>
    <s v="Joshi, Sanya"/>
    <x v="0"/>
  </r>
  <r>
    <n v="57"/>
    <s v="Sanya"/>
    <s v="Joshi"/>
    <x v="4"/>
    <x v="1"/>
    <s v="50 mph"/>
    <s v="150 mph"/>
    <s v="600 km"/>
    <s v="5678 Oak Avenue, New York, 10001"/>
    <s v="US"/>
    <s v="200 USD"/>
    <n v="12"/>
    <n v="10"/>
    <s v="5678 Oak Avenue"/>
    <s v="New York"/>
    <s v="10001"/>
    <x v="0"/>
    <x v="0"/>
    <n v="148"/>
    <n v="1598.4"/>
    <n v="50"/>
    <n v="150"/>
    <n v="373"/>
    <s v="50 - 150"/>
    <s v="Joshi, Sanya"/>
    <x v="0"/>
  </r>
  <r>
    <n v="58"/>
    <s v="Fang"/>
    <s v="Liu"/>
    <x v="5"/>
    <x v="2"/>
    <s v="20 km/h"/>
    <s v="120 km/h"/>
    <s v="300 miles"/>
    <s v="9101 Pine Drive, Atlanta, 30301"/>
    <s v="US"/>
    <s v="250 USD"/>
    <n v="10"/>
    <n v="0"/>
    <s v="9101 Pine Drive"/>
    <s v="Atlanta"/>
    <s v="30301"/>
    <x v="0"/>
    <x v="0"/>
    <n v="185"/>
    <n v="1850"/>
    <n v="12"/>
    <n v="75"/>
    <n v="300"/>
    <s v="12 - 75"/>
    <s v="Liu, Fang"/>
    <x v="0"/>
  </r>
  <r>
    <n v="59"/>
    <s v="Fang"/>
    <s v="Liu"/>
    <x v="0"/>
    <x v="1"/>
    <s v="40 mph"/>
    <s v="80 km/h"/>
    <s v="600 km"/>
    <s v="2345 Birch Lane, Chicago, 60614"/>
    <s v="US"/>
    <s v="300 USD"/>
    <n v="6"/>
    <n v="15"/>
    <s v="2345 Birch Lane"/>
    <s v="Chicago"/>
    <s v="60614"/>
    <x v="0"/>
    <x v="0"/>
    <n v="222"/>
    <n v="1132.2"/>
    <n v="40"/>
    <n v="50"/>
    <n v="373"/>
    <s v="40 - 50"/>
    <s v="Liu, Fang"/>
    <x v="0"/>
  </r>
  <r>
    <n v="60"/>
    <s v="Fang"/>
    <s v="Liu"/>
    <x v="2"/>
    <x v="3"/>
    <s v="50 mph"/>
    <s v="100 mph"/>
    <s v="600 km"/>
    <s v="123 Queen Street, Toronto, M5H 2N2"/>
    <s v="CA"/>
    <s v="204 CAD"/>
    <n v="15"/>
    <n v="5"/>
    <s v="123 Queen Street"/>
    <s v="Toronto"/>
    <s v="M5H 2N2"/>
    <x v="1"/>
    <x v="0"/>
    <n v="110.16"/>
    <n v="1569.7799999999997"/>
    <n v="50"/>
    <n v="100"/>
    <n v="373"/>
    <s v="50 - 100"/>
    <s v="Liu, Fang"/>
    <x v="1"/>
  </r>
  <r>
    <n v="61"/>
    <s v="Fang"/>
    <s v="Liu"/>
    <x v="4"/>
    <x v="2"/>
    <s v="50 mph"/>
    <s v="100 mph"/>
    <s v="300 miles"/>
    <s v="456 King Road, Ottawa, K1A 0B1"/>
    <s v="CA"/>
    <s v="272 CAD"/>
    <n v="11"/>
    <n v="0"/>
    <s v="456 King Road"/>
    <s v="Ottawa"/>
    <s v="K1A 0B1"/>
    <x v="1"/>
    <x v="0"/>
    <n v="146.88"/>
    <n v="1615.6799999999998"/>
    <n v="50"/>
    <n v="100"/>
    <n v="300"/>
    <s v="50 - 100"/>
    <s v="Liu, Fang"/>
    <x v="0"/>
  </r>
  <r>
    <n v="62"/>
    <s v="Jonas"/>
    <s v="Fischer"/>
    <x v="0"/>
    <x v="2"/>
    <s v="50 mph"/>
    <s v="100 mph"/>
    <s v="600 km"/>
    <s v="789 Elm Boulevard, Vancouver, L4T 1P5"/>
    <s v="CA"/>
    <s v="340 CAD"/>
    <n v="7"/>
    <n v="0"/>
    <s v="789 Elm Boulevard"/>
    <s v="Vancouver"/>
    <s v="L4T 1P5"/>
    <x v="1"/>
    <x v="0"/>
    <n v="183.6"/>
    <n v="1285.2"/>
    <n v="50"/>
    <n v="100"/>
    <n v="373"/>
    <s v="50 - 100"/>
    <s v="Fischer, Jonas"/>
    <x v="0"/>
  </r>
  <r>
    <n v="63"/>
    <s v="Jonas"/>
    <s v="Fischer"/>
    <x v="3"/>
    <x v="2"/>
    <s v="40 mph"/>
    <s v="100 mph"/>
    <s v="600 km"/>
    <s v="321 Cedar Crescent, Calgary, T5A 0H2"/>
    <s v="CA"/>
    <s v="408 CAD"/>
    <n v="5"/>
    <n v="15"/>
    <s v="321 Cedar Crescent"/>
    <s v="Calgary"/>
    <s v="T5A 0H2"/>
    <x v="1"/>
    <x v="0"/>
    <n v="220.32"/>
    <n v="936.3599999999999"/>
    <n v="40"/>
    <n v="100"/>
    <n v="373"/>
    <s v="40 - 100"/>
    <s v="Fischer, Jonas"/>
    <x v="1"/>
  </r>
  <r>
    <n v="64"/>
    <s v="Jonas"/>
    <s v="Fischer"/>
    <x v="4"/>
    <x v="2"/>
    <s v="40 mph"/>
    <s v="120 km/h"/>
    <s v="600 km"/>
    <s v="456 Avenida Reforma, Mexico City, 06080"/>
    <s v="MX"/>
    <s v="2,645 MXN"/>
    <n v="22"/>
    <n v="0"/>
    <s v="456 Avenida Reforma"/>
    <s v="Mexico City"/>
    <s v="06080"/>
    <x v="2"/>
    <x v="0"/>
    <n v="105.8"/>
    <n v="2327.6"/>
    <n v="40"/>
    <n v="75"/>
    <n v="373"/>
    <s v="40 - 75"/>
    <s v="Fischer, Jonas"/>
    <x v="0"/>
  </r>
  <r>
    <n v="65"/>
    <s v="Théo"/>
    <s v="Bernard"/>
    <x v="0"/>
    <x v="2"/>
    <s v="50 mph"/>
    <s v="150 mph"/>
    <s v="500 km"/>
    <s v="789 Calle Juárez, Guadalajara, 66000"/>
    <s v="MX"/>
    <s v="3,527 MXN"/>
    <n v="16"/>
    <n v="10"/>
    <s v="789 Calle Juárez"/>
    <s v="Guadalajara"/>
    <s v="66000"/>
    <x v="2"/>
    <x v="0"/>
    <n v="141.08000000000001"/>
    <n v="2031.5520000000001"/>
    <n v="50"/>
    <n v="150"/>
    <n v="311"/>
    <s v="50 - 150"/>
    <s v="Bernard, Théo"/>
    <x v="0"/>
  </r>
  <r>
    <n v="66"/>
    <s v="Théo"/>
    <s v="Bernard"/>
    <x v="3"/>
    <x v="3"/>
    <s v="30 km/h"/>
    <s v="120 km/h"/>
    <s v="300 miles"/>
    <s v="234 Paseo de la Reforma, Monterrey, 06500"/>
    <s v="MX"/>
    <s v="4,404 MXN"/>
    <n v="14"/>
    <n v="0"/>
    <s v="234 Paseo de la Reforma"/>
    <s v="Monterrey"/>
    <s v="06500"/>
    <x v="2"/>
    <x v="0"/>
    <n v="176.16"/>
    <n v="2466.2399999999998"/>
    <n v="19"/>
    <n v="75"/>
    <n v="300"/>
    <s v="19 - 75"/>
    <s v="Bernard, Théo"/>
    <x v="1"/>
  </r>
  <r>
    <n v="67"/>
    <s v="Théo"/>
    <s v="Bernard"/>
    <x v="5"/>
    <x v="3"/>
    <s v="40 mph"/>
    <s v="150 mph"/>
    <s v="600 km"/>
    <s v="678 Calle 5 de Febrero, Puebla, 03230"/>
    <s v="MX"/>
    <s v="5,289 MXN"/>
    <n v="8"/>
    <n v="15"/>
    <s v="678 Calle 5 de Febrero"/>
    <s v="Puebla"/>
    <s v="03230"/>
    <x v="2"/>
    <x v="0"/>
    <n v="211.56"/>
    <n v="1438.6079999999999"/>
    <n v="40"/>
    <n v="150"/>
    <n v="373"/>
    <s v="40 - 150"/>
    <s v="Bernard, Théo"/>
    <x v="0"/>
  </r>
  <r>
    <n v="68"/>
    <s v="Sanya"/>
    <s v="Joshi"/>
    <x v="5"/>
    <x v="3"/>
    <s v="20 km/h"/>
    <s v="100 mph"/>
    <s v="300 miles"/>
    <s v="123 Rua da Liberdade, São Paulo, 01234-000"/>
    <s v="BR"/>
    <s v="758 BRL"/>
    <n v="20"/>
    <n v="0"/>
    <s v="123 Rua da Liberdade"/>
    <s v="São Paulo"/>
    <s v="01234-000"/>
    <x v="3"/>
    <x v="1"/>
    <n v="106.12"/>
    <n v="2122.4"/>
    <n v="12"/>
    <n v="100"/>
    <n v="300"/>
    <s v="12 - 100"/>
    <s v="Joshi, Sanya"/>
    <x v="0"/>
  </r>
  <r>
    <n v="69"/>
    <s v="Sanya"/>
    <s v="Joshi"/>
    <x v="2"/>
    <x v="2"/>
    <s v="50 mph"/>
    <s v="80 km/h"/>
    <s v="300 miles"/>
    <s v="456 Avenida Paulista, Rio de Janeiro, 01311-000"/>
    <s v="BR"/>
    <s v="1,012 BRL"/>
    <n v="13"/>
    <n v="5"/>
    <s v="456 Avenida Paulista"/>
    <s v="Rio de Janeiro"/>
    <s v="01311-000"/>
    <x v="3"/>
    <x v="1"/>
    <n v="141.68"/>
    <n v="1749.748"/>
    <n v="50"/>
    <n v="50"/>
    <n v="300"/>
    <s v="50 - 50"/>
    <s v="Joshi, Sanya"/>
    <x v="1"/>
  </r>
  <r>
    <n v="70"/>
    <s v="Sanya"/>
    <s v="Joshi"/>
    <x v="0"/>
    <x v="1"/>
    <s v="50 mph"/>
    <s v="80 km/h"/>
    <m/>
    <s v="789 Rua dos Três Irmãos, Brasília, 05432-000"/>
    <s v="BR"/>
    <s v="1,265 BRL"/>
    <n v="10"/>
    <n v="15"/>
    <s v="789 Rua dos Três Irmãos"/>
    <s v="Brasília"/>
    <s v="05432-000"/>
    <x v="3"/>
    <x v="1"/>
    <n v="177.1"/>
    <n v="1505.35"/>
    <n v="50"/>
    <n v="50"/>
    <n v="278"/>
    <s v="50 - 50"/>
    <s v="Joshi, Sanya"/>
    <x v="0"/>
  </r>
  <r>
    <n v="71"/>
    <s v="Fang"/>
    <s v="Liu"/>
    <x v="0"/>
    <x v="1"/>
    <s v="20 km/h"/>
    <s v="120 km/h"/>
    <s v="150 miles"/>
    <s v="321 Rua das Flores, Belo Horizonte, 01235-000"/>
    <s v="BR"/>
    <s v="1,512 BRL"/>
    <n v="6"/>
    <n v="0"/>
    <s v="321 Rua das Flores"/>
    <s v="Belo Horizonte"/>
    <s v="01235-000"/>
    <x v="3"/>
    <x v="1"/>
    <n v="211.68"/>
    <n v="1270.08"/>
    <n v="12"/>
    <n v="75"/>
    <n v="150"/>
    <s v="12 - 75"/>
    <s v="Liu, Fang"/>
    <x v="0"/>
  </r>
  <r>
    <n v="72"/>
    <s v="Fang"/>
    <s v="Liu"/>
    <x v="1"/>
    <x v="0"/>
    <s v="20 km/h"/>
    <s v="150 mph"/>
    <s v="300 miles"/>
    <s v="12 High Street, London, SW1A 1AA"/>
    <s v="GB"/>
    <s v="117 GBP"/>
    <n v="28"/>
    <n v="0"/>
    <s v="12 High Street"/>
    <s v="London"/>
    <s v="SW1A 1AA"/>
    <x v="4"/>
    <x v="2"/>
    <n v="117"/>
    <n v="3276"/>
    <n v="12"/>
    <n v="150"/>
    <n v="300"/>
    <s v="12 - 150"/>
    <s v="Liu, Fang"/>
    <x v="1"/>
  </r>
  <r>
    <n v="73"/>
    <s v="Fang"/>
    <s v="Liu"/>
    <x v="3"/>
    <x v="3"/>
    <s v="20 km/h"/>
    <s v="80 km/h"/>
    <s v="600 km"/>
    <s v="34 King’s Road, Liverpool, W8 4PX"/>
    <s v="GB"/>
    <s v="156 GBP"/>
    <n v="21"/>
    <n v="10"/>
    <s v="34 King’s Road"/>
    <s v="Liverpool"/>
    <s v="W8 4PX"/>
    <x v="4"/>
    <x v="2"/>
    <n v="156"/>
    <n v="2948.4"/>
    <n v="12"/>
    <n v="50"/>
    <n v="373"/>
    <s v="12 - 50"/>
    <s v="Liu, Fang"/>
    <x v="1"/>
  </r>
  <r>
    <n v="74"/>
    <s v="Jonas"/>
    <s v="Fischer"/>
    <x v="0"/>
    <x v="0"/>
    <s v="40 mph"/>
    <s v="120 km/h"/>
    <s v="300 miles"/>
    <s v="56 Queen Street, Edinburgh, EH2 4GQ"/>
    <s v="GB"/>
    <s v="195 GBP"/>
    <n v="15"/>
    <n v="0"/>
    <s v="56 Queen Street"/>
    <s v="Edinburgh"/>
    <s v="EH2 4GQ"/>
    <x v="4"/>
    <x v="2"/>
    <n v="195"/>
    <n v="2925"/>
    <n v="40"/>
    <n v="75"/>
    <n v="300"/>
    <s v="40 - 75"/>
    <s v="Fischer, Jonas"/>
    <x v="0"/>
  </r>
  <r>
    <n v="75"/>
    <s v="Jonas"/>
    <s v="Fischer"/>
    <x v="4"/>
    <x v="1"/>
    <s v="40 mph"/>
    <s v="150 mph"/>
    <s v="300 miles"/>
    <s v="78 Church Lane, Birmingham, B1 1AA"/>
    <s v="GB"/>
    <s v="234 GBP"/>
    <n v="9"/>
    <n v="15"/>
    <s v="78 Church Lane"/>
    <s v="Birmingham"/>
    <s v="B1 1AA"/>
    <x v="4"/>
    <x v="2"/>
    <n v="234"/>
    <n v="1790.1"/>
    <n v="40"/>
    <n v="150"/>
    <n v="300"/>
    <s v="40 - 150"/>
    <s v="Fischer, Jonas"/>
    <x v="0"/>
  </r>
  <r>
    <n v="76"/>
    <s v="Jonas"/>
    <s v="Fischer"/>
    <x v="4"/>
    <x v="3"/>
    <s v="30 km/h"/>
    <s v="100 mph"/>
    <s v="600 km"/>
    <s v="123 Hauptstraße, Berlin, 10115"/>
    <s v="DE"/>
    <s v="139 EUR"/>
    <n v="25"/>
    <n v="0"/>
    <s v="123 Hauptstraße"/>
    <s v="Berlin"/>
    <s v="10115"/>
    <x v="5"/>
    <x v="2"/>
    <n v="119.54"/>
    <n v="2988.5"/>
    <n v="19"/>
    <n v="100"/>
    <n v="373"/>
    <s v="19 - 100"/>
    <s v="Fischer, Jonas"/>
    <x v="0"/>
  </r>
  <r>
    <n v="77"/>
    <s v="Théo"/>
    <s v="Bernard"/>
    <x v="1"/>
    <x v="0"/>
    <s v="20 km/h"/>
    <s v="150 mph"/>
    <s v="150 miles"/>
    <s v="456 Bahnhofstraße, Frankfurt, 60329"/>
    <s v="DE"/>
    <s v="186 EUR"/>
    <n v="19"/>
    <n v="0"/>
    <s v="456 Bahnhofstraße"/>
    <s v="Frankfurt"/>
    <s v="60329"/>
    <x v="5"/>
    <x v="2"/>
    <n v="159.96"/>
    <n v="3039.2400000000002"/>
    <n v="12"/>
    <n v="150"/>
    <n v="150"/>
    <s v="12 - 150"/>
    <s v="Bernard, Théo"/>
    <x v="1"/>
  </r>
  <r>
    <n v="78"/>
    <s v="Théo"/>
    <s v="Bernard"/>
    <x v="3"/>
    <x v="3"/>
    <s v="30 km/h"/>
    <s v="120 km/h"/>
    <s v="300 miles"/>
    <s v="789 Lindenweg, Munich, 10179"/>
    <s v="DE"/>
    <s v="232 EUR"/>
    <n v="17"/>
    <n v="15"/>
    <s v="789 Lindenweg"/>
    <s v="Munich"/>
    <s v="10179"/>
    <x v="5"/>
    <x v="2"/>
    <n v="199.52"/>
    <n v="2883.0639999999999"/>
    <n v="19"/>
    <n v="75"/>
    <n v="300"/>
    <s v="19 - 75"/>
    <s v="Bernard, Théo"/>
    <x v="1"/>
  </r>
  <r>
    <n v="79"/>
    <s v="Théo"/>
    <s v="Bernard"/>
    <x v="5"/>
    <x v="3"/>
    <s v="40 mph"/>
    <s v="80 km/h"/>
    <s v="600 km"/>
    <s v="321 Gartenstraße, Dresden, 01067"/>
    <s v="DE"/>
    <s v="279 EUR"/>
    <n v="12"/>
    <n v="15"/>
    <s v="321 Gartenstraße"/>
    <s v="Dresden"/>
    <s v="01067"/>
    <x v="5"/>
    <x v="2"/>
    <n v="239.94"/>
    <n v="2447.3879999999999"/>
    <n v="40"/>
    <n v="50"/>
    <n v="373"/>
    <s v="40 - 50"/>
    <s v="Bernard, Théo"/>
    <x v="0"/>
  </r>
  <r>
    <n v="80"/>
    <s v="Théo"/>
    <s v="Bernard"/>
    <x v="3"/>
    <x v="2"/>
    <s v="30 km/h"/>
    <s v="80 km/h"/>
    <s v="600 km"/>
    <s v="123 Rue de la Paix, Paris, 75002"/>
    <s v="FR"/>
    <s v="139 EUR"/>
    <n v="20"/>
    <n v="5"/>
    <s v="123 Rue de la Paix"/>
    <s v="Paris"/>
    <s v="75002"/>
    <x v="6"/>
    <x v="2"/>
    <n v="119.54"/>
    <n v="2271.2600000000002"/>
    <n v="19"/>
    <n v="50"/>
    <n v="373"/>
    <s v="19 - 50"/>
    <s v="Bernard, Théo"/>
    <x v="1"/>
  </r>
  <r>
    <n v="81"/>
    <s v="Théo"/>
    <s v="Bernard"/>
    <x v="2"/>
    <x v="0"/>
    <s v="20 km/h"/>
    <s v="120 km/h"/>
    <s v="150 miles"/>
    <s v="123 Rue de la Paix, Paris, 75002"/>
    <s v="FR"/>
    <s v="139 EUR"/>
    <n v="20"/>
    <n v="5"/>
    <s v="123 Rue de la Paix"/>
    <s v="Paris"/>
    <s v="75002"/>
    <x v="6"/>
    <x v="2"/>
    <n v="119.54"/>
    <n v="2271.2600000000002"/>
    <n v="12"/>
    <n v="75"/>
    <n v="150"/>
    <s v="12 - 75"/>
    <s v="Bernard, Théo"/>
    <x v="1"/>
  </r>
  <r>
    <n v="82"/>
    <s v="Sanya"/>
    <s v="Joshi"/>
    <x v="5"/>
    <x v="3"/>
    <s v="40 mph"/>
    <s v="80 km/h"/>
    <s v="500 km"/>
    <s v="456 Boulevard Saint-Germain, Lyon, 75006"/>
    <s v="FR"/>
    <s v="186 EUR"/>
    <n v="14"/>
    <n v="5"/>
    <s v="456 Boulevard Saint-Germain"/>
    <s v="Lyon"/>
    <s v="75006"/>
    <x v="6"/>
    <x v="2"/>
    <n v="159.96"/>
    <n v="2127.4679999999998"/>
    <n v="40"/>
    <n v="50"/>
    <n v="311"/>
    <s v="40 - 50"/>
    <s v="Joshi, Sanya"/>
    <x v="0"/>
  </r>
  <r>
    <n v="83"/>
    <s v="Sanya"/>
    <s v="Joshi"/>
    <x v="1"/>
    <x v="0"/>
    <s v="20 km/h"/>
    <s v="120 km/h"/>
    <s v="500 km"/>
    <s v="789 Avenue des Champs-Élysées, Marseille, 75008"/>
    <s v="FR"/>
    <s v="232 EUR"/>
    <n v="10"/>
    <n v="15"/>
    <s v="789 Avenue des Champs-Élysées"/>
    <s v="Marseille"/>
    <s v="75008"/>
    <x v="6"/>
    <x v="2"/>
    <n v="199.52"/>
    <n v="1695.92"/>
    <n v="12"/>
    <n v="75"/>
    <n v="311"/>
    <s v="12 - 75"/>
    <s v="Joshi, Sanya"/>
    <x v="1"/>
  </r>
  <r>
    <n v="84"/>
    <s v="Sanya"/>
    <s v="Joshi"/>
    <x v="3"/>
    <x v="0"/>
    <s v="20 km/h"/>
    <s v="150 mph"/>
    <s v="500 km"/>
    <s v="321 Rue du Faubourg, Toulouse, 75010"/>
    <s v="FR"/>
    <s v="279 EUR"/>
    <n v="8"/>
    <n v="0"/>
    <s v="321 Rue du Faubourg"/>
    <s v="Toulouse"/>
    <s v="75010"/>
    <x v="6"/>
    <x v="2"/>
    <n v="239.94"/>
    <n v="1919.52"/>
    <n v="12"/>
    <n v="150"/>
    <n v="311"/>
    <s v="12 - 150"/>
    <s v="Joshi, Sanya"/>
    <x v="1"/>
  </r>
  <r>
    <n v="85"/>
    <s v="Fang"/>
    <s v="Liu"/>
    <x v="3"/>
    <x v="1"/>
    <s v="50 mph"/>
    <s v="80 km/h"/>
    <s v="500 km"/>
    <s v="123 Chang'an Avenue, Beijing, 100001"/>
    <s v="CN"/>
    <s v="1,083 CNY"/>
    <n v="12"/>
    <n v="0"/>
    <s v="123 Chang'an Avenue"/>
    <s v="Beijing"/>
    <s v="100001"/>
    <x v="7"/>
    <x v="3"/>
    <n v="111.55"/>
    <n v="1338.6"/>
    <n v="50"/>
    <n v="50"/>
    <n v="311"/>
    <s v="50 - 50"/>
    <s v="Liu, Fang"/>
    <x v="1"/>
  </r>
  <r>
    <n v="86"/>
    <s v="Fang"/>
    <s v="Liu"/>
    <x v="3"/>
    <x v="0"/>
    <s v="50 mph"/>
    <s v="150 mph"/>
    <s v="300 miles"/>
    <s v="456 Wangfujing Street, Shanghai, 100006"/>
    <s v="CN"/>
    <s v="1,445 CNY"/>
    <n v="9"/>
    <n v="0"/>
    <s v="456 Wangfujing Street"/>
    <s v="Shanghai"/>
    <s v="100006"/>
    <x v="7"/>
    <x v="3"/>
    <n v="148.83000000000001"/>
    <n v="1339.47"/>
    <n v="50"/>
    <n v="150"/>
    <n v="300"/>
    <s v="50 - 150"/>
    <s v="Liu, Fang"/>
    <x v="1"/>
  </r>
  <r>
    <n v="87"/>
    <s v="Fang"/>
    <s v="Liu"/>
    <x v="5"/>
    <x v="3"/>
    <s v="30 km/h"/>
    <s v="80 km/h"/>
    <s v="300 miles"/>
    <s v="789 Nanjing Road, Shenzhen, 200001"/>
    <s v="CN"/>
    <s v="1,807 CNY"/>
    <n v="7"/>
    <n v="15"/>
    <s v="789 Nanjing Road"/>
    <s v="Shenzhen"/>
    <s v="200001"/>
    <x v="7"/>
    <x v="3"/>
    <n v="186.12"/>
    <n v="1107.414"/>
    <n v="19"/>
    <n v="50"/>
    <n v="300"/>
    <s v="19 - 50"/>
    <s v="Liu, Fang"/>
    <x v="0"/>
  </r>
  <r>
    <n v="88"/>
    <s v="Jonas"/>
    <s v="Fischer"/>
    <x v="3"/>
    <x v="0"/>
    <s v="30 km/h"/>
    <s v="150 mph"/>
    <s v="500 km"/>
    <s v="321 Huaihai Road, Guangzhou, 200020"/>
    <s v="CN"/>
    <s v="2,069 CNY"/>
    <n v="5"/>
    <n v="15"/>
    <s v="321 Huaihai Road"/>
    <s v="Guangzhou"/>
    <s v="200020"/>
    <x v="7"/>
    <x v="3"/>
    <n v="213.11"/>
    <n v="905.71750000000009"/>
    <n v="19"/>
    <n v="150"/>
    <n v="311"/>
    <s v="19 - 150"/>
    <s v="Fischer, Jonas"/>
    <x v="1"/>
  </r>
  <r>
    <n v="89"/>
    <s v="Jonas"/>
    <s v="Fischer"/>
    <x v="3"/>
    <x v="0"/>
    <s v="30 km/h"/>
    <s v="80 km/h"/>
    <s v="150 miles"/>
    <s v="123 MG Road, Bangalore, 560001"/>
    <s v="IN"/>
    <s v="12,348 INR"/>
    <n v="16"/>
    <n v="5"/>
    <s v="123 MG Road"/>
    <s v="Bangalore"/>
    <s v="560001"/>
    <x v="8"/>
    <x v="3"/>
    <n v="104.34"/>
    <n v="1585.9680000000001"/>
    <n v="19"/>
    <n v="50"/>
    <n v="150"/>
    <s v="19 - 50"/>
    <s v="Fischer, Jonas"/>
    <x v="1"/>
  </r>
  <r>
    <n v="90"/>
    <s v="Jonas"/>
    <s v="Fischer"/>
    <x v="5"/>
    <x v="3"/>
    <s v="40 mph"/>
    <s v="100 mph"/>
    <s v="300 miles"/>
    <s v="456 Connaught Place, New Delhi, 110001"/>
    <s v="IN"/>
    <s v="16,456 INR"/>
    <n v="13"/>
    <n v="5"/>
    <s v="456 Connaught Place"/>
    <s v="New Delhi"/>
    <s v="110001"/>
    <x v="8"/>
    <x v="3"/>
    <n v="139.05000000000001"/>
    <n v="1717.2674999999999"/>
    <n v="40"/>
    <n v="100"/>
    <n v="300"/>
    <s v="40 - 100"/>
    <s v="Fischer, Jonas"/>
    <x v="0"/>
  </r>
  <r>
    <n v="91"/>
    <s v="Théo"/>
    <s v="Bernard"/>
    <x v="5"/>
    <x v="1"/>
    <s v="50 mph"/>
    <s v="120 km/h"/>
    <s v="300 miles"/>
    <s v="789 Brigade Road, Mumbai, 560025"/>
    <s v="IN"/>
    <s v="20,565 INR"/>
    <n v="11"/>
    <n v="0"/>
    <s v="789 Brigade Road"/>
    <s v="Mumbai"/>
    <s v="560025"/>
    <x v="8"/>
    <x v="3"/>
    <n v="173.77"/>
    <n v="1911.47"/>
    <n v="50"/>
    <n v="75"/>
    <n v="300"/>
    <s v="50 - 75"/>
    <s v="Bernard, Théo"/>
    <x v="0"/>
  </r>
  <r>
    <n v="92"/>
    <s v="Théo"/>
    <s v="Bernard"/>
    <x v="1"/>
    <x v="2"/>
    <s v="40 mph"/>
    <s v="100 mph"/>
    <m/>
    <s v="321 Jayanagar, Kolkata, 560041"/>
    <s v="IN"/>
    <s v="24,673 INR"/>
    <n v="6"/>
    <n v="5"/>
    <s v="321 Jayanagar"/>
    <s v="Kolkata"/>
    <s v="560041"/>
    <x v="8"/>
    <x v="3"/>
    <n v="208.49"/>
    <n v="1188.393"/>
    <n v="40"/>
    <n v="100"/>
    <n v="301"/>
    <s v="40 - 100"/>
    <s v="Bernard, Théo"/>
    <x v="1"/>
  </r>
  <r>
    <n v="93"/>
    <s v="Théo"/>
    <s v="Bernard"/>
    <x v="0"/>
    <x v="3"/>
    <s v="20 km/h"/>
    <s v="80 km/h"/>
    <s v="150 miles"/>
    <s v="123 George Street, Sydney, 2000"/>
    <s v="AU"/>
    <s v="222 AUD"/>
    <n v="14"/>
    <n v="10"/>
    <s v="123 George Street"/>
    <s v="Sydney"/>
    <s v="2000"/>
    <x v="9"/>
    <x v="4"/>
    <n v="106.56"/>
    <n v="1342.6560000000002"/>
    <n v="12"/>
    <n v="50"/>
    <n v="150"/>
    <s v="12 - 50"/>
    <s v="Bernard, Théo"/>
    <x v="0"/>
  </r>
  <r>
    <n v="94"/>
    <s v="Sanya"/>
    <s v="Joshi"/>
    <x v="3"/>
    <x v="2"/>
    <s v="40 mph"/>
    <s v="150 mph"/>
    <s v="150 miles"/>
    <s v="456 King Street, Melbourne, 3000"/>
    <s v="AU"/>
    <s v="296 AUD"/>
    <n v="10"/>
    <n v="15"/>
    <s v="456 King Street"/>
    <s v="Melbourne"/>
    <s v="3000"/>
    <x v="9"/>
    <x v="4"/>
    <n v="142.08000000000001"/>
    <n v="1207.68"/>
    <n v="40"/>
    <n v="150"/>
    <n v="150"/>
    <s v="40 - 150"/>
    <s v="Joshi, Sanya"/>
    <x v="1"/>
  </r>
  <r>
    <n v="95"/>
    <s v="Sanya"/>
    <s v="Joshi"/>
    <x v="4"/>
    <x v="0"/>
    <s v="40 mph"/>
    <s v="100 mph"/>
    <s v="300 miles"/>
    <s v="789 Victoria Road, Brisbane, 2048"/>
    <s v="AU"/>
    <s v="370 AUD"/>
    <n v="7"/>
    <n v="0"/>
    <s v="789 Victoria Road"/>
    <s v="Brisbane"/>
    <s v="2048"/>
    <x v="9"/>
    <x v="4"/>
    <n v="177.6"/>
    <n v="1243.2"/>
    <n v="40"/>
    <n v="100"/>
    <n v="300"/>
    <s v="40 - 100"/>
    <s v="Joshi, Sanya"/>
    <x v="0"/>
  </r>
  <r>
    <n v="96"/>
    <s v="Sanya"/>
    <s v="Joshi"/>
    <x v="1"/>
    <x v="0"/>
    <s v="40 mph"/>
    <s v="150 mph"/>
    <s v="600 km"/>
    <s v="321 Oxford Street, Perth, 2011"/>
    <s v="AU"/>
    <s v="444 AUD"/>
    <n v="5"/>
    <n v="10"/>
    <s v="321 Oxford Street"/>
    <s v="Perth"/>
    <s v="2011"/>
    <x v="9"/>
    <x v="4"/>
    <n v="213.12"/>
    <n v="959.04"/>
    <n v="40"/>
    <n v="150"/>
    <n v="373"/>
    <s v="40 - 150"/>
    <s v="Joshi, Sanya"/>
    <x v="1"/>
  </r>
  <r>
    <n v="97"/>
    <s v="Sanya"/>
    <s v="Joshi"/>
    <x v="2"/>
    <x v="3"/>
    <s v="40 mph"/>
    <s v="80 km/h"/>
    <s v="150 miles"/>
    <s v="123 Long Street, Cape Town, 8001"/>
    <s v="ZA"/>
    <s v="2,743 ZAR"/>
    <n v="19"/>
    <n v="0"/>
    <s v="123 Long Street"/>
    <s v="Cape Town"/>
    <s v="8001"/>
    <x v="10"/>
    <x v="5"/>
    <n v="115.21"/>
    <n v="2188.9899999999998"/>
    <n v="40"/>
    <n v="50"/>
    <n v="150"/>
    <s v="40 - 50"/>
    <s v="Joshi, Sanya"/>
    <x v="1"/>
  </r>
  <r>
    <n v="98"/>
    <s v="Fang"/>
    <s v="Liu"/>
    <x v="1"/>
    <x v="0"/>
    <s v="30 km/h"/>
    <s v="120 km/h"/>
    <s v="600 km"/>
    <s v="456 Bree Street, Johannesburg, 8001"/>
    <s v="ZA"/>
    <s v="3,652 ZAR"/>
    <n v="15"/>
    <n v="15"/>
    <s v="456 Bree Street"/>
    <s v="Johannesburg"/>
    <s v="8001"/>
    <x v="10"/>
    <x v="5"/>
    <n v="153.38"/>
    <n v="1955.5949999999998"/>
    <n v="19"/>
    <n v="75"/>
    <n v="373"/>
    <s v="19 - 75"/>
    <s v="Liu, Fang"/>
    <x v="1"/>
  </r>
  <r>
    <n v="99"/>
    <s v="Fang"/>
    <s v="Liu"/>
    <x v="0"/>
    <x v="3"/>
    <s v="40 mph"/>
    <s v="120 km/h"/>
    <s v="150 miles"/>
    <s v="456 Bree Street, Johannesburg, 8001"/>
    <s v="ZA"/>
    <s v="3,652 ZAR"/>
    <n v="15"/>
    <n v="10"/>
    <s v="456 Bree Street"/>
    <s v="Johannesburg"/>
    <s v="8001"/>
    <x v="10"/>
    <x v="5"/>
    <n v="153.38"/>
    <n v="2070.63"/>
    <n v="40"/>
    <n v="75"/>
    <n v="150"/>
    <s v="40 - 75"/>
    <s v="Liu, Fang"/>
    <x v="0"/>
  </r>
  <r>
    <n v="100"/>
    <s v="Fang"/>
    <s v="Liu"/>
    <x v="2"/>
    <x v="0"/>
    <s v="30 km/h"/>
    <s v="100 mph"/>
    <s v="300 miles"/>
    <s v="789 Loop Street, Durban, 8000"/>
    <s v="ZA"/>
    <s v="4,500 ZAR"/>
    <n v="11"/>
    <n v="10"/>
    <s v="789 Loop Street"/>
    <s v="Durban"/>
    <s v="8000"/>
    <x v="10"/>
    <x v="5"/>
    <n v="189"/>
    <n v="1871.1000000000001"/>
    <n v="19"/>
    <n v="100"/>
    <n v="300"/>
    <s v="19 - 100"/>
    <s v="Liu, Fang"/>
    <x v="1"/>
  </r>
  <r>
    <n v="101"/>
    <s v="Jonas"/>
    <s v="Fischer"/>
    <x v="3"/>
    <x v="0"/>
    <s v="20 km/h"/>
    <s v="100 mph"/>
    <s v="150 miles"/>
    <s v="321 Church Street, Pretoria, 8001"/>
    <s v="ZA"/>
    <s v="5,478 ZAR"/>
    <n v="8"/>
    <n v="15"/>
    <s v="321 Church Street"/>
    <s v="Pretoria"/>
    <s v="8001"/>
    <x v="10"/>
    <x v="5"/>
    <n v="230.08"/>
    <n v="1564.5440000000001"/>
    <n v="12"/>
    <n v="100"/>
    <n v="150"/>
    <s v="12 - 100"/>
    <s v="Fischer, Jonas"/>
    <x v="1"/>
  </r>
  <r>
    <n v="102"/>
    <s v="Jonas"/>
    <s v="Fischer"/>
    <x v="0"/>
    <x v="0"/>
    <s v="40 mph"/>
    <s v="100 mph"/>
    <s v="600 km"/>
    <s v="123 Shibuya Crossing, Tokyo, 150-0002"/>
    <s v="JP"/>
    <s v="22,313 JPY"/>
    <n v="20"/>
    <n v="5"/>
    <s v="123 Shibuya Crossing"/>
    <s v="Tokyo"/>
    <s v="150-0002"/>
    <x v="11"/>
    <x v="3"/>
    <n v="112.01"/>
    <n v="2128.19"/>
    <n v="40"/>
    <n v="100"/>
    <n v="373"/>
    <s v="40 - 100"/>
    <s v="Fischer, Jonas"/>
    <x v="0"/>
  </r>
  <r>
    <n v="103"/>
    <s v="Jonas"/>
    <s v="Fischer"/>
    <x v="1"/>
    <x v="0"/>
    <s v="40 mph"/>
    <s v="80 km/h"/>
    <s v="500 km"/>
    <s v="456 Akihabara, Osaka, 110-0006"/>
    <s v="JP"/>
    <s v="29,750 JPY"/>
    <n v="15"/>
    <n v="0"/>
    <s v="456 Akihabara"/>
    <s v="Osaka"/>
    <s v="110-0006"/>
    <x v="11"/>
    <x v="3"/>
    <n v="149.34"/>
    <n v="2240.1"/>
    <n v="40"/>
    <n v="50"/>
    <n v="311"/>
    <s v="40 - 50"/>
    <s v="Fischer, Jonas"/>
    <x v="1"/>
  </r>
  <r>
    <n v="104"/>
    <s v="Jonas"/>
    <s v="Fischer"/>
    <x v="2"/>
    <x v="2"/>
    <s v="20 km/h"/>
    <s v="80 km/h"/>
    <s v="600 km"/>
    <s v="789 Roppongi Hills, Yokohama, 106-0032"/>
    <s v="JP"/>
    <s v="37,188 JPY"/>
    <n v="12"/>
    <n v="0"/>
    <s v="789 Roppongi Hills"/>
    <s v="Yokohama"/>
    <s v="106-0032"/>
    <x v="11"/>
    <x v="3"/>
    <n v="186.68"/>
    <n v="2240.16"/>
    <n v="12"/>
    <n v="50"/>
    <n v="373"/>
    <s v="12 - 50"/>
    <s v="Fischer, Jonas"/>
    <x v="1"/>
  </r>
  <r>
    <n v="105"/>
    <s v="Théo"/>
    <s v="Bernard"/>
    <x v="5"/>
    <x v="3"/>
    <s v="30 km/h"/>
    <s v="150 mph"/>
    <s v="300 miles"/>
    <s v="321 Ginza, Nagoya, 104-0061"/>
    <s v="JP"/>
    <s v="44,625 JPY"/>
    <n v="10"/>
    <n v="15"/>
    <s v="321 Ginza"/>
    <s v="Nagoya"/>
    <s v="104-0061"/>
    <x v="11"/>
    <x v="3"/>
    <n v="224.02"/>
    <n v="1904.17"/>
    <n v="19"/>
    <n v="150"/>
    <n v="300"/>
    <s v="19 - 150"/>
    <s v="Bernard, Théo"/>
    <x v="0"/>
  </r>
  <r>
    <n v="106"/>
    <s v="Théo"/>
    <s v="Bernard"/>
    <x v="4"/>
    <x v="0"/>
    <s v="30 km/h"/>
    <s v="80 km/h"/>
    <s v="150 miles"/>
    <s v="1234 Maple Street, Los Angeles, 90210"/>
    <s v="US"/>
    <s v="150 USD"/>
    <n v="18"/>
    <n v="10"/>
    <s v="1234 Maple Street"/>
    <s v="Los Angeles"/>
    <s v="90210"/>
    <x v="0"/>
    <x v="0"/>
    <n v="111"/>
    <n v="1798.2"/>
    <n v="19"/>
    <n v="50"/>
    <n v="150"/>
    <s v="19 - 50"/>
    <s v="Bernard, Théo"/>
    <x v="0"/>
  </r>
  <r>
    <n v="107"/>
    <s v="Théo"/>
    <s v="Bernard"/>
    <x v="2"/>
    <x v="1"/>
    <s v="30 km/h"/>
    <s v="150 mph"/>
    <s v="150 miles"/>
    <s v="5678 Oak Avenue, New York, 10001"/>
    <s v="US"/>
    <s v="200 USD"/>
    <n v="14"/>
    <n v="0"/>
    <s v="5678 Oak Avenue"/>
    <s v="New York"/>
    <s v="10001"/>
    <x v="0"/>
    <x v="0"/>
    <n v="148"/>
    <n v="2072"/>
    <n v="19"/>
    <n v="150"/>
    <n v="150"/>
    <s v="19 - 150"/>
    <s v="Bernard, Théo"/>
    <x v="1"/>
  </r>
  <r>
    <n v="108"/>
    <s v="Sanya"/>
    <s v="Joshi"/>
    <x v="0"/>
    <x v="0"/>
    <s v="20 km/h"/>
    <s v="150 mph"/>
    <s v="600 km"/>
    <s v="9101 Pine Drive, Atlanta, 30301"/>
    <s v="US"/>
    <s v="250 USD"/>
    <n v="9"/>
    <n v="15"/>
    <s v="9101 Pine Drive"/>
    <s v="Atlanta"/>
    <s v="30301"/>
    <x v="0"/>
    <x v="0"/>
    <n v="185"/>
    <n v="1415.25"/>
    <n v="12"/>
    <n v="150"/>
    <n v="373"/>
    <s v="12 - 150"/>
    <s v="Joshi, Sanya"/>
    <x v="0"/>
  </r>
  <r>
    <n v="109"/>
    <s v="Sanya"/>
    <s v="Joshi"/>
    <x v="5"/>
    <x v="2"/>
    <s v="40 mph"/>
    <s v="150 mph"/>
    <s v="600 km"/>
    <s v="2345 Birch Lane, Chicago, 60614"/>
    <s v="US"/>
    <s v="300 USD"/>
    <n v="6"/>
    <n v="15"/>
    <s v="2345 Birch Lane"/>
    <s v="Chicago"/>
    <s v="60614"/>
    <x v="0"/>
    <x v="0"/>
    <n v="222"/>
    <n v="1132.2"/>
    <n v="40"/>
    <n v="150"/>
    <n v="373"/>
    <s v="40 - 150"/>
    <s v="Joshi, Sanya"/>
    <x v="0"/>
  </r>
  <r>
    <n v="110"/>
    <s v="Sanya"/>
    <s v="Joshi"/>
    <x v="3"/>
    <x v="0"/>
    <s v="40 mph"/>
    <s v="80 km/h"/>
    <s v="150 miles"/>
    <s v="123 Queen Street, Toronto, M5H 2N2"/>
    <s v="CA"/>
    <s v="204 CAD"/>
    <n v="25"/>
    <n v="10"/>
    <s v="123 Queen Street"/>
    <s v="Toronto"/>
    <s v="M5H 2N2"/>
    <x v="1"/>
    <x v="0"/>
    <n v="110.16"/>
    <n v="2478.6"/>
    <n v="40"/>
    <n v="50"/>
    <n v="150"/>
    <s v="40 - 50"/>
    <s v="Joshi, Sanya"/>
    <x v="1"/>
  </r>
  <r>
    <n v="111"/>
    <s v="Fang"/>
    <s v="Liu"/>
    <x v="2"/>
    <x v="0"/>
    <s v="30 km/h"/>
    <s v="100 mph"/>
    <s v="500 km"/>
    <s v="456 King Road, Ottawa, K1A 0B1"/>
    <s v="CA"/>
    <s v="272 CAD"/>
    <n v="17"/>
    <n v="0"/>
    <s v="456 King Road"/>
    <s v="Ottawa"/>
    <s v="K1A 0B1"/>
    <x v="1"/>
    <x v="0"/>
    <n v="146.88"/>
    <n v="2496.96"/>
    <n v="19"/>
    <n v="100"/>
    <n v="311"/>
    <s v="19 - 100"/>
    <s v="Liu, Fang"/>
    <x v="1"/>
  </r>
  <r>
    <n v="112"/>
    <s v="Fang"/>
    <s v="Liu"/>
    <x v="5"/>
    <x v="2"/>
    <s v="40 mph"/>
    <s v="150 mph"/>
    <s v="500 km"/>
    <s v="789 Elm Boulevard, Vancouver, L4T 1P5"/>
    <s v="CA"/>
    <s v="340 CAD"/>
    <n v="13"/>
    <n v="15"/>
    <s v="789 Elm Boulevard"/>
    <s v="Vancouver"/>
    <s v="L4T 1P5"/>
    <x v="1"/>
    <x v="0"/>
    <n v="183.6"/>
    <n v="2028.7799999999997"/>
    <n v="40"/>
    <n v="150"/>
    <n v="311"/>
    <s v="40 - 150"/>
    <s v="Liu, Fang"/>
    <x v="0"/>
  </r>
  <r>
    <n v="113"/>
    <s v="Fang"/>
    <s v="Liu"/>
    <x v="0"/>
    <x v="2"/>
    <s v="40 mph"/>
    <s v="100 mph"/>
    <s v="500 km"/>
    <s v="321 Cedar Crescent, Calgary, T5A 0H2"/>
    <s v="CA"/>
    <s v="408 CAD"/>
    <n v="8"/>
    <n v="5"/>
    <s v="321 Cedar Crescent"/>
    <s v="Calgary"/>
    <s v="T5A 0H2"/>
    <x v="1"/>
    <x v="0"/>
    <n v="220.32"/>
    <n v="1674.4319999999998"/>
    <n v="40"/>
    <n v="100"/>
    <n v="311"/>
    <s v="40 - 100"/>
    <s v="Liu, Fang"/>
    <x v="0"/>
  </r>
  <r>
    <n v="114"/>
    <s v="Jonas"/>
    <s v="Fischer"/>
    <x v="2"/>
    <x v="3"/>
    <s v="40 mph"/>
    <s v="120 km/h"/>
    <s v="600 km"/>
    <s v="456 Avenida Reforma, Mexico City, 06080"/>
    <s v="MX"/>
    <s v="2,645 MXN"/>
    <n v="22"/>
    <n v="10"/>
    <s v="456 Avenida Reforma"/>
    <s v="Mexico City"/>
    <s v="06080"/>
    <x v="2"/>
    <x v="0"/>
    <n v="105.8"/>
    <n v="2094.84"/>
    <n v="40"/>
    <n v="75"/>
    <n v="373"/>
    <s v="40 - 75"/>
    <s v="Fischer, Jonas"/>
    <x v="1"/>
  </r>
  <r>
    <n v="115"/>
    <s v="Jonas"/>
    <s v="Fischer"/>
    <x v="3"/>
    <x v="2"/>
    <s v="50 mph"/>
    <s v="150 mph"/>
    <s v="600 km"/>
    <s v="789 Calle Juárez, Guadalajara, 66000"/>
    <s v="MX"/>
    <s v="3,527 MXN"/>
    <n v="16"/>
    <n v="5"/>
    <s v="789 Calle Juárez"/>
    <s v="Guadalajara"/>
    <s v="66000"/>
    <x v="2"/>
    <x v="0"/>
    <n v="141.08000000000001"/>
    <n v="2144.4160000000002"/>
    <n v="50"/>
    <n v="150"/>
    <n v="373"/>
    <s v="50 - 150"/>
    <s v="Fischer, Jonas"/>
    <x v="1"/>
  </r>
  <r>
    <n v="116"/>
    <s v="Jonas"/>
    <s v="Fischer"/>
    <x v="4"/>
    <x v="3"/>
    <s v="30 km/h"/>
    <s v="80 km/h"/>
    <s v="300 miles"/>
    <s v="234 Paseo de la Reforma, Monterrey, 06500"/>
    <s v="MX"/>
    <s v="4,404 MXN"/>
    <n v="11"/>
    <n v="10"/>
    <s v="234 Paseo de la Reforma"/>
    <s v="Monterrey"/>
    <s v="06500"/>
    <x v="2"/>
    <x v="0"/>
    <n v="176.16"/>
    <n v="1743.9839999999999"/>
    <n v="19"/>
    <n v="50"/>
    <n v="300"/>
    <s v="19 - 50"/>
    <s v="Fischer, Jonas"/>
    <x v="0"/>
  </r>
  <r>
    <n v="117"/>
    <s v="Jonas"/>
    <s v="Fischer"/>
    <x v="2"/>
    <x v="2"/>
    <s v="40 mph"/>
    <s v="100 mph"/>
    <s v="600 km"/>
    <s v="678 Calle 5 de Febrero, Puebla, 03230"/>
    <s v="MX"/>
    <s v="5,289 MXN"/>
    <n v="7"/>
    <n v="0"/>
    <s v="678 Calle 5 de Febrero"/>
    <s v="Puebla"/>
    <s v="03230"/>
    <x v="2"/>
    <x v="0"/>
    <n v="211.56"/>
    <n v="1480.92"/>
    <n v="40"/>
    <n v="100"/>
    <n v="373"/>
    <s v="40 - 100"/>
    <s v="Fischer, Jonas"/>
    <x v="1"/>
  </r>
  <r>
    <n v="118"/>
    <s v="Théo"/>
    <s v="Bernard"/>
    <x v="4"/>
    <x v="3"/>
    <s v="20 km/h"/>
    <s v="100 mph"/>
    <s v="150 miles"/>
    <s v="678 Calle 5 de Febrero, Puebla, 03230"/>
    <s v="MX"/>
    <s v="5,289 MXN"/>
    <n v="7"/>
    <n v="10"/>
    <s v="678 Calle 5 de Febrero"/>
    <s v="Puebla"/>
    <s v="03230"/>
    <x v="2"/>
    <x v="0"/>
    <n v="211.56"/>
    <n v="1332.8280000000002"/>
    <n v="12"/>
    <n v="100"/>
    <n v="150"/>
    <s v="12 - 100"/>
    <s v="Bernard, Théo"/>
    <x v="0"/>
  </r>
  <r>
    <n v="119"/>
    <s v="Théo"/>
    <s v="Bernard"/>
    <x v="5"/>
    <x v="1"/>
    <s v="30 km/h"/>
    <s v="150 mph"/>
    <s v="300 miles"/>
    <s v="123 Rua da Liberdade, São Paulo, 01234-000"/>
    <s v="BR"/>
    <s v="758 BRL"/>
    <n v="19"/>
    <n v="0"/>
    <s v="123 Rua da Liberdade"/>
    <s v="São Paulo"/>
    <s v="01234-000"/>
    <x v="3"/>
    <x v="1"/>
    <n v="106.12"/>
    <n v="2016.2800000000002"/>
    <n v="19"/>
    <n v="150"/>
    <n v="300"/>
    <s v="19 - 150"/>
    <s v="Bernard, Théo"/>
    <x v="0"/>
  </r>
  <r>
    <n v="120"/>
    <s v="Théo"/>
    <s v="Bernard"/>
    <x v="2"/>
    <x v="1"/>
    <s v="50 mph"/>
    <s v="150 mph"/>
    <s v="600 km"/>
    <s v="456 Avenida Paulista, Rio de Janeiro, 01311-000"/>
    <s v="BR"/>
    <s v="1,012 BRL"/>
    <n v="12"/>
    <n v="0"/>
    <s v="456 Avenida Paulista"/>
    <s v="Rio de Janeiro"/>
    <s v="01311-000"/>
    <x v="3"/>
    <x v="1"/>
    <n v="141.68"/>
    <n v="1700.16"/>
    <n v="50"/>
    <n v="150"/>
    <n v="373"/>
    <s v="50 - 150"/>
    <s v="Bernard, Théo"/>
    <x v="1"/>
  </r>
  <r>
    <n v="121"/>
    <s v="Sanya"/>
    <s v="Joshi"/>
    <x v="5"/>
    <x v="0"/>
    <s v="30 km/h"/>
    <s v="100 mph"/>
    <s v="500 km"/>
    <s v="789 Rua dos Três Irmãos, Brasília, 05432-000"/>
    <s v="BR"/>
    <s v="1,265 BRL"/>
    <n v="10"/>
    <n v="10"/>
    <s v="789 Rua dos Três Irmãos"/>
    <s v="Brasília"/>
    <s v="05432-000"/>
    <x v="3"/>
    <x v="1"/>
    <n v="177.1"/>
    <n v="1593.9"/>
    <n v="19"/>
    <n v="100"/>
    <n v="311"/>
    <s v="19 - 100"/>
    <s v="Joshi, Sanya"/>
    <x v="0"/>
  </r>
  <r>
    <n v="122"/>
    <s v="Sanya"/>
    <s v="Joshi"/>
    <x v="5"/>
    <x v="2"/>
    <s v="40 mph"/>
    <s v="100 mph"/>
    <s v="150 miles"/>
    <s v="321 Rua das Flores, Belo Horizonte, 01235-000"/>
    <s v="BR"/>
    <s v="1,512 BRL"/>
    <n v="5"/>
    <n v="5"/>
    <s v="321 Rua das Flores"/>
    <s v="Belo Horizonte"/>
    <s v="01235-000"/>
    <x v="3"/>
    <x v="1"/>
    <n v="211.68"/>
    <n v="1005.48"/>
    <n v="40"/>
    <n v="100"/>
    <n v="150"/>
    <s v="40 - 100"/>
    <s v="Joshi, Sanya"/>
    <x v="0"/>
  </r>
  <r>
    <n v="123"/>
    <s v="Sanya"/>
    <s v="Joshi"/>
    <x v="1"/>
    <x v="1"/>
    <s v="40 mph"/>
    <s v="100 mph"/>
    <s v="150 miles"/>
    <s v="12 High Street, London, SW1A 1AA"/>
    <s v="GB"/>
    <s v="117 GBP"/>
    <n v="24"/>
    <n v="15"/>
    <s v="12 High Street"/>
    <s v="London"/>
    <s v="SW1A 1AA"/>
    <x v="4"/>
    <x v="2"/>
    <n v="117"/>
    <n v="2386.7999999999997"/>
    <n v="40"/>
    <n v="100"/>
    <n v="150"/>
    <s v="40 - 100"/>
    <s v="Joshi, Sanya"/>
    <x v="1"/>
  </r>
  <r>
    <n v="124"/>
    <s v="Fang"/>
    <s v="Liu"/>
    <x v="3"/>
    <x v="2"/>
    <s v="40 mph"/>
    <s v="80 km/h"/>
    <s v="500 km"/>
    <s v="34 King’s Road, Liverpool, W8 4PX"/>
    <s v="GB"/>
    <s v="156 GBP"/>
    <n v="18"/>
    <n v="0"/>
    <s v="34 King’s Road"/>
    <s v="Liverpool"/>
    <s v="W8 4PX"/>
    <x v="4"/>
    <x v="2"/>
    <n v="156"/>
    <n v="2808"/>
    <n v="40"/>
    <n v="50"/>
    <n v="311"/>
    <s v="40 - 50"/>
    <s v="Liu, Fang"/>
    <x v="1"/>
  </r>
  <r>
    <n v="125"/>
    <s v="Fang"/>
    <s v="Liu"/>
    <x v="3"/>
    <x v="3"/>
    <s v="20 km/h"/>
    <s v="120 km/h"/>
    <s v="300 miles"/>
    <s v="56 Queen Street, Edinburgh, EH2 4GQ"/>
    <s v="GB"/>
    <s v="195 GBP"/>
    <n v="14"/>
    <n v="0"/>
    <s v="56 Queen Street"/>
    <s v="Edinburgh"/>
    <s v="EH2 4GQ"/>
    <x v="4"/>
    <x v="2"/>
    <n v="195"/>
    <n v="2730"/>
    <n v="12"/>
    <n v="75"/>
    <n v="300"/>
    <s v="12 - 75"/>
    <s v="Liu, Fang"/>
    <x v="1"/>
  </r>
  <r>
    <n v="126"/>
    <s v="Fang"/>
    <s v="Liu"/>
    <x v="2"/>
    <x v="3"/>
    <s v="40 mph"/>
    <s v="150 mph"/>
    <s v="300 miles"/>
    <s v="78 Church Lane, Birmingham, B1 1AA"/>
    <s v="GB"/>
    <s v="234 GBP"/>
    <n v="9"/>
    <n v="15"/>
    <s v="78 Church Lane"/>
    <s v="Birmingham"/>
    <s v="B1 1AA"/>
    <x v="4"/>
    <x v="2"/>
    <n v="234"/>
    <n v="1790.1"/>
    <n v="40"/>
    <n v="150"/>
    <n v="300"/>
    <s v="40 - 150"/>
    <s v="Liu, Fang"/>
    <x v="1"/>
  </r>
  <r>
    <n v="127"/>
    <s v="Jonas"/>
    <s v="Fischer"/>
    <x v="3"/>
    <x v="2"/>
    <s v="50 mph"/>
    <s v="80 km/h"/>
    <s v="150 miles"/>
    <s v="123 Hauptstraße, Berlin, 10115"/>
    <s v="DE"/>
    <s v="139 EUR"/>
    <n v="21"/>
    <n v="5"/>
    <s v="123 Hauptstraße"/>
    <s v="Berlin"/>
    <s v="10115"/>
    <x v="5"/>
    <x v="2"/>
    <n v="119.54"/>
    <n v="2384.8229999999999"/>
    <n v="50"/>
    <n v="50"/>
    <n v="150"/>
    <s v="50 - 50"/>
    <s v="Fischer, Jonas"/>
    <x v="1"/>
  </r>
  <r>
    <n v="128"/>
    <s v="Jonas"/>
    <s v="Fischer"/>
    <x v="1"/>
    <x v="1"/>
    <s v="50 mph"/>
    <s v="80 km/h"/>
    <s v="600 km"/>
    <s v="123 Hauptstraße, Berlin, 10115"/>
    <s v="DE"/>
    <s v="139 EUR"/>
    <n v="21"/>
    <n v="15"/>
    <s v="123 Hauptstraße"/>
    <s v="Berlin"/>
    <s v="10115"/>
    <x v="5"/>
    <x v="2"/>
    <n v="119.54"/>
    <n v="2133.7890000000002"/>
    <n v="50"/>
    <n v="50"/>
    <n v="373"/>
    <s v="50 - 50"/>
    <s v="Fischer, Jonas"/>
    <x v="1"/>
  </r>
  <r>
    <n v="129"/>
    <s v="Jonas"/>
    <s v="Fischer"/>
    <x v="1"/>
    <x v="3"/>
    <s v="50 mph"/>
    <s v="100 mph"/>
    <s v="150 miles"/>
    <s v="456 Bahnhofstraße, Frankfurt, 60329"/>
    <s v="DE"/>
    <s v="186 EUR"/>
    <n v="15"/>
    <n v="5"/>
    <s v="456 Bahnhofstraße"/>
    <s v="Frankfurt"/>
    <s v="60329"/>
    <x v="5"/>
    <x v="2"/>
    <n v="159.96"/>
    <n v="2279.4299999999998"/>
    <n v="50"/>
    <n v="100"/>
    <n v="150"/>
    <s v="50 - 100"/>
    <s v="Fischer, Jonas"/>
    <x v="1"/>
  </r>
  <r>
    <n v="130"/>
    <s v="Théo"/>
    <s v="Bernard"/>
    <x v="1"/>
    <x v="2"/>
    <s v="20 km/h"/>
    <s v="80 km/h"/>
    <s v="300 miles"/>
    <s v="789 Lindenweg, Munich, 10179"/>
    <s v="DE"/>
    <s v="232 EUR"/>
    <n v="11"/>
    <n v="15"/>
    <s v="789 Lindenweg"/>
    <s v="Munich"/>
    <s v="10179"/>
    <x v="5"/>
    <x v="2"/>
    <n v="199.52"/>
    <n v="1865.5120000000002"/>
    <n v="12"/>
    <n v="50"/>
    <n v="300"/>
    <s v="12 - 50"/>
    <s v="Bernard, Théo"/>
    <x v="1"/>
  </r>
  <r>
    <n v="131"/>
    <s v="Théo"/>
    <s v="Bernard"/>
    <x v="3"/>
    <x v="3"/>
    <s v="30 km/h"/>
    <s v="120 km/h"/>
    <s v="500 km"/>
    <s v="321 Gartenstraße, Dresden, 01067"/>
    <s v="DE"/>
    <s v="279 EUR"/>
    <n v="6"/>
    <n v="5"/>
    <s v="321 Gartenstraße"/>
    <s v="Dresden"/>
    <s v="01067"/>
    <x v="5"/>
    <x v="2"/>
    <n v="239.94"/>
    <n v="1367.6579999999999"/>
    <n v="19"/>
    <n v="75"/>
    <n v="311"/>
    <s v="19 - 75"/>
    <s v="Bernard, Théo"/>
    <x v="1"/>
  </r>
  <r>
    <n v="132"/>
    <s v="Théo"/>
    <s v="Bernard"/>
    <x v="3"/>
    <x v="0"/>
    <s v="20 km/h"/>
    <s v="150 mph"/>
    <s v="500 km"/>
    <s v="123 Rue de la Paix, Paris, 75002"/>
    <s v="FR"/>
    <s v="139 EUR"/>
    <n v="13"/>
    <n v="15"/>
    <s v="123 Rue de la Paix"/>
    <s v="Paris"/>
    <s v="75002"/>
    <x v="6"/>
    <x v="2"/>
    <n v="119.54"/>
    <n v="1320.9169999999999"/>
    <n v="12"/>
    <n v="150"/>
    <n v="311"/>
    <s v="12 - 150"/>
    <s v="Bernard, Théo"/>
    <x v="1"/>
  </r>
  <r>
    <n v="133"/>
    <s v="Théo"/>
    <s v="Bernard"/>
    <x v="5"/>
    <x v="2"/>
    <s v="20 km/h"/>
    <s v="150 mph"/>
    <s v="500 km"/>
    <s v="456 Boulevard Saint-Germain, Lyon, 75006"/>
    <s v="FR"/>
    <s v="186 EUR"/>
    <n v="10"/>
    <n v="10"/>
    <s v="456 Boulevard Saint-Germain"/>
    <s v="Lyon"/>
    <s v="75006"/>
    <x v="6"/>
    <x v="2"/>
    <n v="159.96"/>
    <n v="1439.64"/>
    <n v="12"/>
    <n v="150"/>
    <n v="311"/>
    <s v="12 - 150"/>
    <s v="Bernard, Théo"/>
    <x v="0"/>
  </r>
  <r>
    <n v="134"/>
    <s v="Sanya"/>
    <s v="Joshi"/>
    <x v="5"/>
    <x v="3"/>
    <s v="40 mph"/>
    <s v="120 km/h"/>
    <s v="600 km"/>
    <s v="789 Avenue des Champs-Élysées, Marseille, 75008"/>
    <s v="FR"/>
    <s v="232 EUR"/>
    <n v="8"/>
    <n v="15"/>
    <s v="789 Avenue des Champs-Élysées"/>
    <s v="Marseille"/>
    <s v="75008"/>
    <x v="6"/>
    <x v="2"/>
    <n v="199.52"/>
    <n v="1356.7360000000001"/>
    <n v="40"/>
    <n v="75"/>
    <n v="373"/>
    <s v="40 - 75"/>
    <s v="Joshi, Sanya"/>
    <x v="0"/>
  </r>
  <r>
    <n v="135"/>
    <s v="Sanya"/>
    <s v="Joshi"/>
    <x v="2"/>
    <x v="0"/>
    <s v="50 mph"/>
    <s v="150 mph"/>
    <s v="500 km"/>
    <s v="321 Rue du Faubourg, Toulouse, 75010"/>
    <s v="FR"/>
    <s v="279 EUR"/>
    <n v="5"/>
    <n v="15"/>
    <s v="321 Rue du Faubourg"/>
    <s v="Toulouse"/>
    <s v="75010"/>
    <x v="6"/>
    <x v="2"/>
    <n v="239.94"/>
    <n v="1019.745"/>
    <n v="50"/>
    <n v="150"/>
    <n v="311"/>
    <s v="50 - 150"/>
    <s v="Joshi, Sanya"/>
    <x v="1"/>
  </r>
  <r>
    <n v="136"/>
    <s v="Sanya"/>
    <s v="Joshi"/>
    <x v="0"/>
    <x v="2"/>
    <s v="20 km/h"/>
    <s v="150 mph"/>
    <s v="300 miles"/>
    <s v="321 Rue du Faubourg, Toulouse, 75010"/>
    <s v="FR"/>
    <s v="279 EUR"/>
    <n v="5"/>
    <n v="10"/>
    <s v="321 Rue du Faubourg"/>
    <s v="Toulouse"/>
    <s v="75010"/>
    <x v="6"/>
    <x v="2"/>
    <n v="239.94"/>
    <n v="1079.73"/>
    <n v="12"/>
    <n v="150"/>
    <n v="300"/>
    <s v="12 - 150"/>
    <s v="Joshi, Sanya"/>
    <x v="0"/>
  </r>
  <r>
    <n v="137"/>
    <s v="Fang"/>
    <s v="Liu"/>
    <x v="1"/>
    <x v="1"/>
    <s v="30 km/h"/>
    <s v="150 mph"/>
    <s v="150 miles"/>
    <s v="123 Chang'an Avenue, Beijing, 100001"/>
    <s v="CN"/>
    <s v="1,083 CNY"/>
    <n v="16"/>
    <n v="15"/>
    <s v="123 Chang'an Avenue"/>
    <s v="Beijing"/>
    <s v="100001"/>
    <x v="7"/>
    <x v="3"/>
    <n v="111.55"/>
    <n v="1517.08"/>
    <n v="19"/>
    <n v="150"/>
    <n v="150"/>
    <s v="19 - 150"/>
    <s v="Liu, Fang"/>
    <x v="1"/>
  </r>
  <r>
    <n v="138"/>
    <s v="Fang"/>
    <s v="Liu"/>
    <x v="0"/>
    <x v="2"/>
    <s v="30 km/h"/>
    <s v="100 mph"/>
    <s v="500 km"/>
    <s v="456 Wangfujing Street, Shanghai, 100006"/>
    <s v="CN"/>
    <s v="1,445 CNY"/>
    <n v="20"/>
    <n v="0"/>
    <s v="456 Wangfujing Street"/>
    <s v="Shanghai"/>
    <s v="100006"/>
    <x v="7"/>
    <x v="3"/>
    <n v="148.83000000000001"/>
    <n v="2976.6000000000004"/>
    <n v="19"/>
    <n v="100"/>
    <n v="311"/>
    <s v="19 - 100"/>
    <s v="Liu, Fang"/>
    <x v="0"/>
  </r>
  <r>
    <n v="139"/>
    <s v="Fang"/>
    <s v="Liu"/>
    <x v="0"/>
    <x v="0"/>
    <s v="30 km/h"/>
    <s v="100 mph"/>
    <s v="500 km"/>
    <s v="789 Nanjing Road, Shenzhen, 200001"/>
    <s v="CN"/>
    <s v="1,807 CNY"/>
    <n v="12"/>
    <n v="15"/>
    <s v="789 Nanjing Road"/>
    <s v="Shenzhen"/>
    <s v="200001"/>
    <x v="7"/>
    <x v="3"/>
    <n v="186.12"/>
    <n v="1898.424"/>
    <n v="19"/>
    <n v="100"/>
    <n v="311"/>
    <s v="19 - 100"/>
    <s v="Liu, Fang"/>
    <x v="0"/>
  </r>
  <r>
    <n v="140"/>
    <s v="Jonas"/>
    <s v="Fischer"/>
    <x v="4"/>
    <x v="1"/>
    <s v="50 mph"/>
    <s v="150 mph"/>
    <s v="300 miles"/>
    <s v="321 Huaihai Road, Guangzhou, 200020"/>
    <s v="CN"/>
    <s v="2,069 CNY"/>
    <n v="7"/>
    <n v="5"/>
    <s v="321 Huaihai Road"/>
    <s v="Guangzhou"/>
    <s v="200020"/>
    <x v="7"/>
    <x v="3"/>
    <n v="213.11"/>
    <n v="1417.1814999999999"/>
    <n v="50"/>
    <n v="150"/>
    <n v="300"/>
    <s v="50 - 150"/>
    <s v="Fischer, Jonas"/>
    <x v="0"/>
  </r>
  <r>
    <n v="141"/>
    <s v="Jonas"/>
    <s v="Fischer"/>
    <x v="5"/>
    <x v="0"/>
    <s v="50 mph"/>
    <s v="100 mph"/>
    <s v="150 miles"/>
    <s v="123 MG Road, Bangalore, 560001"/>
    <s v="IN"/>
    <s v="12,348 INR"/>
    <n v="11"/>
    <n v="5"/>
    <s v="123 MG Road"/>
    <s v="Bangalore"/>
    <s v="560001"/>
    <x v="8"/>
    <x v="3"/>
    <n v="104.34"/>
    <n v="1090.3530000000001"/>
    <n v="50"/>
    <n v="100"/>
    <n v="150"/>
    <s v="50 - 100"/>
    <s v="Fischer, Jonas"/>
    <x v="0"/>
  </r>
  <r>
    <n v="142"/>
    <s v="Jonas"/>
    <s v="Fischer"/>
    <x v="5"/>
    <x v="3"/>
    <s v="50 mph"/>
    <s v="120 km/h"/>
    <s v="300 miles"/>
    <s v="456 Connaught Place, New Delhi, 110001"/>
    <s v="IN"/>
    <s v="16,456 INR"/>
    <n v="9"/>
    <n v="5"/>
    <s v="456 Connaught Place"/>
    <s v="New Delhi"/>
    <s v="110001"/>
    <x v="8"/>
    <x v="3"/>
    <n v="139.05000000000001"/>
    <n v="1188.8775000000001"/>
    <n v="50"/>
    <n v="75"/>
    <n v="300"/>
    <s v="50 - 75"/>
    <s v="Fischer, Jonas"/>
    <x v="0"/>
  </r>
  <r>
    <n v="143"/>
    <s v="Théo"/>
    <s v="Bernard"/>
    <x v="5"/>
    <x v="1"/>
    <s v="30 km/h"/>
    <s v="80 km/h"/>
    <s v="150 miles"/>
    <s v="789 Brigade Road, Mumbai, 560025"/>
    <s v="IN"/>
    <s v="20,565 INR"/>
    <n v="6"/>
    <n v="15"/>
    <s v="789 Brigade Road"/>
    <s v="Mumbai"/>
    <s v="560025"/>
    <x v="8"/>
    <x v="3"/>
    <n v="173.77"/>
    <n v="886.22700000000009"/>
    <n v="19"/>
    <n v="50"/>
    <n v="150"/>
    <s v="19 - 50"/>
    <s v="Bernard, Théo"/>
    <x v="0"/>
  </r>
  <r>
    <n v="144"/>
    <s v="Théo"/>
    <s v="Bernard"/>
    <x v="0"/>
    <x v="3"/>
    <s v="50 mph"/>
    <s v="120 km/h"/>
    <s v="300 miles"/>
    <s v="321 Jayanagar, Kolkata, 560041"/>
    <s v="IN"/>
    <s v="24,673 INR"/>
    <n v="5"/>
    <n v="5"/>
    <s v="321 Jayanagar"/>
    <s v="Kolkata"/>
    <s v="560041"/>
    <x v="8"/>
    <x v="3"/>
    <n v="208.49"/>
    <n v="990.32749999999999"/>
    <n v="50"/>
    <n v="75"/>
    <n v="300"/>
    <s v="50 - 75"/>
    <s v="Bernard, Théo"/>
    <x v="0"/>
  </r>
  <r>
    <n v="145"/>
    <s v="Théo"/>
    <s v="Bernard"/>
    <x v="5"/>
    <x v="3"/>
    <s v="40 mph"/>
    <s v="80 km/h"/>
    <s v="600 km"/>
    <s v="123 George Street, Sydney, 2000"/>
    <s v="AU"/>
    <s v="222 AUD"/>
    <n v="15"/>
    <n v="15"/>
    <s v="123 George Street"/>
    <s v="Sydney"/>
    <s v="2000"/>
    <x v="9"/>
    <x v="4"/>
    <n v="106.56"/>
    <n v="1358.64"/>
    <n v="40"/>
    <n v="50"/>
    <n v="373"/>
    <s v="40 - 50"/>
    <s v="Bernard, Théo"/>
    <x v="0"/>
  </r>
  <r>
    <n v="146"/>
    <s v="Théo"/>
    <s v="Bernard"/>
    <x v="0"/>
    <x v="3"/>
    <s v="30 km/h"/>
    <s v="100 mph"/>
    <s v="300 miles"/>
    <s v="456 King Street, Melbourne, 3000"/>
    <s v="AU"/>
    <s v="296 AUD"/>
    <n v="14"/>
    <n v="0"/>
    <s v="456 King Street"/>
    <s v="Melbourne"/>
    <s v="3000"/>
    <x v="9"/>
    <x v="4"/>
    <n v="142.08000000000001"/>
    <n v="1989.1200000000001"/>
    <n v="19"/>
    <n v="100"/>
    <n v="300"/>
    <s v="19 - 100"/>
    <s v="Bernard, Théo"/>
    <x v="0"/>
  </r>
  <r>
    <n v="147"/>
    <s v="Sanya"/>
    <s v="Joshi"/>
    <x v="2"/>
    <x v="3"/>
    <s v="40 mph"/>
    <s v="120 km/h"/>
    <s v="600 km"/>
    <s v="789 Victoria Road, Brisbane, 2048"/>
    <s v="AU"/>
    <s v="370 AUD"/>
    <n v="10"/>
    <n v="5"/>
    <s v="789 Victoria Road"/>
    <s v="Brisbane"/>
    <s v="2048"/>
    <x v="9"/>
    <x v="4"/>
    <n v="177.6"/>
    <n v="1687.1999999999998"/>
    <n v="40"/>
    <n v="75"/>
    <n v="373"/>
    <s v="40 - 75"/>
    <s v="Joshi, Sanya"/>
    <x v="1"/>
  </r>
  <r>
    <n v="148"/>
    <s v="Sanya"/>
    <s v="Joshi"/>
    <x v="3"/>
    <x v="3"/>
    <s v="20 km/h"/>
    <s v="150 mph"/>
    <s v="150 miles"/>
    <s v="789 Victoria Road, Brisbane, 2048"/>
    <s v="AU"/>
    <s v="370 AUD"/>
    <n v="10"/>
    <n v="0"/>
    <s v="789 Victoria Road"/>
    <s v="Brisbane"/>
    <s v="2048"/>
    <x v="9"/>
    <x v="4"/>
    <n v="177.6"/>
    <n v="1776"/>
    <n v="12"/>
    <n v="150"/>
    <n v="150"/>
    <s v="12 - 150"/>
    <s v="Joshi, Sanya"/>
    <x v="1"/>
  </r>
  <r>
    <n v="149"/>
    <s v="Sanya"/>
    <s v="Joshi"/>
    <x v="5"/>
    <x v="1"/>
    <s v="40 mph"/>
    <s v="120 km/h"/>
    <s v="600 km"/>
    <s v="321 Oxford Street, Perth, 2011"/>
    <s v="AU"/>
    <s v="444 AUD"/>
    <n v="8"/>
    <n v="5"/>
    <s v="321 Oxford Street"/>
    <s v="Perth"/>
    <s v="2011"/>
    <x v="9"/>
    <x v="4"/>
    <n v="213.12"/>
    <n v="1619.712"/>
    <n v="40"/>
    <n v="75"/>
    <n v="373"/>
    <s v="40 - 75"/>
    <s v="Joshi, Sanya"/>
    <x v="0"/>
  </r>
  <r>
    <n v="150"/>
    <s v="Sanya"/>
    <s v="Joshi"/>
    <x v="0"/>
    <x v="3"/>
    <s v="20 km/h"/>
    <s v="120 km/h"/>
    <s v="600 km"/>
    <s v="123 Long Street, Cape Town, 8001"/>
    <s v="ZA"/>
    <s v="2,743 ZAR"/>
    <n v="25"/>
    <n v="0"/>
    <s v="123 Long Street"/>
    <s v="Cape Town"/>
    <s v="8001"/>
    <x v="10"/>
    <x v="5"/>
    <n v="115.21"/>
    <n v="2880.25"/>
    <n v="12"/>
    <n v="75"/>
    <n v="373"/>
    <s v="12 - 75"/>
    <s v="Joshi, Sany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1DA58-C0A2-6B41-8C97-9DC8F758E52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B15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3">
        <item x="9"/>
        <item x="3"/>
        <item x="1"/>
        <item x="7"/>
        <item x="6"/>
        <item x="5"/>
        <item x="8"/>
        <item x="11"/>
        <item x="2"/>
        <item x="10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6"/>
  </rowFields>
  <rowItems count="13">
    <i>
      <x v="6"/>
    </i>
    <i>
      <x v="9"/>
    </i>
    <i>
      <x v="7"/>
    </i>
    <i>
      <x v="3"/>
    </i>
    <i>
      <x/>
    </i>
    <i>
      <x v="11"/>
    </i>
    <i>
      <x v="2"/>
    </i>
    <i>
      <x v="1"/>
    </i>
    <i>
      <x v="8"/>
    </i>
    <i>
      <x v="4"/>
    </i>
    <i>
      <x v="10"/>
    </i>
    <i>
      <x v="5"/>
    </i>
    <i t="grand">
      <x/>
    </i>
  </rowItems>
  <colItems count="1">
    <i/>
  </colItems>
  <dataFields count="1">
    <dataField name="Sum of Total Sales (£)" fld="19" baseField="0" baseItem="0" numFmtId="164"/>
  </dataFields>
  <formats count="3">
    <format dxfId="21">
      <pivotArea grandRow="1" outline="0" collapsedLevelsAreSubtotals="1" fieldPosition="0"/>
    </format>
    <format dxfId="20">
      <pivotArea dataOnly="0" labelOnly="1" grandRow="1" outline="0" fieldPosition="0"/>
    </format>
    <format dxfId="19">
      <pivotArea grandRow="1" outline="0" collapsedLevelsAreSubtotals="1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E6870-2C57-EA43-AEC7-D565019AA5F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10" firstHeaderRow="1" firstDataRow="2" firstDataCol="1"/>
  <pivotFields count="26">
    <pivotField compact="0" outline="0" showAll="0"/>
    <pivotField compact="0" outline="0" showAll="0"/>
    <pivotField compact="0" outline="0" showAll="0"/>
    <pivotField axis="axisRow" compact="0" outline="0" showAll="0">
      <items count="7">
        <item x="2"/>
        <item x="3"/>
        <item x="1"/>
        <item x="4"/>
        <item x="5"/>
        <item x="0"/>
        <item t="default"/>
      </items>
    </pivotField>
    <pivotField axis="axisCol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 (£)" fld="19" baseField="0" baseItem="0" numFmtId="164"/>
  </dataFields>
  <formats count="9">
    <format dxfId="18">
      <pivotArea type="origin" dataOnly="0" labelOnly="1" outline="0" fieldPosition="0"/>
    </format>
    <format dxfId="17">
      <pivotArea field="4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3" type="button" dataOnly="0" labelOnly="1" outline="0" axis="axisRow" fieldPosition="0"/>
    </format>
    <format dxfId="14">
      <pivotArea dataOnly="0" labelOnly="1" outline="0" fieldPosition="0">
        <references count="1">
          <reference field="4" count="0"/>
        </references>
      </pivotArea>
    </format>
    <format dxfId="13">
      <pivotArea dataOnly="0" labelOnly="1" grandCol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grandRow="1" outline="0" collapsedLevelsAreSubtotals="1" fieldPosition="0"/>
    </format>
  </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66B0F-0E3C-9549-9FBB-C50C3A9784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Items count="1">
    <i/>
  </colItems>
  <dataFields count="1">
    <dataField name="Sum of Total Sales (£)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1B30B-4747-EC49-ACF7-E1949F95733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130" firstHeaderRow="1" firstDataRow="1" firstDataCol="3"/>
  <pivotFields count="26">
    <pivotField compact="0" outline="0" showAll="0"/>
    <pivotField compact="0" outline="0" showAll="0"/>
    <pivotField compact="0" outline="0" showAll="0"/>
    <pivotField axis="axisRow" compact="0" outline="0" showAll="0">
      <items count="7">
        <item x="2"/>
        <item x="3"/>
        <item x="1"/>
        <item x="4"/>
        <item x="5"/>
        <item x="0"/>
        <item t="default"/>
      </items>
    </pivotField>
    <pivotField axis="axisRow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5"/>
        <item x="3"/>
        <item x="4"/>
        <item x="2"/>
        <item x="0"/>
        <item x="1"/>
        <item t="default"/>
      </items>
    </pivotField>
    <pivotField compact="0" numFmtId="16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3"/>
    <field x="17"/>
    <field x="4"/>
  </rowFields>
  <rowItems count="128">
    <i>
      <x/>
      <x/>
      <x v="1"/>
    </i>
    <i r="2">
      <x v="2"/>
    </i>
    <i t="default" r="1">
      <x/>
    </i>
    <i r="1">
      <x v="1"/>
      <x/>
    </i>
    <i t="default" r="1">
      <x v="1"/>
    </i>
    <i r="1">
      <x v="2"/>
      <x v="1"/>
    </i>
    <i r="2">
      <x v="3"/>
    </i>
    <i t="default" r="1">
      <x v="2"/>
    </i>
    <i r="1">
      <x v="3"/>
      <x v="1"/>
    </i>
    <i r="2">
      <x v="2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r="1">
      <x v="5"/>
      <x/>
    </i>
    <i r="2">
      <x v="3"/>
    </i>
    <i t="default" r="1">
      <x v="5"/>
    </i>
    <i t="default">
      <x/>
    </i>
    <i>
      <x v="1"/>
      <x/>
      <x v="2"/>
    </i>
    <i t="default" r="1">
      <x/>
    </i>
    <i r="1">
      <x v="1"/>
      <x v="1"/>
    </i>
    <i r="2">
      <x v="2"/>
    </i>
    <i r="2">
      <x v="3"/>
    </i>
    <i t="default" r="1">
      <x v="1"/>
    </i>
    <i r="1">
      <x v="2"/>
      <x/>
    </i>
    <i r="2">
      <x v="1"/>
    </i>
    <i t="default" r="1">
      <x v="2"/>
    </i>
    <i r="1">
      <x v="3"/>
      <x/>
    </i>
    <i r="2">
      <x v="1"/>
    </i>
    <i r="2">
      <x v="2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r="1">
      <x v="5"/>
      <x v="2"/>
    </i>
    <i t="default" r="1">
      <x v="5"/>
    </i>
    <i t="default">
      <x v="1"/>
    </i>
    <i>
      <x v="2"/>
      <x/>
      <x v="2"/>
    </i>
    <i r="2">
      <x v="3"/>
    </i>
    <i t="default" r="1">
      <x/>
    </i>
    <i r="1">
      <x v="1"/>
      <x/>
    </i>
    <i r="2">
      <x v="1"/>
    </i>
    <i r="2">
      <x v="2"/>
    </i>
    <i r="2">
      <x v="3"/>
    </i>
    <i t="default" r="1">
      <x v="1"/>
    </i>
    <i r="1">
      <x v="2"/>
      <x/>
    </i>
    <i r="2">
      <x v="2"/>
    </i>
    <i t="default" r="1">
      <x v="2"/>
    </i>
    <i r="1">
      <x v="3"/>
      <x/>
    </i>
    <i r="2">
      <x v="1"/>
    </i>
    <i r="2">
      <x v="2"/>
    </i>
    <i r="2">
      <x v="3"/>
    </i>
    <i t="default" r="1">
      <x v="3"/>
    </i>
    <i r="1">
      <x v="4"/>
      <x v="2"/>
    </i>
    <i t="default" r="1">
      <x v="4"/>
    </i>
    <i r="1">
      <x v="5"/>
      <x/>
    </i>
    <i t="default" r="1">
      <x v="5"/>
    </i>
    <i t="default">
      <x v="2"/>
    </i>
    <i>
      <x v="3"/>
      <x/>
      <x v="3"/>
    </i>
    <i t="default" r="1">
      <x/>
    </i>
    <i r="1">
      <x v="1"/>
      <x v="3"/>
    </i>
    <i t="default" r="1">
      <x v="1"/>
    </i>
    <i r="1">
      <x v="2"/>
      <x/>
    </i>
    <i r="2">
      <x v="2"/>
    </i>
    <i t="default" r="1">
      <x v="2"/>
    </i>
    <i r="1">
      <x v="3"/>
      <x v="1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r="1">
      <x v="5"/>
      <x v="1"/>
    </i>
    <i t="default" r="1">
      <x v="5"/>
    </i>
    <i t="default">
      <x v="3"/>
    </i>
    <i>
      <x v="4"/>
      <x v="1"/>
      <x/>
    </i>
    <i r="2">
      <x v="1"/>
    </i>
    <i r="2">
      <x v="2"/>
    </i>
    <i r="2">
      <x v="3"/>
    </i>
    <i t="default" r="1">
      <x v="1"/>
    </i>
    <i r="1">
      <x v="2"/>
      <x v="1"/>
    </i>
    <i r="2">
      <x v="3"/>
    </i>
    <i t="default" r="1">
      <x v="2"/>
    </i>
    <i r="1">
      <x v="3"/>
      <x/>
    </i>
    <i r="2">
      <x v="1"/>
    </i>
    <i r="2">
      <x v="2"/>
    </i>
    <i r="2">
      <x v="3"/>
    </i>
    <i t="default" r="1">
      <x v="3"/>
    </i>
    <i r="1">
      <x v="4"/>
      <x/>
    </i>
    <i r="2">
      <x v="1"/>
    </i>
    <i t="default" r="1">
      <x v="4"/>
    </i>
    <i r="1">
      <x v="5"/>
      <x/>
    </i>
    <i r="2">
      <x v="1"/>
    </i>
    <i r="2">
      <x v="2"/>
    </i>
    <i r="2">
      <x v="3"/>
    </i>
    <i t="default" r="1">
      <x v="5"/>
    </i>
    <i t="default">
      <x v="4"/>
    </i>
    <i>
      <x v="5"/>
      <x/>
      <x/>
    </i>
    <i r="2">
      <x v="1"/>
    </i>
    <i t="default" r="1">
      <x/>
    </i>
    <i r="1">
      <x v="1"/>
      <x/>
    </i>
    <i r="2">
      <x v="1"/>
    </i>
    <i r="2">
      <x v="2"/>
    </i>
    <i r="2">
      <x v="3"/>
    </i>
    <i t="default" r="1">
      <x v="1"/>
    </i>
    <i r="1">
      <x v="2"/>
      <x/>
    </i>
    <i r="2">
      <x v="1"/>
    </i>
    <i t="default" r="1">
      <x v="2"/>
    </i>
    <i r="1">
      <x v="3"/>
      <x/>
    </i>
    <i r="2">
      <x v="1"/>
    </i>
    <i r="2">
      <x v="2"/>
    </i>
    <i r="2">
      <x v="3"/>
    </i>
    <i t="default" r="1">
      <x v="3"/>
    </i>
    <i r="1">
      <x v="4"/>
      <x/>
    </i>
    <i r="2">
      <x v="2"/>
    </i>
    <i r="2">
      <x v="3"/>
    </i>
    <i t="default" r="1">
      <x v="4"/>
    </i>
    <i r="1">
      <x v="5"/>
      <x v="3"/>
    </i>
    <i t="default" r="1">
      <x v="5"/>
    </i>
    <i t="default">
      <x v="5"/>
    </i>
    <i t="grand">
      <x/>
    </i>
  </rowItems>
  <colItems count="1">
    <i/>
  </colItems>
  <dataFields count="1">
    <dataField name="Sum of Total Sales (£)" fld="19" baseField="0" baseItem="0" numFmtId="164"/>
  </dataFields>
  <formats count="7">
    <format dxfId="9">
      <pivotArea field="3" type="button" dataOnly="0" labelOnly="1" outline="0" axis="axisRow" fieldPosition="0"/>
    </format>
    <format dxfId="8">
      <pivotArea field="17" type="button" dataOnly="0" labelOnly="1" outline="0" axis="axisRow" fieldPosition="1"/>
    </format>
    <format dxfId="7">
      <pivotArea field="4" type="button" dataOnly="0" labelOnly="1" outline="0" axis="axisRow" fieldPosition="2"/>
    </format>
    <format dxfId="6">
      <pivotArea dataOnly="0" labelOnly="1" outline="0" axis="axisValues" fieldPosition="0"/>
    </format>
    <format dxfId="4">
      <pivotArea grandRow="1" outline="0" collapsedLevelsAreSubtotals="1" fieldPosition="0"/>
    </format>
    <format dxfId="3">
      <pivotArea dataOnly="0" labelOnly="1" grandRow="1" outline="0" fieldPosition="0"/>
    </format>
    <format dxfId="2">
      <pivotArea grandRow="1" outline="0" collapsedLevelsAreSubtotals="1" fieldPosition="0"/>
    </format>
  </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C0F7F5-614F-BD42-A8AF-0AF4383B75F8}" name="Table13" displayName="Table13" ref="A1:Z151" totalsRowShown="0" headerRowDxfId="70" dataDxfId="49" headerRowBorderDxfId="69" tableBorderDxfId="68" totalsRowBorderDxfId="67">
  <autoFilter ref="A1:Z151" xr:uid="{E7C0F7F5-614F-BD42-A8AF-0AF4383B75F8}"/>
  <tableColumns count="26">
    <tableColumn id="1" xr3:uid="{5E3357A7-90E3-9C4B-A1BA-0A2692230AF3}" name="Sales Rep ID" dataDxfId="48"/>
    <tableColumn id="2" xr3:uid="{57A4EB47-B08F-904E-A1A2-5A2C62D4BA15}" name="Rep First Name" dataDxfId="47"/>
    <tableColumn id="3" xr3:uid="{2CB46C40-AF26-264E-8E30-FB2BA469E289}" name="Rep Last Name" dataDxfId="46"/>
    <tableColumn id="4" xr3:uid="{10E0B514-2049-8C4A-944B-BE9DA2EC6907}" name="Month" dataDxfId="45"/>
    <tableColumn id="26" xr3:uid="{32CD3CD9-DEB2-AD43-A0FF-DA45565A6FA7}" name="Product Type (Electric)" dataDxfId="44"/>
    <tableColumn id="6" xr3:uid="{5BD329BD-F3AD-A046-99AE-707FA544F560}" name="Min Speed" dataDxfId="43"/>
    <tableColumn id="7" xr3:uid="{8062E688-A39F-1C42-A1F3-62EDAD34FC75}" name="Max Speed" dataDxfId="42"/>
    <tableColumn id="8" xr3:uid="{3EF4D6BF-E0B1-BC4C-B617-505D90898669}" name="Distance" dataDxfId="41"/>
    <tableColumn id="9" xr3:uid="{3567AA3F-3C10-2149-897E-951999ACD712}" name="Shipping Address" dataDxfId="40"/>
    <tableColumn id="10" xr3:uid="{BA13E5C1-7A98-9E44-80FF-6DC27F0CA3B5}" name="Country Code" dataDxfId="39"/>
    <tableColumn id="11" xr3:uid="{75EB82D4-12D2-8E44-BB93-42E72AE95428}" name="Unit Price" dataDxfId="38"/>
    <tableColumn id="12" xr3:uid="{DCBA6699-4A55-0C4E-AA09-AFABF2330E29}" name="Units Sold" dataDxfId="37"/>
    <tableColumn id="13" xr3:uid="{2E7BB02E-1AE6-704A-9A63-08F63421154D}" name="Discount (%)" dataDxfId="36"/>
    <tableColumn id="14" xr3:uid="{8E108568-4EDD-C745-9EDC-768796F59D8F}" name="Street" dataDxfId="35"/>
    <tableColumn id="15" xr3:uid="{BAE28813-7EB8-6143-9BC5-EFF44FD1B828}" name="City" dataDxfId="34"/>
    <tableColumn id="16" xr3:uid="{C53B7A02-9386-064F-A1BD-A80E6D878F56}" name="Postal Code" dataDxfId="33"/>
    <tableColumn id="17" xr3:uid="{4588AF10-8709-4B42-99C9-2C5113D3FD35}" name="Country" dataDxfId="32">
      <calculatedColumnFormula array="1">_xlfn.SWITCH(Table13[[#This Row],[Country Code]],"US","United States","CA","Canada","MX","Mexico","BR","Brazil","GB","United Kingdom","DE","Germany","FR","France","CN","China","IN","India","AU","Australia","ZA","South Africa","JP","Japan","Other")</calculatedColumnFormula>
    </tableColumn>
    <tableColumn id="18" xr3:uid="{86A5EF46-AAE4-EA45-9388-A5E8A08667E4}" name="Continent" dataDxfId="31">
      <calculatedColumnFormula array="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calculatedColumnFormula>
    </tableColumn>
    <tableColumn id="19" xr3:uid="{E3D988BE-7878-164D-AFA1-0A2E8316D0DB}" name="Unit Price (£)" dataDxfId="30"/>
    <tableColumn id="20" xr3:uid="{6C3A709D-F6FE-E84C-96E2-A81CE83AD46D}" name="Total Sales (£)" dataDxfId="29">
      <calculatedColumnFormula xml:space="preserve"> (S2 * L2) * (1 - M2 / 100)</calculatedColumnFormula>
    </tableColumn>
    <tableColumn id="21" xr3:uid="{6E885B30-73A8-D441-B031-0A8F6CEBA911}" name="Min Speed (M/ph)" dataDxfId="28"/>
    <tableColumn id="22" xr3:uid="{29D0CF46-D578-C344-8831-E3D52D77D177}" name="Max Speed M/ph)" dataDxfId="27"/>
    <tableColumn id="23" xr3:uid="{F56861C8-B1DF-AB44-A74E-3D99BAA05DD5}" name="Distance (M)" dataDxfId="26"/>
    <tableColumn id="24" xr3:uid="{7B459F3E-0C49-4B49-9752-4625568BD6EE}" name="Min-Max Speed M/ph)" dataDxfId="25"/>
    <tableColumn id="25" xr3:uid="{AE5848E8-EC92-D344-99A1-FD0106816A7A}" name="Name (Last, First)" dataDxfId="24">
      <calculatedColumnFormula>Table13[[#This Row],[Rep Last Name]] &amp; ", " &amp; Table13[[#This Row],[Rep First Name]]</calculatedColumnFormula>
    </tableColumn>
    <tableColumn id="27" xr3:uid="{35549229-ECC4-634C-A0B7-A24727FFCB25}" name="Quarter" dataDxfId="50">
      <calculatedColumnFormula>CHOOSE(MATCH(Table13[[#This Row],[Month]],{"January","February","March","April","May","June","July","August","September","October","November","December"},0), "Q1","Q1","Q1","Q2","Q2","Q2","Q3","Q3","Q3","Q4","Q4","Q4")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D525E-09BF-47A0-A145-C1EA2DC29FC3}" name="Table1" displayName="Table1" ref="A1:M151" totalsRowShown="0" headerRowDxfId="22" dataDxfId="66" headerRowBorderDxfId="23" tableBorderDxfId="65" totalsRowBorderDxfId="64">
  <autoFilter ref="A1:M151" xr:uid="{273D525E-09BF-47A0-A145-C1EA2DC29FC3}"/>
  <tableColumns count="13">
    <tableColumn id="1" xr3:uid="{C7548873-F930-4CF7-A1C1-DD6024B10953}" name="Sales Rep ID" dataDxfId="63"/>
    <tableColumn id="2" xr3:uid="{443BA7E5-44CA-4FCC-9D98-58477B3E4D68}" name="Rep First Name" dataDxfId="62"/>
    <tableColumn id="3" xr3:uid="{16F297EC-5056-446C-A187-58B21E53E2B8}" name="Rep Last Name" dataDxfId="61"/>
    <tableColumn id="4" xr3:uid="{52A90CC6-1025-4E8E-9DEB-18A8CD121FB2}" name="Month" dataDxfId="60"/>
    <tableColumn id="5" xr3:uid="{BB0DF424-2D14-4C90-A580-A4DC0EBFD78F}" name="Product Type" dataDxfId="59"/>
    <tableColumn id="6" xr3:uid="{8E9E33C0-564B-4B7B-B123-510BB0C9DDF9}" name="Min Speed" dataDxfId="58"/>
    <tableColumn id="7" xr3:uid="{3D327627-3388-400D-A4AB-E727D8138819}" name="Max Speed" dataDxfId="57"/>
    <tableColumn id="8" xr3:uid="{84FCB6DA-D08A-45D2-9948-E42378884802}" name="Distance" dataDxfId="56"/>
    <tableColumn id="9" xr3:uid="{1B9DC589-0ECF-43DF-8C59-498608DB87D7}" name="Shipping Address" dataDxfId="55"/>
    <tableColumn id="10" xr3:uid="{48A11C21-E316-42B9-9AF1-7CF5541C4731}" name="Country Code" dataDxfId="54"/>
    <tableColumn id="11" xr3:uid="{5C9D0D19-6DDF-4665-ACE0-25A4DEFE755F}" name="Unit Price" dataDxfId="53"/>
    <tableColumn id="12" xr3:uid="{4300FBC3-F09F-462F-9105-B331AB0237AE}" name="Units Sold" dataDxfId="52"/>
    <tableColumn id="13" xr3:uid="{FD94E45C-5239-48BA-9B1E-33CACD568DD5}" name="Discount (%)" dataDxfId="5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5906-3AAC-154B-B00E-D89E7BF71DCA}">
  <dimension ref="A1:Z292"/>
  <sheetViews>
    <sheetView tabSelected="1" topLeftCell="E1" workbookViewId="0">
      <selection activeCell="N133" sqref="N133"/>
    </sheetView>
  </sheetViews>
  <sheetFormatPr baseColWidth="10" defaultColWidth="8.83203125" defaultRowHeight="15" x14ac:dyDescent="0.2"/>
  <cols>
    <col min="1" max="1" width="17.1640625" bestFit="1" customWidth="1"/>
    <col min="2" max="2" width="19.6640625" style="12" hidden="1" customWidth="1"/>
    <col min="3" max="3" width="14.5" style="16" hidden="1" customWidth="1"/>
    <col min="4" max="4" width="11.83203125" bestFit="1" customWidth="1"/>
    <col min="5" max="5" width="26.6640625" bestFit="1" customWidth="1"/>
    <col min="6" max="6" width="15.33203125" hidden="1" customWidth="1"/>
    <col min="7" max="7" width="15.6640625" hidden="1" customWidth="1"/>
    <col min="8" max="8" width="13.83203125" hidden="1" customWidth="1"/>
    <col min="9" max="9" width="44.33203125" hidden="1" customWidth="1"/>
    <col min="10" max="10" width="18.5" hidden="1" customWidth="1"/>
    <col min="11" max="11" width="14.6640625" bestFit="1" customWidth="1"/>
    <col min="12" max="12" width="15.33203125" bestFit="1" customWidth="1"/>
    <col min="13" max="13" width="17.6640625" bestFit="1" customWidth="1"/>
    <col min="14" max="14" width="29.33203125" bestFit="1" customWidth="1"/>
    <col min="15" max="15" width="13" bestFit="1" customWidth="1"/>
    <col min="16" max="16" width="16.83203125" bestFit="1" customWidth="1"/>
    <col min="17" max="17" width="13.83203125" hidden="1" customWidth="1"/>
    <col min="18" max="18" width="15" bestFit="1" customWidth="1"/>
    <col min="19" max="19" width="17.5" style="18" bestFit="1" customWidth="1"/>
    <col min="20" max="20" width="18.6640625" bestFit="1" customWidth="1"/>
    <col min="21" max="21" width="21.6640625" hidden="1" customWidth="1"/>
    <col min="22" max="22" width="21.33203125" hidden="1" customWidth="1"/>
    <col min="23" max="23" width="17.1640625" bestFit="1" customWidth="1"/>
    <col min="24" max="24" width="25.1640625" style="19" bestFit="1" customWidth="1"/>
    <col min="25" max="25" width="22" bestFit="1" customWidth="1"/>
    <col min="26" max="26" width="12.83203125" hidden="1" customWidth="1"/>
  </cols>
  <sheetData>
    <row r="1" spans="1:26" ht="24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7" t="s">
        <v>352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147</v>
      </c>
      <c r="O1" s="22" t="s">
        <v>148</v>
      </c>
      <c r="P1" s="22" t="s">
        <v>155</v>
      </c>
      <c r="Q1" s="22" t="s">
        <v>149</v>
      </c>
      <c r="R1" s="22" t="s">
        <v>150</v>
      </c>
      <c r="S1" s="22" t="s">
        <v>151</v>
      </c>
      <c r="T1" s="22" t="s">
        <v>154</v>
      </c>
      <c r="U1" s="22" t="s">
        <v>152</v>
      </c>
      <c r="V1" s="22" t="s">
        <v>153</v>
      </c>
      <c r="W1" s="22" t="s">
        <v>298</v>
      </c>
      <c r="X1" s="22" t="s">
        <v>299</v>
      </c>
      <c r="Y1" s="22" t="s">
        <v>316</v>
      </c>
      <c r="Z1" s="3" t="s">
        <v>331</v>
      </c>
    </row>
    <row r="2" spans="1:26" x14ac:dyDescent="0.2">
      <c r="A2" s="24">
        <v>1</v>
      </c>
      <c r="B2" s="24" t="s">
        <v>13</v>
      </c>
      <c r="C2" s="24" t="s">
        <v>14</v>
      </c>
      <c r="D2" s="24" t="s">
        <v>15</v>
      </c>
      <c r="E2" s="24" t="s">
        <v>351</v>
      </c>
      <c r="F2" s="24" t="s">
        <v>17</v>
      </c>
      <c r="G2" s="24" t="s">
        <v>18</v>
      </c>
      <c r="H2" s="24" t="s">
        <v>19</v>
      </c>
      <c r="I2" s="24" t="s">
        <v>20</v>
      </c>
      <c r="J2" s="24" t="s">
        <v>21</v>
      </c>
      <c r="K2" s="24" t="s">
        <v>22</v>
      </c>
      <c r="L2" s="24">
        <v>15</v>
      </c>
      <c r="M2" s="24">
        <v>5</v>
      </c>
      <c r="N2" s="24" t="s">
        <v>156</v>
      </c>
      <c r="O2" s="24" t="s">
        <v>204</v>
      </c>
      <c r="P2" s="24" t="s">
        <v>252</v>
      </c>
      <c r="Q2" s="24" t="str" cm="1">
        <f t="array" ref="Q2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2" s="24" t="str" cm="1">
        <f t="array" ref="R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2" s="25">
        <v>111</v>
      </c>
      <c r="T2" s="25">
        <f t="shared" ref="T2:T33" si="0" xml:space="preserve"> (S2 * L2) * (1 - M2 / 100)</f>
        <v>1581.75</v>
      </c>
      <c r="U2" s="24">
        <v>40</v>
      </c>
      <c r="V2" s="24">
        <v>75</v>
      </c>
      <c r="W2" s="24">
        <v>311</v>
      </c>
      <c r="X2" s="26" t="s">
        <v>300</v>
      </c>
      <c r="Y2" s="24" t="str">
        <f>Table13[[#This Row],[Rep Last Name]] &amp; ", " &amp; Table13[[#This Row],[Rep First Name]]</f>
        <v>Joshi, Sanya</v>
      </c>
      <c r="Z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" spans="1:26" x14ac:dyDescent="0.2">
      <c r="A3" s="24">
        <v>2</v>
      </c>
      <c r="B3" s="24" t="s">
        <v>13</v>
      </c>
      <c r="C3" s="24" t="s">
        <v>14</v>
      </c>
      <c r="D3" s="24" t="s">
        <v>23</v>
      </c>
      <c r="E3" s="24" t="s">
        <v>351</v>
      </c>
      <c r="F3" s="24" t="s">
        <v>24</v>
      </c>
      <c r="G3" s="24" t="s">
        <v>25</v>
      </c>
      <c r="H3" s="24" t="s">
        <v>26</v>
      </c>
      <c r="I3" s="24" t="s">
        <v>20</v>
      </c>
      <c r="J3" s="24" t="s">
        <v>21</v>
      </c>
      <c r="K3" s="24" t="s">
        <v>22</v>
      </c>
      <c r="L3" s="24">
        <v>15</v>
      </c>
      <c r="M3" s="24">
        <v>10</v>
      </c>
      <c r="N3" s="24" t="s">
        <v>156</v>
      </c>
      <c r="O3" s="24" t="s">
        <v>204</v>
      </c>
      <c r="P3" s="24" t="s">
        <v>252</v>
      </c>
      <c r="Q3" s="24" t="str" cm="1">
        <f t="array" ref="Q3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3" s="24" t="str" cm="1">
        <f t="array" ref="R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3" s="25">
        <v>111</v>
      </c>
      <c r="T3" s="25">
        <f t="shared" si="0"/>
        <v>1498.5</v>
      </c>
      <c r="U3" s="24">
        <v>50</v>
      </c>
      <c r="V3" s="24">
        <v>150</v>
      </c>
      <c r="W3" s="24">
        <v>300</v>
      </c>
      <c r="X3" s="26" t="s">
        <v>301</v>
      </c>
      <c r="Y3" s="24" t="str">
        <f>Table13[[#This Row],[Rep Last Name]] &amp; ", " &amp; Table13[[#This Row],[Rep First Name]]</f>
        <v>Joshi, Sanya</v>
      </c>
      <c r="Z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" spans="1:26" x14ac:dyDescent="0.2">
      <c r="A4" s="24">
        <v>3</v>
      </c>
      <c r="B4" s="24" t="s">
        <v>13</v>
      </c>
      <c r="C4" s="24" t="s">
        <v>14</v>
      </c>
      <c r="D4" s="24" t="s">
        <v>15</v>
      </c>
      <c r="E4" s="24" t="s">
        <v>353</v>
      </c>
      <c r="F4" s="24" t="s">
        <v>17</v>
      </c>
      <c r="G4" s="24" t="s">
        <v>25</v>
      </c>
      <c r="H4" s="24" t="s">
        <v>28</v>
      </c>
      <c r="I4" s="24" t="s">
        <v>29</v>
      </c>
      <c r="J4" s="24" t="s">
        <v>21</v>
      </c>
      <c r="K4" s="24" t="s">
        <v>30</v>
      </c>
      <c r="L4" s="24">
        <v>10</v>
      </c>
      <c r="M4" s="24">
        <v>5</v>
      </c>
      <c r="N4" s="24" t="s">
        <v>157</v>
      </c>
      <c r="O4" s="24" t="s">
        <v>205</v>
      </c>
      <c r="P4" s="24" t="s">
        <v>253</v>
      </c>
      <c r="Q4" s="24" t="str" cm="1">
        <f t="array" ref="Q4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4" s="24" t="str" cm="1">
        <f t="array" ref="R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4" s="25">
        <v>148</v>
      </c>
      <c r="T4" s="25">
        <f t="shared" si="0"/>
        <v>1406</v>
      </c>
      <c r="U4" s="24">
        <v>40</v>
      </c>
      <c r="V4" s="24">
        <v>150</v>
      </c>
      <c r="W4" s="24">
        <v>150</v>
      </c>
      <c r="X4" s="26" t="s">
        <v>302</v>
      </c>
      <c r="Y4" s="24" t="str">
        <f>Table13[[#This Row],[Rep Last Name]] &amp; ", " &amp; Table13[[#This Row],[Rep First Name]]</f>
        <v>Joshi, Sanya</v>
      </c>
      <c r="Z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" spans="1:26" x14ac:dyDescent="0.2">
      <c r="A5" s="24">
        <v>4</v>
      </c>
      <c r="B5" s="24" t="s">
        <v>13</v>
      </c>
      <c r="C5" s="24" t="s">
        <v>14</v>
      </c>
      <c r="D5" s="24" t="s">
        <v>31</v>
      </c>
      <c r="E5" s="24" t="s">
        <v>351</v>
      </c>
      <c r="F5" s="24" t="s">
        <v>32</v>
      </c>
      <c r="G5" s="24" t="s">
        <v>18</v>
      </c>
      <c r="H5" s="24"/>
      <c r="I5" s="24" t="s">
        <v>33</v>
      </c>
      <c r="J5" s="24" t="s">
        <v>21</v>
      </c>
      <c r="K5" s="24" t="s">
        <v>34</v>
      </c>
      <c r="L5" s="24">
        <v>8</v>
      </c>
      <c r="M5" s="24">
        <v>10</v>
      </c>
      <c r="N5" s="24" t="s">
        <v>158</v>
      </c>
      <c r="O5" s="24" t="s">
        <v>206</v>
      </c>
      <c r="P5" s="24" t="s">
        <v>254</v>
      </c>
      <c r="Q5" s="24" t="str" cm="1">
        <f t="array" ref="Q5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5" s="24" t="str" cm="1">
        <f t="array" ref="R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5" s="25">
        <v>185</v>
      </c>
      <c r="T5" s="25">
        <f t="shared" si="0"/>
        <v>1332</v>
      </c>
      <c r="U5" s="24">
        <v>19</v>
      </c>
      <c r="V5" s="24">
        <v>75</v>
      </c>
      <c r="W5" s="24">
        <v>373</v>
      </c>
      <c r="X5" s="26" t="s">
        <v>303</v>
      </c>
      <c r="Y5" s="24" t="str">
        <f>Table13[[#This Row],[Rep Last Name]] &amp; ", " &amp; Table13[[#This Row],[Rep First Name]]</f>
        <v>Joshi, Sanya</v>
      </c>
      <c r="Z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6" spans="1:26" x14ac:dyDescent="0.2">
      <c r="A6" s="24">
        <v>5</v>
      </c>
      <c r="B6" s="24" t="s">
        <v>35</v>
      </c>
      <c r="C6" s="24" t="s">
        <v>36</v>
      </c>
      <c r="D6" s="24" t="s">
        <v>37</v>
      </c>
      <c r="E6" s="24" t="s">
        <v>353</v>
      </c>
      <c r="F6" s="24" t="s">
        <v>24</v>
      </c>
      <c r="G6" s="24" t="s">
        <v>25</v>
      </c>
      <c r="H6" s="24" t="s">
        <v>26</v>
      </c>
      <c r="I6" s="24" t="s">
        <v>38</v>
      </c>
      <c r="J6" s="24" t="s">
        <v>21</v>
      </c>
      <c r="K6" s="24" t="s">
        <v>39</v>
      </c>
      <c r="L6" s="24">
        <v>5</v>
      </c>
      <c r="M6" s="24">
        <v>5</v>
      </c>
      <c r="N6" s="24" t="s">
        <v>159</v>
      </c>
      <c r="O6" s="24" t="s">
        <v>207</v>
      </c>
      <c r="P6" s="24" t="s">
        <v>255</v>
      </c>
      <c r="Q6" s="24" t="str" cm="1">
        <f t="array" ref="Q6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6" s="24" t="str" cm="1">
        <f t="array" ref="R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" s="25">
        <v>222</v>
      </c>
      <c r="T6" s="25">
        <f t="shared" si="0"/>
        <v>1054.5</v>
      </c>
      <c r="U6" s="24">
        <v>50</v>
      </c>
      <c r="V6" s="24">
        <v>150</v>
      </c>
      <c r="W6" s="24">
        <v>300</v>
      </c>
      <c r="X6" s="26" t="s">
        <v>301</v>
      </c>
      <c r="Y6" s="24" t="str">
        <f>Table13[[#This Row],[Rep Last Name]] &amp; ", " &amp; Table13[[#This Row],[Rep First Name]]</f>
        <v>Liu, Fang</v>
      </c>
      <c r="Z6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7" spans="1:26" x14ac:dyDescent="0.2">
      <c r="A7" s="24">
        <v>6</v>
      </c>
      <c r="B7" s="24" t="s">
        <v>35</v>
      </c>
      <c r="C7" s="24" t="s">
        <v>36</v>
      </c>
      <c r="D7" s="24" t="s">
        <v>15</v>
      </c>
      <c r="E7" s="24" t="s">
        <v>351</v>
      </c>
      <c r="F7" s="24" t="s">
        <v>32</v>
      </c>
      <c r="G7" s="24" t="s">
        <v>25</v>
      </c>
      <c r="H7" s="24" t="s">
        <v>19</v>
      </c>
      <c r="I7" s="24" t="s">
        <v>40</v>
      </c>
      <c r="J7" s="24" t="s">
        <v>41</v>
      </c>
      <c r="K7" s="24" t="s">
        <v>42</v>
      </c>
      <c r="L7" s="24">
        <v>12</v>
      </c>
      <c r="M7" s="24">
        <v>0</v>
      </c>
      <c r="N7" s="24" t="s">
        <v>160</v>
      </c>
      <c r="O7" s="24" t="s">
        <v>208</v>
      </c>
      <c r="P7" s="24" t="s">
        <v>256</v>
      </c>
      <c r="Q7" s="24" t="str" cm="1">
        <f t="array" ref="Q7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7" s="24" t="str" cm="1">
        <f t="array" ref="R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7" s="25">
        <v>110.16</v>
      </c>
      <c r="T7" s="25">
        <f t="shared" si="0"/>
        <v>1321.92</v>
      </c>
      <c r="U7" s="24">
        <v>19</v>
      </c>
      <c r="V7" s="24">
        <v>150</v>
      </c>
      <c r="W7" s="24">
        <v>311</v>
      </c>
      <c r="X7" s="26" t="s">
        <v>304</v>
      </c>
      <c r="Y7" s="24" t="str">
        <f>Table13[[#This Row],[Rep Last Name]] &amp; ", " &amp; Table13[[#This Row],[Rep First Name]]</f>
        <v>Liu, Fang</v>
      </c>
      <c r="Z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8" spans="1:26" x14ac:dyDescent="0.2">
      <c r="A8" s="24">
        <v>7</v>
      </c>
      <c r="B8" s="24" t="s">
        <v>35</v>
      </c>
      <c r="C8" s="24" t="s">
        <v>36</v>
      </c>
      <c r="D8" s="24" t="s">
        <v>15</v>
      </c>
      <c r="E8" s="24" t="s">
        <v>354</v>
      </c>
      <c r="F8" s="24" t="s">
        <v>24</v>
      </c>
      <c r="G8" s="24" t="s">
        <v>44</v>
      </c>
      <c r="H8" s="24" t="s">
        <v>19</v>
      </c>
      <c r="I8" s="24" t="s">
        <v>40</v>
      </c>
      <c r="J8" s="24" t="s">
        <v>41</v>
      </c>
      <c r="K8" s="24" t="s">
        <v>42</v>
      </c>
      <c r="L8" s="24">
        <v>12</v>
      </c>
      <c r="M8" s="24">
        <v>15</v>
      </c>
      <c r="N8" s="24" t="s">
        <v>160</v>
      </c>
      <c r="O8" s="24" t="s">
        <v>208</v>
      </c>
      <c r="P8" s="24" t="s">
        <v>256</v>
      </c>
      <c r="Q8" s="24" t="str" cm="1">
        <f t="array" ref="Q8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8" s="24" t="str" cm="1">
        <f t="array" ref="R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8" s="25">
        <v>110.16</v>
      </c>
      <c r="T8" s="25">
        <f t="shared" si="0"/>
        <v>1123.6320000000001</v>
      </c>
      <c r="U8" s="24">
        <v>50</v>
      </c>
      <c r="V8" s="24">
        <v>50</v>
      </c>
      <c r="W8" s="24">
        <v>311</v>
      </c>
      <c r="X8" s="26" t="s">
        <v>305</v>
      </c>
      <c r="Y8" s="24" t="str">
        <f>Table13[[#This Row],[Rep Last Name]] &amp; ", " &amp; Table13[[#This Row],[Rep First Name]]</f>
        <v>Liu, Fang</v>
      </c>
      <c r="Z8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9" spans="1:26" x14ac:dyDescent="0.2">
      <c r="A9" s="24">
        <v>8</v>
      </c>
      <c r="B9" s="24" t="s">
        <v>45</v>
      </c>
      <c r="C9" s="24" t="s">
        <v>46</v>
      </c>
      <c r="D9" s="24" t="s">
        <v>47</v>
      </c>
      <c r="E9" s="24" t="s">
        <v>354</v>
      </c>
      <c r="F9" s="24" t="s">
        <v>48</v>
      </c>
      <c r="G9" s="24" t="s">
        <v>25</v>
      </c>
      <c r="H9" s="24" t="s">
        <v>19</v>
      </c>
      <c r="I9" s="24" t="s">
        <v>49</v>
      </c>
      <c r="J9" s="24" t="s">
        <v>41</v>
      </c>
      <c r="K9" s="24" t="s">
        <v>50</v>
      </c>
      <c r="L9" s="24">
        <v>9</v>
      </c>
      <c r="M9" s="24">
        <v>0</v>
      </c>
      <c r="N9" s="24" t="s">
        <v>161</v>
      </c>
      <c r="O9" s="24" t="s">
        <v>209</v>
      </c>
      <c r="P9" s="24" t="s">
        <v>257</v>
      </c>
      <c r="Q9" s="24" t="str" cm="1">
        <f t="array" ref="Q9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9" s="24" t="str" cm="1">
        <f t="array" ref="R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9" s="25">
        <v>146.88</v>
      </c>
      <c r="T9" s="25">
        <f t="shared" si="0"/>
        <v>1321.92</v>
      </c>
      <c r="U9" s="24">
        <v>12</v>
      </c>
      <c r="V9" s="24">
        <v>150</v>
      </c>
      <c r="W9" s="24">
        <v>311</v>
      </c>
      <c r="X9" s="26" t="s">
        <v>306</v>
      </c>
      <c r="Y9" s="24" t="str">
        <f>Table13[[#This Row],[Rep Last Name]] &amp; ", " &amp; Table13[[#This Row],[Rep First Name]]</f>
        <v>Fischer, Jonas</v>
      </c>
      <c r="Z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0" spans="1:26" x14ac:dyDescent="0.2">
      <c r="A10" s="24">
        <v>9</v>
      </c>
      <c r="B10" s="24" t="s">
        <v>45</v>
      </c>
      <c r="C10" s="24" t="s">
        <v>46</v>
      </c>
      <c r="D10" s="24" t="s">
        <v>47</v>
      </c>
      <c r="E10" s="24" t="s">
        <v>353</v>
      </c>
      <c r="F10" s="24" t="s">
        <v>32</v>
      </c>
      <c r="G10" s="24" t="s">
        <v>25</v>
      </c>
      <c r="H10" s="24" t="s">
        <v>28</v>
      </c>
      <c r="I10" s="24" t="s">
        <v>51</v>
      </c>
      <c r="J10" s="24" t="s">
        <v>41</v>
      </c>
      <c r="K10" s="24" t="s">
        <v>52</v>
      </c>
      <c r="L10" s="24">
        <v>6</v>
      </c>
      <c r="M10" s="24">
        <v>0</v>
      </c>
      <c r="N10" s="24" t="s">
        <v>162</v>
      </c>
      <c r="O10" s="24" t="s">
        <v>210</v>
      </c>
      <c r="P10" s="24" t="s">
        <v>258</v>
      </c>
      <c r="Q10" s="24" t="str" cm="1">
        <f t="array" ref="Q10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10" s="24" t="str" cm="1">
        <f t="array" ref="R1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0" s="25">
        <v>183.6</v>
      </c>
      <c r="T10" s="25">
        <f t="shared" si="0"/>
        <v>1101.5999999999999</v>
      </c>
      <c r="U10" s="24">
        <v>19</v>
      </c>
      <c r="V10" s="24">
        <v>150</v>
      </c>
      <c r="W10" s="24">
        <v>150</v>
      </c>
      <c r="X10" s="26" t="s">
        <v>304</v>
      </c>
      <c r="Y10" s="24" t="str">
        <f>Table13[[#This Row],[Rep Last Name]] &amp; ", " &amp; Table13[[#This Row],[Rep First Name]]</f>
        <v>Fischer, Jonas</v>
      </c>
      <c r="Z1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1" spans="1:26" x14ac:dyDescent="0.2">
      <c r="A11" s="24">
        <v>10</v>
      </c>
      <c r="B11" s="24" t="s">
        <v>45</v>
      </c>
      <c r="C11" s="24" t="s">
        <v>46</v>
      </c>
      <c r="D11" s="24" t="s">
        <v>15</v>
      </c>
      <c r="E11" s="24" t="s">
        <v>354</v>
      </c>
      <c r="F11" s="24" t="s">
        <v>48</v>
      </c>
      <c r="G11" s="24" t="s">
        <v>44</v>
      </c>
      <c r="H11" s="24" t="s">
        <v>19</v>
      </c>
      <c r="I11" s="24" t="s">
        <v>53</v>
      </c>
      <c r="J11" s="24" t="s">
        <v>41</v>
      </c>
      <c r="K11" s="24" t="s">
        <v>54</v>
      </c>
      <c r="L11" s="24">
        <v>4</v>
      </c>
      <c r="M11" s="24">
        <v>15</v>
      </c>
      <c r="N11" s="24" t="s">
        <v>163</v>
      </c>
      <c r="O11" s="24" t="s">
        <v>211</v>
      </c>
      <c r="P11" s="24" t="s">
        <v>259</v>
      </c>
      <c r="Q11" s="24" t="str" cm="1">
        <f t="array" ref="Q11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11" s="24" t="str" cm="1">
        <f t="array" ref="R1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" s="25">
        <v>220.32</v>
      </c>
      <c r="T11" s="25">
        <f t="shared" si="0"/>
        <v>749.08799999999997</v>
      </c>
      <c r="U11" s="24">
        <v>12</v>
      </c>
      <c r="V11" s="24">
        <v>50</v>
      </c>
      <c r="W11" s="24">
        <v>311</v>
      </c>
      <c r="X11" s="26" t="s">
        <v>307</v>
      </c>
      <c r="Y11" s="24" t="str">
        <f>Table13[[#This Row],[Rep Last Name]] &amp; ", " &amp; Table13[[#This Row],[Rep First Name]]</f>
        <v>Fischer, Jonas</v>
      </c>
      <c r="Z1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2" spans="1:26" x14ac:dyDescent="0.2">
      <c r="A12" s="24">
        <v>11</v>
      </c>
      <c r="B12" s="24" t="s">
        <v>45</v>
      </c>
      <c r="C12" s="24" t="s">
        <v>46</v>
      </c>
      <c r="D12" s="24" t="s">
        <v>31</v>
      </c>
      <c r="E12" s="24" t="s">
        <v>354</v>
      </c>
      <c r="F12" s="24" t="s">
        <v>24</v>
      </c>
      <c r="G12" s="24" t="s">
        <v>55</v>
      </c>
      <c r="H12" s="24"/>
      <c r="I12" s="24" t="s">
        <v>56</v>
      </c>
      <c r="J12" s="24" t="s">
        <v>57</v>
      </c>
      <c r="K12" s="24" t="s">
        <v>58</v>
      </c>
      <c r="L12" s="24">
        <v>20</v>
      </c>
      <c r="M12" s="24">
        <v>0</v>
      </c>
      <c r="N12" s="24" t="s">
        <v>164</v>
      </c>
      <c r="O12" s="24" t="s">
        <v>212</v>
      </c>
      <c r="P12" s="24" t="s">
        <v>260</v>
      </c>
      <c r="Q12" s="24" t="str" cm="1">
        <f t="array" ref="Q12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2" s="24" t="str" cm="1">
        <f t="array" ref="R1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2" s="25">
        <v>105.8</v>
      </c>
      <c r="T12" s="25">
        <f t="shared" si="0"/>
        <v>2116</v>
      </c>
      <c r="U12" s="24">
        <v>50</v>
      </c>
      <c r="V12" s="24">
        <v>100</v>
      </c>
      <c r="W12" s="24">
        <v>337</v>
      </c>
      <c r="X12" s="26" t="s">
        <v>308</v>
      </c>
      <c r="Y12" s="24" t="str">
        <f>Table13[[#This Row],[Rep Last Name]] &amp; ", " &amp; Table13[[#This Row],[Rep First Name]]</f>
        <v>Fischer, Jonas</v>
      </c>
      <c r="Z1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" spans="1:26" x14ac:dyDescent="0.2">
      <c r="A13" s="24">
        <v>12</v>
      </c>
      <c r="B13" s="24" t="s">
        <v>59</v>
      </c>
      <c r="C13" s="24" t="s">
        <v>60</v>
      </c>
      <c r="D13" s="24" t="s">
        <v>37</v>
      </c>
      <c r="E13" s="24" t="s">
        <v>354</v>
      </c>
      <c r="F13" s="24" t="s">
        <v>24</v>
      </c>
      <c r="G13" s="24" t="s">
        <v>44</v>
      </c>
      <c r="H13" s="24" t="s">
        <v>26</v>
      </c>
      <c r="I13" s="24" t="s">
        <v>61</v>
      </c>
      <c r="J13" s="24" t="s">
        <v>57</v>
      </c>
      <c r="K13" s="24" t="s">
        <v>62</v>
      </c>
      <c r="L13" s="24">
        <v>15</v>
      </c>
      <c r="M13" s="24">
        <v>15</v>
      </c>
      <c r="N13" s="24" t="s">
        <v>165</v>
      </c>
      <c r="O13" s="24" t="s">
        <v>213</v>
      </c>
      <c r="P13" s="24" t="s">
        <v>261</v>
      </c>
      <c r="Q13" s="24" t="str" cm="1">
        <f t="array" ref="Q13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3" s="24" t="str" cm="1">
        <f t="array" ref="R1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3" s="25">
        <v>141.08000000000001</v>
      </c>
      <c r="T13" s="25">
        <f t="shared" si="0"/>
        <v>1798.7700000000002</v>
      </c>
      <c r="U13" s="24">
        <v>50</v>
      </c>
      <c r="V13" s="24">
        <v>50</v>
      </c>
      <c r="W13" s="24">
        <v>300</v>
      </c>
      <c r="X13" s="26" t="s">
        <v>305</v>
      </c>
      <c r="Y13" s="24" t="str">
        <f>Table13[[#This Row],[Rep Last Name]] &amp; ", " &amp; Table13[[#This Row],[Rep First Name]]</f>
        <v>Bernard, Théo</v>
      </c>
      <c r="Z1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4" spans="1:26" x14ac:dyDescent="0.2">
      <c r="A14" s="24">
        <v>13</v>
      </c>
      <c r="B14" s="24" t="s">
        <v>59</v>
      </c>
      <c r="C14" s="24" t="s">
        <v>60</v>
      </c>
      <c r="D14" s="24" t="s">
        <v>37</v>
      </c>
      <c r="E14" s="24" t="s">
        <v>354</v>
      </c>
      <c r="F14" s="24" t="s">
        <v>48</v>
      </c>
      <c r="G14" s="24" t="s">
        <v>44</v>
      </c>
      <c r="H14" s="24" t="s">
        <v>19</v>
      </c>
      <c r="I14" s="24" t="s">
        <v>63</v>
      </c>
      <c r="J14" s="24" t="s">
        <v>57</v>
      </c>
      <c r="K14" s="24" t="s">
        <v>64</v>
      </c>
      <c r="L14" s="24">
        <v>10</v>
      </c>
      <c r="M14" s="24">
        <v>0</v>
      </c>
      <c r="N14" s="24" t="s">
        <v>166</v>
      </c>
      <c r="O14" s="24" t="s">
        <v>214</v>
      </c>
      <c r="P14" s="24" t="s">
        <v>262</v>
      </c>
      <c r="Q14" s="24" t="str" cm="1">
        <f t="array" ref="Q14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4" s="24" t="str" cm="1">
        <f t="array" ref="R1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4" s="25">
        <v>176.16</v>
      </c>
      <c r="T14" s="25">
        <f t="shared" si="0"/>
        <v>1761.6</v>
      </c>
      <c r="U14" s="24">
        <v>12</v>
      </c>
      <c r="V14" s="24">
        <v>50</v>
      </c>
      <c r="W14" s="24">
        <v>311</v>
      </c>
      <c r="X14" s="26" t="s">
        <v>307</v>
      </c>
      <c r="Y14" s="24" t="str">
        <f>Table13[[#This Row],[Rep Last Name]] &amp; ", " &amp; Table13[[#This Row],[Rep First Name]]</f>
        <v>Bernard, Théo</v>
      </c>
      <c r="Z1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5" spans="1:26" x14ac:dyDescent="0.2">
      <c r="A15" s="24">
        <v>14</v>
      </c>
      <c r="B15" s="24" t="s">
        <v>59</v>
      </c>
      <c r="C15" s="24" t="s">
        <v>60</v>
      </c>
      <c r="D15" s="24" t="s">
        <v>37</v>
      </c>
      <c r="E15" s="24" t="s">
        <v>353</v>
      </c>
      <c r="F15" s="24" t="s">
        <v>17</v>
      </c>
      <c r="G15" s="24" t="s">
        <v>44</v>
      </c>
      <c r="H15" s="24" t="s">
        <v>28</v>
      </c>
      <c r="I15" s="24" t="s">
        <v>65</v>
      </c>
      <c r="J15" s="24" t="s">
        <v>57</v>
      </c>
      <c r="K15" s="24" t="s">
        <v>66</v>
      </c>
      <c r="L15" s="24">
        <v>7</v>
      </c>
      <c r="M15" s="24">
        <v>0</v>
      </c>
      <c r="N15" s="24" t="s">
        <v>167</v>
      </c>
      <c r="O15" s="24" t="s">
        <v>215</v>
      </c>
      <c r="P15" s="24" t="s">
        <v>263</v>
      </c>
      <c r="Q15" s="24" t="str" cm="1">
        <f t="array" ref="Q15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5" s="24" t="str" cm="1">
        <f t="array" ref="R1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5" s="25">
        <v>211.56</v>
      </c>
      <c r="T15" s="25">
        <f t="shared" si="0"/>
        <v>1480.92</v>
      </c>
      <c r="U15" s="24">
        <v>40</v>
      </c>
      <c r="V15" s="24">
        <v>50</v>
      </c>
      <c r="W15" s="24">
        <v>150</v>
      </c>
      <c r="X15" s="26" t="s">
        <v>309</v>
      </c>
      <c r="Y15" s="24" t="str">
        <f>Table13[[#This Row],[Rep Last Name]] &amp; ", " &amp; Table13[[#This Row],[Rep First Name]]</f>
        <v>Bernard, Théo</v>
      </c>
      <c r="Z1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6" spans="1:26" x14ac:dyDescent="0.2">
      <c r="A16" s="24">
        <v>15</v>
      </c>
      <c r="B16" s="24" t="s">
        <v>13</v>
      </c>
      <c r="C16" s="24" t="s">
        <v>14</v>
      </c>
      <c r="D16" s="24" t="s">
        <v>47</v>
      </c>
      <c r="E16" s="24" t="s">
        <v>355</v>
      </c>
      <c r="F16" s="24" t="s">
        <v>32</v>
      </c>
      <c r="G16" s="24" t="s">
        <v>55</v>
      </c>
      <c r="H16" s="24" t="s">
        <v>68</v>
      </c>
      <c r="I16" s="24" t="s">
        <v>69</v>
      </c>
      <c r="J16" s="24" t="s">
        <v>70</v>
      </c>
      <c r="K16" s="24" t="s">
        <v>71</v>
      </c>
      <c r="L16" s="24">
        <v>18</v>
      </c>
      <c r="M16" s="24">
        <v>10</v>
      </c>
      <c r="N16" s="24" t="s">
        <v>168</v>
      </c>
      <c r="O16" s="24" t="s">
        <v>216</v>
      </c>
      <c r="P16" s="24" t="s">
        <v>264</v>
      </c>
      <c r="Q16" s="24" t="str" cm="1">
        <f t="array" ref="Q16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6" s="24" t="str" cm="1">
        <f t="array" ref="R1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6" s="25">
        <v>106.12</v>
      </c>
      <c r="T16" s="25">
        <f t="shared" si="0"/>
        <v>1719.144</v>
      </c>
      <c r="U16" s="24">
        <v>19</v>
      </c>
      <c r="V16" s="24">
        <v>100</v>
      </c>
      <c r="W16" s="24">
        <v>373</v>
      </c>
      <c r="X16" s="26" t="s">
        <v>310</v>
      </c>
      <c r="Y16" s="24" t="str">
        <f>Table13[[#This Row],[Rep Last Name]] &amp; ", " &amp; Table13[[#This Row],[Rep First Name]]</f>
        <v>Joshi, Sanya</v>
      </c>
      <c r="Z1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7" spans="1:26" x14ac:dyDescent="0.2">
      <c r="A17" s="24">
        <v>16</v>
      </c>
      <c r="B17" s="24" t="s">
        <v>13</v>
      </c>
      <c r="C17" s="24" t="s">
        <v>14</v>
      </c>
      <c r="D17" s="24" t="s">
        <v>31</v>
      </c>
      <c r="E17" s="24" t="s">
        <v>354</v>
      </c>
      <c r="F17" s="24" t="s">
        <v>24</v>
      </c>
      <c r="G17" s="24" t="s">
        <v>25</v>
      </c>
      <c r="H17" s="24" t="s">
        <v>28</v>
      </c>
      <c r="I17" s="24" t="s">
        <v>69</v>
      </c>
      <c r="J17" s="24" t="s">
        <v>70</v>
      </c>
      <c r="K17" s="24" t="s">
        <v>71</v>
      </c>
      <c r="L17" s="24">
        <v>18</v>
      </c>
      <c r="M17" s="24">
        <v>15</v>
      </c>
      <c r="N17" s="24" t="s">
        <v>168</v>
      </c>
      <c r="O17" s="24" t="s">
        <v>216</v>
      </c>
      <c r="P17" s="24" t="s">
        <v>264</v>
      </c>
      <c r="Q17" s="24" t="str" cm="1">
        <f t="array" ref="Q17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7" s="24" t="str" cm="1">
        <f t="array" ref="R1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7" s="25">
        <v>106.12</v>
      </c>
      <c r="T17" s="25">
        <f t="shared" si="0"/>
        <v>1623.636</v>
      </c>
      <c r="U17" s="24">
        <v>50</v>
      </c>
      <c r="V17" s="24">
        <v>150</v>
      </c>
      <c r="W17" s="24">
        <v>150</v>
      </c>
      <c r="X17" s="26" t="s">
        <v>301</v>
      </c>
      <c r="Y17" s="24" t="str">
        <f>Table13[[#This Row],[Rep Last Name]] &amp; ", " &amp; Table13[[#This Row],[Rep First Name]]</f>
        <v>Joshi, Sanya</v>
      </c>
      <c r="Z17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8" spans="1:26" x14ac:dyDescent="0.2">
      <c r="A18" s="24">
        <v>17</v>
      </c>
      <c r="B18" s="24" t="s">
        <v>13</v>
      </c>
      <c r="C18" s="24" t="s">
        <v>14</v>
      </c>
      <c r="D18" s="24" t="s">
        <v>23</v>
      </c>
      <c r="E18" s="24" t="s">
        <v>354</v>
      </c>
      <c r="F18" s="24" t="s">
        <v>32</v>
      </c>
      <c r="G18" s="24" t="s">
        <v>18</v>
      </c>
      <c r="H18" s="24" t="s">
        <v>68</v>
      </c>
      <c r="I18" s="24" t="s">
        <v>72</v>
      </c>
      <c r="J18" s="24" t="s">
        <v>70</v>
      </c>
      <c r="K18" s="24" t="s">
        <v>73</v>
      </c>
      <c r="L18" s="24">
        <v>14</v>
      </c>
      <c r="M18" s="24">
        <v>0</v>
      </c>
      <c r="N18" s="24" t="s">
        <v>169</v>
      </c>
      <c r="O18" s="24" t="s">
        <v>217</v>
      </c>
      <c r="P18" s="24" t="s">
        <v>265</v>
      </c>
      <c r="Q18" s="24" t="str" cm="1">
        <f t="array" ref="Q18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8" s="24" t="str" cm="1">
        <f t="array" ref="R1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8" s="25">
        <v>141.68</v>
      </c>
      <c r="T18" s="25">
        <f t="shared" si="0"/>
        <v>1983.52</v>
      </c>
      <c r="U18" s="24">
        <v>19</v>
      </c>
      <c r="V18" s="24">
        <v>75</v>
      </c>
      <c r="W18" s="24">
        <v>373</v>
      </c>
      <c r="X18" s="26" t="s">
        <v>303</v>
      </c>
      <c r="Y18" s="24" t="str">
        <f>Table13[[#This Row],[Rep Last Name]] &amp; ", " &amp; Table13[[#This Row],[Rep First Name]]</f>
        <v>Joshi, Sanya</v>
      </c>
      <c r="Z1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9" spans="1:26" x14ac:dyDescent="0.2">
      <c r="A19" s="24">
        <v>18</v>
      </c>
      <c r="B19" s="24" t="s">
        <v>35</v>
      </c>
      <c r="C19" s="24" t="s">
        <v>36</v>
      </c>
      <c r="D19" s="24" t="s">
        <v>37</v>
      </c>
      <c r="E19" s="24" t="s">
        <v>351</v>
      </c>
      <c r="F19" s="24" t="s">
        <v>17</v>
      </c>
      <c r="G19" s="24" t="s">
        <v>18</v>
      </c>
      <c r="H19" s="24" t="s">
        <v>28</v>
      </c>
      <c r="I19" s="24" t="s">
        <v>74</v>
      </c>
      <c r="J19" s="24" t="s">
        <v>70</v>
      </c>
      <c r="K19" s="24" t="s">
        <v>75</v>
      </c>
      <c r="L19" s="24">
        <v>9</v>
      </c>
      <c r="M19" s="24">
        <v>0</v>
      </c>
      <c r="N19" s="24" t="s">
        <v>170</v>
      </c>
      <c r="O19" s="24" t="s">
        <v>218</v>
      </c>
      <c r="P19" s="24" t="s">
        <v>266</v>
      </c>
      <c r="Q19" s="24" t="str" cm="1">
        <f t="array" ref="Q19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9" s="24" t="str" cm="1">
        <f t="array" ref="R1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9" s="25">
        <v>177.1</v>
      </c>
      <c r="T19" s="25">
        <f t="shared" si="0"/>
        <v>1593.8999999999999</v>
      </c>
      <c r="U19" s="24">
        <v>40</v>
      </c>
      <c r="V19" s="24">
        <v>75</v>
      </c>
      <c r="W19" s="24">
        <v>150</v>
      </c>
      <c r="X19" s="26" t="s">
        <v>300</v>
      </c>
      <c r="Y19" s="24" t="str">
        <f>Table13[[#This Row],[Rep Last Name]] &amp; ", " &amp; Table13[[#This Row],[Rep First Name]]</f>
        <v>Liu, Fang</v>
      </c>
      <c r="Z19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20" spans="1:26" x14ac:dyDescent="0.2">
      <c r="A20" s="24">
        <v>19</v>
      </c>
      <c r="B20" s="24" t="s">
        <v>35</v>
      </c>
      <c r="C20" s="24" t="s">
        <v>36</v>
      </c>
      <c r="D20" s="24" t="s">
        <v>76</v>
      </c>
      <c r="E20" s="24" t="s">
        <v>355</v>
      </c>
      <c r="F20" s="24" t="s">
        <v>24</v>
      </c>
      <c r="G20" s="24" t="s">
        <v>44</v>
      </c>
      <c r="H20" s="24" t="s">
        <v>28</v>
      </c>
      <c r="I20" s="24" t="s">
        <v>77</v>
      </c>
      <c r="J20" s="24" t="s">
        <v>70</v>
      </c>
      <c r="K20" s="24" t="s">
        <v>78</v>
      </c>
      <c r="L20" s="24">
        <v>5</v>
      </c>
      <c r="M20" s="24">
        <v>15</v>
      </c>
      <c r="N20" s="24" t="s">
        <v>171</v>
      </c>
      <c r="O20" s="24" t="s">
        <v>219</v>
      </c>
      <c r="P20" s="24" t="s">
        <v>267</v>
      </c>
      <c r="Q20" s="24" t="str" cm="1">
        <f t="array" ref="Q20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20" s="24" t="str" cm="1">
        <f t="array" ref="R2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20" s="25">
        <v>211.68</v>
      </c>
      <c r="T20" s="25">
        <f t="shared" si="0"/>
        <v>899.6400000000001</v>
      </c>
      <c r="U20" s="24">
        <v>50</v>
      </c>
      <c r="V20" s="24">
        <v>50</v>
      </c>
      <c r="W20" s="24">
        <v>150</v>
      </c>
      <c r="X20" s="26" t="s">
        <v>305</v>
      </c>
      <c r="Y20" s="24" t="str">
        <f>Table13[[#This Row],[Rep Last Name]] &amp; ", " &amp; Table13[[#This Row],[Rep First Name]]</f>
        <v>Liu, Fang</v>
      </c>
      <c r="Z2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1" spans="1:26" x14ac:dyDescent="0.2">
      <c r="A21" s="24">
        <v>20</v>
      </c>
      <c r="B21" s="24" t="s">
        <v>35</v>
      </c>
      <c r="C21" s="24" t="s">
        <v>36</v>
      </c>
      <c r="D21" s="24" t="s">
        <v>76</v>
      </c>
      <c r="E21" s="24" t="s">
        <v>351</v>
      </c>
      <c r="F21" s="24" t="s">
        <v>48</v>
      </c>
      <c r="G21" s="24" t="s">
        <v>55</v>
      </c>
      <c r="H21" s="24" t="s">
        <v>28</v>
      </c>
      <c r="I21" s="24" t="s">
        <v>79</v>
      </c>
      <c r="J21" s="24" t="s">
        <v>80</v>
      </c>
      <c r="K21" s="24" t="s">
        <v>81</v>
      </c>
      <c r="L21" s="24">
        <v>25</v>
      </c>
      <c r="M21" s="24">
        <v>15</v>
      </c>
      <c r="N21" s="24" t="s">
        <v>172</v>
      </c>
      <c r="O21" s="24" t="s">
        <v>220</v>
      </c>
      <c r="P21" s="24" t="s">
        <v>268</v>
      </c>
      <c r="Q21" s="24" t="str" cm="1">
        <f t="array" ref="Q21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21" s="24" t="str" cm="1">
        <f t="array" ref="R2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1" s="25">
        <v>117</v>
      </c>
      <c r="T21" s="25">
        <f t="shared" si="0"/>
        <v>2486.25</v>
      </c>
      <c r="U21" s="24">
        <v>12</v>
      </c>
      <c r="V21" s="24">
        <v>100</v>
      </c>
      <c r="W21" s="24">
        <v>150</v>
      </c>
      <c r="X21" s="26" t="s">
        <v>311</v>
      </c>
      <c r="Y21" s="24" t="str">
        <f>Table13[[#This Row],[Rep Last Name]] &amp; ", " &amp; Table13[[#This Row],[Rep First Name]]</f>
        <v>Liu, Fang</v>
      </c>
      <c r="Z2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2" spans="1:26" x14ac:dyDescent="0.2">
      <c r="A22" s="24">
        <v>21</v>
      </c>
      <c r="B22" s="24" t="s">
        <v>35</v>
      </c>
      <c r="C22" s="24" t="s">
        <v>36</v>
      </c>
      <c r="D22" s="24" t="s">
        <v>37</v>
      </c>
      <c r="E22" s="24" t="s">
        <v>354</v>
      </c>
      <c r="F22" s="24" t="s">
        <v>32</v>
      </c>
      <c r="G22" s="24" t="s">
        <v>18</v>
      </c>
      <c r="H22" s="24" t="s">
        <v>28</v>
      </c>
      <c r="I22" s="24" t="s">
        <v>82</v>
      </c>
      <c r="J22" s="24" t="s">
        <v>80</v>
      </c>
      <c r="K22" s="24" t="s">
        <v>83</v>
      </c>
      <c r="L22" s="24">
        <v>20</v>
      </c>
      <c r="M22" s="24">
        <v>5</v>
      </c>
      <c r="N22" s="24" t="s">
        <v>173</v>
      </c>
      <c r="O22" s="24" t="s">
        <v>221</v>
      </c>
      <c r="P22" s="24" t="s">
        <v>269</v>
      </c>
      <c r="Q22" s="24" t="str" cm="1">
        <f t="array" ref="Q22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22" s="24" t="str" cm="1">
        <f t="array" ref="R2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2" s="25">
        <v>156</v>
      </c>
      <c r="T22" s="25">
        <f t="shared" si="0"/>
        <v>2964</v>
      </c>
      <c r="U22" s="24">
        <v>19</v>
      </c>
      <c r="V22" s="24">
        <v>75</v>
      </c>
      <c r="W22" s="24">
        <v>150</v>
      </c>
      <c r="X22" s="26" t="s">
        <v>303</v>
      </c>
      <c r="Y22" s="24" t="str">
        <f>Table13[[#This Row],[Rep Last Name]] &amp; ", " &amp; Table13[[#This Row],[Rep First Name]]</f>
        <v>Liu, Fang</v>
      </c>
      <c r="Z2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23" spans="1:26" x14ac:dyDescent="0.2">
      <c r="A23" s="24">
        <v>22</v>
      </c>
      <c r="B23" s="24" t="s">
        <v>45</v>
      </c>
      <c r="C23" s="24" t="s">
        <v>46</v>
      </c>
      <c r="D23" s="24" t="s">
        <v>76</v>
      </c>
      <c r="E23" s="24" t="s">
        <v>354</v>
      </c>
      <c r="F23" s="24" t="s">
        <v>17</v>
      </c>
      <c r="G23" s="24" t="s">
        <v>18</v>
      </c>
      <c r="H23" s="24" t="s">
        <v>68</v>
      </c>
      <c r="I23" s="24" t="s">
        <v>84</v>
      </c>
      <c r="J23" s="24" t="s">
        <v>80</v>
      </c>
      <c r="K23" s="24" t="s">
        <v>85</v>
      </c>
      <c r="L23" s="24">
        <v>15</v>
      </c>
      <c r="M23" s="24">
        <v>5</v>
      </c>
      <c r="N23" s="24" t="s">
        <v>174</v>
      </c>
      <c r="O23" s="24" t="s">
        <v>222</v>
      </c>
      <c r="P23" s="24" t="s">
        <v>270</v>
      </c>
      <c r="Q23" s="24" t="str" cm="1">
        <f t="array" ref="Q23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23" s="24" t="str" cm="1">
        <f t="array" ref="R2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3" s="25">
        <v>195</v>
      </c>
      <c r="T23" s="25">
        <f t="shared" si="0"/>
        <v>2778.75</v>
      </c>
      <c r="U23" s="24">
        <v>40</v>
      </c>
      <c r="V23" s="24">
        <v>75</v>
      </c>
      <c r="W23" s="24">
        <v>373</v>
      </c>
      <c r="X23" s="26" t="s">
        <v>300</v>
      </c>
      <c r="Y23" s="24" t="str">
        <f>Table13[[#This Row],[Rep Last Name]] &amp; ", " &amp; Table13[[#This Row],[Rep First Name]]</f>
        <v>Fischer, Jonas</v>
      </c>
      <c r="Z2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4" spans="1:26" x14ac:dyDescent="0.2">
      <c r="A24" s="24">
        <v>23</v>
      </c>
      <c r="B24" s="24" t="s">
        <v>45</v>
      </c>
      <c r="C24" s="24" t="s">
        <v>46</v>
      </c>
      <c r="D24" s="24" t="s">
        <v>37</v>
      </c>
      <c r="E24" s="24" t="s">
        <v>353</v>
      </c>
      <c r="F24" s="24" t="s">
        <v>17</v>
      </c>
      <c r="G24" s="24" t="s">
        <v>18</v>
      </c>
      <c r="H24" s="24" t="s">
        <v>26</v>
      </c>
      <c r="I24" s="24" t="s">
        <v>84</v>
      </c>
      <c r="J24" s="24" t="s">
        <v>80</v>
      </c>
      <c r="K24" s="24" t="s">
        <v>85</v>
      </c>
      <c r="L24" s="24">
        <v>15</v>
      </c>
      <c r="M24" s="24">
        <v>0</v>
      </c>
      <c r="N24" s="24" t="s">
        <v>174</v>
      </c>
      <c r="O24" s="24" t="s">
        <v>222</v>
      </c>
      <c r="P24" s="24" t="s">
        <v>270</v>
      </c>
      <c r="Q24" s="24" t="str" cm="1">
        <f t="array" ref="Q24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24" s="24" t="str" cm="1">
        <f t="array" ref="R2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4" s="25">
        <v>195</v>
      </c>
      <c r="T24" s="25">
        <f t="shared" si="0"/>
        <v>2925</v>
      </c>
      <c r="U24" s="24">
        <v>40</v>
      </c>
      <c r="V24" s="24">
        <v>75</v>
      </c>
      <c r="W24" s="24">
        <v>300</v>
      </c>
      <c r="X24" s="26" t="s">
        <v>300</v>
      </c>
      <c r="Y24" s="24" t="str">
        <f>Table13[[#This Row],[Rep Last Name]] &amp; ", " &amp; Table13[[#This Row],[Rep First Name]]</f>
        <v>Fischer, Jonas</v>
      </c>
      <c r="Z2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25" spans="1:26" x14ac:dyDescent="0.2">
      <c r="A25" s="24">
        <v>24</v>
      </c>
      <c r="B25" s="24" t="s">
        <v>45</v>
      </c>
      <c r="C25" s="24" t="s">
        <v>46</v>
      </c>
      <c r="D25" s="24" t="s">
        <v>76</v>
      </c>
      <c r="E25" s="24" t="s">
        <v>354</v>
      </c>
      <c r="F25" s="24" t="s">
        <v>48</v>
      </c>
      <c r="G25" s="24" t="s">
        <v>55</v>
      </c>
      <c r="H25" s="24" t="s">
        <v>26</v>
      </c>
      <c r="I25" s="24" t="s">
        <v>86</v>
      </c>
      <c r="J25" s="24" t="s">
        <v>80</v>
      </c>
      <c r="K25" s="24" t="s">
        <v>87</v>
      </c>
      <c r="L25" s="24">
        <v>10</v>
      </c>
      <c r="M25" s="24">
        <v>0</v>
      </c>
      <c r="N25" s="24" t="s">
        <v>175</v>
      </c>
      <c r="O25" s="24" t="s">
        <v>223</v>
      </c>
      <c r="P25" s="24" t="s">
        <v>271</v>
      </c>
      <c r="Q25" s="24" t="str" cm="1">
        <f t="array" ref="Q25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25" s="24" t="str" cm="1">
        <f t="array" ref="R2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5" s="25">
        <v>234</v>
      </c>
      <c r="T25" s="25">
        <f t="shared" si="0"/>
        <v>2340</v>
      </c>
      <c r="U25" s="24">
        <v>12</v>
      </c>
      <c r="V25" s="24">
        <v>100</v>
      </c>
      <c r="W25" s="24">
        <v>300</v>
      </c>
      <c r="X25" s="26" t="s">
        <v>311</v>
      </c>
      <c r="Y25" s="24" t="str">
        <f>Table13[[#This Row],[Rep Last Name]] &amp; ", " &amp; Table13[[#This Row],[Rep First Name]]</f>
        <v>Fischer, Jonas</v>
      </c>
      <c r="Z25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6" spans="1:26" x14ac:dyDescent="0.2">
      <c r="A26" s="24">
        <v>25</v>
      </c>
      <c r="B26" s="24" t="s">
        <v>59</v>
      </c>
      <c r="C26" s="24" t="s">
        <v>60</v>
      </c>
      <c r="D26" s="24" t="s">
        <v>15</v>
      </c>
      <c r="E26" s="24" t="s">
        <v>354</v>
      </c>
      <c r="F26" s="24" t="s">
        <v>32</v>
      </c>
      <c r="G26" s="24" t="s">
        <v>44</v>
      </c>
      <c r="H26" s="24" t="s">
        <v>19</v>
      </c>
      <c r="I26" s="24" t="s">
        <v>88</v>
      </c>
      <c r="J26" s="24" t="s">
        <v>89</v>
      </c>
      <c r="K26" s="24" t="s">
        <v>90</v>
      </c>
      <c r="L26" s="24">
        <v>30</v>
      </c>
      <c r="M26" s="24">
        <v>5</v>
      </c>
      <c r="N26" s="24" t="s">
        <v>176</v>
      </c>
      <c r="O26" s="24" t="s">
        <v>224</v>
      </c>
      <c r="P26" s="24" t="s">
        <v>272</v>
      </c>
      <c r="Q26" s="24" t="str" cm="1">
        <f t="array" ref="Q26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26" s="24" t="str" cm="1">
        <f t="array" ref="R2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6" s="25">
        <v>119.54</v>
      </c>
      <c r="T26" s="25">
        <f t="shared" si="0"/>
        <v>3406.89</v>
      </c>
      <c r="U26" s="24">
        <v>19</v>
      </c>
      <c r="V26" s="24">
        <v>50</v>
      </c>
      <c r="W26" s="24">
        <v>311</v>
      </c>
      <c r="X26" s="26" t="s">
        <v>312</v>
      </c>
      <c r="Y26" s="24" t="str">
        <f>Table13[[#This Row],[Rep Last Name]] &amp; ", " &amp; Table13[[#This Row],[Rep First Name]]</f>
        <v>Bernard, Théo</v>
      </c>
      <c r="Z2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7" spans="1:26" x14ac:dyDescent="0.2">
      <c r="A27" s="24">
        <v>26</v>
      </c>
      <c r="B27" s="24" t="s">
        <v>59</v>
      </c>
      <c r="C27" s="24" t="s">
        <v>60</v>
      </c>
      <c r="D27" s="24" t="s">
        <v>15</v>
      </c>
      <c r="E27" s="24" t="s">
        <v>353</v>
      </c>
      <c r="F27" s="24" t="s">
        <v>17</v>
      </c>
      <c r="G27" s="24" t="s">
        <v>25</v>
      </c>
      <c r="H27" s="24" t="s">
        <v>28</v>
      </c>
      <c r="I27" s="24" t="s">
        <v>91</v>
      </c>
      <c r="J27" s="24" t="s">
        <v>89</v>
      </c>
      <c r="K27" s="24" t="s">
        <v>92</v>
      </c>
      <c r="L27" s="24">
        <v>22</v>
      </c>
      <c r="M27" s="24">
        <v>10</v>
      </c>
      <c r="N27" s="24" t="s">
        <v>177</v>
      </c>
      <c r="O27" s="24" t="s">
        <v>225</v>
      </c>
      <c r="P27" s="24" t="s">
        <v>273</v>
      </c>
      <c r="Q27" s="24" t="str" cm="1">
        <f t="array" ref="Q27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27" s="24" t="str" cm="1">
        <f t="array" ref="R2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7" s="25">
        <v>159.96</v>
      </c>
      <c r="T27" s="25">
        <f t="shared" si="0"/>
        <v>3167.2080000000005</v>
      </c>
      <c r="U27" s="24">
        <v>40</v>
      </c>
      <c r="V27" s="24">
        <v>150</v>
      </c>
      <c r="W27" s="24">
        <v>150</v>
      </c>
      <c r="X27" s="26" t="s">
        <v>302</v>
      </c>
      <c r="Y27" s="24" t="str">
        <f>Table13[[#This Row],[Rep Last Name]] &amp; ", " &amp; Table13[[#This Row],[Rep First Name]]</f>
        <v>Bernard, Théo</v>
      </c>
      <c r="Z2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8" spans="1:26" x14ac:dyDescent="0.2">
      <c r="A28" s="24">
        <v>27</v>
      </c>
      <c r="B28" s="24" t="s">
        <v>59</v>
      </c>
      <c r="C28" s="24" t="s">
        <v>60</v>
      </c>
      <c r="D28" s="24" t="s">
        <v>15</v>
      </c>
      <c r="E28" s="24" t="s">
        <v>354</v>
      </c>
      <c r="F28" s="24" t="s">
        <v>24</v>
      </c>
      <c r="G28" s="24" t="s">
        <v>18</v>
      </c>
      <c r="H28" s="24" t="s">
        <v>19</v>
      </c>
      <c r="I28" s="24" t="s">
        <v>91</v>
      </c>
      <c r="J28" s="24" t="s">
        <v>89</v>
      </c>
      <c r="K28" s="24" t="s">
        <v>92</v>
      </c>
      <c r="L28" s="24">
        <v>22</v>
      </c>
      <c r="M28" s="24">
        <v>10</v>
      </c>
      <c r="N28" s="24" t="s">
        <v>177</v>
      </c>
      <c r="O28" s="24" t="s">
        <v>225</v>
      </c>
      <c r="P28" s="24" t="s">
        <v>273</v>
      </c>
      <c r="Q28" s="24" t="str" cm="1">
        <f t="array" ref="Q28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28" s="24" t="str" cm="1">
        <f t="array" ref="R2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8" s="25">
        <v>159.96</v>
      </c>
      <c r="T28" s="25">
        <f t="shared" si="0"/>
        <v>3167.2080000000005</v>
      </c>
      <c r="U28" s="24">
        <v>50</v>
      </c>
      <c r="V28" s="24">
        <v>75</v>
      </c>
      <c r="W28" s="24">
        <v>311</v>
      </c>
      <c r="X28" s="26" t="s">
        <v>313</v>
      </c>
      <c r="Y28" s="24" t="str">
        <f>Table13[[#This Row],[Rep Last Name]] &amp; ", " &amp; Table13[[#This Row],[Rep First Name]]</f>
        <v>Bernard, Théo</v>
      </c>
      <c r="Z28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29" spans="1:26" x14ac:dyDescent="0.2">
      <c r="A29" s="24">
        <v>28</v>
      </c>
      <c r="B29" s="24" t="s">
        <v>59</v>
      </c>
      <c r="C29" s="24" t="s">
        <v>60</v>
      </c>
      <c r="D29" s="24" t="s">
        <v>76</v>
      </c>
      <c r="E29" s="24" t="s">
        <v>355</v>
      </c>
      <c r="F29" s="24" t="s">
        <v>17</v>
      </c>
      <c r="G29" s="24" t="s">
        <v>55</v>
      </c>
      <c r="H29" s="24"/>
      <c r="I29" s="24" t="s">
        <v>93</v>
      </c>
      <c r="J29" s="24" t="s">
        <v>89</v>
      </c>
      <c r="K29" s="24" t="s">
        <v>94</v>
      </c>
      <c r="L29" s="24">
        <v>17</v>
      </c>
      <c r="M29" s="24">
        <v>10</v>
      </c>
      <c r="N29" s="24" t="s">
        <v>178</v>
      </c>
      <c r="O29" s="24" t="s">
        <v>226</v>
      </c>
      <c r="P29" s="24" t="s">
        <v>274</v>
      </c>
      <c r="Q29" s="24" t="str" cm="1">
        <f t="array" ref="Q29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29" s="24" t="str" cm="1">
        <f t="array" ref="R2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29" s="25">
        <v>199.52</v>
      </c>
      <c r="T29" s="25">
        <f t="shared" si="0"/>
        <v>3052.6560000000004</v>
      </c>
      <c r="U29" s="24">
        <v>40</v>
      </c>
      <c r="V29" s="24">
        <v>100</v>
      </c>
      <c r="W29" s="24">
        <v>225</v>
      </c>
      <c r="X29" s="26" t="s">
        <v>314</v>
      </c>
      <c r="Y29" s="24" t="str">
        <f>Table13[[#This Row],[Rep Last Name]] &amp; ", " &amp; Table13[[#This Row],[Rep First Name]]</f>
        <v>Bernard, Théo</v>
      </c>
      <c r="Z2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0" spans="1:26" x14ac:dyDescent="0.2">
      <c r="A30" s="24">
        <v>29</v>
      </c>
      <c r="B30" s="24" t="s">
        <v>13</v>
      </c>
      <c r="C30" s="24" t="s">
        <v>14</v>
      </c>
      <c r="D30" s="24" t="s">
        <v>76</v>
      </c>
      <c r="E30" s="24" t="s">
        <v>355</v>
      </c>
      <c r="F30" s="24" t="s">
        <v>17</v>
      </c>
      <c r="G30" s="24" t="s">
        <v>55</v>
      </c>
      <c r="H30" s="24" t="s">
        <v>28</v>
      </c>
      <c r="I30" s="24" t="s">
        <v>95</v>
      </c>
      <c r="J30" s="24" t="s">
        <v>89</v>
      </c>
      <c r="K30" s="24" t="s">
        <v>96</v>
      </c>
      <c r="L30" s="24">
        <v>12</v>
      </c>
      <c r="M30" s="24">
        <v>10</v>
      </c>
      <c r="N30" s="24" t="s">
        <v>179</v>
      </c>
      <c r="O30" s="24" t="s">
        <v>227</v>
      </c>
      <c r="P30" s="24" t="s">
        <v>275</v>
      </c>
      <c r="Q30" s="24" t="str" cm="1">
        <f t="array" ref="Q30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30" s="24" t="str" cm="1">
        <f t="array" ref="R3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30" s="25">
        <v>239.94</v>
      </c>
      <c r="T30" s="25">
        <f t="shared" si="0"/>
        <v>2591.3519999999999</v>
      </c>
      <c r="U30" s="24">
        <v>40</v>
      </c>
      <c r="V30" s="24">
        <v>100</v>
      </c>
      <c r="W30" s="24">
        <v>150</v>
      </c>
      <c r="X30" s="26" t="s">
        <v>314</v>
      </c>
      <c r="Y30" s="24" t="str">
        <f>Table13[[#This Row],[Rep Last Name]] &amp; ", " &amp; Table13[[#This Row],[Rep First Name]]</f>
        <v>Joshi, Sanya</v>
      </c>
      <c r="Z3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1" spans="1:26" x14ac:dyDescent="0.2">
      <c r="A31" s="24">
        <v>30</v>
      </c>
      <c r="B31" s="24" t="s">
        <v>13</v>
      </c>
      <c r="C31" s="24" t="s">
        <v>14</v>
      </c>
      <c r="D31" s="24" t="s">
        <v>31</v>
      </c>
      <c r="E31" s="24" t="s">
        <v>353</v>
      </c>
      <c r="F31" s="24" t="s">
        <v>48</v>
      </c>
      <c r="G31" s="24" t="s">
        <v>44</v>
      </c>
      <c r="H31" s="24" t="s">
        <v>68</v>
      </c>
      <c r="I31" s="24" t="s">
        <v>97</v>
      </c>
      <c r="J31" s="24" t="s">
        <v>98</v>
      </c>
      <c r="K31" s="24" t="s">
        <v>90</v>
      </c>
      <c r="L31" s="24">
        <v>19</v>
      </c>
      <c r="M31" s="24">
        <v>10</v>
      </c>
      <c r="N31" s="24" t="s">
        <v>180</v>
      </c>
      <c r="O31" s="24" t="s">
        <v>228</v>
      </c>
      <c r="P31" s="24" t="s">
        <v>276</v>
      </c>
      <c r="Q31" s="24" t="str" cm="1">
        <f t="array" ref="Q31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31" s="24" t="str" cm="1">
        <f t="array" ref="R3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31" s="25">
        <v>119.54</v>
      </c>
      <c r="T31" s="25">
        <f t="shared" si="0"/>
        <v>2044.1340000000002</v>
      </c>
      <c r="U31" s="24">
        <v>12</v>
      </c>
      <c r="V31" s="24">
        <v>50</v>
      </c>
      <c r="W31" s="24">
        <v>373</v>
      </c>
      <c r="X31" s="26" t="s">
        <v>307</v>
      </c>
      <c r="Y31" s="24" t="str">
        <f>Table13[[#This Row],[Rep Last Name]] &amp; ", " &amp; Table13[[#This Row],[Rep First Name]]</f>
        <v>Joshi, Sanya</v>
      </c>
      <c r="Z3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32" spans="1:26" x14ac:dyDescent="0.2">
      <c r="A32" s="24">
        <v>31</v>
      </c>
      <c r="B32" s="24" t="s">
        <v>13</v>
      </c>
      <c r="C32" s="24" t="s">
        <v>14</v>
      </c>
      <c r="D32" s="24" t="s">
        <v>47</v>
      </c>
      <c r="E32" s="24" t="s">
        <v>355</v>
      </c>
      <c r="F32" s="24" t="s">
        <v>48</v>
      </c>
      <c r="G32" s="24" t="s">
        <v>55</v>
      </c>
      <c r="H32" s="24" t="s">
        <v>28</v>
      </c>
      <c r="I32" s="24" t="s">
        <v>99</v>
      </c>
      <c r="J32" s="24" t="s">
        <v>98</v>
      </c>
      <c r="K32" s="24" t="s">
        <v>92</v>
      </c>
      <c r="L32" s="24">
        <v>16</v>
      </c>
      <c r="M32" s="24">
        <v>0</v>
      </c>
      <c r="N32" s="24" t="s">
        <v>181</v>
      </c>
      <c r="O32" s="24" t="s">
        <v>229</v>
      </c>
      <c r="P32" s="24" t="s">
        <v>277</v>
      </c>
      <c r="Q32" s="24" t="str" cm="1">
        <f t="array" ref="Q32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32" s="24" t="str" cm="1">
        <f t="array" ref="R3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32" s="25">
        <v>159.96</v>
      </c>
      <c r="T32" s="25">
        <f t="shared" si="0"/>
        <v>2559.36</v>
      </c>
      <c r="U32" s="24">
        <v>12</v>
      </c>
      <c r="V32" s="24">
        <v>100</v>
      </c>
      <c r="W32" s="24">
        <v>150</v>
      </c>
      <c r="X32" s="26" t="s">
        <v>311</v>
      </c>
      <c r="Y32" s="24" t="str">
        <f>Table13[[#This Row],[Rep Last Name]] &amp; ", " &amp; Table13[[#This Row],[Rep First Name]]</f>
        <v>Joshi, Sanya</v>
      </c>
      <c r="Z3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3" spans="1:26" x14ac:dyDescent="0.2">
      <c r="A33" s="24">
        <v>32</v>
      </c>
      <c r="B33" s="24" t="s">
        <v>35</v>
      </c>
      <c r="C33" s="24" t="s">
        <v>36</v>
      </c>
      <c r="D33" s="24" t="s">
        <v>76</v>
      </c>
      <c r="E33" s="24" t="s">
        <v>353</v>
      </c>
      <c r="F33" s="24" t="s">
        <v>17</v>
      </c>
      <c r="G33" s="24" t="s">
        <v>44</v>
      </c>
      <c r="H33" s="24" t="s">
        <v>19</v>
      </c>
      <c r="I33" s="24" t="s">
        <v>100</v>
      </c>
      <c r="J33" s="24" t="s">
        <v>98</v>
      </c>
      <c r="K33" s="24" t="s">
        <v>94</v>
      </c>
      <c r="L33" s="24">
        <v>13</v>
      </c>
      <c r="M33" s="24">
        <v>15</v>
      </c>
      <c r="N33" s="24" t="s">
        <v>182</v>
      </c>
      <c r="O33" s="24" t="s">
        <v>230</v>
      </c>
      <c r="P33" s="24" t="s">
        <v>278</v>
      </c>
      <c r="Q33" s="24" t="str" cm="1">
        <f t="array" ref="Q33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33" s="24" t="str" cm="1">
        <f t="array" ref="R3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33" s="25">
        <v>199.52</v>
      </c>
      <c r="T33" s="25">
        <f t="shared" si="0"/>
        <v>2204.6959999999999</v>
      </c>
      <c r="U33" s="24">
        <v>40</v>
      </c>
      <c r="V33" s="24">
        <v>50</v>
      </c>
      <c r="W33" s="24">
        <v>311</v>
      </c>
      <c r="X33" s="26" t="s">
        <v>309</v>
      </c>
      <c r="Y33" s="24" t="str">
        <f>Table13[[#This Row],[Rep Last Name]] &amp; ", " &amp; Table13[[#This Row],[Rep First Name]]</f>
        <v>Liu, Fang</v>
      </c>
      <c r="Z3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4" spans="1:26" x14ac:dyDescent="0.2">
      <c r="A34" s="24">
        <v>33</v>
      </c>
      <c r="B34" s="24" t="s">
        <v>35</v>
      </c>
      <c r="C34" s="24" t="s">
        <v>36</v>
      </c>
      <c r="D34" s="24" t="s">
        <v>15</v>
      </c>
      <c r="E34" s="24" t="s">
        <v>355</v>
      </c>
      <c r="F34" s="24" t="s">
        <v>24</v>
      </c>
      <c r="G34" s="24" t="s">
        <v>55</v>
      </c>
      <c r="H34" s="24" t="s">
        <v>68</v>
      </c>
      <c r="I34" s="24" t="s">
        <v>101</v>
      </c>
      <c r="J34" s="24" t="s">
        <v>98</v>
      </c>
      <c r="K34" s="24" t="s">
        <v>96</v>
      </c>
      <c r="L34" s="24">
        <v>8</v>
      </c>
      <c r="M34" s="24">
        <v>0</v>
      </c>
      <c r="N34" s="24" t="s">
        <v>183</v>
      </c>
      <c r="O34" s="24" t="s">
        <v>231</v>
      </c>
      <c r="P34" s="24" t="s">
        <v>279</v>
      </c>
      <c r="Q34" s="24" t="str" cm="1">
        <f t="array" ref="Q34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34" s="24" t="str" cm="1">
        <f t="array" ref="R3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34" s="25">
        <v>239.94</v>
      </c>
      <c r="T34" s="25">
        <f t="shared" ref="T34:T65" si="1" xml:space="preserve"> (S34 * L34) * (1 - M34 / 100)</f>
        <v>1919.52</v>
      </c>
      <c r="U34" s="24">
        <v>50</v>
      </c>
      <c r="V34" s="24">
        <v>100</v>
      </c>
      <c r="W34" s="24">
        <v>373</v>
      </c>
      <c r="X34" s="26" t="s">
        <v>308</v>
      </c>
      <c r="Y34" s="24" t="str">
        <f>Table13[[#This Row],[Rep Last Name]] &amp; ", " &amp; Table13[[#This Row],[Rep First Name]]</f>
        <v>Liu, Fang</v>
      </c>
      <c r="Z3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5" spans="1:26" x14ac:dyDescent="0.2">
      <c r="A35" s="24">
        <v>34</v>
      </c>
      <c r="B35" s="24" t="s">
        <v>35</v>
      </c>
      <c r="C35" s="24" t="s">
        <v>36</v>
      </c>
      <c r="D35" s="24" t="s">
        <v>15</v>
      </c>
      <c r="E35" s="24" t="s">
        <v>351</v>
      </c>
      <c r="F35" s="24" t="s">
        <v>32</v>
      </c>
      <c r="G35" s="24" t="s">
        <v>44</v>
      </c>
      <c r="H35" s="24" t="s">
        <v>26</v>
      </c>
      <c r="I35" s="24" t="s">
        <v>102</v>
      </c>
      <c r="J35" s="24" t="s">
        <v>103</v>
      </c>
      <c r="K35" s="24" t="s">
        <v>104</v>
      </c>
      <c r="L35" s="24">
        <v>11</v>
      </c>
      <c r="M35" s="24">
        <v>0</v>
      </c>
      <c r="N35" s="24" t="s">
        <v>184</v>
      </c>
      <c r="O35" s="24" t="s">
        <v>232</v>
      </c>
      <c r="P35" s="24" t="s">
        <v>280</v>
      </c>
      <c r="Q35" s="24" t="str" cm="1">
        <f t="array" ref="Q35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35" s="24" t="str" cm="1">
        <f t="array" ref="R3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35" s="25">
        <v>111.55</v>
      </c>
      <c r="T35" s="25">
        <f t="shared" si="1"/>
        <v>1227.05</v>
      </c>
      <c r="U35" s="24">
        <v>19</v>
      </c>
      <c r="V35" s="24">
        <v>50</v>
      </c>
      <c r="W35" s="24">
        <v>300</v>
      </c>
      <c r="X35" s="26" t="s">
        <v>312</v>
      </c>
      <c r="Y35" s="24" t="str">
        <f>Table13[[#This Row],[Rep Last Name]] &amp; ", " &amp; Table13[[#This Row],[Rep First Name]]</f>
        <v>Liu, Fang</v>
      </c>
      <c r="Z35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6" spans="1:26" x14ac:dyDescent="0.2">
      <c r="A36" s="24">
        <v>35</v>
      </c>
      <c r="B36" s="24" t="s">
        <v>35</v>
      </c>
      <c r="C36" s="24" t="s">
        <v>36</v>
      </c>
      <c r="D36" s="24" t="s">
        <v>76</v>
      </c>
      <c r="E36" s="24" t="s">
        <v>353</v>
      </c>
      <c r="F36" s="24" t="s">
        <v>48</v>
      </c>
      <c r="G36" s="24" t="s">
        <v>18</v>
      </c>
      <c r="H36" s="24" t="s">
        <v>28</v>
      </c>
      <c r="I36" s="24" t="s">
        <v>105</v>
      </c>
      <c r="J36" s="24" t="s">
        <v>103</v>
      </c>
      <c r="K36" s="24" t="s">
        <v>106</v>
      </c>
      <c r="L36" s="24">
        <v>9</v>
      </c>
      <c r="M36" s="24">
        <v>0</v>
      </c>
      <c r="N36" s="24" t="s">
        <v>185</v>
      </c>
      <c r="O36" s="24" t="s">
        <v>233</v>
      </c>
      <c r="P36" s="24" t="s">
        <v>281</v>
      </c>
      <c r="Q36" s="24" t="str" cm="1">
        <f t="array" ref="Q36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36" s="24" t="str" cm="1">
        <f t="array" ref="R3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36" s="25">
        <v>148.83000000000001</v>
      </c>
      <c r="T36" s="25">
        <f t="shared" si="1"/>
        <v>1339.47</v>
      </c>
      <c r="U36" s="24">
        <v>12</v>
      </c>
      <c r="V36" s="24">
        <v>75</v>
      </c>
      <c r="W36" s="24">
        <v>150</v>
      </c>
      <c r="X36" s="26" t="s">
        <v>315</v>
      </c>
      <c r="Y36" s="24" t="str">
        <f>Table13[[#This Row],[Rep Last Name]] &amp; ", " &amp; Table13[[#This Row],[Rep First Name]]</f>
        <v>Liu, Fang</v>
      </c>
      <c r="Z3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37" spans="1:26" x14ac:dyDescent="0.2">
      <c r="A37" s="24">
        <v>36</v>
      </c>
      <c r="B37" s="24" t="s">
        <v>45</v>
      </c>
      <c r="C37" s="24" t="s">
        <v>46</v>
      </c>
      <c r="D37" s="24" t="s">
        <v>37</v>
      </c>
      <c r="E37" s="24" t="s">
        <v>351</v>
      </c>
      <c r="F37" s="24" t="s">
        <v>24</v>
      </c>
      <c r="G37" s="24" t="s">
        <v>44</v>
      </c>
      <c r="H37" s="24" t="s">
        <v>28</v>
      </c>
      <c r="I37" s="24" t="s">
        <v>107</v>
      </c>
      <c r="J37" s="24" t="s">
        <v>103</v>
      </c>
      <c r="K37" s="24" t="s">
        <v>108</v>
      </c>
      <c r="L37" s="24">
        <v>7</v>
      </c>
      <c r="M37" s="24">
        <v>15</v>
      </c>
      <c r="N37" s="24" t="s">
        <v>186</v>
      </c>
      <c r="O37" s="24" t="s">
        <v>234</v>
      </c>
      <c r="P37" s="24" t="s">
        <v>282</v>
      </c>
      <c r="Q37" s="24" t="str" cm="1">
        <f t="array" ref="Q37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37" s="24" t="str" cm="1">
        <f t="array" ref="R3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37" s="25">
        <v>186.12</v>
      </c>
      <c r="T37" s="25">
        <f t="shared" si="1"/>
        <v>1107.414</v>
      </c>
      <c r="U37" s="24">
        <v>50</v>
      </c>
      <c r="V37" s="24">
        <v>50</v>
      </c>
      <c r="W37" s="24">
        <v>150</v>
      </c>
      <c r="X37" s="26" t="s">
        <v>305</v>
      </c>
      <c r="Y37" s="24" t="str">
        <f>Table13[[#This Row],[Rep Last Name]] &amp; ", " &amp; Table13[[#This Row],[Rep First Name]]</f>
        <v>Fischer, Jonas</v>
      </c>
      <c r="Z37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38" spans="1:26" x14ac:dyDescent="0.2">
      <c r="A38" s="24">
        <v>37</v>
      </c>
      <c r="B38" s="24" t="s">
        <v>45</v>
      </c>
      <c r="C38" s="24" t="s">
        <v>46</v>
      </c>
      <c r="D38" s="24" t="s">
        <v>37</v>
      </c>
      <c r="E38" s="24" t="s">
        <v>355</v>
      </c>
      <c r="F38" s="24" t="s">
        <v>48</v>
      </c>
      <c r="G38" s="24" t="s">
        <v>25</v>
      </c>
      <c r="H38" s="24" t="s">
        <v>28</v>
      </c>
      <c r="I38" s="24" t="s">
        <v>107</v>
      </c>
      <c r="J38" s="24" t="s">
        <v>103</v>
      </c>
      <c r="K38" s="24" t="s">
        <v>108</v>
      </c>
      <c r="L38" s="24">
        <v>7</v>
      </c>
      <c r="M38" s="24">
        <v>0</v>
      </c>
      <c r="N38" s="24" t="s">
        <v>186</v>
      </c>
      <c r="O38" s="24" t="s">
        <v>234</v>
      </c>
      <c r="P38" s="24" t="s">
        <v>282</v>
      </c>
      <c r="Q38" s="24" t="str" cm="1">
        <f t="array" ref="Q38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38" s="24" t="str" cm="1">
        <f t="array" ref="R3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38" s="25">
        <v>186.12</v>
      </c>
      <c r="T38" s="25">
        <f t="shared" si="1"/>
        <v>1302.8400000000001</v>
      </c>
      <c r="U38" s="24">
        <v>12</v>
      </c>
      <c r="V38" s="24">
        <v>150</v>
      </c>
      <c r="W38" s="24">
        <v>150</v>
      </c>
      <c r="X38" s="26" t="s">
        <v>306</v>
      </c>
      <c r="Y38" s="24" t="str">
        <f>Table13[[#This Row],[Rep Last Name]] &amp; ", " &amp; Table13[[#This Row],[Rep First Name]]</f>
        <v>Fischer, Jonas</v>
      </c>
      <c r="Z3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39" spans="1:26" x14ac:dyDescent="0.2">
      <c r="A39" s="24">
        <v>38</v>
      </c>
      <c r="B39" s="24" t="s">
        <v>45</v>
      </c>
      <c r="C39" s="24" t="s">
        <v>46</v>
      </c>
      <c r="D39" s="24" t="s">
        <v>15</v>
      </c>
      <c r="E39" s="24" t="s">
        <v>351</v>
      </c>
      <c r="F39" s="24" t="s">
        <v>24</v>
      </c>
      <c r="G39" s="24" t="s">
        <v>55</v>
      </c>
      <c r="H39" s="24" t="s">
        <v>26</v>
      </c>
      <c r="I39" s="24" t="s">
        <v>109</v>
      </c>
      <c r="J39" s="24" t="s">
        <v>103</v>
      </c>
      <c r="K39" s="24" t="s">
        <v>110</v>
      </c>
      <c r="L39" s="24">
        <v>5</v>
      </c>
      <c r="M39" s="24">
        <v>10</v>
      </c>
      <c r="N39" s="24" t="s">
        <v>187</v>
      </c>
      <c r="O39" s="24" t="s">
        <v>235</v>
      </c>
      <c r="P39" s="24" t="s">
        <v>283</v>
      </c>
      <c r="Q39" s="24" t="str" cm="1">
        <f t="array" ref="Q39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39" s="24" t="str" cm="1">
        <f t="array" ref="R3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39" s="25">
        <v>213.11</v>
      </c>
      <c r="T39" s="25">
        <f t="shared" si="1"/>
        <v>958.99500000000023</v>
      </c>
      <c r="U39" s="24">
        <v>50</v>
      </c>
      <c r="V39" s="24">
        <v>100</v>
      </c>
      <c r="W39" s="24">
        <v>300</v>
      </c>
      <c r="X39" s="26" t="s">
        <v>308</v>
      </c>
      <c r="Y39" s="24" t="str">
        <f>Table13[[#This Row],[Rep Last Name]] &amp; ", " &amp; Table13[[#This Row],[Rep First Name]]</f>
        <v>Fischer, Jonas</v>
      </c>
      <c r="Z3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40" spans="1:26" x14ac:dyDescent="0.2">
      <c r="A40" s="24">
        <v>39</v>
      </c>
      <c r="B40" s="24" t="s">
        <v>59</v>
      </c>
      <c r="C40" s="24" t="s">
        <v>60</v>
      </c>
      <c r="D40" s="24" t="s">
        <v>15</v>
      </c>
      <c r="E40" s="24" t="s">
        <v>351</v>
      </c>
      <c r="F40" s="24" t="s">
        <v>24</v>
      </c>
      <c r="G40" s="24" t="s">
        <v>44</v>
      </c>
      <c r="H40" s="24" t="s">
        <v>28</v>
      </c>
      <c r="I40" s="24" t="s">
        <v>111</v>
      </c>
      <c r="J40" s="24" t="s">
        <v>112</v>
      </c>
      <c r="K40" s="24" t="s">
        <v>113</v>
      </c>
      <c r="L40" s="24">
        <v>14</v>
      </c>
      <c r="M40" s="24">
        <v>10</v>
      </c>
      <c r="N40" s="24" t="s">
        <v>188</v>
      </c>
      <c r="O40" s="24" t="s">
        <v>236</v>
      </c>
      <c r="P40" s="24" t="s">
        <v>284</v>
      </c>
      <c r="Q40" s="24" t="str" cm="1">
        <f t="array" ref="Q40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40" s="24" t="str" cm="1">
        <f t="array" ref="R4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40" s="25">
        <v>104.34</v>
      </c>
      <c r="T40" s="25">
        <f t="shared" si="1"/>
        <v>1314.684</v>
      </c>
      <c r="U40" s="24">
        <v>50</v>
      </c>
      <c r="V40" s="24">
        <v>50</v>
      </c>
      <c r="W40" s="24">
        <v>150</v>
      </c>
      <c r="X40" s="26" t="s">
        <v>305</v>
      </c>
      <c r="Y40" s="24" t="str">
        <f>Table13[[#This Row],[Rep Last Name]] &amp; ", " &amp; Table13[[#This Row],[Rep First Name]]</f>
        <v>Bernard, Théo</v>
      </c>
      <c r="Z4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41" spans="1:26" x14ac:dyDescent="0.2">
      <c r="A41" s="24">
        <v>40</v>
      </c>
      <c r="B41" s="24" t="s">
        <v>59</v>
      </c>
      <c r="C41" s="24" t="s">
        <v>60</v>
      </c>
      <c r="D41" s="24" t="s">
        <v>37</v>
      </c>
      <c r="E41" s="24" t="s">
        <v>351</v>
      </c>
      <c r="F41" s="24" t="s">
        <v>48</v>
      </c>
      <c r="G41" s="24" t="s">
        <v>55</v>
      </c>
      <c r="H41" s="24" t="s">
        <v>26</v>
      </c>
      <c r="I41" s="24" t="s">
        <v>114</v>
      </c>
      <c r="J41" s="24" t="s">
        <v>112</v>
      </c>
      <c r="K41" s="24" t="s">
        <v>115</v>
      </c>
      <c r="L41" s="24">
        <v>10</v>
      </c>
      <c r="M41" s="24">
        <v>15</v>
      </c>
      <c r="N41" s="24" t="s">
        <v>189</v>
      </c>
      <c r="O41" s="24" t="s">
        <v>237</v>
      </c>
      <c r="P41" s="24" t="s">
        <v>285</v>
      </c>
      <c r="Q41" s="24" t="str" cm="1">
        <f t="array" ref="Q41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41" s="24" t="str" cm="1">
        <f t="array" ref="R4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41" s="25">
        <v>139.05000000000001</v>
      </c>
      <c r="T41" s="25">
        <f t="shared" si="1"/>
        <v>1181.925</v>
      </c>
      <c r="U41" s="24">
        <v>12</v>
      </c>
      <c r="V41" s="24">
        <v>100</v>
      </c>
      <c r="W41" s="24">
        <v>300</v>
      </c>
      <c r="X41" s="26" t="s">
        <v>311</v>
      </c>
      <c r="Y41" s="24" t="str">
        <f>Table13[[#This Row],[Rep Last Name]] &amp; ", " &amp; Table13[[#This Row],[Rep First Name]]</f>
        <v>Bernard, Théo</v>
      </c>
      <c r="Z4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2" spans="1:26" x14ac:dyDescent="0.2">
      <c r="A42" s="24">
        <v>41</v>
      </c>
      <c r="B42" s="24" t="s">
        <v>59</v>
      </c>
      <c r="C42" s="24" t="s">
        <v>60</v>
      </c>
      <c r="D42" s="24" t="s">
        <v>23</v>
      </c>
      <c r="E42" s="24" t="s">
        <v>351</v>
      </c>
      <c r="F42" s="24" t="s">
        <v>24</v>
      </c>
      <c r="G42" s="24" t="s">
        <v>25</v>
      </c>
      <c r="H42" s="24" t="s">
        <v>68</v>
      </c>
      <c r="I42" s="24" t="s">
        <v>116</v>
      </c>
      <c r="J42" s="24" t="s">
        <v>112</v>
      </c>
      <c r="K42" s="24" t="s">
        <v>117</v>
      </c>
      <c r="L42" s="24">
        <v>8</v>
      </c>
      <c r="M42" s="24">
        <v>10</v>
      </c>
      <c r="N42" s="24" t="s">
        <v>190</v>
      </c>
      <c r="O42" s="24" t="s">
        <v>238</v>
      </c>
      <c r="P42" s="24" t="s">
        <v>286</v>
      </c>
      <c r="Q42" s="24" t="str" cm="1">
        <f t="array" ref="Q42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42" s="24" t="str" cm="1">
        <f t="array" ref="R4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42" s="25">
        <v>173.77</v>
      </c>
      <c r="T42" s="25">
        <f t="shared" si="1"/>
        <v>1251.144</v>
      </c>
      <c r="U42" s="24">
        <v>50</v>
      </c>
      <c r="V42" s="24">
        <v>150</v>
      </c>
      <c r="W42" s="24">
        <v>373</v>
      </c>
      <c r="X42" s="26" t="s">
        <v>301</v>
      </c>
      <c r="Y42" s="24" t="str">
        <f>Table13[[#This Row],[Rep Last Name]] &amp; ", " &amp; Table13[[#This Row],[Rep First Name]]</f>
        <v>Bernard, Théo</v>
      </c>
      <c r="Z4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3" spans="1:26" x14ac:dyDescent="0.2">
      <c r="A43" s="24">
        <v>42</v>
      </c>
      <c r="B43" s="24" t="s">
        <v>13</v>
      </c>
      <c r="C43" s="24" t="s">
        <v>14</v>
      </c>
      <c r="D43" s="24" t="s">
        <v>23</v>
      </c>
      <c r="E43" s="24" t="s">
        <v>355</v>
      </c>
      <c r="F43" s="24" t="s">
        <v>32</v>
      </c>
      <c r="G43" s="24" t="s">
        <v>44</v>
      </c>
      <c r="H43" s="24" t="s">
        <v>68</v>
      </c>
      <c r="I43" s="24" t="s">
        <v>118</v>
      </c>
      <c r="J43" s="24" t="s">
        <v>112</v>
      </c>
      <c r="K43" s="24" t="s">
        <v>119</v>
      </c>
      <c r="L43" s="24">
        <v>4</v>
      </c>
      <c r="M43" s="24">
        <v>15</v>
      </c>
      <c r="N43" s="24" t="s">
        <v>191</v>
      </c>
      <c r="O43" s="24" t="s">
        <v>239</v>
      </c>
      <c r="P43" s="24" t="s">
        <v>287</v>
      </c>
      <c r="Q43" s="24" t="str" cm="1">
        <f t="array" ref="Q43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43" s="24" t="str" cm="1">
        <f t="array" ref="R4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43" s="25">
        <v>208.49</v>
      </c>
      <c r="T43" s="25">
        <f t="shared" si="1"/>
        <v>708.86599999999999</v>
      </c>
      <c r="U43" s="24">
        <v>19</v>
      </c>
      <c r="V43" s="24">
        <v>50</v>
      </c>
      <c r="W43" s="24">
        <v>373</v>
      </c>
      <c r="X43" s="26" t="s">
        <v>312</v>
      </c>
      <c r="Y43" s="24" t="str">
        <f>Table13[[#This Row],[Rep Last Name]] &amp; ", " &amp; Table13[[#This Row],[Rep First Name]]</f>
        <v>Joshi, Sanya</v>
      </c>
      <c r="Z4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4" spans="1:26" x14ac:dyDescent="0.2">
      <c r="A44" s="24">
        <v>43</v>
      </c>
      <c r="B44" s="24" t="s">
        <v>13</v>
      </c>
      <c r="C44" s="24" t="s">
        <v>14</v>
      </c>
      <c r="D44" s="24" t="s">
        <v>31</v>
      </c>
      <c r="E44" s="24" t="s">
        <v>353</v>
      </c>
      <c r="F44" s="24" t="s">
        <v>17</v>
      </c>
      <c r="G44" s="24" t="s">
        <v>18</v>
      </c>
      <c r="H44" s="24"/>
      <c r="I44" s="24" t="s">
        <v>120</v>
      </c>
      <c r="J44" s="24" t="s">
        <v>121</v>
      </c>
      <c r="K44" s="24" t="s">
        <v>122</v>
      </c>
      <c r="L44" s="24">
        <v>16</v>
      </c>
      <c r="M44" s="24">
        <v>10</v>
      </c>
      <c r="N44" s="24" t="s">
        <v>192</v>
      </c>
      <c r="O44" s="24" t="s">
        <v>240</v>
      </c>
      <c r="P44" s="24" t="s">
        <v>288</v>
      </c>
      <c r="Q44" s="24" t="str" cm="1">
        <f t="array" ref="Q44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44" s="24" t="str" cm="1">
        <f t="array" ref="R4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44" s="25">
        <v>106.56</v>
      </c>
      <c r="T44" s="25">
        <f t="shared" si="1"/>
        <v>1534.4640000000002</v>
      </c>
      <c r="U44" s="24">
        <v>40</v>
      </c>
      <c r="V44" s="24">
        <v>75</v>
      </c>
      <c r="W44" s="24">
        <v>324</v>
      </c>
      <c r="X44" s="26" t="s">
        <v>300</v>
      </c>
      <c r="Y44" s="24" t="str">
        <f>Table13[[#This Row],[Rep Last Name]] &amp; ", " &amp; Table13[[#This Row],[Rep First Name]]</f>
        <v>Joshi, Sanya</v>
      </c>
      <c r="Z4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5" spans="1:26" x14ac:dyDescent="0.2">
      <c r="A45" s="24">
        <v>44</v>
      </c>
      <c r="B45" s="24" t="s">
        <v>13</v>
      </c>
      <c r="C45" s="24" t="s">
        <v>14</v>
      </c>
      <c r="D45" s="24" t="s">
        <v>23</v>
      </c>
      <c r="E45" s="24" t="s">
        <v>354</v>
      </c>
      <c r="F45" s="24" t="s">
        <v>32</v>
      </c>
      <c r="G45" s="24" t="s">
        <v>18</v>
      </c>
      <c r="H45" s="24" t="s">
        <v>19</v>
      </c>
      <c r="I45" s="24" t="s">
        <v>123</v>
      </c>
      <c r="J45" s="24" t="s">
        <v>121</v>
      </c>
      <c r="K45" s="24" t="s">
        <v>124</v>
      </c>
      <c r="L45" s="24">
        <v>12</v>
      </c>
      <c r="M45" s="24">
        <v>5</v>
      </c>
      <c r="N45" s="24" t="s">
        <v>193</v>
      </c>
      <c r="O45" s="24" t="s">
        <v>241</v>
      </c>
      <c r="P45" s="24" t="s">
        <v>289</v>
      </c>
      <c r="Q45" s="24" t="str" cm="1">
        <f t="array" ref="Q45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45" s="24" t="str" cm="1">
        <f t="array" ref="R4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45" s="25">
        <v>142.08000000000001</v>
      </c>
      <c r="T45" s="25">
        <f t="shared" si="1"/>
        <v>1619.712</v>
      </c>
      <c r="U45" s="24">
        <v>19</v>
      </c>
      <c r="V45" s="24">
        <v>75</v>
      </c>
      <c r="W45" s="24">
        <v>311</v>
      </c>
      <c r="X45" s="26" t="s">
        <v>303</v>
      </c>
      <c r="Y45" s="24" t="str">
        <f>Table13[[#This Row],[Rep Last Name]] &amp; ", " &amp; Table13[[#This Row],[Rep First Name]]</f>
        <v>Joshi, Sanya</v>
      </c>
      <c r="Z4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6" spans="1:26" x14ac:dyDescent="0.2">
      <c r="A46" s="24">
        <v>45</v>
      </c>
      <c r="B46" s="24" t="s">
        <v>35</v>
      </c>
      <c r="C46" s="24" t="s">
        <v>36</v>
      </c>
      <c r="D46" s="24" t="s">
        <v>15</v>
      </c>
      <c r="E46" s="24" t="s">
        <v>354</v>
      </c>
      <c r="F46" s="24" t="s">
        <v>48</v>
      </c>
      <c r="G46" s="24" t="s">
        <v>25</v>
      </c>
      <c r="H46" s="24" t="s">
        <v>26</v>
      </c>
      <c r="I46" s="24" t="s">
        <v>125</v>
      </c>
      <c r="J46" s="24" t="s">
        <v>121</v>
      </c>
      <c r="K46" s="24" t="s">
        <v>126</v>
      </c>
      <c r="L46" s="24">
        <v>9</v>
      </c>
      <c r="M46" s="24">
        <v>0</v>
      </c>
      <c r="N46" s="24" t="s">
        <v>194</v>
      </c>
      <c r="O46" s="24" t="s">
        <v>242</v>
      </c>
      <c r="P46" s="24" t="s">
        <v>290</v>
      </c>
      <c r="Q46" s="24" t="str" cm="1">
        <f t="array" ref="Q46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46" s="24" t="str" cm="1">
        <f t="array" ref="R4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46" s="25">
        <v>177.6</v>
      </c>
      <c r="T46" s="25">
        <f t="shared" si="1"/>
        <v>1598.3999999999999</v>
      </c>
      <c r="U46" s="24">
        <v>12</v>
      </c>
      <c r="V46" s="24">
        <v>150</v>
      </c>
      <c r="W46" s="24">
        <v>300</v>
      </c>
      <c r="X46" s="26" t="s">
        <v>306</v>
      </c>
      <c r="Y46" s="24" t="str">
        <f>Table13[[#This Row],[Rep Last Name]] &amp; ", " &amp; Table13[[#This Row],[Rep First Name]]</f>
        <v>Liu, Fang</v>
      </c>
      <c r="Z4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47" spans="1:26" x14ac:dyDescent="0.2">
      <c r="A47" s="24">
        <v>46</v>
      </c>
      <c r="B47" s="24" t="s">
        <v>35</v>
      </c>
      <c r="C47" s="24" t="s">
        <v>36</v>
      </c>
      <c r="D47" s="24" t="s">
        <v>47</v>
      </c>
      <c r="E47" s="24" t="s">
        <v>354</v>
      </c>
      <c r="F47" s="24" t="s">
        <v>32</v>
      </c>
      <c r="G47" s="24" t="s">
        <v>55</v>
      </c>
      <c r="H47" s="24" t="s">
        <v>68</v>
      </c>
      <c r="I47" s="24" t="s">
        <v>127</v>
      </c>
      <c r="J47" s="24" t="s">
        <v>121</v>
      </c>
      <c r="K47" s="24" t="s">
        <v>128</v>
      </c>
      <c r="L47" s="24">
        <v>6</v>
      </c>
      <c r="M47" s="24">
        <v>15</v>
      </c>
      <c r="N47" s="24" t="s">
        <v>195</v>
      </c>
      <c r="O47" s="24" t="s">
        <v>243</v>
      </c>
      <c r="P47" s="24" t="s">
        <v>291</v>
      </c>
      <c r="Q47" s="24" t="str" cm="1">
        <f t="array" ref="Q47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47" s="24" t="str" cm="1">
        <f t="array" ref="R4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47" s="25">
        <v>213.12</v>
      </c>
      <c r="T47" s="25">
        <f t="shared" si="1"/>
        <v>1086.912</v>
      </c>
      <c r="U47" s="24">
        <v>19</v>
      </c>
      <c r="V47" s="24">
        <v>100</v>
      </c>
      <c r="W47" s="24">
        <v>373</v>
      </c>
      <c r="X47" s="26" t="s">
        <v>310</v>
      </c>
      <c r="Y47" s="24" t="str">
        <f>Table13[[#This Row],[Rep Last Name]] &amp; ", " &amp; Table13[[#This Row],[Rep First Name]]</f>
        <v>Liu, Fang</v>
      </c>
      <c r="Z4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48" spans="1:26" x14ac:dyDescent="0.2">
      <c r="A48" s="24">
        <v>47</v>
      </c>
      <c r="B48" s="24" t="s">
        <v>35</v>
      </c>
      <c r="C48" s="24" t="s">
        <v>36</v>
      </c>
      <c r="D48" s="24" t="s">
        <v>23</v>
      </c>
      <c r="E48" s="24" t="s">
        <v>353</v>
      </c>
      <c r="F48" s="24" t="s">
        <v>24</v>
      </c>
      <c r="G48" s="24" t="s">
        <v>44</v>
      </c>
      <c r="H48" s="24" t="s">
        <v>28</v>
      </c>
      <c r="I48" s="24" t="s">
        <v>129</v>
      </c>
      <c r="J48" s="24" t="s">
        <v>130</v>
      </c>
      <c r="K48" s="24" t="s">
        <v>131</v>
      </c>
      <c r="L48" s="24">
        <v>13</v>
      </c>
      <c r="M48" s="24">
        <v>0</v>
      </c>
      <c r="N48" s="24" t="s">
        <v>196</v>
      </c>
      <c r="O48" s="24" t="s">
        <v>244</v>
      </c>
      <c r="P48" s="24" t="s">
        <v>292</v>
      </c>
      <c r="Q48" s="24" t="str" cm="1">
        <f t="array" ref="Q48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48" s="24" t="str" cm="1">
        <f t="array" ref="R4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48" s="25">
        <v>115.21</v>
      </c>
      <c r="T48" s="25">
        <f t="shared" si="1"/>
        <v>1497.73</v>
      </c>
      <c r="U48" s="24">
        <v>50</v>
      </c>
      <c r="V48" s="24">
        <v>50</v>
      </c>
      <c r="W48" s="24">
        <v>150</v>
      </c>
      <c r="X48" s="26" t="s">
        <v>305</v>
      </c>
      <c r="Y48" s="24" t="str">
        <f>Table13[[#This Row],[Rep Last Name]] &amp; ", " &amp; Table13[[#This Row],[Rep First Name]]</f>
        <v>Liu, Fang</v>
      </c>
      <c r="Z4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49" spans="1:26" x14ac:dyDescent="0.2">
      <c r="A49" s="24">
        <v>48</v>
      </c>
      <c r="B49" s="24" t="s">
        <v>45</v>
      </c>
      <c r="C49" s="24" t="s">
        <v>46</v>
      </c>
      <c r="D49" s="24" t="s">
        <v>47</v>
      </c>
      <c r="E49" s="24" t="s">
        <v>353</v>
      </c>
      <c r="F49" s="24" t="s">
        <v>48</v>
      </c>
      <c r="G49" s="24" t="s">
        <v>44</v>
      </c>
      <c r="H49" s="24" t="s">
        <v>28</v>
      </c>
      <c r="I49" s="24" t="s">
        <v>132</v>
      </c>
      <c r="J49" s="24" t="s">
        <v>130</v>
      </c>
      <c r="K49" s="24" t="s">
        <v>133</v>
      </c>
      <c r="L49" s="24">
        <v>10</v>
      </c>
      <c r="M49" s="24">
        <v>5</v>
      </c>
      <c r="N49" s="24" t="s">
        <v>197</v>
      </c>
      <c r="O49" s="24" t="s">
        <v>245</v>
      </c>
      <c r="P49" s="24" t="s">
        <v>292</v>
      </c>
      <c r="Q49" s="24" t="str" cm="1">
        <f t="array" ref="Q49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49" s="24" t="str" cm="1">
        <f t="array" ref="R4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49" s="25">
        <v>153.38</v>
      </c>
      <c r="T49" s="25">
        <f t="shared" si="1"/>
        <v>1457.11</v>
      </c>
      <c r="U49" s="24">
        <v>12</v>
      </c>
      <c r="V49" s="24">
        <v>50</v>
      </c>
      <c r="W49" s="24">
        <v>150</v>
      </c>
      <c r="X49" s="26" t="s">
        <v>307</v>
      </c>
      <c r="Y49" s="24" t="str">
        <f>Table13[[#This Row],[Rep Last Name]] &amp; ", " &amp; Table13[[#This Row],[Rep First Name]]</f>
        <v>Fischer, Jonas</v>
      </c>
      <c r="Z4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0" spans="1:26" x14ac:dyDescent="0.2">
      <c r="A50" s="24">
        <v>49</v>
      </c>
      <c r="B50" s="24" t="s">
        <v>45</v>
      </c>
      <c r="C50" s="24" t="s">
        <v>46</v>
      </c>
      <c r="D50" s="24" t="s">
        <v>23</v>
      </c>
      <c r="E50" s="24" t="s">
        <v>351</v>
      </c>
      <c r="F50" s="24" t="s">
        <v>32</v>
      </c>
      <c r="G50" s="24" t="s">
        <v>25</v>
      </c>
      <c r="H50" s="24" t="s">
        <v>26</v>
      </c>
      <c r="I50" s="24" t="s">
        <v>134</v>
      </c>
      <c r="J50" s="24" t="s">
        <v>130</v>
      </c>
      <c r="K50" s="24" t="s">
        <v>135</v>
      </c>
      <c r="L50" s="24">
        <v>7</v>
      </c>
      <c r="M50" s="24">
        <v>5</v>
      </c>
      <c r="N50" s="24" t="s">
        <v>198</v>
      </c>
      <c r="O50" s="24" t="s">
        <v>246</v>
      </c>
      <c r="P50" s="24" t="s">
        <v>293</v>
      </c>
      <c r="Q50" s="24" t="str" cm="1">
        <f t="array" ref="Q50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50" s="24" t="str" cm="1">
        <f t="array" ref="R5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50" s="25">
        <v>189</v>
      </c>
      <c r="T50" s="25">
        <f t="shared" si="1"/>
        <v>1256.8499999999999</v>
      </c>
      <c r="U50" s="24">
        <v>19</v>
      </c>
      <c r="V50" s="24">
        <v>150</v>
      </c>
      <c r="W50" s="24">
        <v>300</v>
      </c>
      <c r="X50" s="26" t="s">
        <v>304</v>
      </c>
      <c r="Y50" s="24" t="str">
        <f>Table13[[#This Row],[Rep Last Name]] &amp; ", " &amp; Table13[[#This Row],[Rep First Name]]</f>
        <v>Fischer, Jonas</v>
      </c>
      <c r="Z50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51" spans="1:26" x14ac:dyDescent="0.2">
      <c r="A51" s="24">
        <v>50</v>
      </c>
      <c r="B51" s="24" t="s">
        <v>45</v>
      </c>
      <c r="C51" s="24" t="s">
        <v>46</v>
      </c>
      <c r="D51" s="24" t="s">
        <v>15</v>
      </c>
      <c r="E51" s="24" t="s">
        <v>354</v>
      </c>
      <c r="F51" s="24" t="s">
        <v>48</v>
      </c>
      <c r="G51" s="24" t="s">
        <v>44</v>
      </c>
      <c r="H51" s="24" t="s">
        <v>19</v>
      </c>
      <c r="I51" s="24" t="s">
        <v>136</v>
      </c>
      <c r="J51" s="24" t="s">
        <v>130</v>
      </c>
      <c r="K51" s="24" t="s">
        <v>137</v>
      </c>
      <c r="L51" s="24">
        <v>5</v>
      </c>
      <c r="M51" s="24">
        <v>5</v>
      </c>
      <c r="N51" s="24" t="s">
        <v>199</v>
      </c>
      <c r="O51" s="24" t="s">
        <v>247</v>
      </c>
      <c r="P51" s="24" t="s">
        <v>292</v>
      </c>
      <c r="Q51" s="24" t="str" cm="1">
        <f t="array" ref="Q51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51" s="24" t="str" cm="1">
        <f t="array" ref="R5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51" s="25">
        <v>230.08</v>
      </c>
      <c r="T51" s="25">
        <f t="shared" si="1"/>
        <v>1092.8800000000001</v>
      </c>
      <c r="U51" s="24">
        <v>12</v>
      </c>
      <c r="V51" s="24">
        <v>50</v>
      </c>
      <c r="W51" s="24">
        <v>311</v>
      </c>
      <c r="X51" s="26" t="s">
        <v>307</v>
      </c>
      <c r="Y51" s="24" t="str">
        <f>Table13[[#This Row],[Rep Last Name]] &amp; ", " &amp; Table13[[#This Row],[Rep First Name]]</f>
        <v>Fischer, Jonas</v>
      </c>
      <c r="Z5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2" spans="1:26" x14ac:dyDescent="0.2">
      <c r="A52" s="24">
        <v>51</v>
      </c>
      <c r="B52" s="24" t="s">
        <v>45</v>
      </c>
      <c r="C52" s="24" t="s">
        <v>46</v>
      </c>
      <c r="D52" s="24" t="s">
        <v>15</v>
      </c>
      <c r="E52" s="24" t="s">
        <v>353</v>
      </c>
      <c r="F52" s="24" t="s">
        <v>24</v>
      </c>
      <c r="G52" s="24" t="s">
        <v>18</v>
      </c>
      <c r="H52" s="24" t="s">
        <v>68</v>
      </c>
      <c r="I52" s="24" t="s">
        <v>138</v>
      </c>
      <c r="J52" s="24" t="s">
        <v>139</v>
      </c>
      <c r="K52" s="24" t="s">
        <v>140</v>
      </c>
      <c r="L52" s="24">
        <v>18</v>
      </c>
      <c r="M52" s="24">
        <v>10</v>
      </c>
      <c r="N52" s="24" t="s">
        <v>200</v>
      </c>
      <c r="O52" s="24" t="s">
        <v>248</v>
      </c>
      <c r="P52" s="24" t="s">
        <v>294</v>
      </c>
      <c r="Q52" s="24" t="str" cm="1">
        <f t="array" ref="Q52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52" s="24" t="str" cm="1">
        <f t="array" ref="R5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52" s="25">
        <v>112.01</v>
      </c>
      <c r="T52" s="25">
        <f t="shared" si="1"/>
        <v>1814.5620000000001</v>
      </c>
      <c r="U52" s="24">
        <v>50</v>
      </c>
      <c r="V52" s="24">
        <v>75</v>
      </c>
      <c r="W52" s="24">
        <v>373</v>
      </c>
      <c r="X52" s="26" t="s">
        <v>313</v>
      </c>
      <c r="Y52" s="24" t="str">
        <f>Table13[[#This Row],[Rep Last Name]] &amp; ", " &amp; Table13[[#This Row],[Rep First Name]]</f>
        <v>Fischer, Jonas</v>
      </c>
      <c r="Z5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3" spans="1:26" x14ac:dyDescent="0.2">
      <c r="A53" s="24">
        <v>52</v>
      </c>
      <c r="B53" s="24" t="s">
        <v>59</v>
      </c>
      <c r="C53" s="24" t="s">
        <v>60</v>
      </c>
      <c r="D53" s="24" t="s">
        <v>23</v>
      </c>
      <c r="E53" s="24" t="s">
        <v>355</v>
      </c>
      <c r="F53" s="24" t="s">
        <v>17</v>
      </c>
      <c r="G53" s="24" t="s">
        <v>25</v>
      </c>
      <c r="H53" s="24" t="s">
        <v>26</v>
      </c>
      <c r="I53" s="24" t="s">
        <v>141</v>
      </c>
      <c r="J53" s="24" t="s">
        <v>139</v>
      </c>
      <c r="K53" s="24" t="s">
        <v>142</v>
      </c>
      <c r="L53" s="24">
        <v>15</v>
      </c>
      <c r="M53" s="24">
        <v>15</v>
      </c>
      <c r="N53" s="24" t="s">
        <v>201</v>
      </c>
      <c r="O53" s="24" t="s">
        <v>249</v>
      </c>
      <c r="P53" s="24" t="s">
        <v>295</v>
      </c>
      <c r="Q53" s="24" t="str" cm="1">
        <f t="array" ref="Q53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53" s="24" t="str" cm="1">
        <f t="array" ref="R5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53" s="25">
        <v>149.34</v>
      </c>
      <c r="T53" s="25">
        <f t="shared" si="1"/>
        <v>1904.0849999999998</v>
      </c>
      <c r="U53" s="24">
        <v>40</v>
      </c>
      <c r="V53" s="24">
        <v>150</v>
      </c>
      <c r="W53" s="24">
        <v>300</v>
      </c>
      <c r="X53" s="26" t="s">
        <v>302</v>
      </c>
      <c r="Y53" s="24" t="str">
        <f>Table13[[#This Row],[Rep Last Name]] &amp; ", " &amp; Table13[[#This Row],[Rep First Name]]</f>
        <v>Bernard, Théo</v>
      </c>
      <c r="Z5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54" spans="1:26" x14ac:dyDescent="0.2">
      <c r="A54" s="24">
        <v>53</v>
      </c>
      <c r="B54" s="24" t="s">
        <v>59</v>
      </c>
      <c r="C54" s="24" t="s">
        <v>60</v>
      </c>
      <c r="D54" s="24" t="s">
        <v>15</v>
      </c>
      <c r="E54" s="24" t="s">
        <v>353</v>
      </c>
      <c r="F54" s="24" t="s">
        <v>17</v>
      </c>
      <c r="G54" s="24" t="s">
        <v>18</v>
      </c>
      <c r="H54" s="24" t="s">
        <v>26</v>
      </c>
      <c r="I54" s="24" t="s">
        <v>143</v>
      </c>
      <c r="J54" s="24" t="s">
        <v>139</v>
      </c>
      <c r="K54" s="24" t="s">
        <v>144</v>
      </c>
      <c r="L54" s="24">
        <v>12</v>
      </c>
      <c r="M54" s="24">
        <v>5</v>
      </c>
      <c r="N54" s="24" t="s">
        <v>202</v>
      </c>
      <c r="O54" s="24" t="s">
        <v>250</v>
      </c>
      <c r="P54" s="24" t="s">
        <v>296</v>
      </c>
      <c r="Q54" s="24" t="str" cm="1">
        <f t="array" ref="Q54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54" s="24" t="str" cm="1">
        <f t="array" ref="R5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54" s="25">
        <v>186.68</v>
      </c>
      <c r="T54" s="25">
        <f t="shared" si="1"/>
        <v>2128.1519999999996</v>
      </c>
      <c r="U54" s="24">
        <v>40</v>
      </c>
      <c r="V54" s="24">
        <v>75</v>
      </c>
      <c r="W54" s="24">
        <v>300</v>
      </c>
      <c r="X54" s="26" t="s">
        <v>300</v>
      </c>
      <c r="Y54" s="24" t="str">
        <f>Table13[[#This Row],[Rep Last Name]] &amp; ", " &amp; Table13[[#This Row],[Rep First Name]]</f>
        <v>Bernard, Théo</v>
      </c>
      <c r="Z5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5" spans="1:26" x14ac:dyDescent="0.2">
      <c r="A55" s="24">
        <v>54</v>
      </c>
      <c r="B55" s="24" t="s">
        <v>59</v>
      </c>
      <c r="C55" s="24" t="s">
        <v>60</v>
      </c>
      <c r="D55" s="24" t="s">
        <v>23</v>
      </c>
      <c r="E55" s="24" t="s">
        <v>355</v>
      </c>
      <c r="F55" s="24" t="s">
        <v>32</v>
      </c>
      <c r="G55" s="24" t="s">
        <v>25</v>
      </c>
      <c r="H55" s="24" t="s">
        <v>26</v>
      </c>
      <c r="I55" s="24" t="s">
        <v>143</v>
      </c>
      <c r="J55" s="24" t="s">
        <v>139</v>
      </c>
      <c r="K55" s="24" t="s">
        <v>144</v>
      </c>
      <c r="L55" s="24">
        <v>12</v>
      </c>
      <c r="M55" s="24">
        <v>10</v>
      </c>
      <c r="N55" s="24" t="s">
        <v>202</v>
      </c>
      <c r="O55" s="24" t="s">
        <v>250</v>
      </c>
      <c r="P55" s="24" t="s">
        <v>296</v>
      </c>
      <c r="Q55" s="24" t="str" cm="1">
        <f t="array" ref="Q55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55" s="24" t="str" cm="1">
        <f t="array" ref="R5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55" s="25">
        <v>186.68</v>
      </c>
      <c r="T55" s="25">
        <f t="shared" si="1"/>
        <v>2016.144</v>
      </c>
      <c r="U55" s="24">
        <v>19</v>
      </c>
      <c r="V55" s="24">
        <v>150</v>
      </c>
      <c r="W55" s="24">
        <v>300</v>
      </c>
      <c r="X55" s="26" t="s">
        <v>304</v>
      </c>
      <c r="Y55" s="24" t="str">
        <f>Table13[[#This Row],[Rep Last Name]] &amp; ", " &amp; Table13[[#This Row],[Rep First Name]]</f>
        <v>Bernard, Théo</v>
      </c>
      <c r="Z5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56" spans="1:26" x14ac:dyDescent="0.2">
      <c r="A56" s="24">
        <v>55</v>
      </c>
      <c r="B56" s="24" t="s">
        <v>13</v>
      </c>
      <c r="C56" s="24" t="s">
        <v>14</v>
      </c>
      <c r="D56" s="24" t="s">
        <v>76</v>
      </c>
      <c r="E56" s="24" t="s">
        <v>354</v>
      </c>
      <c r="F56" s="24" t="s">
        <v>17</v>
      </c>
      <c r="G56" s="24" t="s">
        <v>55</v>
      </c>
      <c r="H56" s="24" t="s">
        <v>26</v>
      </c>
      <c r="I56" s="24" t="s">
        <v>145</v>
      </c>
      <c r="J56" s="24" t="s">
        <v>139</v>
      </c>
      <c r="K56" s="24" t="s">
        <v>146</v>
      </c>
      <c r="L56" s="24">
        <v>8</v>
      </c>
      <c r="M56" s="24">
        <v>0</v>
      </c>
      <c r="N56" s="24" t="s">
        <v>203</v>
      </c>
      <c r="O56" s="24" t="s">
        <v>251</v>
      </c>
      <c r="P56" s="24" t="s">
        <v>297</v>
      </c>
      <c r="Q56" s="24" t="str" cm="1">
        <f t="array" ref="Q56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56" s="24" t="str" cm="1">
        <f t="array" ref="R5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56" s="25">
        <v>224.02</v>
      </c>
      <c r="T56" s="25">
        <f t="shared" si="1"/>
        <v>1792.16</v>
      </c>
      <c r="U56" s="24">
        <v>40</v>
      </c>
      <c r="V56" s="24">
        <v>100</v>
      </c>
      <c r="W56" s="24">
        <v>300</v>
      </c>
      <c r="X56" s="26" t="s">
        <v>314</v>
      </c>
      <c r="Y56" s="24" t="str">
        <f>Table13[[#This Row],[Rep Last Name]] &amp; ", " &amp; Table13[[#This Row],[Rep First Name]]</f>
        <v>Joshi, Sanya</v>
      </c>
      <c r="Z5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7" spans="1:26" x14ac:dyDescent="0.2">
      <c r="A57" s="24">
        <v>56</v>
      </c>
      <c r="B57" s="24" t="s">
        <v>13</v>
      </c>
      <c r="C57" s="24" t="s">
        <v>14</v>
      </c>
      <c r="D57" s="24" t="s">
        <v>76</v>
      </c>
      <c r="E57" s="24" t="s">
        <v>354</v>
      </c>
      <c r="F57" s="24" t="s">
        <v>32</v>
      </c>
      <c r="G57" s="24" t="s">
        <v>25</v>
      </c>
      <c r="H57" s="24" t="s">
        <v>19</v>
      </c>
      <c r="I57" s="24" t="s">
        <v>20</v>
      </c>
      <c r="J57" s="24" t="s">
        <v>21</v>
      </c>
      <c r="K57" s="24" t="s">
        <v>22</v>
      </c>
      <c r="L57" s="24">
        <v>18</v>
      </c>
      <c r="M57" s="24">
        <v>15</v>
      </c>
      <c r="N57" s="24" t="s">
        <v>156</v>
      </c>
      <c r="O57" s="24" t="s">
        <v>204</v>
      </c>
      <c r="P57" s="24" t="s">
        <v>252</v>
      </c>
      <c r="Q57" s="24" t="str" cm="1">
        <f t="array" ref="Q57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57" s="24" t="str" cm="1">
        <f t="array" ref="R5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57" s="25">
        <v>111</v>
      </c>
      <c r="T57" s="25">
        <f t="shared" si="1"/>
        <v>1698.3</v>
      </c>
      <c r="U57" s="24">
        <v>19</v>
      </c>
      <c r="V57" s="24">
        <v>150</v>
      </c>
      <c r="W57" s="24">
        <v>311</v>
      </c>
      <c r="X57" s="26" t="s">
        <v>304</v>
      </c>
      <c r="Y57" s="24" t="str">
        <f>Table13[[#This Row],[Rep Last Name]] &amp; ", " &amp; Table13[[#This Row],[Rep First Name]]</f>
        <v>Joshi, Sanya</v>
      </c>
      <c r="Z5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8" spans="1:26" x14ac:dyDescent="0.2">
      <c r="A58" s="24">
        <v>57</v>
      </c>
      <c r="B58" s="24" t="s">
        <v>13</v>
      </c>
      <c r="C58" s="24" t="s">
        <v>14</v>
      </c>
      <c r="D58" s="24" t="s">
        <v>47</v>
      </c>
      <c r="E58" s="24" t="s">
        <v>353</v>
      </c>
      <c r="F58" s="24" t="s">
        <v>24</v>
      </c>
      <c r="G58" s="24" t="s">
        <v>25</v>
      </c>
      <c r="H58" s="24" t="s">
        <v>68</v>
      </c>
      <c r="I58" s="24" t="s">
        <v>29</v>
      </c>
      <c r="J58" s="24" t="s">
        <v>21</v>
      </c>
      <c r="K58" s="24" t="s">
        <v>30</v>
      </c>
      <c r="L58" s="24">
        <v>12</v>
      </c>
      <c r="M58" s="24">
        <v>10</v>
      </c>
      <c r="N58" s="24" t="s">
        <v>157</v>
      </c>
      <c r="O58" s="24" t="s">
        <v>205</v>
      </c>
      <c r="P58" s="24" t="s">
        <v>253</v>
      </c>
      <c r="Q58" s="24" t="str" cm="1">
        <f t="array" ref="Q58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58" s="24" t="str" cm="1">
        <f t="array" ref="R5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58" s="25">
        <v>148</v>
      </c>
      <c r="T58" s="25">
        <f t="shared" si="1"/>
        <v>1598.4</v>
      </c>
      <c r="U58" s="24">
        <v>50</v>
      </c>
      <c r="V58" s="24">
        <v>150</v>
      </c>
      <c r="W58" s="24">
        <v>373</v>
      </c>
      <c r="X58" s="26" t="s">
        <v>301</v>
      </c>
      <c r="Y58" s="24" t="str">
        <f>Table13[[#This Row],[Rep Last Name]] &amp; ", " &amp; Table13[[#This Row],[Rep First Name]]</f>
        <v>Joshi, Sanya</v>
      </c>
      <c r="Z58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59" spans="1:26" x14ac:dyDescent="0.2">
      <c r="A59" s="24">
        <v>58</v>
      </c>
      <c r="B59" s="24" t="s">
        <v>35</v>
      </c>
      <c r="C59" s="24" t="s">
        <v>36</v>
      </c>
      <c r="D59" s="24" t="s">
        <v>76</v>
      </c>
      <c r="E59" s="24" t="s">
        <v>354</v>
      </c>
      <c r="F59" s="24" t="s">
        <v>48</v>
      </c>
      <c r="G59" s="24" t="s">
        <v>18</v>
      </c>
      <c r="H59" s="24" t="s">
        <v>26</v>
      </c>
      <c r="I59" s="24" t="s">
        <v>33</v>
      </c>
      <c r="J59" s="24" t="s">
        <v>21</v>
      </c>
      <c r="K59" s="24" t="s">
        <v>34</v>
      </c>
      <c r="L59" s="24">
        <v>10</v>
      </c>
      <c r="M59" s="24">
        <v>0</v>
      </c>
      <c r="N59" s="24" t="s">
        <v>158</v>
      </c>
      <c r="O59" s="24" t="s">
        <v>206</v>
      </c>
      <c r="P59" s="24" t="s">
        <v>254</v>
      </c>
      <c r="Q59" s="24" t="str" cm="1">
        <f t="array" ref="Q59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59" s="24" t="str" cm="1">
        <f t="array" ref="R5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59" s="25">
        <v>185</v>
      </c>
      <c r="T59" s="25">
        <f t="shared" si="1"/>
        <v>1850</v>
      </c>
      <c r="U59" s="24">
        <v>12</v>
      </c>
      <c r="V59" s="24">
        <v>75</v>
      </c>
      <c r="W59" s="24">
        <v>300</v>
      </c>
      <c r="X59" s="26" t="s">
        <v>315</v>
      </c>
      <c r="Y59" s="24" t="str">
        <f>Table13[[#This Row],[Rep Last Name]] &amp; ", " &amp; Table13[[#This Row],[Rep First Name]]</f>
        <v>Liu, Fang</v>
      </c>
      <c r="Z5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0" spans="1:26" x14ac:dyDescent="0.2">
      <c r="A60" s="24">
        <v>59</v>
      </c>
      <c r="B60" s="24" t="s">
        <v>35</v>
      </c>
      <c r="C60" s="24" t="s">
        <v>36</v>
      </c>
      <c r="D60" s="24" t="s">
        <v>15</v>
      </c>
      <c r="E60" s="24" t="s">
        <v>353</v>
      </c>
      <c r="F60" s="24" t="s">
        <v>17</v>
      </c>
      <c r="G60" s="24" t="s">
        <v>44</v>
      </c>
      <c r="H60" s="24" t="s">
        <v>68</v>
      </c>
      <c r="I60" s="24" t="s">
        <v>38</v>
      </c>
      <c r="J60" s="24" t="s">
        <v>21</v>
      </c>
      <c r="K60" s="24" t="s">
        <v>39</v>
      </c>
      <c r="L60" s="24">
        <v>6</v>
      </c>
      <c r="M60" s="24">
        <v>15</v>
      </c>
      <c r="N60" s="24" t="s">
        <v>159</v>
      </c>
      <c r="O60" s="24" t="s">
        <v>207</v>
      </c>
      <c r="P60" s="24" t="s">
        <v>255</v>
      </c>
      <c r="Q60" s="24" t="str" cm="1">
        <f t="array" ref="Q60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60" s="24" t="str" cm="1">
        <f t="array" ref="R6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0" s="25">
        <v>222</v>
      </c>
      <c r="T60" s="25">
        <f t="shared" si="1"/>
        <v>1132.2</v>
      </c>
      <c r="U60" s="24">
        <v>40</v>
      </c>
      <c r="V60" s="24">
        <v>50</v>
      </c>
      <c r="W60" s="24">
        <v>373</v>
      </c>
      <c r="X60" s="26" t="s">
        <v>309</v>
      </c>
      <c r="Y60" s="24" t="str">
        <f>Table13[[#This Row],[Rep Last Name]] &amp; ", " &amp; Table13[[#This Row],[Rep First Name]]</f>
        <v>Liu, Fang</v>
      </c>
      <c r="Z6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1" spans="1:26" x14ac:dyDescent="0.2">
      <c r="A61" s="24">
        <v>60</v>
      </c>
      <c r="B61" s="24" t="s">
        <v>35</v>
      </c>
      <c r="C61" s="24" t="s">
        <v>36</v>
      </c>
      <c r="D61" s="24" t="s">
        <v>31</v>
      </c>
      <c r="E61" s="24" t="s">
        <v>355</v>
      </c>
      <c r="F61" s="24" t="s">
        <v>24</v>
      </c>
      <c r="G61" s="24" t="s">
        <v>55</v>
      </c>
      <c r="H61" s="24" t="s">
        <v>68</v>
      </c>
      <c r="I61" s="24" t="s">
        <v>40</v>
      </c>
      <c r="J61" s="24" t="s">
        <v>41</v>
      </c>
      <c r="K61" s="24" t="s">
        <v>42</v>
      </c>
      <c r="L61" s="24">
        <v>15</v>
      </c>
      <c r="M61" s="24">
        <v>5</v>
      </c>
      <c r="N61" s="24" t="s">
        <v>160</v>
      </c>
      <c r="O61" s="24" t="s">
        <v>208</v>
      </c>
      <c r="P61" s="24" t="s">
        <v>256</v>
      </c>
      <c r="Q61" s="24" t="str" cm="1">
        <f t="array" ref="Q61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61" s="24" t="str" cm="1">
        <f t="array" ref="R6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1" s="25">
        <v>110.16</v>
      </c>
      <c r="T61" s="25">
        <f t="shared" si="1"/>
        <v>1569.7799999999997</v>
      </c>
      <c r="U61" s="24">
        <v>50</v>
      </c>
      <c r="V61" s="24">
        <v>100</v>
      </c>
      <c r="W61" s="24">
        <v>373</v>
      </c>
      <c r="X61" s="26" t="s">
        <v>308</v>
      </c>
      <c r="Y61" s="24" t="str">
        <f>Table13[[#This Row],[Rep Last Name]] &amp; ", " &amp; Table13[[#This Row],[Rep First Name]]</f>
        <v>Liu, Fang</v>
      </c>
      <c r="Z6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62" spans="1:26" x14ac:dyDescent="0.2">
      <c r="A62" s="24">
        <v>61</v>
      </c>
      <c r="B62" s="24" t="s">
        <v>35</v>
      </c>
      <c r="C62" s="24" t="s">
        <v>36</v>
      </c>
      <c r="D62" s="24" t="s">
        <v>47</v>
      </c>
      <c r="E62" s="24" t="s">
        <v>354</v>
      </c>
      <c r="F62" s="24" t="s">
        <v>24</v>
      </c>
      <c r="G62" s="24" t="s">
        <v>55</v>
      </c>
      <c r="H62" s="24" t="s">
        <v>26</v>
      </c>
      <c r="I62" s="24" t="s">
        <v>49</v>
      </c>
      <c r="J62" s="24" t="s">
        <v>41</v>
      </c>
      <c r="K62" s="24" t="s">
        <v>50</v>
      </c>
      <c r="L62" s="24">
        <v>11</v>
      </c>
      <c r="M62" s="24">
        <v>0</v>
      </c>
      <c r="N62" s="24" t="s">
        <v>161</v>
      </c>
      <c r="O62" s="24" t="s">
        <v>209</v>
      </c>
      <c r="P62" s="24" t="s">
        <v>257</v>
      </c>
      <c r="Q62" s="24" t="str" cm="1">
        <f t="array" ref="Q62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62" s="24" t="str" cm="1">
        <f t="array" ref="R6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2" s="25">
        <v>146.88</v>
      </c>
      <c r="T62" s="25">
        <f t="shared" si="1"/>
        <v>1615.6799999999998</v>
      </c>
      <c r="U62" s="24">
        <v>50</v>
      </c>
      <c r="V62" s="24">
        <v>100</v>
      </c>
      <c r="W62" s="24">
        <v>300</v>
      </c>
      <c r="X62" s="26" t="s">
        <v>308</v>
      </c>
      <c r="Y62" s="24" t="str">
        <f>Table13[[#This Row],[Rep Last Name]] &amp; ", " &amp; Table13[[#This Row],[Rep First Name]]</f>
        <v>Liu, Fang</v>
      </c>
      <c r="Z6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3" spans="1:26" x14ac:dyDescent="0.2">
      <c r="A63" s="24">
        <v>62</v>
      </c>
      <c r="B63" s="24" t="s">
        <v>45</v>
      </c>
      <c r="C63" s="24" t="s">
        <v>46</v>
      </c>
      <c r="D63" s="24" t="s">
        <v>15</v>
      </c>
      <c r="E63" s="24" t="s">
        <v>354</v>
      </c>
      <c r="F63" s="24" t="s">
        <v>24</v>
      </c>
      <c r="G63" s="24" t="s">
        <v>55</v>
      </c>
      <c r="H63" s="24" t="s">
        <v>68</v>
      </c>
      <c r="I63" s="24" t="s">
        <v>51</v>
      </c>
      <c r="J63" s="24" t="s">
        <v>41</v>
      </c>
      <c r="K63" s="24" t="s">
        <v>52</v>
      </c>
      <c r="L63" s="24">
        <v>7</v>
      </c>
      <c r="M63" s="24">
        <v>0</v>
      </c>
      <c r="N63" s="24" t="s">
        <v>162</v>
      </c>
      <c r="O63" s="24" t="s">
        <v>210</v>
      </c>
      <c r="P63" s="24" t="s">
        <v>258</v>
      </c>
      <c r="Q63" s="24" t="str" cm="1">
        <f t="array" ref="Q63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63" s="24" t="str" cm="1">
        <f t="array" ref="R6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3" s="25">
        <v>183.6</v>
      </c>
      <c r="T63" s="25">
        <f t="shared" si="1"/>
        <v>1285.2</v>
      </c>
      <c r="U63" s="24">
        <v>50</v>
      </c>
      <c r="V63" s="24">
        <v>100</v>
      </c>
      <c r="W63" s="24">
        <v>373</v>
      </c>
      <c r="X63" s="26" t="s">
        <v>308</v>
      </c>
      <c r="Y63" s="24" t="str">
        <f>Table13[[#This Row],[Rep Last Name]] &amp; ", " &amp; Table13[[#This Row],[Rep First Name]]</f>
        <v>Fischer, Jonas</v>
      </c>
      <c r="Z6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4" spans="1:26" x14ac:dyDescent="0.2">
      <c r="A64" s="24">
        <v>63</v>
      </c>
      <c r="B64" s="24" t="s">
        <v>45</v>
      </c>
      <c r="C64" s="24" t="s">
        <v>46</v>
      </c>
      <c r="D64" s="24" t="s">
        <v>37</v>
      </c>
      <c r="E64" s="24" t="s">
        <v>354</v>
      </c>
      <c r="F64" s="24" t="s">
        <v>17</v>
      </c>
      <c r="G64" s="24" t="s">
        <v>55</v>
      </c>
      <c r="H64" s="24" t="s">
        <v>68</v>
      </c>
      <c r="I64" s="24" t="s">
        <v>53</v>
      </c>
      <c r="J64" s="24" t="s">
        <v>41</v>
      </c>
      <c r="K64" s="24" t="s">
        <v>54</v>
      </c>
      <c r="L64" s="24">
        <v>5</v>
      </c>
      <c r="M64" s="24">
        <v>15</v>
      </c>
      <c r="N64" s="24" t="s">
        <v>163</v>
      </c>
      <c r="O64" s="24" t="s">
        <v>211</v>
      </c>
      <c r="P64" s="24" t="s">
        <v>259</v>
      </c>
      <c r="Q64" s="24" t="str" cm="1">
        <f t="array" ref="Q64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64" s="24" t="str" cm="1">
        <f t="array" ref="R6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4" s="25">
        <v>220.32</v>
      </c>
      <c r="T64" s="25">
        <f t="shared" si="1"/>
        <v>936.3599999999999</v>
      </c>
      <c r="U64" s="24">
        <v>40</v>
      </c>
      <c r="V64" s="24">
        <v>100</v>
      </c>
      <c r="W64" s="24">
        <v>373</v>
      </c>
      <c r="X64" s="26" t="s">
        <v>314</v>
      </c>
      <c r="Y64" s="24" t="str">
        <f>Table13[[#This Row],[Rep Last Name]] &amp; ", " &amp; Table13[[#This Row],[Rep First Name]]</f>
        <v>Fischer, Jonas</v>
      </c>
      <c r="Z6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65" spans="1:26" x14ac:dyDescent="0.2">
      <c r="A65" s="24">
        <v>64</v>
      </c>
      <c r="B65" s="24" t="s">
        <v>45</v>
      </c>
      <c r="C65" s="24" t="s">
        <v>46</v>
      </c>
      <c r="D65" s="24" t="s">
        <v>47</v>
      </c>
      <c r="E65" s="24" t="s">
        <v>354</v>
      </c>
      <c r="F65" s="24" t="s">
        <v>17</v>
      </c>
      <c r="G65" s="24" t="s">
        <v>18</v>
      </c>
      <c r="H65" s="24" t="s">
        <v>68</v>
      </c>
      <c r="I65" s="24" t="s">
        <v>56</v>
      </c>
      <c r="J65" s="24" t="s">
        <v>57</v>
      </c>
      <c r="K65" s="24" t="s">
        <v>58</v>
      </c>
      <c r="L65" s="24">
        <v>22</v>
      </c>
      <c r="M65" s="24">
        <v>0</v>
      </c>
      <c r="N65" s="24" t="s">
        <v>164</v>
      </c>
      <c r="O65" s="24" t="s">
        <v>212</v>
      </c>
      <c r="P65" s="24" t="s">
        <v>260</v>
      </c>
      <c r="Q65" s="24" t="str" cm="1">
        <f t="array" ref="Q65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65" s="24" t="str" cm="1">
        <f t="array" ref="R6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5" s="25">
        <v>105.8</v>
      </c>
      <c r="T65" s="25">
        <f t="shared" si="1"/>
        <v>2327.6</v>
      </c>
      <c r="U65" s="24">
        <v>40</v>
      </c>
      <c r="V65" s="24">
        <v>75</v>
      </c>
      <c r="W65" s="24">
        <v>373</v>
      </c>
      <c r="X65" s="26" t="s">
        <v>300</v>
      </c>
      <c r="Y65" s="24" t="str">
        <f>Table13[[#This Row],[Rep Last Name]] &amp; ", " &amp; Table13[[#This Row],[Rep First Name]]</f>
        <v>Fischer, Jonas</v>
      </c>
      <c r="Z65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6" spans="1:26" x14ac:dyDescent="0.2">
      <c r="A66" s="24">
        <v>65</v>
      </c>
      <c r="B66" s="24" t="s">
        <v>59</v>
      </c>
      <c r="C66" s="24" t="s">
        <v>60</v>
      </c>
      <c r="D66" s="24" t="s">
        <v>15</v>
      </c>
      <c r="E66" s="24" t="s">
        <v>354</v>
      </c>
      <c r="F66" s="24" t="s">
        <v>24</v>
      </c>
      <c r="G66" s="24" t="s">
        <v>25</v>
      </c>
      <c r="H66" s="24" t="s">
        <v>19</v>
      </c>
      <c r="I66" s="24" t="s">
        <v>61</v>
      </c>
      <c r="J66" s="24" t="s">
        <v>57</v>
      </c>
      <c r="K66" s="24" t="s">
        <v>62</v>
      </c>
      <c r="L66" s="24">
        <v>16</v>
      </c>
      <c r="M66" s="24">
        <v>10</v>
      </c>
      <c r="N66" s="24" t="s">
        <v>165</v>
      </c>
      <c r="O66" s="24" t="s">
        <v>213</v>
      </c>
      <c r="P66" s="24" t="s">
        <v>261</v>
      </c>
      <c r="Q66" s="24" t="str" cm="1">
        <f t="array" ref="Q66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66" s="24" t="str" cm="1">
        <f t="array" ref="R6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6" s="25">
        <v>141.08000000000001</v>
      </c>
      <c r="T66" s="25">
        <f t="shared" ref="T66:T97" si="2" xml:space="preserve"> (S66 * L66) * (1 - M66 / 100)</f>
        <v>2031.5520000000001</v>
      </c>
      <c r="U66" s="24">
        <v>50</v>
      </c>
      <c r="V66" s="24">
        <v>150</v>
      </c>
      <c r="W66" s="24">
        <v>311</v>
      </c>
      <c r="X66" s="26" t="s">
        <v>301</v>
      </c>
      <c r="Y66" s="24" t="str">
        <f>Table13[[#This Row],[Rep Last Name]] &amp; ", " &amp; Table13[[#This Row],[Rep First Name]]</f>
        <v>Bernard, Théo</v>
      </c>
      <c r="Z6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7" spans="1:26" x14ac:dyDescent="0.2">
      <c r="A67" s="24">
        <v>66</v>
      </c>
      <c r="B67" s="24" t="s">
        <v>59</v>
      </c>
      <c r="C67" s="24" t="s">
        <v>60</v>
      </c>
      <c r="D67" s="24" t="s">
        <v>37</v>
      </c>
      <c r="E67" s="24" t="s">
        <v>355</v>
      </c>
      <c r="F67" s="24" t="s">
        <v>32</v>
      </c>
      <c r="G67" s="24" t="s">
        <v>18</v>
      </c>
      <c r="H67" s="24" t="s">
        <v>26</v>
      </c>
      <c r="I67" s="24" t="s">
        <v>63</v>
      </c>
      <c r="J67" s="24" t="s">
        <v>57</v>
      </c>
      <c r="K67" s="24" t="s">
        <v>64</v>
      </c>
      <c r="L67" s="24">
        <v>14</v>
      </c>
      <c r="M67" s="24">
        <v>0</v>
      </c>
      <c r="N67" s="24" t="s">
        <v>166</v>
      </c>
      <c r="O67" s="24" t="s">
        <v>214</v>
      </c>
      <c r="P67" s="24" t="s">
        <v>262</v>
      </c>
      <c r="Q67" s="24" t="str" cm="1">
        <f t="array" ref="Q67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67" s="24" t="str" cm="1">
        <f t="array" ref="R6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7" s="25">
        <v>176.16</v>
      </c>
      <c r="T67" s="25">
        <f t="shared" si="2"/>
        <v>2466.2399999999998</v>
      </c>
      <c r="U67" s="24">
        <v>19</v>
      </c>
      <c r="V67" s="24">
        <v>75</v>
      </c>
      <c r="W67" s="24">
        <v>300</v>
      </c>
      <c r="X67" s="26" t="s">
        <v>303</v>
      </c>
      <c r="Y67" s="24" t="str">
        <f>Table13[[#This Row],[Rep Last Name]] &amp; ", " &amp; Table13[[#This Row],[Rep First Name]]</f>
        <v>Bernard, Théo</v>
      </c>
      <c r="Z67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68" spans="1:26" x14ac:dyDescent="0.2">
      <c r="A68" s="24">
        <v>67</v>
      </c>
      <c r="B68" s="24" t="s">
        <v>59</v>
      </c>
      <c r="C68" s="24" t="s">
        <v>60</v>
      </c>
      <c r="D68" s="24" t="s">
        <v>76</v>
      </c>
      <c r="E68" s="24" t="s">
        <v>355</v>
      </c>
      <c r="F68" s="24" t="s">
        <v>17</v>
      </c>
      <c r="G68" s="24" t="s">
        <v>25</v>
      </c>
      <c r="H68" s="24" t="s">
        <v>68</v>
      </c>
      <c r="I68" s="24" t="s">
        <v>65</v>
      </c>
      <c r="J68" s="24" t="s">
        <v>57</v>
      </c>
      <c r="K68" s="24" t="s">
        <v>66</v>
      </c>
      <c r="L68" s="24">
        <v>8</v>
      </c>
      <c r="M68" s="24">
        <v>15</v>
      </c>
      <c r="N68" s="24" t="s">
        <v>167</v>
      </c>
      <c r="O68" s="24" t="s">
        <v>215</v>
      </c>
      <c r="P68" s="24" t="s">
        <v>263</v>
      </c>
      <c r="Q68" s="24" t="str" cm="1">
        <f t="array" ref="Q68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68" s="24" t="str" cm="1">
        <f t="array" ref="R6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68" s="25">
        <v>211.56</v>
      </c>
      <c r="T68" s="25">
        <f t="shared" si="2"/>
        <v>1438.6079999999999</v>
      </c>
      <c r="U68" s="24">
        <v>40</v>
      </c>
      <c r="V68" s="24">
        <v>150</v>
      </c>
      <c r="W68" s="24">
        <v>373</v>
      </c>
      <c r="X68" s="26" t="s">
        <v>302</v>
      </c>
      <c r="Y68" s="24" t="str">
        <f>Table13[[#This Row],[Rep Last Name]] &amp; ", " &amp; Table13[[#This Row],[Rep First Name]]</f>
        <v>Bernard, Théo</v>
      </c>
      <c r="Z68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69" spans="1:26" x14ac:dyDescent="0.2">
      <c r="A69" s="24">
        <v>68</v>
      </c>
      <c r="B69" s="24" t="s">
        <v>13</v>
      </c>
      <c r="C69" s="24" t="s">
        <v>14</v>
      </c>
      <c r="D69" s="24" t="s">
        <v>76</v>
      </c>
      <c r="E69" s="24" t="s">
        <v>355</v>
      </c>
      <c r="F69" s="24" t="s">
        <v>48</v>
      </c>
      <c r="G69" s="24" t="s">
        <v>55</v>
      </c>
      <c r="H69" s="24" t="s">
        <v>26</v>
      </c>
      <c r="I69" s="24" t="s">
        <v>69</v>
      </c>
      <c r="J69" s="24" t="s">
        <v>70</v>
      </c>
      <c r="K69" s="24" t="s">
        <v>71</v>
      </c>
      <c r="L69" s="24">
        <v>20</v>
      </c>
      <c r="M69" s="24">
        <v>0</v>
      </c>
      <c r="N69" s="24" t="s">
        <v>168</v>
      </c>
      <c r="O69" s="24" t="s">
        <v>216</v>
      </c>
      <c r="P69" s="24" t="s">
        <v>264</v>
      </c>
      <c r="Q69" s="24" t="str" cm="1">
        <f t="array" ref="Q69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69" s="24" t="str" cm="1">
        <f t="array" ref="R6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69" s="25">
        <v>106.12</v>
      </c>
      <c r="T69" s="25">
        <f t="shared" si="2"/>
        <v>2122.4</v>
      </c>
      <c r="U69" s="24">
        <v>12</v>
      </c>
      <c r="V69" s="24">
        <v>100</v>
      </c>
      <c r="W69" s="24">
        <v>300</v>
      </c>
      <c r="X69" s="26" t="s">
        <v>311</v>
      </c>
      <c r="Y69" s="24" t="str">
        <f>Table13[[#This Row],[Rep Last Name]] &amp; ", " &amp; Table13[[#This Row],[Rep First Name]]</f>
        <v>Joshi, Sanya</v>
      </c>
      <c r="Z6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70" spans="1:26" x14ac:dyDescent="0.2">
      <c r="A70" s="24">
        <v>69</v>
      </c>
      <c r="B70" s="24" t="s">
        <v>13</v>
      </c>
      <c r="C70" s="24" t="s">
        <v>14</v>
      </c>
      <c r="D70" s="24" t="s">
        <v>31</v>
      </c>
      <c r="E70" s="24" t="s">
        <v>354</v>
      </c>
      <c r="F70" s="24" t="s">
        <v>24</v>
      </c>
      <c r="G70" s="24" t="s">
        <v>44</v>
      </c>
      <c r="H70" s="24" t="s">
        <v>26</v>
      </c>
      <c r="I70" s="24" t="s">
        <v>72</v>
      </c>
      <c r="J70" s="24" t="s">
        <v>70</v>
      </c>
      <c r="K70" s="24" t="s">
        <v>73</v>
      </c>
      <c r="L70" s="24">
        <v>13</v>
      </c>
      <c r="M70" s="24">
        <v>5</v>
      </c>
      <c r="N70" s="24" t="s">
        <v>169</v>
      </c>
      <c r="O70" s="24" t="s">
        <v>217</v>
      </c>
      <c r="P70" s="24" t="s">
        <v>265</v>
      </c>
      <c r="Q70" s="24" t="str" cm="1">
        <f t="array" ref="Q70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70" s="24" t="str" cm="1">
        <f t="array" ref="R7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70" s="25">
        <v>141.68</v>
      </c>
      <c r="T70" s="25">
        <f t="shared" si="2"/>
        <v>1749.748</v>
      </c>
      <c r="U70" s="24">
        <v>50</v>
      </c>
      <c r="V70" s="24">
        <v>50</v>
      </c>
      <c r="W70" s="24">
        <v>300</v>
      </c>
      <c r="X70" s="26" t="s">
        <v>305</v>
      </c>
      <c r="Y70" s="24" t="str">
        <f>Table13[[#This Row],[Rep Last Name]] &amp; ", " &amp; Table13[[#This Row],[Rep First Name]]</f>
        <v>Joshi, Sanya</v>
      </c>
      <c r="Z70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71" spans="1:26" x14ac:dyDescent="0.2">
      <c r="A71" s="24">
        <v>70</v>
      </c>
      <c r="B71" s="24" t="s">
        <v>13</v>
      </c>
      <c r="C71" s="24" t="s">
        <v>14</v>
      </c>
      <c r="D71" s="24" t="s">
        <v>15</v>
      </c>
      <c r="E71" s="24" t="s">
        <v>353</v>
      </c>
      <c r="F71" s="24" t="s">
        <v>24</v>
      </c>
      <c r="G71" s="24" t="s">
        <v>44</v>
      </c>
      <c r="H71" s="24"/>
      <c r="I71" s="24" t="s">
        <v>74</v>
      </c>
      <c r="J71" s="24" t="s">
        <v>70</v>
      </c>
      <c r="K71" s="24" t="s">
        <v>75</v>
      </c>
      <c r="L71" s="24">
        <v>10</v>
      </c>
      <c r="M71" s="24">
        <v>15</v>
      </c>
      <c r="N71" s="24" t="s">
        <v>170</v>
      </c>
      <c r="O71" s="24" t="s">
        <v>218</v>
      </c>
      <c r="P71" s="24" t="s">
        <v>266</v>
      </c>
      <c r="Q71" s="24" t="str" cm="1">
        <f t="array" ref="Q71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71" s="24" t="str" cm="1">
        <f t="array" ref="R7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71" s="25">
        <v>177.1</v>
      </c>
      <c r="T71" s="25">
        <f t="shared" si="2"/>
        <v>1505.35</v>
      </c>
      <c r="U71" s="24">
        <v>50</v>
      </c>
      <c r="V71" s="24">
        <v>50</v>
      </c>
      <c r="W71" s="24">
        <v>278</v>
      </c>
      <c r="X71" s="26" t="s">
        <v>305</v>
      </c>
      <c r="Y71" s="24" t="str">
        <f>Table13[[#This Row],[Rep Last Name]] &amp; ", " &amp; Table13[[#This Row],[Rep First Name]]</f>
        <v>Joshi, Sanya</v>
      </c>
      <c r="Z7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72" spans="1:26" x14ac:dyDescent="0.2">
      <c r="A72" s="24">
        <v>71</v>
      </c>
      <c r="B72" s="24" t="s">
        <v>35</v>
      </c>
      <c r="C72" s="24" t="s">
        <v>36</v>
      </c>
      <c r="D72" s="24" t="s">
        <v>15</v>
      </c>
      <c r="E72" s="24" t="s">
        <v>353</v>
      </c>
      <c r="F72" s="24" t="s">
        <v>48</v>
      </c>
      <c r="G72" s="24" t="s">
        <v>18</v>
      </c>
      <c r="H72" s="24" t="s">
        <v>28</v>
      </c>
      <c r="I72" s="24" t="s">
        <v>77</v>
      </c>
      <c r="J72" s="24" t="s">
        <v>70</v>
      </c>
      <c r="K72" s="24" t="s">
        <v>78</v>
      </c>
      <c r="L72" s="24">
        <v>6</v>
      </c>
      <c r="M72" s="24">
        <v>0</v>
      </c>
      <c r="N72" s="24" t="s">
        <v>171</v>
      </c>
      <c r="O72" s="24" t="s">
        <v>219</v>
      </c>
      <c r="P72" s="24" t="s">
        <v>267</v>
      </c>
      <c r="Q72" s="24" t="str" cm="1">
        <f t="array" ref="Q72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72" s="24" t="str" cm="1">
        <f t="array" ref="R7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72" s="25">
        <v>211.68</v>
      </c>
      <c r="T72" s="25">
        <f t="shared" si="2"/>
        <v>1270.08</v>
      </c>
      <c r="U72" s="24">
        <v>12</v>
      </c>
      <c r="V72" s="24">
        <v>75</v>
      </c>
      <c r="W72" s="24">
        <v>150</v>
      </c>
      <c r="X72" s="26" t="s">
        <v>315</v>
      </c>
      <c r="Y72" s="24" t="str">
        <f>Table13[[#This Row],[Rep Last Name]] &amp; ", " &amp; Table13[[#This Row],[Rep First Name]]</f>
        <v>Liu, Fang</v>
      </c>
      <c r="Z7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73" spans="1:26" x14ac:dyDescent="0.2">
      <c r="A73" s="24">
        <v>72</v>
      </c>
      <c r="B73" s="24" t="s">
        <v>35</v>
      </c>
      <c r="C73" s="24" t="s">
        <v>36</v>
      </c>
      <c r="D73" s="24" t="s">
        <v>23</v>
      </c>
      <c r="E73" s="24" t="s">
        <v>351</v>
      </c>
      <c r="F73" s="24" t="s">
        <v>48</v>
      </c>
      <c r="G73" s="24" t="s">
        <v>25</v>
      </c>
      <c r="H73" s="24" t="s">
        <v>26</v>
      </c>
      <c r="I73" s="24" t="s">
        <v>79</v>
      </c>
      <c r="J73" s="24" t="s">
        <v>80</v>
      </c>
      <c r="K73" s="24" t="s">
        <v>81</v>
      </c>
      <c r="L73" s="24">
        <v>28</v>
      </c>
      <c r="M73" s="24">
        <v>0</v>
      </c>
      <c r="N73" s="24" t="s">
        <v>172</v>
      </c>
      <c r="O73" s="24" t="s">
        <v>220</v>
      </c>
      <c r="P73" s="24" t="s">
        <v>268</v>
      </c>
      <c r="Q73" s="24" t="str" cm="1">
        <f t="array" ref="Q73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73" s="24" t="str" cm="1">
        <f t="array" ref="R7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3" s="25">
        <v>117</v>
      </c>
      <c r="T73" s="25">
        <f t="shared" si="2"/>
        <v>3276</v>
      </c>
      <c r="U73" s="24">
        <v>12</v>
      </c>
      <c r="V73" s="24">
        <v>150</v>
      </c>
      <c r="W73" s="24">
        <v>300</v>
      </c>
      <c r="X73" s="26" t="s">
        <v>306</v>
      </c>
      <c r="Y73" s="24" t="str">
        <f>Table13[[#This Row],[Rep Last Name]] &amp; ", " &amp; Table13[[#This Row],[Rep First Name]]</f>
        <v>Liu, Fang</v>
      </c>
      <c r="Z7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74" spans="1:26" x14ac:dyDescent="0.2">
      <c r="A74" s="24">
        <v>73</v>
      </c>
      <c r="B74" s="24" t="s">
        <v>35</v>
      </c>
      <c r="C74" s="24" t="s">
        <v>36</v>
      </c>
      <c r="D74" s="24" t="s">
        <v>37</v>
      </c>
      <c r="E74" s="24" t="s">
        <v>355</v>
      </c>
      <c r="F74" s="24" t="s">
        <v>48</v>
      </c>
      <c r="G74" s="24" t="s">
        <v>44</v>
      </c>
      <c r="H74" s="24" t="s">
        <v>68</v>
      </c>
      <c r="I74" s="24" t="s">
        <v>82</v>
      </c>
      <c r="J74" s="24" t="s">
        <v>80</v>
      </c>
      <c r="K74" s="24" t="s">
        <v>83</v>
      </c>
      <c r="L74" s="24">
        <v>21</v>
      </c>
      <c r="M74" s="24">
        <v>10</v>
      </c>
      <c r="N74" s="24" t="s">
        <v>173</v>
      </c>
      <c r="O74" s="24" t="s">
        <v>221</v>
      </c>
      <c r="P74" s="24" t="s">
        <v>269</v>
      </c>
      <c r="Q74" s="24" t="str" cm="1">
        <f t="array" ref="Q74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74" s="24" t="str" cm="1">
        <f t="array" ref="R7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4" s="25">
        <v>156</v>
      </c>
      <c r="T74" s="25">
        <f t="shared" si="2"/>
        <v>2948.4</v>
      </c>
      <c r="U74" s="24">
        <v>12</v>
      </c>
      <c r="V74" s="24">
        <v>50</v>
      </c>
      <c r="W74" s="24">
        <v>373</v>
      </c>
      <c r="X74" s="26" t="s">
        <v>307</v>
      </c>
      <c r="Y74" s="24" t="str">
        <f>Table13[[#This Row],[Rep Last Name]] &amp; ", " &amp; Table13[[#This Row],[Rep First Name]]</f>
        <v>Liu, Fang</v>
      </c>
      <c r="Z7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75" spans="1:26" x14ac:dyDescent="0.2">
      <c r="A75" s="24">
        <v>74</v>
      </c>
      <c r="B75" s="24" t="s">
        <v>45</v>
      </c>
      <c r="C75" s="24" t="s">
        <v>46</v>
      </c>
      <c r="D75" s="24" t="s">
        <v>15</v>
      </c>
      <c r="E75" s="24" t="s">
        <v>351</v>
      </c>
      <c r="F75" s="24" t="s">
        <v>17</v>
      </c>
      <c r="G75" s="24" t="s">
        <v>18</v>
      </c>
      <c r="H75" s="24" t="s">
        <v>26</v>
      </c>
      <c r="I75" s="24" t="s">
        <v>84</v>
      </c>
      <c r="J75" s="24" t="s">
        <v>80</v>
      </c>
      <c r="K75" s="24" t="s">
        <v>85</v>
      </c>
      <c r="L75" s="24">
        <v>15</v>
      </c>
      <c r="M75" s="24">
        <v>0</v>
      </c>
      <c r="N75" s="24" t="s">
        <v>174</v>
      </c>
      <c r="O75" s="24" t="s">
        <v>222</v>
      </c>
      <c r="P75" s="24" t="s">
        <v>270</v>
      </c>
      <c r="Q75" s="24" t="str" cm="1">
        <f t="array" ref="Q75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75" s="24" t="str" cm="1">
        <f t="array" ref="R7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5" s="25">
        <v>195</v>
      </c>
      <c r="T75" s="25">
        <f t="shared" si="2"/>
        <v>2925</v>
      </c>
      <c r="U75" s="24">
        <v>40</v>
      </c>
      <c r="V75" s="24">
        <v>75</v>
      </c>
      <c r="W75" s="24">
        <v>300</v>
      </c>
      <c r="X75" s="26" t="s">
        <v>300</v>
      </c>
      <c r="Y75" s="24" t="str">
        <f>Table13[[#This Row],[Rep Last Name]] &amp; ", " &amp; Table13[[#This Row],[Rep First Name]]</f>
        <v>Fischer, Jonas</v>
      </c>
      <c r="Z75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76" spans="1:26" x14ac:dyDescent="0.2">
      <c r="A76" s="24">
        <v>75</v>
      </c>
      <c r="B76" s="24" t="s">
        <v>45</v>
      </c>
      <c r="C76" s="24" t="s">
        <v>46</v>
      </c>
      <c r="D76" s="24" t="s">
        <v>47</v>
      </c>
      <c r="E76" s="24" t="s">
        <v>353</v>
      </c>
      <c r="F76" s="24" t="s">
        <v>17</v>
      </c>
      <c r="G76" s="24" t="s">
        <v>25</v>
      </c>
      <c r="H76" s="24" t="s">
        <v>26</v>
      </c>
      <c r="I76" s="24" t="s">
        <v>86</v>
      </c>
      <c r="J76" s="24" t="s">
        <v>80</v>
      </c>
      <c r="K76" s="24" t="s">
        <v>87</v>
      </c>
      <c r="L76" s="24">
        <v>9</v>
      </c>
      <c r="M76" s="24">
        <v>15</v>
      </c>
      <c r="N76" s="24" t="s">
        <v>175</v>
      </c>
      <c r="O76" s="24" t="s">
        <v>223</v>
      </c>
      <c r="P76" s="24" t="s">
        <v>271</v>
      </c>
      <c r="Q76" s="24" t="str" cm="1">
        <f t="array" ref="Q76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76" s="24" t="str" cm="1">
        <f t="array" ref="R7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6" s="25">
        <v>234</v>
      </c>
      <c r="T76" s="25">
        <f t="shared" si="2"/>
        <v>1790.1</v>
      </c>
      <c r="U76" s="24">
        <v>40</v>
      </c>
      <c r="V76" s="24">
        <v>150</v>
      </c>
      <c r="W76" s="24">
        <v>300</v>
      </c>
      <c r="X76" s="26" t="s">
        <v>302</v>
      </c>
      <c r="Y76" s="24" t="str">
        <f>Table13[[#This Row],[Rep Last Name]] &amp; ", " &amp; Table13[[#This Row],[Rep First Name]]</f>
        <v>Fischer, Jonas</v>
      </c>
      <c r="Z7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77" spans="1:26" x14ac:dyDescent="0.2">
      <c r="A77" s="24">
        <v>76</v>
      </c>
      <c r="B77" s="24" t="s">
        <v>45</v>
      </c>
      <c r="C77" s="24" t="s">
        <v>46</v>
      </c>
      <c r="D77" s="24" t="s">
        <v>47</v>
      </c>
      <c r="E77" s="24" t="s">
        <v>355</v>
      </c>
      <c r="F77" s="24" t="s">
        <v>32</v>
      </c>
      <c r="G77" s="24" t="s">
        <v>55</v>
      </c>
      <c r="H77" s="24" t="s">
        <v>68</v>
      </c>
      <c r="I77" s="24" t="s">
        <v>88</v>
      </c>
      <c r="J77" s="24" t="s">
        <v>89</v>
      </c>
      <c r="K77" s="24" t="s">
        <v>90</v>
      </c>
      <c r="L77" s="24">
        <v>25</v>
      </c>
      <c r="M77" s="24">
        <v>0</v>
      </c>
      <c r="N77" s="24" t="s">
        <v>176</v>
      </c>
      <c r="O77" s="24" t="s">
        <v>224</v>
      </c>
      <c r="P77" s="24" t="s">
        <v>272</v>
      </c>
      <c r="Q77" s="24" t="str" cm="1">
        <f t="array" ref="Q77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77" s="24" t="str" cm="1">
        <f t="array" ref="R7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7" s="25">
        <v>119.54</v>
      </c>
      <c r="T77" s="25">
        <f t="shared" si="2"/>
        <v>2988.5</v>
      </c>
      <c r="U77" s="24">
        <v>19</v>
      </c>
      <c r="V77" s="24">
        <v>100</v>
      </c>
      <c r="W77" s="24">
        <v>373</v>
      </c>
      <c r="X77" s="26" t="s">
        <v>310</v>
      </c>
      <c r="Y77" s="24" t="str">
        <f>Table13[[#This Row],[Rep Last Name]] &amp; ", " &amp; Table13[[#This Row],[Rep First Name]]</f>
        <v>Fischer, Jonas</v>
      </c>
      <c r="Z7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78" spans="1:26" x14ac:dyDescent="0.2">
      <c r="A78" s="24">
        <v>77</v>
      </c>
      <c r="B78" s="24" t="s">
        <v>59</v>
      </c>
      <c r="C78" s="24" t="s">
        <v>60</v>
      </c>
      <c r="D78" s="24" t="s">
        <v>23</v>
      </c>
      <c r="E78" s="24" t="s">
        <v>351</v>
      </c>
      <c r="F78" s="24" t="s">
        <v>48</v>
      </c>
      <c r="G78" s="24" t="s">
        <v>25</v>
      </c>
      <c r="H78" s="24" t="s">
        <v>28</v>
      </c>
      <c r="I78" s="24" t="s">
        <v>91</v>
      </c>
      <c r="J78" s="24" t="s">
        <v>89</v>
      </c>
      <c r="K78" s="24" t="s">
        <v>92</v>
      </c>
      <c r="L78" s="24">
        <v>19</v>
      </c>
      <c r="M78" s="24">
        <v>0</v>
      </c>
      <c r="N78" s="24" t="s">
        <v>177</v>
      </c>
      <c r="O78" s="24" t="s">
        <v>225</v>
      </c>
      <c r="P78" s="24" t="s">
        <v>273</v>
      </c>
      <c r="Q78" s="24" t="str" cm="1">
        <f t="array" ref="Q78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78" s="24" t="str" cm="1">
        <f t="array" ref="R7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8" s="25">
        <v>159.96</v>
      </c>
      <c r="T78" s="25">
        <f t="shared" si="2"/>
        <v>3039.2400000000002</v>
      </c>
      <c r="U78" s="24">
        <v>12</v>
      </c>
      <c r="V78" s="24">
        <v>150</v>
      </c>
      <c r="W78" s="24">
        <v>150</v>
      </c>
      <c r="X78" s="26" t="s">
        <v>306</v>
      </c>
      <c r="Y78" s="24" t="str">
        <f>Table13[[#This Row],[Rep Last Name]] &amp; ", " &amp; Table13[[#This Row],[Rep First Name]]</f>
        <v>Bernard, Théo</v>
      </c>
      <c r="Z7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79" spans="1:26" x14ac:dyDescent="0.2">
      <c r="A79" s="24">
        <v>78</v>
      </c>
      <c r="B79" s="24" t="s">
        <v>59</v>
      </c>
      <c r="C79" s="24" t="s">
        <v>60</v>
      </c>
      <c r="D79" s="24" t="s">
        <v>37</v>
      </c>
      <c r="E79" s="24" t="s">
        <v>355</v>
      </c>
      <c r="F79" s="24" t="s">
        <v>32</v>
      </c>
      <c r="G79" s="24" t="s">
        <v>18</v>
      </c>
      <c r="H79" s="24" t="s">
        <v>26</v>
      </c>
      <c r="I79" s="24" t="s">
        <v>93</v>
      </c>
      <c r="J79" s="24" t="s">
        <v>89</v>
      </c>
      <c r="K79" s="24" t="s">
        <v>94</v>
      </c>
      <c r="L79" s="24">
        <v>17</v>
      </c>
      <c r="M79" s="24">
        <v>15</v>
      </c>
      <c r="N79" s="24" t="s">
        <v>178</v>
      </c>
      <c r="O79" s="24" t="s">
        <v>226</v>
      </c>
      <c r="P79" s="24" t="s">
        <v>274</v>
      </c>
      <c r="Q79" s="24" t="str" cm="1">
        <f t="array" ref="Q79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79" s="24" t="str" cm="1">
        <f t="array" ref="R7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79" s="25">
        <v>199.52</v>
      </c>
      <c r="T79" s="25">
        <f t="shared" si="2"/>
        <v>2883.0639999999999</v>
      </c>
      <c r="U79" s="24">
        <v>19</v>
      </c>
      <c r="V79" s="24">
        <v>75</v>
      </c>
      <c r="W79" s="24">
        <v>300</v>
      </c>
      <c r="X79" s="26" t="s">
        <v>303</v>
      </c>
      <c r="Y79" s="24" t="str">
        <f>Table13[[#This Row],[Rep Last Name]] &amp; ", " &amp; Table13[[#This Row],[Rep First Name]]</f>
        <v>Bernard, Théo</v>
      </c>
      <c r="Z79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0" spans="1:26" x14ac:dyDescent="0.2">
      <c r="A80" s="24">
        <v>79</v>
      </c>
      <c r="B80" s="24" t="s">
        <v>59</v>
      </c>
      <c r="C80" s="24" t="s">
        <v>60</v>
      </c>
      <c r="D80" s="24" t="s">
        <v>76</v>
      </c>
      <c r="E80" s="24" t="s">
        <v>355</v>
      </c>
      <c r="F80" s="24" t="s">
        <v>17</v>
      </c>
      <c r="G80" s="24" t="s">
        <v>44</v>
      </c>
      <c r="H80" s="24" t="s">
        <v>68</v>
      </c>
      <c r="I80" s="24" t="s">
        <v>95</v>
      </c>
      <c r="J80" s="24" t="s">
        <v>89</v>
      </c>
      <c r="K80" s="24" t="s">
        <v>96</v>
      </c>
      <c r="L80" s="24">
        <v>12</v>
      </c>
      <c r="M80" s="24">
        <v>15</v>
      </c>
      <c r="N80" s="24" t="s">
        <v>179</v>
      </c>
      <c r="O80" s="24" t="s">
        <v>227</v>
      </c>
      <c r="P80" s="24" t="s">
        <v>275</v>
      </c>
      <c r="Q80" s="24" t="str" cm="1">
        <f t="array" ref="Q80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80" s="24" t="str" cm="1">
        <f t="array" ref="R8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80" s="25">
        <v>239.94</v>
      </c>
      <c r="T80" s="25">
        <f t="shared" si="2"/>
        <v>2447.3879999999999</v>
      </c>
      <c r="U80" s="24">
        <v>40</v>
      </c>
      <c r="V80" s="24">
        <v>50</v>
      </c>
      <c r="W80" s="24">
        <v>373</v>
      </c>
      <c r="X80" s="26" t="s">
        <v>309</v>
      </c>
      <c r="Y80" s="24" t="str">
        <f>Table13[[#This Row],[Rep Last Name]] &amp; ", " &amp; Table13[[#This Row],[Rep First Name]]</f>
        <v>Bernard, Théo</v>
      </c>
      <c r="Z8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81" spans="1:26" x14ac:dyDescent="0.2">
      <c r="A81" s="24">
        <v>80</v>
      </c>
      <c r="B81" s="24" t="s">
        <v>59</v>
      </c>
      <c r="C81" s="24" t="s">
        <v>60</v>
      </c>
      <c r="D81" s="24" t="s">
        <v>37</v>
      </c>
      <c r="E81" s="24" t="s">
        <v>354</v>
      </c>
      <c r="F81" s="24" t="s">
        <v>32</v>
      </c>
      <c r="G81" s="24" t="s">
        <v>44</v>
      </c>
      <c r="H81" s="24" t="s">
        <v>68</v>
      </c>
      <c r="I81" s="24" t="s">
        <v>97</v>
      </c>
      <c r="J81" s="24" t="s">
        <v>98</v>
      </c>
      <c r="K81" s="24" t="s">
        <v>90</v>
      </c>
      <c r="L81" s="24">
        <v>20</v>
      </c>
      <c r="M81" s="24">
        <v>5</v>
      </c>
      <c r="N81" s="24" t="s">
        <v>180</v>
      </c>
      <c r="O81" s="24" t="s">
        <v>228</v>
      </c>
      <c r="P81" s="24" t="s">
        <v>276</v>
      </c>
      <c r="Q81" s="24" t="str" cm="1">
        <f t="array" ref="Q81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81" s="24" t="str" cm="1">
        <f t="array" ref="R8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81" s="25">
        <v>119.54</v>
      </c>
      <c r="T81" s="25">
        <f t="shared" si="2"/>
        <v>2271.2600000000002</v>
      </c>
      <c r="U81" s="24">
        <v>19</v>
      </c>
      <c r="V81" s="24">
        <v>50</v>
      </c>
      <c r="W81" s="24">
        <v>373</v>
      </c>
      <c r="X81" s="26" t="s">
        <v>312</v>
      </c>
      <c r="Y81" s="24" t="str">
        <f>Table13[[#This Row],[Rep Last Name]] &amp; ", " &amp; Table13[[#This Row],[Rep First Name]]</f>
        <v>Bernard, Théo</v>
      </c>
      <c r="Z8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2" spans="1:26" x14ac:dyDescent="0.2">
      <c r="A82" s="24">
        <v>81</v>
      </c>
      <c r="B82" s="24" t="s">
        <v>59</v>
      </c>
      <c r="C82" s="24" t="s">
        <v>60</v>
      </c>
      <c r="D82" s="24" t="s">
        <v>31</v>
      </c>
      <c r="E82" s="24" t="s">
        <v>351</v>
      </c>
      <c r="F82" s="24" t="s">
        <v>48</v>
      </c>
      <c r="G82" s="24" t="s">
        <v>18</v>
      </c>
      <c r="H82" s="24" t="s">
        <v>28</v>
      </c>
      <c r="I82" s="24" t="s">
        <v>97</v>
      </c>
      <c r="J82" s="24" t="s">
        <v>98</v>
      </c>
      <c r="K82" s="24" t="s">
        <v>90</v>
      </c>
      <c r="L82" s="24">
        <v>20</v>
      </c>
      <c r="M82" s="24">
        <v>5</v>
      </c>
      <c r="N82" s="24" t="s">
        <v>180</v>
      </c>
      <c r="O82" s="24" t="s">
        <v>228</v>
      </c>
      <c r="P82" s="24" t="s">
        <v>276</v>
      </c>
      <c r="Q82" s="24" t="str" cm="1">
        <f t="array" ref="Q82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82" s="24" t="str" cm="1">
        <f t="array" ref="R8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82" s="25">
        <v>119.54</v>
      </c>
      <c r="T82" s="25">
        <f t="shared" si="2"/>
        <v>2271.2600000000002</v>
      </c>
      <c r="U82" s="24">
        <v>12</v>
      </c>
      <c r="V82" s="24">
        <v>75</v>
      </c>
      <c r="W82" s="24">
        <v>150</v>
      </c>
      <c r="X82" s="26" t="s">
        <v>315</v>
      </c>
      <c r="Y82" s="24" t="str">
        <f>Table13[[#This Row],[Rep Last Name]] &amp; ", " &amp; Table13[[#This Row],[Rep First Name]]</f>
        <v>Bernard, Théo</v>
      </c>
      <c r="Z8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3" spans="1:26" x14ac:dyDescent="0.2">
      <c r="A83" s="24">
        <v>82</v>
      </c>
      <c r="B83" s="24" t="s">
        <v>13</v>
      </c>
      <c r="C83" s="24" t="s">
        <v>14</v>
      </c>
      <c r="D83" s="24" t="s">
        <v>76</v>
      </c>
      <c r="E83" s="24" t="s">
        <v>355</v>
      </c>
      <c r="F83" s="24" t="s">
        <v>17</v>
      </c>
      <c r="G83" s="24" t="s">
        <v>44</v>
      </c>
      <c r="H83" s="24" t="s">
        <v>19</v>
      </c>
      <c r="I83" s="24" t="s">
        <v>99</v>
      </c>
      <c r="J83" s="24" t="s">
        <v>98</v>
      </c>
      <c r="K83" s="24" t="s">
        <v>92</v>
      </c>
      <c r="L83" s="24">
        <v>14</v>
      </c>
      <c r="M83" s="24">
        <v>5</v>
      </c>
      <c r="N83" s="24" t="s">
        <v>181</v>
      </c>
      <c r="O83" s="24" t="s">
        <v>229</v>
      </c>
      <c r="P83" s="24" t="s">
        <v>277</v>
      </c>
      <c r="Q83" s="24" t="str" cm="1">
        <f t="array" ref="Q83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83" s="24" t="str" cm="1">
        <f t="array" ref="R8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83" s="25">
        <v>159.96</v>
      </c>
      <c r="T83" s="25">
        <f t="shared" si="2"/>
        <v>2127.4679999999998</v>
      </c>
      <c r="U83" s="24">
        <v>40</v>
      </c>
      <c r="V83" s="24">
        <v>50</v>
      </c>
      <c r="W83" s="24">
        <v>311</v>
      </c>
      <c r="X83" s="26" t="s">
        <v>309</v>
      </c>
      <c r="Y83" s="24" t="str">
        <f>Table13[[#This Row],[Rep Last Name]] &amp; ", " &amp; Table13[[#This Row],[Rep First Name]]</f>
        <v>Joshi, Sanya</v>
      </c>
      <c r="Z8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84" spans="1:26" x14ac:dyDescent="0.2">
      <c r="A84" s="24">
        <v>83</v>
      </c>
      <c r="B84" s="24" t="s">
        <v>13</v>
      </c>
      <c r="C84" s="24" t="s">
        <v>14</v>
      </c>
      <c r="D84" s="24" t="s">
        <v>23</v>
      </c>
      <c r="E84" s="24" t="s">
        <v>351</v>
      </c>
      <c r="F84" s="24" t="s">
        <v>48</v>
      </c>
      <c r="G84" s="24" t="s">
        <v>18</v>
      </c>
      <c r="H84" s="24" t="s">
        <v>19</v>
      </c>
      <c r="I84" s="24" t="s">
        <v>100</v>
      </c>
      <c r="J84" s="24" t="s">
        <v>98</v>
      </c>
      <c r="K84" s="24" t="s">
        <v>94</v>
      </c>
      <c r="L84" s="24">
        <v>10</v>
      </c>
      <c r="M84" s="24">
        <v>15</v>
      </c>
      <c r="N84" s="24" t="s">
        <v>182</v>
      </c>
      <c r="O84" s="24" t="s">
        <v>230</v>
      </c>
      <c r="P84" s="24" t="s">
        <v>278</v>
      </c>
      <c r="Q84" s="24" t="str" cm="1">
        <f t="array" ref="Q84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84" s="24" t="str" cm="1">
        <f t="array" ref="R8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84" s="25">
        <v>199.52</v>
      </c>
      <c r="T84" s="25">
        <f t="shared" si="2"/>
        <v>1695.92</v>
      </c>
      <c r="U84" s="24">
        <v>12</v>
      </c>
      <c r="V84" s="24">
        <v>75</v>
      </c>
      <c r="W84" s="24">
        <v>311</v>
      </c>
      <c r="X84" s="26" t="s">
        <v>315</v>
      </c>
      <c r="Y84" s="24" t="str">
        <f>Table13[[#This Row],[Rep Last Name]] &amp; ", " &amp; Table13[[#This Row],[Rep First Name]]</f>
        <v>Joshi, Sanya</v>
      </c>
      <c r="Z8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5" spans="1:26" x14ac:dyDescent="0.2">
      <c r="A85" s="24">
        <v>84</v>
      </c>
      <c r="B85" s="24" t="s">
        <v>13</v>
      </c>
      <c r="C85" s="24" t="s">
        <v>14</v>
      </c>
      <c r="D85" s="24" t="s">
        <v>37</v>
      </c>
      <c r="E85" s="24" t="s">
        <v>351</v>
      </c>
      <c r="F85" s="24" t="s">
        <v>48</v>
      </c>
      <c r="G85" s="24" t="s">
        <v>25</v>
      </c>
      <c r="H85" s="24" t="s">
        <v>19</v>
      </c>
      <c r="I85" s="24" t="s">
        <v>101</v>
      </c>
      <c r="J85" s="24" t="s">
        <v>98</v>
      </c>
      <c r="K85" s="24" t="s">
        <v>96</v>
      </c>
      <c r="L85" s="24">
        <v>8</v>
      </c>
      <c r="M85" s="24">
        <v>0</v>
      </c>
      <c r="N85" s="24" t="s">
        <v>183</v>
      </c>
      <c r="O85" s="24" t="s">
        <v>231</v>
      </c>
      <c r="P85" s="24" t="s">
        <v>279</v>
      </c>
      <c r="Q85" s="24" t="str" cm="1">
        <f t="array" ref="Q85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85" s="24" t="str" cm="1">
        <f t="array" ref="R8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85" s="25">
        <v>239.94</v>
      </c>
      <c r="T85" s="25">
        <f t="shared" si="2"/>
        <v>1919.52</v>
      </c>
      <c r="U85" s="24">
        <v>12</v>
      </c>
      <c r="V85" s="24">
        <v>150</v>
      </c>
      <c r="W85" s="24">
        <v>311</v>
      </c>
      <c r="X85" s="26" t="s">
        <v>306</v>
      </c>
      <c r="Y85" s="24" t="str">
        <f>Table13[[#This Row],[Rep Last Name]] &amp; ", " &amp; Table13[[#This Row],[Rep First Name]]</f>
        <v>Joshi, Sanya</v>
      </c>
      <c r="Z8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6" spans="1:26" x14ac:dyDescent="0.2">
      <c r="A86" s="24">
        <v>85</v>
      </c>
      <c r="B86" s="24" t="s">
        <v>35</v>
      </c>
      <c r="C86" s="24" t="s">
        <v>36</v>
      </c>
      <c r="D86" s="24" t="s">
        <v>37</v>
      </c>
      <c r="E86" s="24" t="s">
        <v>353</v>
      </c>
      <c r="F86" s="24" t="s">
        <v>24</v>
      </c>
      <c r="G86" s="24" t="s">
        <v>44</v>
      </c>
      <c r="H86" s="24" t="s">
        <v>19</v>
      </c>
      <c r="I86" s="24" t="s">
        <v>102</v>
      </c>
      <c r="J86" s="24" t="s">
        <v>103</v>
      </c>
      <c r="K86" s="24" t="s">
        <v>104</v>
      </c>
      <c r="L86" s="24">
        <v>12</v>
      </c>
      <c r="M86" s="24">
        <v>0</v>
      </c>
      <c r="N86" s="24" t="s">
        <v>184</v>
      </c>
      <c r="O86" s="24" t="s">
        <v>232</v>
      </c>
      <c r="P86" s="24" t="s">
        <v>280</v>
      </c>
      <c r="Q86" s="24" t="str" cm="1">
        <f t="array" ref="Q86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86" s="24" t="str" cm="1">
        <f t="array" ref="R8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86" s="25">
        <v>111.55</v>
      </c>
      <c r="T86" s="25">
        <f t="shared" si="2"/>
        <v>1338.6</v>
      </c>
      <c r="U86" s="24">
        <v>50</v>
      </c>
      <c r="V86" s="24">
        <v>50</v>
      </c>
      <c r="W86" s="24">
        <v>311</v>
      </c>
      <c r="X86" s="26" t="s">
        <v>305</v>
      </c>
      <c r="Y86" s="24" t="str">
        <f>Table13[[#This Row],[Rep Last Name]] &amp; ", " &amp; Table13[[#This Row],[Rep First Name]]</f>
        <v>Liu, Fang</v>
      </c>
      <c r="Z86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7" spans="1:26" x14ac:dyDescent="0.2">
      <c r="A87" s="24">
        <v>86</v>
      </c>
      <c r="B87" s="24" t="s">
        <v>35</v>
      </c>
      <c r="C87" s="24" t="s">
        <v>36</v>
      </c>
      <c r="D87" s="24" t="s">
        <v>37</v>
      </c>
      <c r="E87" s="24" t="s">
        <v>351</v>
      </c>
      <c r="F87" s="24" t="s">
        <v>24</v>
      </c>
      <c r="G87" s="24" t="s">
        <v>25</v>
      </c>
      <c r="H87" s="24" t="s">
        <v>26</v>
      </c>
      <c r="I87" s="24" t="s">
        <v>105</v>
      </c>
      <c r="J87" s="24" t="s">
        <v>103</v>
      </c>
      <c r="K87" s="24" t="s">
        <v>106</v>
      </c>
      <c r="L87" s="24">
        <v>9</v>
      </c>
      <c r="M87" s="24">
        <v>0</v>
      </c>
      <c r="N87" s="24" t="s">
        <v>185</v>
      </c>
      <c r="O87" s="24" t="s">
        <v>233</v>
      </c>
      <c r="P87" s="24" t="s">
        <v>281</v>
      </c>
      <c r="Q87" s="24" t="str" cm="1">
        <f t="array" ref="Q87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87" s="24" t="str" cm="1">
        <f t="array" ref="R8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87" s="25">
        <v>148.83000000000001</v>
      </c>
      <c r="T87" s="25">
        <f t="shared" si="2"/>
        <v>1339.47</v>
      </c>
      <c r="U87" s="24">
        <v>50</v>
      </c>
      <c r="V87" s="24">
        <v>150</v>
      </c>
      <c r="W87" s="24">
        <v>300</v>
      </c>
      <c r="X87" s="26" t="s">
        <v>301</v>
      </c>
      <c r="Y87" s="24" t="str">
        <f>Table13[[#This Row],[Rep Last Name]] &amp; ", " &amp; Table13[[#This Row],[Rep First Name]]</f>
        <v>Liu, Fang</v>
      </c>
      <c r="Z87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88" spans="1:26" x14ac:dyDescent="0.2">
      <c r="A88" s="24">
        <v>87</v>
      </c>
      <c r="B88" s="24" t="s">
        <v>35</v>
      </c>
      <c r="C88" s="24" t="s">
        <v>36</v>
      </c>
      <c r="D88" s="24" t="s">
        <v>76</v>
      </c>
      <c r="E88" s="24" t="s">
        <v>355</v>
      </c>
      <c r="F88" s="24" t="s">
        <v>32</v>
      </c>
      <c r="G88" s="24" t="s">
        <v>44</v>
      </c>
      <c r="H88" s="24" t="s">
        <v>26</v>
      </c>
      <c r="I88" s="24" t="s">
        <v>107</v>
      </c>
      <c r="J88" s="24" t="s">
        <v>103</v>
      </c>
      <c r="K88" s="24" t="s">
        <v>108</v>
      </c>
      <c r="L88" s="24">
        <v>7</v>
      </c>
      <c r="M88" s="24">
        <v>15</v>
      </c>
      <c r="N88" s="24" t="s">
        <v>186</v>
      </c>
      <c r="O88" s="24" t="s">
        <v>234</v>
      </c>
      <c r="P88" s="24" t="s">
        <v>282</v>
      </c>
      <c r="Q88" s="24" t="str" cm="1">
        <f t="array" ref="Q88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88" s="24" t="str" cm="1">
        <f t="array" ref="R8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88" s="25">
        <v>186.12</v>
      </c>
      <c r="T88" s="25">
        <f t="shared" si="2"/>
        <v>1107.414</v>
      </c>
      <c r="U88" s="24">
        <v>19</v>
      </c>
      <c r="V88" s="24">
        <v>50</v>
      </c>
      <c r="W88" s="24">
        <v>300</v>
      </c>
      <c r="X88" s="26" t="s">
        <v>312</v>
      </c>
      <c r="Y88" s="24" t="str">
        <f>Table13[[#This Row],[Rep Last Name]] &amp; ", " &amp; Table13[[#This Row],[Rep First Name]]</f>
        <v>Liu, Fang</v>
      </c>
      <c r="Z88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89" spans="1:26" x14ac:dyDescent="0.2">
      <c r="A89" s="24">
        <v>88</v>
      </c>
      <c r="B89" s="24" t="s">
        <v>45</v>
      </c>
      <c r="C89" s="24" t="s">
        <v>46</v>
      </c>
      <c r="D89" s="24" t="s">
        <v>37</v>
      </c>
      <c r="E89" s="24" t="s">
        <v>351</v>
      </c>
      <c r="F89" s="24" t="s">
        <v>32</v>
      </c>
      <c r="G89" s="24" t="s">
        <v>25</v>
      </c>
      <c r="H89" s="24" t="s">
        <v>19</v>
      </c>
      <c r="I89" s="24" t="s">
        <v>109</v>
      </c>
      <c r="J89" s="24" t="s">
        <v>103</v>
      </c>
      <c r="K89" s="24" t="s">
        <v>110</v>
      </c>
      <c r="L89" s="24">
        <v>5</v>
      </c>
      <c r="M89" s="24">
        <v>15</v>
      </c>
      <c r="N89" s="24" t="s">
        <v>187</v>
      </c>
      <c r="O89" s="24" t="s">
        <v>235</v>
      </c>
      <c r="P89" s="24" t="s">
        <v>283</v>
      </c>
      <c r="Q89" s="24" t="str" cm="1">
        <f t="array" ref="Q89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89" s="24" t="str" cm="1">
        <f t="array" ref="R8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89" s="25">
        <v>213.11</v>
      </c>
      <c r="T89" s="25">
        <f t="shared" si="2"/>
        <v>905.71750000000009</v>
      </c>
      <c r="U89" s="24">
        <v>19</v>
      </c>
      <c r="V89" s="24">
        <v>150</v>
      </c>
      <c r="W89" s="24">
        <v>311</v>
      </c>
      <c r="X89" s="26" t="s">
        <v>304</v>
      </c>
      <c r="Y89" s="24" t="str">
        <f>Table13[[#This Row],[Rep Last Name]] &amp; ", " &amp; Table13[[#This Row],[Rep First Name]]</f>
        <v>Fischer, Jonas</v>
      </c>
      <c r="Z89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90" spans="1:26" x14ac:dyDescent="0.2">
      <c r="A90" s="24">
        <v>89</v>
      </c>
      <c r="B90" s="24" t="s">
        <v>45</v>
      </c>
      <c r="C90" s="24" t="s">
        <v>46</v>
      </c>
      <c r="D90" s="24" t="s">
        <v>37</v>
      </c>
      <c r="E90" s="24" t="s">
        <v>351</v>
      </c>
      <c r="F90" s="24" t="s">
        <v>32</v>
      </c>
      <c r="G90" s="24" t="s">
        <v>44</v>
      </c>
      <c r="H90" s="24" t="s">
        <v>28</v>
      </c>
      <c r="I90" s="24" t="s">
        <v>111</v>
      </c>
      <c r="J90" s="24" t="s">
        <v>112</v>
      </c>
      <c r="K90" s="24" t="s">
        <v>113</v>
      </c>
      <c r="L90" s="24">
        <v>16</v>
      </c>
      <c r="M90" s="24">
        <v>5</v>
      </c>
      <c r="N90" s="24" t="s">
        <v>188</v>
      </c>
      <c r="O90" s="24" t="s">
        <v>236</v>
      </c>
      <c r="P90" s="24" t="s">
        <v>284</v>
      </c>
      <c r="Q90" s="24" t="str" cm="1">
        <f t="array" ref="Q90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90" s="24" t="str" cm="1">
        <f t="array" ref="R9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90" s="25">
        <v>104.34</v>
      </c>
      <c r="T90" s="25">
        <f t="shared" si="2"/>
        <v>1585.9680000000001</v>
      </c>
      <c r="U90" s="24">
        <v>19</v>
      </c>
      <c r="V90" s="24">
        <v>50</v>
      </c>
      <c r="W90" s="24">
        <v>150</v>
      </c>
      <c r="X90" s="26" t="s">
        <v>312</v>
      </c>
      <c r="Y90" s="24" t="str">
        <f>Table13[[#This Row],[Rep Last Name]] &amp; ", " &amp; Table13[[#This Row],[Rep First Name]]</f>
        <v>Fischer, Jonas</v>
      </c>
      <c r="Z90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91" spans="1:26" x14ac:dyDescent="0.2">
      <c r="A91" s="24">
        <v>90</v>
      </c>
      <c r="B91" s="24" t="s">
        <v>45</v>
      </c>
      <c r="C91" s="24" t="s">
        <v>46</v>
      </c>
      <c r="D91" s="24" t="s">
        <v>76</v>
      </c>
      <c r="E91" s="24" t="s">
        <v>355</v>
      </c>
      <c r="F91" s="24" t="s">
        <v>17</v>
      </c>
      <c r="G91" s="24" t="s">
        <v>55</v>
      </c>
      <c r="H91" s="24" t="s">
        <v>26</v>
      </c>
      <c r="I91" s="24" t="s">
        <v>114</v>
      </c>
      <c r="J91" s="24" t="s">
        <v>112</v>
      </c>
      <c r="K91" s="24" t="s">
        <v>115</v>
      </c>
      <c r="L91" s="24">
        <v>13</v>
      </c>
      <c r="M91" s="24">
        <v>5</v>
      </c>
      <c r="N91" s="24" t="s">
        <v>189</v>
      </c>
      <c r="O91" s="24" t="s">
        <v>237</v>
      </c>
      <c r="P91" s="24" t="s">
        <v>285</v>
      </c>
      <c r="Q91" s="24" t="str" cm="1">
        <f t="array" ref="Q91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91" s="24" t="str" cm="1">
        <f t="array" ref="R9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91" s="25">
        <v>139.05000000000001</v>
      </c>
      <c r="T91" s="25">
        <f t="shared" si="2"/>
        <v>1717.2674999999999</v>
      </c>
      <c r="U91" s="24">
        <v>40</v>
      </c>
      <c r="V91" s="24">
        <v>100</v>
      </c>
      <c r="W91" s="24">
        <v>300</v>
      </c>
      <c r="X91" s="26" t="s">
        <v>314</v>
      </c>
      <c r="Y91" s="24" t="str">
        <f>Table13[[#This Row],[Rep Last Name]] &amp; ", " &amp; Table13[[#This Row],[Rep First Name]]</f>
        <v>Fischer, Jonas</v>
      </c>
      <c r="Z9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92" spans="1:26" x14ac:dyDescent="0.2">
      <c r="A92" s="24">
        <v>91</v>
      </c>
      <c r="B92" s="24" t="s">
        <v>59</v>
      </c>
      <c r="C92" s="24" t="s">
        <v>60</v>
      </c>
      <c r="D92" s="24" t="s">
        <v>76</v>
      </c>
      <c r="E92" s="24" t="s">
        <v>353</v>
      </c>
      <c r="F92" s="24" t="s">
        <v>24</v>
      </c>
      <c r="G92" s="24" t="s">
        <v>18</v>
      </c>
      <c r="H92" s="24" t="s">
        <v>26</v>
      </c>
      <c r="I92" s="24" t="s">
        <v>116</v>
      </c>
      <c r="J92" s="24" t="s">
        <v>112</v>
      </c>
      <c r="K92" s="24" t="s">
        <v>117</v>
      </c>
      <c r="L92" s="24">
        <v>11</v>
      </c>
      <c r="M92" s="24">
        <v>0</v>
      </c>
      <c r="N92" s="24" t="s">
        <v>190</v>
      </c>
      <c r="O92" s="24" t="s">
        <v>238</v>
      </c>
      <c r="P92" s="24" t="s">
        <v>286</v>
      </c>
      <c r="Q92" s="24" t="str" cm="1">
        <f t="array" ref="Q92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92" s="24" t="str" cm="1">
        <f t="array" ref="R9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92" s="25">
        <v>173.77</v>
      </c>
      <c r="T92" s="25">
        <f t="shared" si="2"/>
        <v>1911.47</v>
      </c>
      <c r="U92" s="24">
        <v>50</v>
      </c>
      <c r="V92" s="24">
        <v>75</v>
      </c>
      <c r="W92" s="24">
        <v>300</v>
      </c>
      <c r="X92" s="26" t="s">
        <v>313</v>
      </c>
      <c r="Y92" s="24" t="str">
        <f>Table13[[#This Row],[Rep Last Name]] &amp; ", " &amp; Table13[[#This Row],[Rep First Name]]</f>
        <v>Bernard, Théo</v>
      </c>
      <c r="Z9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93" spans="1:26" x14ac:dyDescent="0.2">
      <c r="A93" s="24">
        <v>92</v>
      </c>
      <c r="B93" s="24" t="s">
        <v>59</v>
      </c>
      <c r="C93" s="24" t="s">
        <v>60</v>
      </c>
      <c r="D93" s="24" t="s">
        <v>23</v>
      </c>
      <c r="E93" s="24" t="s">
        <v>354</v>
      </c>
      <c r="F93" s="24" t="s">
        <v>17</v>
      </c>
      <c r="G93" s="24" t="s">
        <v>55</v>
      </c>
      <c r="H93" s="24"/>
      <c r="I93" s="24" t="s">
        <v>118</v>
      </c>
      <c r="J93" s="24" t="s">
        <v>112</v>
      </c>
      <c r="K93" s="24" t="s">
        <v>119</v>
      </c>
      <c r="L93" s="24">
        <v>6</v>
      </c>
      <c r="M93" s="24">
        <v>5</v>
      </c>
      <c r="N93" s="24" t="s">
        <v>191</v>
      </c>
      <c r="O93" s="24" t="s">
        <v>239</v>
      </c>
      <c r="P93" s="24" t="s">
        <v>287</v>
      </c>
      <c r="Q93" s="24" t="str" cm="1">
        <f t="array" ref="Q93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93" s="24" t="str" cm="1">
        <f t="array" ref="R9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93" s="25">
        <v>208.49</v>
      </c>
      <c r="T93" s="25">
        <f t="shared" si="2"/>
        <v>1188.393</v>
      </c>
      <c r="U93" s="24">
        <v>40</v>
      </c>
      <c r="V93" s="24">
        <v>100</v>
      </c>
      <c r="W93" s="24">
        <v>301</v>
      </c>
      <c r="X93" s="26" t="s">
        <v>314</v>
      </c>
      <c r="Y93" s="24" t="str">
        <f>Table13[[#This Row],[Rep Last Name]] &amp; ", " &amp; Table13[[#This Row],[Rep First Name]]</f>
        <v>Bernard, Théo</v>
      </c>
      <c r="Z9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94" spans="1:26" x14ac:dyDescent="0.2">
      <c r="A94" s="24">
        <v>93</v>
      </c>
      <c r="B94" s="24" t="s">
        <v>59</v>
      </c>
      <c r="C94" s="24" t="s">
        <v>60</v>
      </c>
      <c r="D94" s="24" t="s">
        <v>15</v>
      </c>
      <c r="E94" s="24" t="s">
        <v>355</v>
      </c>
      <c r="F94" s="24" t="s">
        <v>48</v>
      </c>
      <c r="G94" s="24" t="s">
        <v>44</v>
      </c>
      <c r="H94" s="24" t="s">
        <v>28</v>
      </c>
      <c r="I94" s="24" t="s">
        <v>120</v>
      </c>
      <c r="J94" s="24" t="s">
        <v>121</v>
      </c>
      <c r="K94" s="24" t="s">
        <v>122</v>
      </c>
      <c r="L94" s="24">
        <v>14</v>
      </c>
      <c r="M94" s="24">
        <v>10</v>
      </c>
      <c r="N94" s="24" t="s">
        <v>192</v>
      </c>
      <c r="O94" s="24" t="s">
        <v>240</v>
      </c>
      <c r="P94" s="24" t="s">
        <v>288</v>
      </c>
      <c r="Q94" s="24" t="str" cm="1">
        <f t="array" ref="Q94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94" s="24" t="str" cm="1">
        <f t="array" ref="R9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94" s="25">
        <v>106.56</v>
      </c>
      <c r="T94" s="25">
        <f t="shared" si="2"/>
        <v>1342.6560000000002</v>
      </c>
      <c r="U94" s="24">
        <v>12</v>
      </c>
      <c r="V94" s="24">
        <v>50</v>
      </c>
      <c r="W94" s="24">
        <v>150</v>
      </c>
      <c r="X94" s="26" t="s">
        <v>307</v>
      </c>
      <c r="Y94" s="24" t="str">
        <f>Table13[[#This Row],[Rep Last Name]] &amp; ", " &amp; Table13[[#This Row],[Rep First Name]]</f>
        <v>Bernard, Théo</v>
      </c>
      <c r="Z9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95" spans="1:26" x14ac:dyDescent="0.2">
      <c r="A95" s="24">
        <v>94</v>
      </c>
      <c r="B95" s="24" t="s">
        <v>13</v>
      </c>
      <c r="C95" s="24" t="s">
        <v>14</v>
      </c>
      <c r="D95" s="24" t="s">
        <v>37</v>
      </c>
      <c r="E95" s="24" t="s">
        <v>354</v>
      </c>
      <c r="F95" s="24" t="s">
        <v>17</v>
      </c>
      <c r="G95" s="24" t="s">
        <v>25</v>
      </c>
      <c r="H95" s="24" t="s">
        <v>28</v>
      </c>
      <c r="I95" s="24" t="s">
        <v>123</v>
      </c>
      <c r="J95" s="24" t="s">
        <v>121</v>
      </c>
      <c r="K95" s="24" t="s">
        <v>124</v>
      </c>
      <c r="L95" s="24">
        <v>10</v>
      </c>
      <c r="M95" s="24">
        <v>15</v>
      </c>
      <c r="N95" s="24" t="s">
        <v>193</v>
      </c>
      <c r="O95" s="24" t="s">
        <v>241</v>
      </c>
      <c r="P95" s="24" t="s">
        <v>289</v>
      </c>
      <c r="Q95" s="24" t="str" cm="1">
        <f t="array" ref="Q95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95" s="24" t="str" cm="1">
        <f t="array" ref="R9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95" s="25">
        <v>142.08000000000001</v>
      </c>
      <c r="T95" s="25">
        <f t="shared" si="2"/>
        <v>1207.68</v>
      </c>
      <c r="U95" s="24">
        <v>40</v>
      </c>
      <c r="V95" s="24">
        <v>150</v>
      </c>
      <c r="W95" s="24">
        <v>150</v>
      </c>
      <c r="X95" s="26" t="s">
        <v>302</v>
      </c>
      <c r="Y95" s="24" t="str">
        <f>Table13[[#This Row],[Rep Last Name]] &amp; ", " &amp; Table13[[#This Row],[Rep First Name]]</f>
        <v>Joshi, Sanya</v>
      </c>
      <c r="Z9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96" spans="1:26" x14ac:dyDescent="0.2">
      <c r="A96" s="24">
        <v>95</v>
      </c>
      <c r="B96" s="24" t="s">
        <v>13</v>
      </c>
      <c r="C96" s="24" t="s">
        <v>14</v>
      </c>
      <c r="D96" s="24" t="s">
        <v>47</v>
      </c>
      <c r="E96" s="24" t="s">
        <v>351</v>
      </c>
      <c r="F96" s="24" t="s">
        <v>17</v>
      </c>
      <c r="G96" s="24" t="s">
        <v>55</v>
      </c>
      <c r="H96" s="24" t="s">
        <v>26</v>
      </c>
      <c r="I96" s="24" t="s">
        <v>125</v>
      </c>
      <c r="J96" s="24" t="s">
        <v>121</v>
      </c>
      <c r="K96" s="24" t="s">
        <v>126</v>
      </c>
      <c r="L96" s="24">
        <v>7</v>
      </c>
      <c r="M96" s="24">
        <v>0</v>
      </c>
      <c r="N96" s="24" t="s">
        <v>194</v>
      </c>
      <c r="O96" s="24" t="s">
        <v>242</v>
      </c>
      <c r="P96" s="24" t="s">
        <v>290</v>
      </c>
      <c r="Q96" s="24" t="str" cm="1">
        <f t="array" ref="Q96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96" s="24" t="str" cm="1">
        <f t="array" ref="R9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96" s="25">
        <v>177.6</v>
      </c>
      <c r="T96" s="25">
        <f t="shared" si="2"/>
        <v>1243.2</v>
      </c>
      <c r="U96" s="24">
        <v>40</v>
      </c>
      <c r="V96" s="24">
        <v>100</v>
      </c>
      <c r="W96" s="24">
        <v>300</v>
      </c>
      <c r="X96" s="26" t="s">
        <v>314</v>
      </c>
      <c r="Y96" s="24" t="str">
        <f>Table13[[#This Row],[Rep Last Name]] &amp; ", " &amp; Table13[[#This Row],[Rep First Name]]</f>
        <v>Joshi, Sanya</v>
      </c>
      <c r="Z9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97" spans="1:26" x14ac:dyDescent="0.2">
      <c r="A97" s="24">
        <v>96</v>
      </c>
      <c r="B97" s="24" t="s">
        <v>13</v>
      </c>
      <c r="C97" s="24" t="s">
        <v>14</v>
      </c>
      <c r="D97" s="24" t="s">
        <v>23</v>
      </c>
      <c r="E97" s="24" t="s">
        <v>351</v>
      </c>
      <c r="F97" s="24" t="s">
        <v>17</v>
      </c>
      <c r="G97" s="24" t="s">
        <v>25</v>
      </c>
      <c r="H97" s="24" t="s">
        <v>68</v>
      </c>
      <c r="I97" s="24" t="s">
        <v>127</v>
      </c>
      <c r="J97" s="24" t="s">
        <v>121</v>
      </c>
      <c r="K97" s="24" t="s">
        <v>128</v>
      </c>
      <c r="L97" s="24">
        <v>5</v>
      </c>
      <c r="M97" s="24">
        <v>10</v>
      </c>
      <c r="N97" s="24" t="s">
        <v>195</v>
      </c>
      <c r="O97" s="24" t="s">
        <v>243</v>
      </c>
      <c r="P97" s="24" t="s">
        <v>291</v>
      </c>
      <c r="Q97" s="24" t="str" cm="1">
        <f t="array" ref="Q97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97" s="24" t="str" cm="1">
        <f t="array" ref="R9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97" s="25">
        <v>213.12</v>
      </c>
      <c r="T97" s="25">
        <f t="shared" si="2"/>
        <v>959.04</v>
      </c>
      <c r="U97" s="24">
        <v>40</v>
      </c>
      <c r="V97" s="24">
        <v>150</v>
      </c>
      <c r="W97" s="24">
        <v>373</v>
      </c>
      <c r="X97" s="26" t="s">
        <v>302</v>
      </c>
      <c r="Y97" s="24" t="str">
        <f>Table13[[#This Row],[Rep Last Name]] &amp; ", " &amp; Table13[[#This Row],[Rep First Name]]</f>
        <v>Joshi, Sanya</v>
      </c>
      <c r="Z97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98" spans="1:26" x14ac:dyDescent="0.2">
      <c r="A98" s="24">
        <v>97</v>
      </c>
      <c r="B98" s="24" t="s">
        <v>13</v>
      </c>
      <c r="C98" s="24" t="s">
        <v>14</v>
      </c>
      <c r="D98" s="24" t="s">
        <v>31</v>
      </c>
      <c r="E98" s="24" t="s">
        <v>355</v>
      </c>
      <c r="F98" s="24" t="s">
        <v>17</v>
      </c>
      <c r="G98" s="24" t="s">
        <v>44</v>
      </c>
      <c r="H98" s="24" t="s">
        <v>28</v>
      </c>
      <c r="I98" s="24" t="s">
        <v>129</v>
      </c>
      <c r="J98" s="24" t="s">
        <v>130</v>
      </c>
      <c r="K98" s="24" t="s">
        <v>131</v>
      </c>
      <c r="L98" s="24">
        <v>19</v>
      </c>
      <c r="M98" s="24">
        <v>0</v>
      </c>
      <c r="N98" s="24" t="s">
        <v>196</v>
      </c>
      <c r="O98" s="24" t="s">
        <v>244</v>
      </c>
      <c r="P98" s="24" t="s">
        <v>292</v>
      </c>
      <c r="Q98" s="24" t="str" cm="1">
        <f t="array" ref="Q98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98" s="24" t="str" cm="1">
        <f t="array" ref="R9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98" s="25">
        <v>115.21</v>
      </c>
      <c r="T98" s="25">
        <f t="shared" ref="T98:T129" si="3" xml:space="preserve"> (S98 * L98) * (1 - M98 / 100)</f>
        <v>2188.9899999999998</v>
      </c>
      <c r="U98" s="24">
        <v>40</v>
      </c>
      <c r="V98" s="24">
        <v>50</v>
      </c>
      <c r="W98" s="24">
        <v>150</v>
      </c>
      <c r="X98" s="26" t="s">
        <v>309</v>
      </c>
      <c r="Y98" s="24" t="str">
        <f>Table13[[#This Row],[Rep Last Name]] &amp; ", " &amp; Table13[[#This Row],[Rep First Name]]</f>
        <v>Joshi, Sanya</v>
      </c>
      <c r="Z9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99" spans="1:26" x14ac:dyDescent="0.2">
      <c r="A99" s="24">
        <v>98</v>
      </c>
      <c r="B99" s="24" t="s">
        <v>35</v>
      </c>
      <c r="C99" s="24" t="s">
        <v>36</v>
      </c>
      <c r="D99" s="24" t="s">
        <v>23</v>
      </c>
      <c r="E99" s="24" t="s">
        <v>351</v>
      </c>
      <c r="F99" s="24" t="s">
        <v>32</v>
      </c>
      <c r="G99" s="24" t="s">
        <v>18</v>
      </c>
      <c r="H99" s="24" t="s">
        <v>68</v>
      </c>
      <c r="I99" s="24" t="s">
        <v>132</v>
      </c>
      <c r="J99" s="24" t="s">
        <v>130</v>
      </c>
      <c r="K99" s="24" t="s">
        <v>133</v>
      </c>
      <c r="L99" s="24">
        <v>15</v>
      </c>
      <c r="M99" s="24">
        <v>15</v>
      </c>
      <c r="N99" s="24" t="s">
        <v>197</v>
      </c>
      <c r="O99" s="24" t="s">
        <v>245</v>
      </c>
      <c r="P99" s="24" t="s">
        <v>292</v>
      </c>
      <c r="Q99" s="24" t="str" cm="1">
        <f t="array" ref="Q99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99" s="24" t="str" cm="1">
        <f t="array" ref="R9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99" s="25">
        <v>153.38</v>
      </c>
      <c r="T99" s="25">
        <f t="shared" si="3"/>
        <v>1955.5949999999998</v>
      </c>
      <c r="U99" s="24">
        <v>19</v>
      </c>
      <c r="V99" s="24">
        <v>75</v>
      </c>
      <c r="W99" s="24">
        <v>373</v>
      </c>
      <c r="X99" s="26" t="s">
        <v>303</v>
      </c>
      <c r="Y99" s="24" t="str">
        <f>Table13[[#This Row],[Rep Last Name]] &amp; ", " &amp; Table13[[#This Row],[Rep First Name]]</f>
        <v>Liu, Fang</v>
      </c>
      <c r="Z99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00" spans="1:26" x14ac:dyDescent="0.2">
      <c r="A100" s="24">
        <v>99</v>
      </c>
      <c r="B100" s="24" t="s">
        <v>35</v>
      </c>
      <c r="C100" s="24" t="s">
        <v>36</v>
      </c>
      <c r="D100" s="24" t="s">
        <v>15</v>
      </c>
      <c r="E100" s="24" t="s">
        <v>355</v>
      </c>
      <c r="F100" s="24" t="s">
        <v>17</v>
      </c>
      <c r="G100" s="24" t="s">
        <v>18</v>
      </c>
      <c r="H100" s="24" t="s">
        <v>28</v>
      </c>
      <c r="I100" s="24" t="s">
        <v>132</v>
      </c>
      <c r="J100" s="24" t="s">
        <v>130</v>
      </c>
      <c r="K100" s="24" t="s">
        <v>133</v>
      </c>
      <c r="L100" s="24">
        <v>15</v>
      </c>
      <c r="M100" s="24">
        <v>10</v>
      </c>
      <c r="N100" s="24" t="s">
        <v>197</v>
      </c>
      <c r="O100" s="24" t="s">
        <v>245</v>
      </c>
      <c r="P100" s="24" t="s">
        <v>292</v>
      </c>
      <c r="Q100" s="24" t="str" cm="1">
        <f t="array" ref="Q100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100" s="24" t="str" cm="1">
        <f t="array" ref="R10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100" s="25">
        <v>153.38</v>
      </c>
      <c r="T100" s="25">
        <f t="shared" si="3"/>
        <v>2070.63</v>
      </c>
      <c r="U100" s="24">
        <v>40</v>
      </c>
      <c r="V100" s="24">
        <v>75</v>
      </c>
      <c r="W100" s="24">
        <v>150</v>
      </c>
      <c r="X100" s="26" t="s">
        <v>300</v>
      </c>
      <c r="Y100" s="24" t="str">
        <f>Table13[[#This Row],[Rep Last Name]] &amp; ", " &amp; Table13[[#This Row],[Rep First Name]]</f>
        <v>Liu, Fang</v>
      </c>
      <c r="Z10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01" spans="1:26" x14ac:dyDescent="0.2">
      <c r="A101" s="24">
        <v>100</v>
      </c>
      <c r="B101" s="24" t="s">
        <v>35</v>
      </c>
      <c r="C101" s="24" t="s">
        <v>36</v>
      </c>
      <c r="D101" s="24" t="s">
        <v>31</v>
      </c>
      <c r="E101" s="24" t="s">
        <v>351</v>
      </c>
      <c r="F101" s="24" t="s">
        <v>32</v>
      </c>
      <c r="G101" s="24" t="s">
        <v>55</v>
      </c>
      <c r="H101" s="24" t="s">
        <v>26</v>
      </c>
      <c r="I101" s="24" t="s">
        <v>134</v>
      </c>
      <c r="J101" s="24" t="s">
        <v>130</v>
      </c>
      <c r="K101" s="24" t="s">
        <v>135</v>
      </c>
      <c r="L101" s="24">
        <v>11</v>
      </c>
      <c r="M101" s="24">
        <v>10</v>
      </c>
      <c r="N101" s="24" t="s">
        <v>198</v>
      </c>
      <c r="O101" s="24" t="s">
        <v>246</v>
      </c>
      <c r="P101" s="24" t="s">
        <v>293</v>
      </c>
      <c r="Q101" s="24" t="str" cm="1">
        <f t="array" ref="Q101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101" s="24" t="str" cm="1">
        <f t="array" ref="R10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101" s="25">
        <v>189</v>
      </c>
      <c r="T101" s="25">
        <f t="shared" si="3"/>
        <v>1871.1000000000001</v>
      </c>
      <c r="U101" s="24">
        <v>19</v>
      </c>
      <c r="V101" s="24">
        <v>100</v>
      </c>
      <c r="W101" s="24">
        <v>300</v>
      </c>
      <c r="X101" s="26" t="s">
        <v>310</v>
      </c>
      <c r="Y101" s="24" t="str">
        <f>Table13[[#This Row],[Rep Last Name]] &amp; ", " &amp; Table13[[#This Row],[Rep First Name]]</f>
        <v>Liu, Fang</v>
      </c>
      <c r="Z10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02" spans="1:26" x14ac:dyDescent="0.2">
      <c r="A102" s="24">
        <v>101</v>
      </c>
      <c r="B102" s="24" t="s">
        <v>45</v>
      </c>
      <c r="C102" s="24" t="s">
        <v>46</v>
      </c>
      <c r="D102" s="24" t="s">
        <v>37</v>
      </c>
      <c r="E102" s="24" t="s">
        <v>351</v>
      </c>
      <c r="F102" s="24" t="s">
        <v>48</v>
      </c>
      <c r="G102" s="24" t="s">
        <v>55</v>
      </c>
      <c r="H102" s="24" t="s">
        <v>28</v>
      </c>
      <c r="I102" s="24" t="s">
        <v>136</v>
      </c>
      <c r="J102" s="24" t="s">
        <v>130</v>
      </c>
      <c r="K102" s="24" t="s">
        <v>137</v>
      </c>
      <c r="L102" s="24">
        <v>8</v>
      </c>
      <c r="M102" s="24">
        <v>15</v>
      </c>
      <c r="N102" s="24" t="s">
        <v>199</v>
      </c>
      <c r="O102" s="24" t="s">
        <v>247</v>
      </c>
      <c r="P102" s="24" t="s">
        <v>292</v>
      </c>
      <c r="Q102" s="24" t="str" cm="1">
        <f t="array" ref="Q102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102" s="24" t="str" cm="1">
        <f t="array" ref="R10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102" s="25">
        <v>230.08</v>
      </c>
      <c r="T102" s="25">
        <f t="shared" si="3"/>
        <v>1564.5440000000001</v>
      </c>
      <c r="U102" s="24">
        <v>12</v>
      </c>
      <c r="V102" s="24">
        <v>100</v>
      </c>
      <c r="W102" s="24">
        <v>150</v>
      </c>
      <c r="X102" s="26" t="s">
        <v>311</v>
      </c>
      <c r="Y102" s="24" t="str">
        <f>Table13[[#This Row],[Rep Last Name]] &amp; ", " &amp; Table13[[#This Row],[Rep First Name]]</f>
        <v>Fischer, Jonas</v>
      </c>
      <c r="Z10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03" spans="1:26" x14ac:dyDescent="0.2">
      <c r="A103" s="24">
        <v>102</v>
      </c>
      <c r="B103" s="24" t="s">
        <v>45</v>
      </c>
      <c r="C103" s="24" t="s">
        <v>46</v>
      </c>
      <c r="D103" s="24" t="s">
        <v>15</v>
      </c>
      <c r="E103" s="24" t="s">
        <v>351</v>
      </c>
      <c r="F103" s="24" t="s">
        <v>17</v>
      </c>
      <c r="G103" s="24" t="s">
        <v>55</v>
      </c>
      <c r="H103" s="24" t="s">
        <v>68</v>
      </c>
      <c r="I103" s="24" t="s">
        <v>138</v>
      </c>
      <c r="J103" s="24" t="s">
        <v>139</v>
      </c>
      <c r="K103" s="24" t="s">
        <v>140</v>
      </c>
      <c r="L103" s="24">
        <v>20</v>
      </c>
      <c r="M103" s="24">
        <v>5</v>
      </c>
      <c r="N103" s="24" t="s">
        <v>200</v>
      </c>
      <c r="O103" s="24" t="s">
        <v>248</v>
      </c>
      <c r="P103" s="24" t="s">
        <v>294</v>
      </c>
      <c r="Q103" s="24" t="str" cm="1">
        <f t="array" ref="Q103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103" s="24" t="str" cm="1">
        <f t="array" ref="R10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03" s="25">
        <v>112.01</v>
      </c>
      <c r="T103" s="25">
        <f t="shared" si="3"/>
        <v>2128.19</v>
      </c>
      <c r="U103" s="24">
        <v>40</v>
      </c>
      <c r="V103" s="24">
        <v>100</v>
      </c>
      <c r="W103" s="24">
        <v>373</v>
      </c>
      <c r="X103" s="26" t="s">
        <v>314</v>
      </c>
      <c r="Y103" s="24" t="str">
        <f>Table13[[#This Row],[Rep Last Name]] &amp; ", " &amp; Table13[[#This Row],[Rep First Name]]</f>
        <v>Fischer, Jonas</v>
      </c>
      <c r="Z10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04" spans="1:26" x14ac:dyDescent="0.2">
      <c r="A104" s="24">
        <v>103</v>
      </c>
      <c r="B104" s="24" t="s">
        <v>45</v>
      </c>
      <c r="C104" s="24" t="s">
        <v>46</v>
      </c>
      <c r="D104" s="24" t="s">
        <v>23</v>
      </c>
      <c r="E104" s="24" t="s">
        <v>351</v>
      </c>
      <c r="F104" s="24" t="s">
        <v>17</v>
      </c>
      <c r="G104" s="24" t="s">
        <v>44</v>
      </c>
      <c r="H104" s="24" t="s">
        <v>19</v>
      </c>
      <c r="I104" s="24" t="s">
        <v>141</v>
      </c>
      <c r="J104" s="24" t="s">
        <v>139</v>
      </c>
      <c r="K104" s="24" t="s">
        <v>142</v>
      </c>
      <c r="L104" s="24">
        <v>15</v>
      </c>
      <c r="M104" s="24">
        <v>0</v>
      </c>
      <c r="N104" s="24" t="s">
        <v>201</v>
      </c>
      <c r="O104" s="24" t="s">
        <v>249</v>
      </c>
      <c r="P104" s="24" t="s">
        <v>295</v>
      </c>
      <c r="Q104" s="24" t="str" cm="1">
        <f t="array" ref="Q104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104" s="24" t="str" cm="1">
        <f t="array" ref="R10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04" s="25">
        <v>149.34</v>
      </c>
      <c r="T104" s="25">
        <f t="shared" si="3"/>
        <v>2240.1</v>
      </c>
      <c r="U104" s="24">
        <v>40</v>
      </c>
      <c r="V104" s="24">
        <v>50</v>
      </c>
      <c r="W104" s="24">
        <v>311</v>
      </c>
      <c r="X104" s="26" t="s">
        <v>309</v>
      </c>
      <c r="Y104" s="24" t="str">
        <f>Table13[[#This Row],[Rep Last Name]] &amp; ", " &amp; Table13[[#This Row],[Rep First Name]]</f>
        <v>Fischer, Jonas</v>
      </c>
      <c r="Z10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05" spans="1:26" x14ac:dyDescent="0.2">
      <c r="A105" s="24">
        <v>104</v>
      </c>
      <c r="B105" s="24" t="s">
        <v>45</v>
      </c>
      <c r="C105" s="24" t="s">
        <v>46</v>
      </c>
      <c r="D105" s="24" t="s">
        <v>31</v>
      </c>
      <c r="E105" s="24" t="s">
        <v>354</v>
      </c>
      <c r="F105" s="24" t="s">
        <v>48</v>
      </c>
      <c r="G105" s="24" t="s">
        <v>44</v>
      </c>
      <c r="H105" s="24" t="s">
        <v>68</v>
      </c>
      <c r="I105" s="24" t="s">
        <v>143</v>
      </c>
      <c r="J105" s="24" t="s">
        <v>139</v>
      </c>
      <c r="K105" s="24" t="s">
        <v>144</v>
      </c>
      <c r="L105" s="24">
        <v>12</v>
      </c>
      <c r="M105" s="24">
        <v>0</v>
      </c>
      <c r="N105" s="24" t="s">
        <v>202</v>
      </c>
      <c r="O105" s="24" t="s">
        <v>250</v>
      </c>
      <c r="P105" s="24" t="s">
        <v>296</v>
      </c>
      <c r="Q105" s="24" t="str" cm="1">
        <f t="array" ref="Q105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105" s="24" t="str" cm="1">
        <f t="array" ref="R10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05" s="25">
        <v>186.68</v>
      </c>
      <c r="T105" s="25">
        <f t="shared" si="3"/>
        <v>2240.16</v>
      </c>
      <c r="U105" s="24">
        <v>12</v>
      </c>
      <c r="V105" s="24">
        <v>50</v>
      </c>
      <c r="W105" s="24">
        <v>373</v>
      </c>
      <c r="X105" s="26" t="s">
        <v>307</v>
      </c>
      <c r="Y105" s="24" t="str">
        <f>Table13[[#This Row],[Rep Last Name]] &amp; ", " &amp; Table13[[#This Row],[Rep First Name]]</f>
        <v>Fischer, Jonas</v>
      </c>
      <c r="Z10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06" spans="1:26" x14ac:dyDescent="0.2">
      <c r="A106" s="24">
        <v>105</v>
      </c>
      <c r="B106" s="24" t="s">
        <v>59</v>
      </c>
      <c r="C106" s="24" t="s">
        <v>60</v>
      </c>
      <c r="D106" s="24" t="s">
        <v>76</v>
      </c>
      <c r="E106" s="24" t="s">
        <v>355</v>
      </c>
      <c r="F106" s="24" t="s">
        <v>32</v>
      </c>
      <c r="G106" s="24" t="s">
        <v>25</v>
      </c>
      <c r="H106" s="24" t="s">
        <v>26</v>
      </c>
      <c r="I106" s="24" t="s">
        <v>145</v>
      </c>
      <c r="J106" s="24" t="s">
        <v>139</v>
      </c>
      <c r="K106" s="24" t="s">
        <v>146</v>
      </c>
      <c r="L106" s="24">
        <v>10</v>
      </c>
      <c r="M106" s="24">
        <v>15</v>
      </c>
      <c r="N106" s="24" t="s">
        <v>203</v>
      </c>
      <c r="O106" s="24" t="s">
        <v>251</v>
      </c>
      <c r="P106" s="24" t="s">
        <v>297</v>
      </c>
      <c r="Q106" s="24" t="str" cm="1">
        <f t="array" ref="Q106">_xlfn.SWITCH(Table13[[#This Row],[Country Code]],"US","United States","CA","Canada","MX","Mexico","BR","Brazil","GB","United Kingdom","DE","Germany","FR","France","CN","China","IN","India","AU","Australia","ZA","South Africa","JP","Japan","Other")</f>
        <v>Japan</v>
      </c>
      <c r="R106" s="24" t="str" cm="1">
        <f t="array" ref="R10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06" s="25">
        <v>224.02</v>
      </c>
      <c r="T106" s="25">
        <f t="shared" si="3"/>
        <v>1904.17</v>
      </c>
      <c r="U106" s="24">
        <v>19</v>
      </c>
      <c r="V106" s="24">
        <v>150</v>
      </c>
      <c r="W106" s="24">
        <v>300</v>
      </c>
      <c r="X106" s="26" t="s">
        <v>304</v>
      </c>
      <c r="Y106" s="24" t="str">
        <f>Table13[[#This Row],[Rep Last Name]] &amp; ", " &amp; Table13[[#This Row],[Rep First Name]]</f>
        <v>Bernard, Théo</v>
      </c>
      <c r="Z10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07" spans="1:26" x14ac:dyDescent="0.2">
      <c r="A107" s="24">
        <v>106</v>
      </c>
      <c r="B107" s="24" t="s">
        <v>59</v>
      </c>
      <c r="C107" s="24" t="s">
        <v>60</v>
      </c>
      <c r="D107" s="24" t="s">
        <v>47</v>
      </c>
      <c r="E107" s="24" t="s">
        <v>351</v>
      </c>
      <c r="F107" s="24" t="s">
        <v>32</v>
      </c>
      <c r="G107" s="24" t="s">
        <v>44</v>
      </c>
      <c r="H107" s="24" t="s">
        <v>28</v>
      </c>
      <c r="I107" s="24" t="s">
        <v>20</v>
      </c>
      <c r="J107" s="24" t="s">
        <v>21</v>
      </c>
      <c r="K107" s="24" t="s">
        <v>22</v>
      </c>
      <c r="L107" s="24">
        <v>18</v>
      </c>
      <c r="M107" s="24">
        <v>10</v>
      </c>
      <c r="N107" s="24" t="s">
        <v>156</v>
      </c>
      <c r="O107" s="24" t="s">
        <v>204</v>
      </c>
      <c r="P107" s="24" t="s">
        <v>252</v>
      </c>
      <c r="Q107" s="24" t="str" cm="1">
        <f t="array" ref="Q107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107" s="24" t="str" cm="1">
        <f t="array" ref="R10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07" s="25">
        <v>111</v>
      </c>
      <c r="T107" s="25">
        <f t="shared" si="3"/>
        <v>1798.2</v>
      </c>
      <c r="U107" s="24">
        <v>19</v>
      </c>
      <c r="V107" s="24">
        <v>50</v>
      </c>
      <c r="W107" s="24">
        <v>150</v>
      </c>
      <c r="X107" s="26" t="s">
        <v>312</v>
      </c>
      <c r="Y107" s="24" t="str">
        <f>Table13[[#This Row],[Rep Last Name]] &amp; ", " &amp; Table13[[#This Row],[Rep First Name]]</f>
        <v>Bernard, Théo</v>
      </c>
      <c r="Z10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08" spans="1:26" x14ac:dyDescent="0.2">
      <c r="A108" s="24">
        <v>107</v>
      </c>
      <c r="B108" s="24" t="s">
        <v>59</v>
      </c>
      <c r="C108" s="24" t="s">
        <v>60</v>
      </c>
      <c r="D108" s="24" t="s">
        <v>31</v>
      </c>
      <c r="E108" s="24" t="s">
        <v>353</v>
      </c>
      <c r="F108" s="24" t="s">
        <v>32</v>
      </c>
      <c r="G108" s="24" t="s">
        <v>25</v>
      </c>
      <c r="H108" s="24" t="s">
        <v>28</v>
      </c>
      <c r="I108" s="24" t="s">
        <v>29</v>
      </c>
      <c r="J108" s="24" t="s">
        <v>21</v>
      </c>
      <c r="K108" s="24" t="s">
        <v>30</v>
      </c>
      <c r="L108" s="24">
        <v>14</v>
      </c>
      <c r="M108" s="24">
        <v>0</v>
      </c>
      <c r="N108" s="24" t="s">
        <v>157</v>
      </c>
      <c r="O108" s="24" t="s">
        <v>205</v>
      </c>
      <c r="P108" s="24" t="s">
        <v>253</v>
      </c>
      <c r="Q108" s="24" t="str" cm="1">
        <f t="array" ref="Q108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108" s="24" t="str" cm="1">
        <f t="array" ref="R10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08" s="25">
        <v>148</v>
      </c>
      <c r="T108" s="25">
        <f t="shared" si="3"/>
        <v>2072</v>
      </c>
      <c r="U108" s="24">
        <v>19</v>
      </c>
      <c r="V108" s="24">
        <v>150</v>
      </c>
      <c r="W108" s="24">
        <v>150</v>
      </c>
      <c r="X108" s="26" t="s">
        <v>304</v>
      </c>
      <c r="Y108" s="24" t="str">
        <f>Table13[[#This Row],[Rep Last Name]] &amp; ", " &amp; Table13[[#This Row],[Rep First Name]]</f>
        <v>Bernard, Théo</v>
      </c>
      <c r="Z10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09" spans="1:26" x14ac:dyDescent="0.2">
      <c r="A109" s="24">
        <v>108</v>
      </c>
      <c r="B109" s="24" t="s">
        <v>13</v>
      </c>
      <c r="C109" s="24" t="s">
        <v>14</v>
      </c>
      <c r="D109" s="24" t="s">
        <v>15</v>
      </c>
      <c r="E109" s="24" t="s">
        <v>351</v>
      </c>
      <c r="F109" s="24" t="s">
        <v>48</v>
      </c>
      <c r="G109" s="24" t="s">
        <v>25</v>
      </c>
      <c r="H109" s="24" t="s">
        <v>68</v>
      </c>
      <c r="I109" s="24" t="s">
        <v>33</v>
      </c>
      <c r="J109" s="24" t="s">
        <v>21</v>
      </c>
      <c r="K109" s="24" t="s">
        <v>34</v>
      </c>
      <c r="L109" s="24">
        <v>9</v>
      </c>
      <c r="M109" s="24">
        <v>15</v>
      </c>
      <c r="N109" s="24" t="s">
        <v>158</v>
      </c>
      <c r="O109" s="24" t="s">
        <v>206</v>
      </c>
      <c r="P109" s="24" t="s">
        <v>254</v>
      </c>
      <c r="Q109" s="24" t="str" cm="1">
        <f t="array" ref="Q109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109" s="24" t="str" cm="1">
        <f t="array" ref="R10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09" s="25">
        <v>185</v>
      </c>
      <c r="T109" s="25">
        <f t="shared" si="3"/>
        <v>1415.25</v>
      </c>
      <c r="U109" s="24">
        <v>12</v>
      </c>
      <c r="V109" s="24">
        <v>150</v>
      </c>
      <c r="W109" s="24">
        <v>373</v>
      </c>
      <c r="X109" s="26" t="s">
        <v>306</v>
      </c>
      <c r="Y109" s="24" t="str">
        <f>Table13[[#This Row],[Rep Last Name]] &amp; ", " &amp; Table13[[#This Row],[Rep First Name]]</f>
        <v>Joshi, Sanya</v>
      </c>
      <c r="Z10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10" spans="1:26" x14ac:dyDescent="0.2">
      <c r="A110" s="24">
        <v>109</v>
      </c>
      <c r="B110" s="24" t="s">
        <v>13</v>
      </c>
      <c r="C110" s="24" t="s">
        <v>14</v>
      </c>
      <c r="D110" s="24" t="s">
        <v>76</v>
      </c>
      <c r="E110" s="24" t="s">
        <v>354</v>
      </c>
      <c r="F110" s="24" t="s">
        <v>17</v>
      </c>
      <c r="G110" s="24" t="s">
        <v>25</v>
      </c>
      <c r="H110" s="24" t="s">
        <v>68</v>
      </c>
      <c r="I110" s="24" t="s">
        <v>38</v>
      </c>
      <c r="J110" s="24" t="s">
        <v>21</v>
      </c>
      <c r="K110" s="24" t="s">
        <v>39</v>
      </c>
      <c r="L110" s="24">
        <v>6</v>
      </c>
      <c r="M110" s="24">
        <v>15</v>
      </c>
      <c r="N110" s="24" t="s">
        <v>159</v>
      </c>
      <c r="O110" s="24" t="s">
        <v>207</v>
      </c>
      <c r="P110" s="24" t="s">
        <v>255</v>
      </c>
      <c r="Q110" s="24" t="str" cm="1">
        <f t="array" ref="Q110">_xlfn.SWITCH(Table13[[#This Row],[Country Code]],"US","United States","CA","Canada","MX","Mexico","BR","Brazil","GB","United Kingdom","DE","Germany","FR","France","CN","China","IN","India","AU","Australia","ZA","South Africa","JP","Japan","Other")</f>
        <v>United States</v>
      </c>
      <c r="R110" s="24" t="str" cm="1">
        <f t="array" ref="R11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0" s="25">
        <v>222</v>
      </c>
      <c r="T110" s="25">
        <f t="shared" si="3"/>
        <v>1132.2</v>
      </c>
      <c r="U110" s="24">
        <v>40</v>
      </c>
      <c r="V110" s="24">
        <v>150</v>
      </c>
      <c r="W110" s="24">
        <v>373</v>
      </c>
      <c r="X110" s="26" t="s">
        <v>302</v>
      </c>
      <c r="Y110" s="24" t="str">
        <f>Table13[[#This Row],[Rep Last Name]] &amp; ", " &amp; Table13[[#This Row],[Rep First Name]]</f>
        <v>Joshi, Sanya</v>
      </c>
      <c r="Z11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11" spans="1:26" x14ac:dyDescent="0.2">
      <c r="A111" s="24">
        <v>110</v>
      </c>
      <c r="B111" s="24" t="s">
        <v>13</v>
      </c>
      <c r="C111" s="24" t="s">
        <v>14</v>
      </c>
      <c r="D111" s="24" t="s">
        <v>37</v>
      </c>
      <c r="E111" s="24" t="s">
        <v>351</v>
      </c>
      <c r="F111" s="24" t="s">
        <v>17</v>
      </c>
      <c r="G111" s="24" t="s">
        <v>44</v>
      </c>
      <c r="H111" s="24" t="s">
        <v>28</v>
      </c>
      <c r="I111" s="24" t="s">
        <v>40</v>
      </c>
      <c r="J111" s="24" t="s">
        <v>41</v>
      </c>
      <c r="K111" s="24" t="s">
        <v>42</v>
      </c>
      <c r="L111" s="24">
        <v>25</v>
      </c>
      <c r="M111" s="24">
        <v>10</v>
      </c>
      <c r="N111" s="24" t="s">
        <v>160</v>
      </c>
      <c r="O111" s="24" t="s">
        <v>208</v>
      </c>
      <c r="P111" s="24" t="s">
        <v>256</v>
      </c>
      <c r="Q111" s="24" t="str" cm="1">
        <f t="array" ref="Q111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111" s="24" t="str" cm="1">
        <f t="array" ref="R11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1" s="25">
        <v>110.16</v>
      </c>
      <c r="T111" s="25">
        <f t="shared" si="3"/>
        <v>2478.6</v>
      </c>
      <c r="U111" s="24">
        <v>40</v>
      </c>
      <c r="V111" s="24">
        <v>50</v>
      </c>
      <c r="W111" s="24">
        <v>150</v>
      </c>
      <c r="X111" s="26" t="s">
        <v>309</v>
      </c>
      <c r="Y111" s="24" t="str">
        <f>Table13[[#This Row],[Rep Last Name]] &amp; ", " &amp; Table13[[#This Row],[Rep First Name]]</f>
        <v>Joshi, Sanya</v>
      </c>
      <c r="Z11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12" spans="1:26" x14ac:dyDescent="0.2">
      <c r="A112" s="24">
        <v>111</v>
      </c>
      <c r="B112" s="24" t="s">
        <v>35</v>
      </c>
      <c r="C112" s="24" t="s">
        <v>36</v>
      </c>
      <c r="D112" s="24" t="s">
        <v>31</v>
      </c>
      <c r="E112" s="24" t="s">
        <v>351</v>
      </c>
      <c r="F112" s="24" t="s">
        <v>32</v>
      </c>
      <c r="G112" s="24" t="s">
        <v>55</v>
      </c>
      <c r="H112" s="24" t="s">
        <v>19</v>
      </c>
      <c r="I112" s="24" t="s">
        <v>49</v>
      </c>
      <c r="J112" s="24" t="s">
        <v>41</v>
      </c>
      <c r="K112" s="24" t="s">
        <v>50</v>
      </c>
      <c r="L112" s="24">
        <v>17</v>
      </c>
      <c r="M112" s="24">
        <v>0</v>
      </c>
      <c r="N112" s="24" t="s">
        <v>161</v>
      </c>
      <c r="O112" s="24" t="s">
        <v>209</v>
      </c>
      <c r="P112" s="24" t="s">
        <v>257</v>
      </c>
      <c r="Q112" s="24" t="str" cm="1">
        <f t="array" ref="Q112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112" s="24" t="str" cm="1">
        <f t="array" ref="R11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2" s="25">
        <v>146.88</v>
      </c>
      <c r="T112" s="25">
        <f t="shared" si="3"/>
        <v>2496.96</v>
      </c>
      <c r="U112" s="24">
        <v>19</v>
      </c>
      <c r="V112" s="24">
        <v>100</v>
      </c>
      <c r="W112" s="24">
        <v>311</v>
      </c>
      <c r="X112" s="26" t="s">
        <v>310</v>
      </c>
      <c r="Y112" s="24" t="str">
        <f>Table13[[#This Row],[Rep Last Name]] &amp; ", " &amp; Table13[[#This Row],[Rep First Name]]</f>
        <v>Liu, Fang</v>
      </c>
      <c r="Z11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13" spans="1:26" x14ac:dyDescent="0.2">
      <c r="A113" s="24">
        <v>112</v>
      </c>
      <c r="B113" s="24" t="s">
        <v>35</v>
      </c>
      <c r="C113" s="24" t="s">
        <v>36</v>
      </c>
      <c r="D113" s="24" t="s">
        <v>76</v>
      </c>
      <c r="E113" s="24" t="s">
        <v>354</v>
      </c>
      <c r="F113" s="24" t="s">
        <v>17</v>
      </c>
      <c r="G113" s="24" t="s">
        <v>25</v>
      </c>
      <c r="H113" s="24" t="s">
        <v>19</v>
      </c>
      <c r="I113" s="24" t="s">
        <v>51</v>
      </c>
      <c r="J113" s="24" t="s">
        <v>41</v>
      </c>
      <c r="K113" s="24" t="s">
        <v>52</v>
      </c>
      <c r="L113" s="24">
        <v>13</v>
      </c>
      <c r="M113" s="24">
        <v>15</v>
      </c>
      <c r="N113" s="24" t="s">
        <v>162</v>
      </c>
      <c r="O113" s="24" t="s">
        <v>210</v>
      </c>
      <c r="P113" s="24" t="s">
        <v>258</v>
      </c>
      <c r="Q113" s="24" t="str" cm="1">
        <f t="array" ref="Q113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113" s="24" t="str" cm="1">
        <f t="array" ref="R11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3" s="25">
        <v>183.6</v>
      </c>
      <c r="T113" s="25">
        <f t="shared" si="3"/>
        <v>2028.7799999999997</v>
      </c>
      <c r="U113" s="24">
        <v>40</v>
      </c>
      <c r="V113" s="24">
        <v>150</v>
      </c>
      <c r="W113" s="24">
        <v>311</v>
      </c>
      <c r="X113" s="26" t="s">
        <v>302</v>
      </c>
      <c r="Y113" s="24" t="str">
        <f>Table13[[#This Row],[Rep Last Name]] &amp; ", " &amp; Table13[[#This Row],[Rep First Name]]</f>
        <v>Liu, Fang</v>
      </c>
      <c r="Z11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14" spans="1:26" x14ac:dyDescent="0.2">
      <c r="A114" s="24">
        <v>113</v>
      </c>
      <c r="B114" s="24" t="s">
        <v>35</v>
      </c>
      <c r="C114" s="24" t="s">
        <v>36</v>
      </c>
      <c r="D114" s="24" t="s">
        <v>15</v>
      </c>
      <c r="E114" s="24" t="s">
        <v>354</v>
      </c>
      <c r="F114" s="24" t="s">
        <v>17</v>
      </c>
      <c r="G114" s="24" t="s">
        <v>55</v>
      </c>
      <c r="H114" s="24" t="s">
        <v>19</v>
      </c>
      <c r="I114" s="24" t="s">
        <v>53</v>
      </c>
      <c r="J114" s="24" t="s">
        <v>41</v>
      </c>
      <c r="K114" s="24" t="s">
        <v>54</v>
      </c>
      <c r="L114" s="24">
        <v>8</v>
      </c>
      <c r="M114" s="24">
        <v>5</v>
      </c>
      <c r="N114" s="24" t="s">
        <v>163</v>
      </c>
      <c r="O114" s="24" t="s">
        <v>211</v>
      </c>
      <c r="P114" s="24" t="s">
        <v>259</v>
      </c>
      <c r="Q114" s="24" t="str" cm="1">
        <f t="array" ref="Q114">_xlfn.SWITCH(Table13[[#This Row],[Country Code]],"US","United States","CA","Canada","MX","Mexico","BR","Brazil","GB","United Kingdom","DE","Germany","FR","France","CN","China","IN","India","AU","Australia","ZA","South Africa","JP","Japan","Other")</f>
        <v>Canada</v>
      </c>
      <c r="R114" s="24" t="str" cm="1">
        <f t="array" ref="R11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4" s="25">
        <v>220.32</v>
      </c>
      <c r="T114" s="25">
        <f t="shared" si="3"/>
        <v>1674.4319999999998</v>
      </c>
      <c r="U114" s="24">
        <v>40</v>
      </c>
      <c r="V114" s="24">
        <v>100</v>
      </c>
      <c r="W114" s="24">
        <v>311</v>
      </c>
      <c r="X114" s="26" t="s">
        <v>314</v>
      </c>
      <c r="Y114" s="24" t="str">
        <f>Table13[[#This Row],[Rep Last Name]] &amp; ", " &amp; Table13[[#This Row],[Rep First Name]]</f>
        <v>Liu, Fang</v>
      </c>
      <c r="Z11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15" spans="1:26" x14ac:dyDescent="0.2">
      <c r="A115" s="24">
        <v>114</v>
      </c>
      <c r="B115" s="24" t="s">
        <v>45</v>
      </c>
      <c r="C115" s="24" t="s">
        <v>46</v>
      </c>
      <c r="D115" s="24" t="s">
        <v>31</v>
      </c>
      <c r="E115" s="24" t="s">
        <v>355</v>
      </c>
      <c r="F115" s="24" t="s">
        <v>17</v>
      </c>
      <c r="G115" s="24" t="s">
        <v>18</v>
      </c>
      <c r="H115" s="24" t="s">
        <v>68</v>
      </c>
      <c r="I115" s="24" t="s">
        <v>56</v>
      </c>
      <c r="J115" s="24" t="s">
        <v>57</v>
      </c>
      <c r="K115" s="24" t="s">
        <v>58</v>
      </c>
      <c r="L115" s="24">
        <v>22</v>
      </c>
      <c r="M115" s="24">
        <v>10</v>
      </c>
      <c r="N115" s="24" t="s">
        <v>164</v>
      </c>
      <c r="O115" s="24" t="s">
        <v>212</v>
      </c>
      <c r="P115" s="24" t="s">
        <v>260</v>
      </c>
      <c r="Q115" s="24" t="str" cm="1">
        <f t="array" ref="Q115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15" s="24" t="str" cm="1">
        <f t="array" ref="R11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5" s="25">
        <v>105.8</v>
      </c>
      <c r="T115" s="25">
        <f t="shared" si="3"/>
        <v>2094.84</v>
      </c>
      <c r="U115" s="24">
        <v>40</v>
      </c>
      <c r="V115" s="24">
        <v>75</v>
      </c>
      <c r="W115" s="24">
        <v>373</v>
      </c>
      <c r="X115" s="26" t="s">
        <v>300</v>
      </c>
      <c r="Y115" s="24" t="str">
        <f>Table13[[#This Row],[Rep Last Name]] &amp; ", " &amp; Table13[[#This Row],[Rep First Name]]</f>
        <v>Fischer, Jonas</v>
      </c>
      <c r="Z11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16" spans="1:26" x14ac:dyDescent="0.2">
      <c r="A116" s="24">
        <v>115</v>
      </c>
      <c r="B116" s="24" t="s">
        <v>45</v>
      </c>
      <c r="C116" s="24" t="s">
        <v>46</v>
      </c>
      <c r="D116" s="24" t="s">
        <v>37</v>
      </c>
      <c r="E116" s="24" t="s">
        <v>354</v>
      </c>
      <c r="F116" s="24" t="s">
        <v>24</v>
      </c>
      <c r="G116" s="24" t="s">
        <v>25</v>
      </c>
      <c r="H116" s="24" t="s">
        <v>68</v>
      </c>
      <c r="I116" s="24" t="s">
        <v>61</v>
      </c>
      <c r="J116" s="24" t="s">
        <v>57</v>
      </c>
      <c r="K116" s="24" t="s">
        <v>62</v>
      </c>
      <c r="L116" s="24">
        <v>16</v>
      </c>
      <c r="M116" s="24">
        <v>5</v>
      </c>
      <c r="N116" s="24" t="s">
        <v>165</v>
      </c>
      <c r="O116" s="24" t="s">
        <v>213</v>
      </c>
      <c r="P116" s="24" t="s">
        <v>261</v>
      </c>
      <c r="Q116" s="24" t="str" cm="1">
        <f t="array" ref="Q116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16" s="24" t="str" cm="1">
        <f t="array" ref="R11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6" s="25">
        <v>141.08000000000001</v>
      </c>
      <c r="T116" s="25">
        <f t="shared" si="3"/>
        <v>2144.4160000000002</v>
      </c>
      <c r="U116" s="24">
        <v>50</v>
      </c>
      <c r="V116" s="24">
        <v>150</v>
      </c>
      <c r="W116" s="24">
        <v>373</v>
      </c>
      <c r="X116" s="26" t="s">
        <v>301</v>
      </c>
      <c r="Y116" s="24" t="str">
        <f>Table13[[#This Row],[Rep Last Name]] &amp; ", " &amp; Table13[[#This Row],[Rep First Name]]</f>
        <v>Fischer, Jonas</v>
      </c>
      <c r="Z116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17" spans="1:26" x14ac:dyDescent="0.2">
      <c r="A117" s="24">
        <v>116</v>
      </c>
      <c r="B117" s="24" t="s">
        <v>45</v>
      </c>
      <c r="C117" s="24" t="s">
        <v>46</v>
      </c>
      <c r="D117" s="24" t="s">
        <v>47</v>
      </c>
      <c r="E117" s="24" t="s">
        <v>355</v>
      </c>
      <c r="F117" s="24" t="s">
        <v>32</v>
      </c>
      <c r="G117" s="24" t="s">
        <v>44</v>
      </c>
      <c r="H117" s="24" t="s">
        <v>26</v>
      </c>
      <c r="I117" s="24" t="s">
        <v>63</v>
      </c>
      <c r="J117" s="24" t="s">
        <v>57</v>
      </c>
      <c r="K117" s="24" t="s">
        <v>64</v>
      </c>
      <c r="L117" s="24">
        <v>11</v>
      </c>
      <c r="M117" s="24">
        <v>10</v>
      </c>
      <c r="N117" s="24" t="s">
        <v>166</v>
      </c>
      <c r="O117" s="24" t="s">
        <v>214</v>
      </c>
      <c r="P117" s="24" t="s">
        <v>262</v>
      </c>
      <c r="Q117" s="24" t="str" cm="1">
        <f t="array" ref="Q117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17" s="24" t="str" cm="1">
        <f t="array" ref="R11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7" s="25">
        <v>176.16</v>
      </c>
      <c r="T117" s="25">
        <f t="shared" si="3"/>
        <v>1743.9839999999999</v>
      </c>
      <c r="U117" s="24">
        <v>19</v>
      </c>
      <c r="V117" s="24">
        <v>50</v>
      </c>
      <c r="W117" s="24">
        <v>300</v>
      </c>
      <c r="X117" s="26" t="s">
        <v>312</v>
      </c>
      <c r="Y117" s="24" t="str">
        <f>Table13[[#This Row],[Rep Last Name]] &amp; ", " &amp; Table13[[#This Row],[Rep First Name]]</f>
        <v>Fischer, Jonas</v>
      </c>
      <c r="Z11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18" spans="1:26" x14ac:dyDescent="0.2">
      <c r="A118" s="24">
        <v>117</v>
      </c>
      <c r="B118" s="24" t="s">
        <v>45</v>
      </c>
      <c r="C118" s="24" t="s">
        <v>46</v>
      </c>
      <c r="D118" s="24" t="s">
        <v>31</v>
      </c>
      <c r="E118" s="24" t="s">
        <v>354</v>
      </c>
      <c r="F118" s="24" t="s">
        <v>17</v>
      </c>
      <c r="G118" s="24" t="s">
        <v>55</v>
      </c>
      <c r="H118" s="24" t="s">
        <v>68</v>
      </c>
      <c r="I118" s="24" t="s">
        <v>65</v>
      </c>
      <c r="J118" s="24" t="s">
        <v>57</v>
      </c>
      <c r="K118" s="24" t="s">
        <v>66</v>
      </c>
      <c r="L118" s="24">
        <v>7</v>
      </c>
      <c r="M118" s="24">
        <v>0</v>
      </c>
      <c r="N118" s="24" t="s">
        <v>167</v>
      </c>
      <c r="O118" s="24" t="s">
        <v>215</v>
      </c>
      <c r="P118" s="24" t="s">
        <v>263</v>
      </c>
      <c r="Q118" s="24" t="str" cm="1">
        <f t="array" ref="Q118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18" s="24" t="str" cm="1">
        <f t="array" ref="R11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8" s="25">
        <v>211.56</v>
      </c>
      <c r="T118" s="25">
        <f t="shared" si="3"/>
        <v>1480.92</v>
      </c>
      <c r="U118" s="24">
        <v>40</v>
      </c>
      <c r="V118" s="24">
        <v>100</v>
      </c>
      <c r="W118" s="24">
        <v>373</v>
      </c>
      <c r="X118" s="26" t="s">
        <v>314</v>
      </c>
      <c r="Y118" s="24" t="str">
        <f>Table13[[#This Row],[Rep Last Name]] &amp; ", " &amp; Table13[[#This Row],[Rep First Name]]</f>
        <v>Fischer, Jonas</v>
      </c>
      <c r="Z11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19" spans="1:26" x14ac:dyDescent="0.2">
      <c r="A119" s="24">
        <v>118</v>
      </c>
      <c r="B119" s="24" t="s">
        <v>59</v>
      </c>
      <c r="C119" s="24" t="s">
        <v>60</v>
      </c>
      <c r="D119" s="24" t="s">
        <v>47</v>
      </c>
      <c r="E119" s="24" t="s">
        <v>355</v>
      </c>
      <c r="F119" s="24" t="s">
        <v>48</v>
      </c>
      <c r="G119" s="24" t="s">
        <v>55</v>
      </c>
      <c r="H119" s="24" t="s">
        <v>28</v>
      </c>
      <c r="I119" s="24" t="s">
        <v>65</v>
      </c>
      <c r="J119" s="24" t="s">
        <v>57</v>
      </c>
      <c r="K119" s="24" t="s">
        <v>66</v>
      </c>
      <c r="L119" s="24">
        <v>7</v>
      </c>
      <c r="M119" s="24">
        <v>10</v>
      </c>
      <c r="N119" s="24" t="s">
        <v>167</v>
      </c>
      <c r="O119" s="24" t="s">
        <v>215</v>
      </c>
      <c r="P119" s="24" t="s">
        <v>263</v>
      </c>
      <c r="Q119" s="24" t="str" cm="1">
        <f t="array" ref="Q119">_xlfn.SWITCH(Table13[[#This Row],[Country Code]],"US","United States","CA","Canada","MX","Mexico","BR","Brazil","GB","United Kingdom","DE","Germany","FR","France","CN","China","IN","India","AU","Australia","ZA","South Africa","JP","Japan","Other")</f>
        <v>Mexico</v>
      </c>
      <c r="R119" s="24" t="str" cm="1">
        <f t="array" ref="R11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North America</v>
      </c>
      <c r="S119" s="25">
        <v>211.56</v>
      </c>
      <c r="T119" s="25">
        <f t="shared" si="3"/>
        <v>1332.8280000000002</v>
      </c>
      <c r="U119" s="24">
        <v>12</v>
      </c>
      <c r="V119" s="24">
        <v>100</v>
      </c>
      <c r="W119" s="24">
        <v>150</v>
      </c>
      <c r="X119" s="26" t="s">
        <v>311</v>
      </c>
      <c r="Y119" s="24" t="str">
        <f>Table13[[#This Row],[Rep Last Name]] &amp; ", " &amp; Table13[[#This Row],[Rep First Name]]</f>
        <v>Bernard, Théo</v>
      </c>
      <c r="Z11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20" spans="1:26" x14ac:dyDescent="0.2">
      <c r="A120" s="24">
        <v>119</v>
      </c>
      <c r="B120" s="24" t="s">
        <v>59</v>
      </c>
      <c r="C120" s="24" t="s">
        <v>60</v>
      </c>
      <c r="D120" s="24" t="s">
        <v>76</v>
      </c>
      <c r="E120" s="24" t="s">
        <v>353</v>
      </c>
      <c r="F120" s="24" t="s">
        <v>32</v>
      </c>
      <c r="G120" s="24" t="s">
        <v>25</v>
      </c>
      <c r="H120" s="24" t="s">
        <v>26</v>
      </c>
      <c r="I120" s="24" t="s">
        <v>69</v>
      </c>
      <c r="J120" s="24" t="s">
        <v>70</v>
      </c>
      <c r="K120" s="24" t="s">
        <v>71</v>
      </c>
      <c r="L120" s="24">
        <v>19</v>
      </c>
      <c r="M120" s="24">
        <v>0</v>
      </c>
      <c r="N120" s="24" t="s">
        <v>168</v>
      </c>
      <c r="O120" s="24" t="s">
        <v>216</v>
      </c>
      <c r="P120" s="24" t="s">
        <v>264</v>
      </c>
      <c r="Q120" s="24" t="str" cm="1">
        <f t="array" ref="Q120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20" s="24" t="str" cm="1">
        <f t="array" ref="R12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20" s="25">
        <v>106.12</v>
      </c>
      <c r="T120" s="25">
        <f t="shared" si="3"/>
        <v>2016.2800000000002</v>
      </c>
      <c r="U120" s="24">
        <v>19</v>
      </c>
      <c r="V120" s="24">
        <v>150</v>
      </c>
      <c r="W120" s="24">
        <v>300</v>
      </c>
      <c r="X120" s="26" t="s">
        <v>304</v>
      </c>
      <c r="Y120" s="24" t="str">
        <f>Table13[[#This Row],[Rep Last Name]] &amp; ", " &amp; Table13[[#This Row],[Rep First Name]]</f>
        <v>Bernard, Théo</v>
      </c>
      <c r="Z12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21" spans="1:26" x14ac:dyDescent="0.2">
      <c r="A121" s="24">
        <v>120</v>
      </c>
      <c r="B121" s="24" t="s">
        <v>59</v>
      </c>
      <c r="C121" s="24" t="s">
        <v>60</v>
      </c>
      <c r="D121" s="24" t="s">
        <v>31</v>
      </c>
      <c r="E121" s="24" t="s">
        <v>353</v>
      </c>
      <c r="F121" s="24" t="s">
        <v>24</v>
      </c>
      <c r="G121" s="24" t="s">
        <v>25</v>
      </c>
      <c r="H121" s="24" t="s">
        <v>68</v>
      </c>
      <c r="I121" s="24" t="s">
        <v>72</v>
      </c>
      <c r="J121" s="24" t="s">
        <v>70</v>
      </c>
      <c r="K121" s="24" t="s">
        <v>73</v>
      </c>
      <c r="L121" s="24">
        <v>12</v>
      </c>
      <c r="M121" s="24">
        <v>0</v>
      </c>
      <c r="N121" s="24" t="s">
        <v>169</v>
      </c>
      <c r="O121" s="24" t="s">
        <v>217</v>
      </c>
      <c r="P121" s="24" t="s">
        <v>265</v>
      </c>
      <c r="Q121" s="24" t="str" cm="1">
        <f t="array" ref="Q121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21" s="24" t="str" cm="1">
        <f t="array" ref="R12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21" s="25">
        <v>141.68</v>
      </c>
      <c r="T121" s="25">
        <f t="shared" si="3"/>
        <v>1700.16</v>
      </c>
      <c r="U121" s="24">
        <v>50</v>
      </c>
      <c r="V121" s="24">
        <v>150</v>
      </c>
      <c r="W121" s="24">
        <v>373</v>
      </c>
      <c r="X121" s="26" t="s">
        <v>301</v>
      </c>
      <c r="Y121" s="24" t="str">
        <f>Table13[[#This Row],[Rep Last Name]] &amp; ", " &amp; Table13[[#This Row],[Rep First Name]]</f>
        <v>Bernard, Théo</v>
      </c>
      <c r="Z12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22" spans="1:26" x14ac:dyDescent="0.2">
      <c r="A122" s="24">
        <v>121</v>
      </c>
      <c r="B122" s="24" t="s">
        <v>13</v>
      </c>
      <c r="C122" s="24" t="s">
        <v>14</v>
      </c>
      <c r="D122" s="24" t="s">
        <v>76</v>
      </c>
      <c r="E122" s="24" t="s">
        <v>351</v>
      </c>
      <c r="F122" s="24" t="s">
        <v>32</v>
      </c>
      <c r="G122" s="24" t="s">
        <v>55</v>
      </c>
      <c r="H122" s="24" t="s">
        <v>19</v>
      </c>
      <c r="I122" s="24" t="s">
        <v>74</v>
      </c>
      <c r="J122" s="24" t="s">
        <v>70</v>
      </c>
      <c r="K122" s="24" t="s">
        <v>75</v>
      </c>
      <c r="L122" s="24">
        <v>10</v>
      </c>
      <c r="M122" s="24">
        <v>10</v>
      </c>
      <c r="N122" s="24" t="s">
        <v>170</v>
      </c>
      <c r="O122" s="24" t="s">
        <v>218</v>
      </c>
      <c r="P122" s="24" t="s">
        <v>266</v>
      </c>
      <c r="Q122" s="24" t="str" cm="1">
        <f t="array" ref="Q122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22" s="24" t="str" cm="1">
        <f t="array" ref="R12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22" s="25">
        <v>177.1</v>
      </c>
      <c r="T122" s="25">
        <f t="shared" si="3"/>
        <v>1593.9</v>
      </c>
      <c r="U122" s="24">
        <v>19</v>
      </c>
      <c r="V122" s="24">
        <v>100</v>
      </c>
      <c r="W122" s="24">
        <v>311</v>
      </c>
      <c r="X122" s="26" t="s">
        <v>310</v>
      </c>
      <c r="Y122" s="24" t="str">
        <f>Table13[[#This Row],[Rep Last Name]] &amp; ", " &amp; Table13[[#This Row],[Rep First Name]]</f>
        <v>Joshi, Sanya</v>
      </c>
      <c r="Z12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23" spans="1:26" x14ac:dyDescent="0.2">
      <c r="A123" s="24">
        <v>122</v>
      </c>
      <c r="B123" s="24" t="s">
        <v>13</v>
      </c>
      <c r="C123" s="24" t="s">
        <v>14</v>
      </c>
      <c r="D123" s="24" t="s">
        <v>76</v>
      </c>
      <c r="E123" s="24" t="s">
        <v>354</v>
      </c>
      <c r="F123" s="24" t="s">
        <v>17</v>
      </c>
      <c r="G123" s="24" t="s">
        <v>55</v>
      </c>
      <c r="H123" s="24" t="s">
        <v>28</v>
      </c>
      <c r="I123" s="24" t="s">
        <v>77</v>
      </c>
      <c r="J123" s="24" t="s">
        <v>70</v>
      </c>
      <c r="K123" s="24" t="s">
        <v>78</v>
      </c>
      <c r="L123" s="24">
        <v>5</v>
      </c>
      <c r="M123" s="24">
        <v>5</v>
      </c>
      <c r="N123" s="24" t="s">
        <v>171</v>
      </c>
      <c r="O123" s="24" t="s">
        <v>219</v>
      </c>
      <c r="P123" s="24" t="s">
        <v>267</v>
      </c>
      <c r="Q123" s="24" t="str" cm="1">
        <f t="array" ref="Q123">_xlfn.SWITCH(Table13[[#This Row],[Country Code]],"US","United States","CA","Canada","MX","Mexico","BR","Brazil","GB","United Kingdom","DE","Germany","FR","France","CN","China","IN","India","AU","Australia","ZA","South Africa","JP","Japan","Other")</f>
        <v>Brazil</v>
      </c>
      <c r="R123" s="24" t="str" cm="1">
        <f t="array" ref="R12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South America</v>
      </c>
      <c r="S123" s="25">
        <v>211.68</v>
      </c>
      <c r="T123" s="25">
        <f t="shared" si="3"/>
        <v>1005.48</v>
      </c>
      <c r="U123" s="24">
        <v>40</v>
      </c>
      <c r="V123" s="24">
        <v>100</v>
      </c>
      <c r="W123" s="24">
        <v>150</v>
      </c>
      <c r="X123" s="26" t="s">
        <v>314</v>
      </c>
      <c r="Y123" s="24" t="str">
        <f>Table13[[#This Row],[Rep Last Name]] &amp; ", " &amp; Table13[[#This Row],[Rep First Name]]</f>
        <v>Joshi, Sanya</v>
      </c>
      <c r="Z12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24" spans="1:26" x14ac:dyDescent="0.2">
      <c r="A124" s="24">
        <v>123</v>
      </c>
      <c r="B124" s="24" t="s">
        <v>13</v>
      </c>
      <c r="C124" s="24" t="s">
        <v>14</v>
      </c>
      <c r="D124" s="24" t="s">
        <v>23</v>
      </c>
      <c r="E124" s="24" t="s">
        <v>353</v>
      </c>
      <c r="F124" s="24" t="s">
        <v>17</v>
      </c>
      <c r="G124" s="24" t="s">
        <v>55</v>
      </c>
      <c r="H124" s="24" t="s">
        <v>28</v>
      </c>
      <c r="I124" s="24" t="s">
        <v>79</v>
      </c>
      <c r="J124" s="24" t="s">
        <v>80</v>
      </c>
      <c r="K124" s="24" t="s">
        <v>81</v>
      </c>
      <c r="L124" s="24">
        <v>24</v>
      </c>
      <c r="M124" s="24">
        <v>15</v>
      </c>
      <c r="N124" s="24" t="s">
        <v>172</v>
      </c>
      <c r="O124" s="24" t="s">
        <v>220</v>
      </c>
      <c r="P124" s="24" t="s">
        <v>268</v>
      </c>
      <c r="Q124" s="24" t="str" cm="1">
        <f t="array" ref="Q124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124" s="24" t="str" cm="1">
        <f t="array" ref="R12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24" s="25">
        <v>117</v>
      </c>
      <c r="T124" s="25">
        <f t="shared" si="3"/>
        <v>2386.7999999999997</v>
      </c>
      <c r="U124" s="24">
        <v>40</v>
      </c>
      <c r="V124" s="24">
        <v>100</v>
      </c>
      <c r="W124" s="24">
        <v>150</v>
      </c>
      <c r="X124" s="26" t="s">
        <v>314</v>
      </c>
      <c r="Y124" s="24" t="str">
        <f>Table13[[#This Row],[Rep Last Name]] &amp; ", " &amp; Table13[[#This Row],[Rep First Name]]</f>
        <v>Joshi, Sanya</v>
      </c>
      <c r="Z124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25" spans="1:26" x14ac:dyDescent="0.2">
      <c r="A125" s="24">
        <v>124</v>
      </c>
      <c r="B125" s="24" t="s">
        <v>35</v>
      </c>
      <c r="C125" s="24" t="s">
        <v>36</v>
      </c>
      <c r="D125" s="24" t="s">
        <v>37</v>
      </c>
      <c r="E125" s="24" t="s">
        <v>354</v>
      </c>
      <c r="F125" s="24" t="s">
        <v>17</v>
      </c>
      <c r="G125" s="24" t="s">
        <v>44</v>
      </c>
      <c r="H125" s="24" t="s">
        <v>19</v>
      </c>
      <c r="I125" s="24" t="s">
        <v>82</v>
      </c>
      <c r="J125" s="24" t="s">
        <v>80</v>
      </c>
      <c r="K125" s="24" t="s">
        <v>83</v>
      </c>
      <c r="L125" s="24">
        <v>18</v>
      </c>
      <c r="M125" s="24">
        <v>0</v>
      </c>
      <c r="N125" s="24" t="s">
        <v>173</v>
      </c>
      <c r="O125" s="24" t="s">
        <v>221</v>
      </c>
      <c r="P125" s="24" t="s">
        <v>269</v>
      </c>
      <c r="Q125" s="24" t="str" cm="1">
        <f t="array" ref="Q125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125" s="24" t="str" cm="1">
        <f t="array" ref="R12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25" s="25">
        <v>156</v>
      </c>
      <c r="T125" s="25">
        <f t="shared" si="3"/>
        <v>2808</v>
      </c>
      <c r="U125" s="24">
        <v>40</v>
      </c>
      <c r="V125" s="24">
        <v>50</v>
      </c>
      <c r="W125" s="24">
        <v>311</v>
      </c>
      <c r="X125" s="26" t="s">
        <v>309</v>
      </c>
      <c r="Y125" s="24" t="str">
        <f>Table13[[#This Row],[Rep Last Name]] &amp; ", " &amp; Table13[[#This Row],[Rep First Name]]</f>
        <v>Liu, Fang</v>
      </c>
      <c r="Z125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26" spans="1:26" x14ac:dyDescent="0.2">
      <c r="A126" s="24">
        <v>125</v>
      </c>
      <c r="B126" s="24" t="s">
        <v>35</v>
      </c>
      <c r="C126" s="24" t="s">
        <v>36</v>
      </c>
      <c r="D126" s="24" t="s">
        <v>37</v>
      </c>
      <c r="E126" s="24" t="s">
        <v>355</v>
      </c>
      <c r="F126" s="24" t="s">
        <v>48</v>
      </c>
      <c r="G126" s="24" t="s">
        <v>18</v>
      </c>
      <c r="H126" s="24" t="s">
        <v>26</v>
      </c>
      <c r="I126" s="24" t="s">
        <v>84</v>
      </c>
      <c r="J126" s="24" t="s">
        <v>80</v>
      </c>
      <c r="K126" s="24" t="s">
        <v>85</v>
      </c>
      <c r="L126" s="24">
        <v>14</v>
      </c>
      <c r="M126" s="24">
        <v>0</v>
      </c>
      <c r="N126" s="24" t="s">
        <v>174</v>
      </c>
      <c r="O126" s="24" t="s">
        <v>222</v>
      </c>
      <c r="P126" s="24" t="s">
        <v>270</v>
      </c>
      <c r="Q126" s="24" t="str" cm="1">
        <f t="array" ref="Q126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126" s="24" t="str" cm="1">
        <f t="array" ref="R12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26" s="25">
        <v>195</v>
      </c>
      <c r="T126" s="25">
        <f t="shared" si="3"/>
        <v>2730</v>
      </c>
      <c r="U126" s="24">
        <v>12</v>
      </c>
      <c r="V126" s="24">
        <v>75</v>
      </c>
      <c r="W126" s="24">
        <v>300</v>
      </c>
      <c r="X126" s="26" t="s">
        <v>315</v>
      </c>
      <c r="Y126" s="24" t="str">
        <f>Table13[[#This Row],[Rep Last Name]] &amp; ", " &amp; Table13[[#This Row],[Rep First Name]]</f>
        <v>Liu, Fang</v>
      </c>
      <c r="Z126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27" spans="1:26" x14ac:dyDescent="0.2">
      <c r="A127" s="24">
        <v>126</v>
      </c>
      <c r="B127" s="24" t="s">
        <v>35</v>
      </c>
      <c r="C127" s="24" t="s">
        <v>36</v>
      </c>
      <c r="D127" s="24" t="s">
        <v>31</v>
      </c>
      <c r="E127" s="24" t="s">
        <v>355</v>
      </c>
      <c r="F127" s="24" t="s">
        <v>17</v>
      </c>
      <c r="G127" s="24" t="s">
        <v>25</v>
      </c>
      <c r="H127" s="24" t="s">
        <v>26</v>
      </c>
      <c r="I127" s="24" t="s">
        <v>86</v>
      </c>
      <c r="J127" s="24" t="s">
        <v>80</v>
      </c>
      <c r="K127" s="24" t="s">
        <v>87</v>
      </c>
      <c r="L127" s="24">
        <v>9</v>
      </c>
      <c r="M127" s="24">
        <v>15</v>
      </c>
      <c r="N127" s="24" t="s">
        <v>175</v>
      </c>
      <c r="O127" s="24" t="s">
        <v>223</v>
      </c>
      <c r="P127" s="24" t="s">
        <v>271</v>
      </c>
      <c r="Q127" s="24" t="str" cm="1">
        <f t="array" ref="Q127">_xlfn.SWITCH(Table13[[#This Row],[Country Code]],"US","United States","CA","Canada","MX","Mexico","BR","Brazil","GB","United Kingdom","DE","Germany","FR","France","CN","China","IN","India","AU","Australia","ZA","South Africa","JP","Japan","Other")</f>
        <v>United Kingdom</v>
      </c>
      <c r="R127" s="24" t="str" cm="1">
        <f t="array" ref="R12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27" s="25">
        <v>234</v>
      </c>
      <c r="T127" s="25">
        <f t="shared" si="3"/>
        <v>1790.1</v>
      </c>
      <c r="U127" s="24">
        <v>40</v>
      </c>
      <c r="V127" s="24">
        <v>150</v>
      </c>
      <c r="W127" s="24">
        <v>300</v>
      </c>
      <c r="X127" s="26" t="s">
        <v>302</v>
      </c>
      <c r="Y127" s="24" t="str">
        <f>Table13[[#This Row],[Rep Last Name]] &amp; ", " &amp; Table13[[#This Row],[Rep First Name]]</f>
        <v>Liu, Fang</v>
      </c>
      <c r="Z127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28" spans="1:26" x14ac:dyDescent="0.2">
      <c r="A128" s="24">
        <v>127</v>
      </c>
      <c r="B128" s="24" t="s">
        <v>45</v>
      </c>
      <c r="C128" s="24" t="s">
        <v>46</v>
      </c>
      <c r="D128" s="24" t="s">
        <v>37</v>
      </c>
      <c r="E128" s="24" t="s">
        <v>354</v>
      </c>
      <c r="F128" s="24" t="s">
        <v>24</v>
      </c>
      <c r="G128" s="24" t="s">
        <v>44</v>
      </c>
      <c r="H128" s="24" t="s">
        <v>28</v>
      </c>
      <c r="I128" s="24" t="s">
        <v>88</v>
      </c>
      <c r="J128" s="24" t="s">
        <v>89</v>
      </c>
      <c r="K128" s="24" t="s">
        <v>90</v>
      </c>
      <c r="L128" s="24">
        <v>21</v>
      </c>
      <c r="M128" s="24">
        <v>5</v>
      </c>
      <c r="N128" s="24" t="s">
        <v>176</v>
      </c>
      <c r="O128" s="24" t="s">
        <v>224</v>
      </c>
      <c r="P128" s="24" t="s">
        <v>272</v>
      </c>
      <c r="Q128" s="24" t="str" cm="1">
        <f t="array" ref="Q128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128" s="24" t="str" cm="1">
        <f t="array" ref="R12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28" s="25">
        <v>119.54</v>
      </c>
      <c r="T128" s="25">
        <f t="shared" si="3"/>
        <v>2384.8229999999999</v>
      </c>
      <c r="U128" s="24">
        <v>50</v>
      </c>
      <c r="V128" s="24">
        <v>50</v>
      </c>
      <c r="W128" s="24">
        <v>150</v>
      </c>
      <c r="X128" s="26" t="s">
        <v>305</v>
      </c>
      <c r="Y128" s="24" t="str">
        <f>Table13[[#This Row],[Rep Last Name]] &amp; ", " &amp; Table13[[#This Row],[Rep First Name]]</f>
        <v>Fischer, Jonas</v>
      </c>
      <c r="Z12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29" spans="1:26" x14ac:dyDescent="0.2">
      <c r="A129" s="24">
        <v>128</v>
      </c>
      <c r="B129" s="24" t="s">
        <v>45</v>
      </c>
      <c r="C129" s="24" t="s">
        <v>46</v>
      </c>
      <c r="D129" s="24" t="s">
        <v>23</v>
      </c>
      <c r="E129" s="24" t="s">
        <v>353</v>
      </c>
      <c r="F129" s="24" t="s">
        <v>24</v>
      </c>
      <c r="G129" s="24" t="s">
        <v>44</v>
      </c>
      <c r="H129" s="24" t="s">
        <v>68</v>
      </c>
      <c r="I129" s="24" t="s">
        <v>88</v>
      </c>
      <c r="J129" s="24" t="s">
        <v>89</v>
      </c>
      <c r="K129" s="24" t="s">
        <v>90</v>
      </c>
      <c r="L129" s="24">
        <v>21</v>
      </c>
      <c r="M129" s="24">
        <v>15</v>
      </c>
      <c r="N129" s="24" t="s">
        <v>176</v>
      </c>
      <c r="O129" s="24" t="s">
        <v>224</v>
      </c>
      <c r="P129" s="24" t="s">
        <v>272</v>
      </c>
      <c r="Q129" s="24" t="str" cm="1">
        <f t="array" ref="Q129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129" s="24" t="str" cm="1">
        <f t="array" ref="R12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29" s="25">
        <v>119.54</v>
      </c>
      <c r="T129" s="25">
        <f t="shared" si="3"/>
        <v>2133.7890000000002</v>
      </c>
      <c r="U129" s="24">
        <v>50</v>
      </c>
      <c r="V129" s="24">
        <v>50</v>
      </c>
      <c r="W129" s="24">
        <v>373</v>
      </c>
      <c r="X129" s="26" t="s">
        <v>305</v>
      </c>
      <c r="Y129" s="24" t="str">
        <f>Table13[[#This Row],[Rep Last Name]] &amp; ", " &amp; Table13[[#This Row],[Rep First Name]]</f>
        <v>Fischer, Jonas</v>
      </c>
      <c r="Z129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0" spans="1:26" x14ac:dyDescent="0.2">
      <c r="A130" s="24">
        <v>129</v>
      </c>
      <c r="B130" s="24" t="s">
        <v>45</v>
      </c>
      <c r="C130" s="24" t="s">
        <v>46</v>
      </c>
      <c r="D130" s="24" t="s">
        <v>23</v>
      </c>
      <c r="E130" s="24" t="s">
        <v>355</v>
      </c>
      <c r="F130" s="24" t="s">
        <v>24</v>
      </c>
      <c r="G130" s="24" t="s">
        <v>55</v>
      </c>
      <c r="H130" s="24" t="s">
        <v>28</v>
      </c>
      <c r="I130" s="24" t="s">
        <v>91</v>
      </c>
      <c r="J130" s="24" t="s">
        <v>89</v>
      </c>
      <c r="K130" s="24" t="s">
        <v>92</v>
      </c>
      <c r="L130" s="24">
        <v>15</v>
      </c>
      <c r="M130" s="24">
        <v>5</v>
      </c>
      <c r="N130" s="24" t="s">
        <v>177</v>
      </c>
      <c r="O130" s="24" t="s">
        <v>225</v>
      </c>
      <c r="P130" s="24" t="s">
        <v>273</v>
      </c>
      <c r="Q130" s="24" t="str" cm="1">
        <f t="array" ref="Q130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130" s="24" t="str" cm="1">
        <f t="array" ref="R13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0" s="25">
        <v>159.96</v>
      </c>
      <c r="T130" s="25">
        <f t="shared" ref="T130:T151" si="4" xml:space="preserve"> (S130 * L130) * (1 - M130 / 100)</f>
        <v>2279.4299999999998</v>
      </c>
      <c r="U130" s="24">
        <v>50</v>
      </c>
      <c r="V130" s="24">
        <v>100</v>
      </c>
      <c r="W130" s="24">
        <v>150</v>
      </c>
      <c r="X130" s="26" t="s">
        <v>308</v>
      </c>
      <c r="Y130" s="24" t="str">
        <f>Table13[[#This Row],[Rep Last Name]] &amp; ", " &amp; Table13[[#This Row],[Rep First Name]]</f>
        <v>Fischer, Jonas</v>
      </c>
      <c r="Z130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1" spans="1:26" x14ac:dyDescent="0.2">
      <c r="A131" s="24">
        <v>130</v>
      </c>
      <c r="B131" s="24" t="s">
        <v>59</v>
      </c>
      <c r="C131" s="24" t="s">
        <v>60</v>
      </c>
      <c r="D131" s="24" t="s">
        <v>23</v>
      </c>
      <c r="E131" s="24" t="s">
        <v>354</v>
      </c>
      <c r="F131" s="24" t="s">
        <v>48</v>
      </c>
      <c r="G131" s="24" t="s">
        <v>44</v>
      </c>
      <c r="H131" s="24" t="s">
        <v>26</v>
      </c>
      <c r="I131" s="24" t="s">
        <v>93</v>
      </c>
      <c r="J131" s="24" t="s">
        <v>89</v>
      </c>
      <c r="K131" s="24" t="s">
        <v>94</v>
      </c>
      <c r="L131" s="24">
        <v>11</v>
      </c>
      <c r="M131" s="24">
        <v>15</v>
      </c>
      <c r="N131" s="24" t="s">
        <v>178</v>
      </c>
      <c r="O131" s="24" t="s">
        <v>226</v>
      </c>
      <c r="P131" s="24" t="s">
        <v>274</v>
      </c>
      <c r="Q131" s="24" t="str" cm="1">
        <f t="array" ref="Q131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131" s="24" t="str" cm="1">
        <f t="array" ref="R13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1" s="25">
        <v>199.52</v>
      </c>
      <c r="T131" s="25">
        <f t="shared" si="4"/>
        <v>1865.5120000000002</v>
      </c>
      <c r="U131" s="24">
        <v>12</v>
      </c>
      <c r="V131" s="24">
        <v>50</v>
      </c>
      <c r="W131" s="24">
        <v>300</v>
      </c>
      <c r="X131" s="26" t="s">
        <v>307</v>
      </c>
      <c r="Y131" s="24" t="str">
        <f>Table13[[#This Row],[Rep Last Name]] &amp; ", " &amp; Table13[[#This Row],[Rep First Name]]</f>
        <v>Bernard, Théo</v>
      </c>
      <c r="Z131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2" spans="1:26" x14ac:dyDescent="0.2">
      <c r="A132" s="24">
        <v>131</v>
      </c>
      <c r="B132" s="24" t="s">
        <v>59</v>
      </c>
      <c r="C132" s="24" t="s">
        <v>60</v>
      </c>
      <c r="D132" s="24" t="s">
        <v>37</v>
      </c>
      <c r="E132" s="24" t="s">
        <v>355</v>
      </c>
      <c r="F132" s="24" t="s">
        <v>32</v>
      </c>
      <c r="G132" s="24" t="s">
        <v>18</v>
      </c>
      <c r="H132" s="24" t="s">
        <v>19</v>
      </c>
      <c r="I132" s="24" t="s">
        <v>95</v>
      </c>
      <c r="J132" s="24" t="s">
        <v>89</v>
      </c>
      <c r="K132" s="24" t="s">
        <v>96</v>
      </c>
      <c r="L132" s="24">
        <v>6</v>
      </c>
      <c r="M132" s="24">
        <v>5</v>
      </c>
      <c r="N132" s="24" t="s">
        <v>179</v>
      </c>
      <c r="O132" s="24" t="s">
        <v>227</v>
      </c>
      <c r="P132" s="24" t="s">
        <v>275</v>
      </c>
      <c r="Q132" s="24" t="str" cm="1">
        <f t="array" ref="Q132">_xlfn.SWITCH(Table13[[#This Row],[Country Code]],"US","United States","CA","Canada","MX","Mexico","BR","Brazil","GB","United Kingdom","DE","Germany","FR","France","CN","China","IN","India","AU","Australia","ZA","South Africa","JP","Japan","Other")</f>
        <v>Germany</v>
      </c>
      <c r="R132" s="24" t="str" cm="1">
        <f t="array" ref="R13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2" s="25">
        <v>239.94</v>
      </c>
      <c r="T132" s="25">
        <f t="shared" si="4"/>
        <v>1367.6579999999999</v>
      </c>
      <c r="U132" s="24">
        <v>19</v>
      </c>
      <c r="V132" s="24">
        <v>75</v>
      </c>
      <c r="W132" s="24">
        <v>311</v>
      </c>
      <c r="X132" s="26" t="s">
        <v>303</v>
      </c>
      <c r="Y132" s="24" t="str">
        <f>Table13[[#This Row],[Rep Last Name]] &amp; ", " &amp; Table13[[#This Row],[Rep First Name]]</f>
        <v>Bernard, Théo</v>
      </c>
      <c r="Z132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3" spans="1:26" x14ac:dyDescent="0.2">
      <c r="A133" s="24">
        <v>132</v>
      </c>
      <c r="B133" s="24" t="s">
        <v>59</v>
      </c>
      <c r="C133" s="24" t="s">
        <v>60</v>
      </c>
      <c r="D133" s="24" t="s">
        <v>37</v>
      </c>
      <c r="E133" s="24" t="s">
        <v>351</v>
      </c>
      <c r="F133" s="24" t="s">
        <v>48</v>
      </c>
      <c r="G133" s="24" t="s">
        <v>25</v>
      </c>
      <c r="H133" s="24" t="s">
        <v>19</v>
      </c>
      <c r="I133" s="24" t="s">
        <v>97</v>
      </c>
      <c r="J133" s="24" t="s">
        <v>98</v>
      </c>
      <c r="K133" s="24" t="s">
        <v>90</v>
      </c>
      <c r="L133" s="24">
        <v>13</v>
      </c>
      <c r="M133" s="24">
        <v>15</v>
      </c>
      <c r="N133" s="24" t="s">
        <v>180</v>
      </c>
      <c r="O133" s="24" t="s">
        <v>228</v>
      </c>
      <c r="P133" s="24" t="s">
        <v>276</v>
      </c>
      <c r="Q133" s="24" t="str" cm="1">
        <f t="array" ref="Q133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133" s="24" t="str" cm="1">
        <f t="array" ref="R13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3" s="25">
        <v>119.54</v>
      </c>
      <c r="T133" s="25">
        <f t="shared" si="4"/>
        <v>1320.9169999999999</v>
      </c>
      <c r="U133" s="24">
        <v>12</v>
      </c>
      <c r="V133" s="24">
        <v>150</v>
      </c>
      <c r="W133" s="24">
        <v>311</v>
      </c>
      <c r="X133" s="26" t="s">
        <v>306</v>
      </c>
      <c r="Y133" s="24" t="str">
        <f>Table13[[#This Row],[Rep Last Name]] &amp; ", " &amp; Table13[[#This Row],[Rep First Name]]</f>
        <v>Bernard, Théo</v>
      </c>
      <c r="Z133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4" spans="1:26" x14ac:dyDescent="0.2">
      <c r="A134" s="24">
        <v>133</v>
      </c>
      <c r="B134" s="24" t="s">
        <v>59</v>
      </c>
      <c r="C134" s="24" t="s">
        <v>60</v>
      </c>
      <c r="D134" s="24" t="s">
        <v>76</v>
      </c>
      <c r="E134" s="24" t="s">
        <v>354</v>
      </c>
      <c r="F134" s="24" t="s">
        <v>48</v>
      </c>
      <c r="G134" s="24" t="s">
        <v>25</v>
      </c>
      <c r="H134" s="24" t="s">
        <v>19</v>
      </c>
      <c r="I134" s="24" t="s">
        <v>99</v>
      </c>
      <c r="J134" s="24" t="s">
        <v>98</v>
      </c>
      <c r="K134" s="24" t="s">
        <v>92</v>
      </c>
      <c r="L134" s="24">
        <v>10</v>
      </c>
      <c r="M134" s="24">
        <v>10</v>
      </c>
      <c r="N134" s="24" t="s">
        <v>181</v>
      </c>
      <c r="O134" s="24" t="s">
        <v>229</v>
      </c>
      <c r="P134" s="24" t="s">
        <v>277</v>
      </c>
      <c r="Q134" s="24" t="str" cm="1">
        <f t="array" ref="Q134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134" s="24" t="str" cm="1">
        <f t="array" ref="R13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4" s="25">
        <v>159.96</v>
      </c>
      <c r="T134" s="25">
        <f t="shared" si="4"/>
        <v>1439.64</v>
      </c>
      <c r="U134" s="24">
        <v>12</v>
      </c>
      <c r="V134" s="24">
        <v>150</v>
      </c>
      <c r="W134" s="24">
        <v>311</v>
      </c>
      <c r="X134" s="26" t="s">
        <v>306</v>
      </c>
      <c r="Y134" s="24" t="str">
        <f>Table13[[#This Row],[Rep Last Name]] &amp; ", " &amp; Table13[[#This Row],[Rep First Name]]</f>
        <v>Bernard, Théo</v>
      </c>
      <c r="Z13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35" spans="1:26" x14ac:dyDescent="0.2">
      <c r="A135" s="24">
        <v>134</v>
      </c>
      <c r="B135" s="24" t="s">
        <v>13</v>
      </c>
      <c r="C135" s="24" t="s">
        <v>14</v>
      </c>
      <c r="D135" s="24" t="s">
        <v>76</v>
      </c>
      <c r="E135" s="24" t="s">
        <v>355</v>
      </c>
      <c r="F135" s="24" t="s">
        <v>17</v>
      </c>
      <c r="G135" s="24" t="s">
        <v>18</v>
      </c>
      <c r="H135" s="24" t="s">
        <v>68</v>
      </c>
      <c r="I135" s="24" t="s">
        <v>100</v>
      </c>
      <c r="J135" s="24" t="s">
        <v>98</v>
      </c>
      <c r="K135" s="24" t="s">
        <v>94</v>
      </c>
      <c r="L135" s="24">
        <v>8</v>
      </c>
      <c r="M135" s="24">
        <v>15</v>
      </c>
      <c r="N135" s="24" t="s">
        <v>182</v>
      </c>
      <c r="O135" s="24" t="s">
        <v>230</v>
      </c>
      <c r="P135" s="24" t="s">
        <v>278</v>
      </c>
      <c r="Q135" s="24" t="str" cm="1">
        <f t="array" ref="Q135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135" s="24" t="str" cm="1">
        <f t="array" ref="R13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5" s="25">
        <v>199.52</v>
      </c>
      <c r="T135" s="25">
        <f t="shared" si="4"/>
        <v>1356.7360000000001</v>
      </c>
      <c r="U135" s="24">
        <v>40</v>
      </c>
      <c r="V135" s="24">
        <v>75</v>
      </c>
      <c r="W135" s="24">
        <v>373</v>
      </c>
      <c r="X135" s="26" t="s">
        <v>300</v>
      </c>
      <c r="Y135" s="24" t="str">
        <f>Table13[[#This Row],[Rep Last Name]] &amp; ", " &amp; Table13[[#This Row],[Rep First Name]]</f>
        <v>Joshi, Sanya</v>
      </c>
      <c r="Z135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36" spans="1:26" x14ac:dyDescent="0.2">
      <c r="A136" s="24">
        <v>135</v>
      </c>
      <c r="B136" s="24" t="s">
        <v>13</v>
      </c>
      <c r="C136" s="24" t="s">
        <v>14</v>
      </c>
      <c r="D136" s="24" t="s">
        <v>31</v>
      </c>
      <c r="E136" s="24" t="s">
        <v>351</v>
      </c>
      <c r="F136" s="24" t="s">
        <v>24</v>
      </c>
      <c r="G136" s="24" t="s">
        <v>25</v>
      </c>
      <c r="H136" s="24" t="s">
        <v>19</v>
      </c>
      <c r="I136" s="24" t="s">
        <v>101</v>
      </c>
      <c r="J136" s="24" t="s">
        <v>98</v>
      </c>
      <c r="K136" s="24" t="s">
        <v>96</v>
      </c>
      <c r="L136" s="24">
        <v>5</v>
      </c>
      <c r="M136" s="24">
        <v>15</v>
      </c>
      <c r="N136" s="24" t="s">
        <v>183</v>
      </c>
      <c r="O136" s="24" t="s">
        <v>231</v>
      </c>
      <c r="P136" s="24" t="s">
        <v>279</v>
      </c>
      <c r="Q136" s="24" t="str" cm="1">
        <f t="array" ref="Q136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136" s="24" t="str" cm="1">
        <f t="array" ref="R13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6" s="25">
        <v>239.94</v>
      </c>
      <c r="T136" s="25">
        <f t="shared" si="4"/>
        <v>1019.745</v>
      </c>
      <c r="U136" s="24">
        <v>50</v>
      </c>
      <c r="V136" s="24">
        <v>150</v>
      </c>
      <c r="W136" s="24">
        <v>311</v>
      </c>
      <c r="X136" s="26" t="s">
        <v>301</v>
      </c>
      <c r="Y136" s="24" t="str">
        <f>Table13[[#This Row],[Rep Last Name]] &amp; ", " &amp; Table13[[#This Row],[Rep First Name]]</f>
        <v>Joshi, Sanya</v>
      </c>
      <c r="Z136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7" spans="1:26" x14ac:dyDescent="0.2">
      <c r="A137" s="24">
        <v>136</v>
      </c>
      <c r="B137" s="24" t="s">
        <v>13</v>
      </c>
      <c r="C137" s="24" t="s">
        <v>14</v>
      </c>
      <c r="D137" s="24" t="s">
        <v>15</v>
      </c>
      <c r="E137" s="24" t="s">
        <v>354</v>
      </c>
      <c r="F137" s="24" t="s">
        <v>48</v>
      </c>
      <c r="G137" s="24" t="s">
        <v>25</v>
      </c>
      <c r="H137" s="24" t="s">
        <v>26</v>
      </c>
      <c r="I137" s="24" t="s">
        <v>101</v>
      </c>
      <c r="J137" s="24" t="s">
        <v>98</v>
      </c>
      <c r="K137" s="24" t="s">
        <v>96</v>
      </c>
      <c r="L137" s="24">
        <v>5</v>
      </c>
      <c r="M137" s="24">
        <v>10</v>
      </c>
      <c r="N137" s="24" t="s">
        <v>183</v>
      </c>
      <c r="O137" s="24" t="s">
        <v>231</v>
      </c>
      <c r="P137" s="24" t="s">
        <v>279</v>
      </c>
      <c r="Q137" s="24" t="str" cm="1">
        <f t="array" ref="Q137">_xlfn.SWITCH(Table13[[#This Row],[Country Code]],"US","United States","CA","Canada","MX","Mexico","BR","Brazil","GB","United Kingdom","DE","Germany","FR","France","CN","China","IN","India","AU","Australia","ZA","South Africa","JP","Japan","Other")</f>
        <v>France</v>
      </c>
      <c r="R137" s="24" t="str" cm="1">
        <f t="array" ref="R13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Europe</v>
      </c>
      <c r="S137" s="25">
        <v>239.94</v>
      </c>
      <c r="T137" s="25">
        <f t="shared" si="4"/>
        <v>1079.73</v>
      </c>
      <c r="U137" s="24">
        <v>12</v>
      </c>
      <c r="V137" s="24">
        <v>150</v>
      </c>
      <c r="W137" s="24">
        <v>300</v>
      </c>
      <c r="X137" s="26" t="s">
        <v>306</v>
      </c>
      <c r="Y137" s="24" t="str">
        <f>Table13[[#This Row],[Rep Last Name]] &amp; ", " &amp; Table13[[#This Row],[Rep First Name]]</f>
        <v>Joshi, Sanya</v>
      </c>
      <c r="Z13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38" spans="1:26" x14ac:dyDescent="0.2">
      <c r="A138" s="24">
        <v>137</v>
      </c>
      <c r="B138" s="24" t="s">
        <v>35</v>
      </c>
      <c r="C138" s="24" t="s">
        <v>36</v>
      </c>
      <c r="D138" s="24" t="s">
        <v>23</v>
      </c>
      <c r="E138" s="24" t="s">
        <v>353</v>
      </c>
      <c r="F138" s="24" t="s">
        <v>32</v>
      </c>
      <c r="G138" s="24" t="s">
        <v>25</v>
      </c>
      <c r="H138" s="24" t="s">
        <v>28</v>
      </c>
      <c r="I138" s="24" t="s">
        <v>102</v>
      </c>
      <c r="J138" s="24" t="s">
        <v>103</v>
      </c>
      <c r="K138" s="24" t="s">
        <v>104</v>
      </c>
      <c r="L138" s="24">
        <v>16</v>
      </c>
      <c r="M138" s="24">
        <v>15</v>
      </c>
      <c r="N138" s="24" t="s">
        <v>184</v>
      </c>
      <c r="O138" s="24" t="s">
        <v>232</v>
      </c>
      <c r="P138" s="24" t="s">
        <v>280</v>
      </c>
      <c r="Q138" s="24" t="str" cm="1">
        <f t="array" ref="Q138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138" s="24" t="str" cm="1">
        <f t="array" ref="R13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38" s="25">
        <v>111.55</v>
      </c>
      <c r="T138" s="25">
        <f t="shared" si="4"/>
        <v>1517.08</v>
      </c>
      <c r="U138" s="24">
        <v>19</v>
      </c>
      <c r="V138" s="24">
        <v>150</v>
      </c>
      <c r="W138" s="24">
        <v>150</v>
      </c>
      <c r="X138" s="26" t="s">
        <v>304</v>
      </c>
      <c r="Y138" s="24" t="str">
        <f>Table13[[#This Row],[Rep Last Name]] &amp; ", " &amp; Table13[[#This Row],[Rep First Name]]</f>
        <v>Liu, Fang</v>
      </c>
      <c r="Z13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39" spans="1:26" x14ac:dyDescent="0.2">
      <c r="A139" s="24">
        <v>138</v>
      </c>
      <c r="B139" s="24" t="s">
        <v>35</v>
      </c>
      <c r="C139" s="24" t="s">
        <v>36</v>
      </c>
      <c r="D139" s="24" t="s">
        <v>15</v>
      </c>
      <c r="E139" s="24" t="s">
        <v>354</v>
      </c>
      <c r="F139" s="24" t="s">
        <v>32</v>
      </c>
      <c r="G139" s="24" t="s">
        <v>55</v>
      </c>
      <c r="H139" s="24" t="s">
        <v>19</v>
      </c>
      <c r="I139" s="24" t="s">
        <v>105</v>
      </c>
      <c r="J139" s="24" t="s">
        <v>103</v>
      </c>
      <c r="K139" s="24" t="s">
        <v>106</v>
      </c>
      <c r="L139" s="24">
        <v>20</v>
      </c>
      <c r="M139" s="24">
        <v>0</v>
      </c>
      <c r="N139" s="24" t="s">
        <v>185</v>
      </c>
      <c r="O139" s="24" t="s">
        <v>233</v>
      </c>
      <c r="P139" s="24" t="s">
        <v>281</v>
      </c>
      <c r="Q139" s="24" t="str" cm="1">
        <f t="array" ref="Q139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139" s="24" t="str" cm="1">
        <f t="array" ref="R13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39" s="25">
        <v>148.83000000000001</v>
      </c>
      <c r="T139" s="25">
        <f t="shared" si="4"/>
        <v>2976.6000000000004</v>
      </c>
      <c r="U139" s="24">
        <v>19</v>
      </c>
      <c r="V139" s="24">
        <v>100</v>
      </c>
      <c r="W139" s="24">
        <v>311</v>
      </c>
      <c r="X139" s="26" t="s">
        <v>310</v>
      </c>
      <c r="Y139" s="24" t="str">
        <f>Table13[[#This Row],[Rep Last Name]] &amp; ", " &amp; Table13[[#This Row],[Rep First Name]]</f>
        <v>Liu, Fang</v>
      </c>
      <c r="Z139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0" spans="1:26" x14ac:dyDescent="0.2">
      <c r="A140" s="24">
        <v>139</v>
      </c>
      <c r="B140" s="24" t="s">
        <v>35</v>
      </c>
      <c r="C140" s="24" t="s">
        <v>36</v>
      </c>
      <c r="D140" s="24" t="s">
        <v>15</v>
      </c>
      <c r="E140" s="24" t="s">
        <v>351</v>
      </c>
      <c r="F140" s="24" t="s">
        <v>32</v>
      </c>
      <c r="G140" s="24" t="s">
        <v>55</v>
      </c>
      <c r="H140" s="24" t="s">
        <v>19</v>
      </c>
      <c r="I140" s="24" t="s">
        <v>107</v>
      </c>
      <c r="J140" s="24" t="s">
        <v>103</v>
      </c>
      <c r="K140" s="24" t="s">
        <v>108</v>
      </c>
      <c r="L140" s="24">
        <v>12</v>
      </c>
      <c r="M140" s="24">
        <v>15</v>
      </c>
      <c r="N140" s="24" t="s">
        <v>186</v>
      </c>
      <c r="O140" s="24" t="s">
        <v>234</v>
      </c>
      <c r="P140" s="24" t="s">
        <v>282</v>
      </c>
      <c r="Q140" s="24" t="str" cm="1">
        <f t="array" ref="Q140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140" s="24" t="str" cm="1">
        <f t="array" ref="R14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40" s="25">
        <v>186.12</v>
      </c>
      <c r="T140" s="25">
        <f t="shared" si="4"/>
        <v>1898.424</v>
      </c>
      <c r="U140" s="24">
        <v>19</v>
      </c>
      <c r="V140" s="24">
        <v>100</v>
      </c>
      <c r="W140" s="24">
        <v>311</v>
      </c>
      <c r="X140" s="26" t="s">
        <v>310</v>
      </c>
      <c r="Y140" s="24" t="str">
        <f>Table13[[#This Row],[Rep Last Name]] &amp; ", " &amp; Table13[[#This Row],[Rep First Name]]</f>
        <v>Liu, Fang</v>
      </c>
      <c r="Z14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1" spans="1:26" x14ac:dyDescent="0.2">
      <c r="A141" s="24">
        <v>140</v>
      </c>
      <c r="B141" s="24" t="s">
        <v>45</v>
      </c>
      <c r="C141" s="24" t="s">
        <v>46</v>
      </c>
      <c r="D141" s="24" t="s">
        <v>47</v>
      </c>
      <c r="E141" s="24" t="s">
        <v>353</v>
      </c>
      <c r="F141" s="24" t="s">
        <v>24</v>
      </c>
      <c r="G141" s="24" t="s">
        <v>25</v>
      </c>
      <c r="H141" s="24" t="s">
        <v>26</v>
      </c>
      <c r="I141" s="24" t="s">
        <v>109</v>
      </c>
      <c r="J141" s="24" t="s">
        <v>103</v>
      </c>
      <c r="K141" s="24" t="s">
        <v>110</v>
      </c>
      <c r="L141" s="24">
        <v>7</v>
      </c>
      <c r="M141" s="24">
        <v>5</v>
      </c>
      <c r="N141" s="24" t="s">
        <v>187</v>
      </c>
      <c r="O141" s="24" t="s">
        <v>235</v>
      </c>
      <c r="P141" s="24" t="s">
        <v>283</v>
      </c>
      <c r="Q141" s="24" t="str" cm="1">
        <f t="array" ref="Q141">_xlfn.SWITCH(Table13[[#This Row],[Country Code]],"US","United States","CA","Canada","MX","Mexico","BR","Brazil","GB","United Kingdom","DE","Germany","FR","France","CN","China","IN","India","AU","Australia","ZA","South Africa","JP","Japan","Other")</f>
        <v>China</v>
      </c>
      <c r="R141" s="24" t="str" cm="1">
        <f t="array" ref="R14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41" s="25">
        <v>213.11</v>
      </c>
      <c r="T141" s="25">
        <f t="shared" si="4"/>
        <v>1417.1814999999999</v>
      </c>
      <c r="U141" s="24">
        <v>50</v>
      </c>
      <c r="V141" s="24">
        <v>150</v>
      </c>
      <c r="W141" s="24">
        <v>300</v>
      </c>
      <c r="X141" s="26" t="s">
        <v>301</v>
      </c>
      <c r="Y141" s="24" t="str">
        <f>Table13[[#This Row],[Rep Last Name]] &amp; ", " &amp; Table13[[#This Row],[Rep First Name]]</f>
        <v>Fischer, Jonas</v>
      </c>
      <c r="Z14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2" spans="1:26" x14ac:dyDescent="0.2">
      <c r="A142" s="24">
        <v>141</v>
      </c>
      <c r="B142" s="24" t="s">
        <v>45</v>
      </c>
      <c r="C142" s="24" t="s">
        <v>46</v>
      </c>
      <c r="D142" s="24" t="s">
        <v>76</v>
      </c>
      <c r="E142" s="24" t="s">
        <v>351</v>
      </c>
      <c r="F142" s="24" t="s">
        <v>24</v>
      </c>
      <c r="G142" s="24" t="s">
        <v>55</v>
      </c>
      <c r="H142" s="24" t="s">
        <v>28</v>
      </c>
      <c r="I142" s="24" t="s">
        <v>111</v>
      </c>
      <c r="J142" s="24" t="s">
        <v>112</v>
      </c>
      <c r="K142" s="24" t="s">
        <v>113</v>
      </c>
      <c r="L142" s="24">
        <v>11</v>
      </c>
      <c r="M142" s="24">
        <v>5</v>
      </c>
      <c r="N142" s="24" t="s">
        <v>188</v>
      </c>
      <c r="O142" s="24" t="s">
        <v>236</v>
      </c>
      <c r="P142" s="24" t="s">
        <v>284</v>
      </c>
      <c r="Q142" s="24" t="str" cm="1">
        <f t="array" ref="Q142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142" s="24" t="str" cm="1">
        <f t="array" ref="R142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42" s="25">
        <v>104.34</v>
      </c>
      <c r="T142" s="25">
        <f t="shared" si="4"/>
        <v>1090.3530000000001</v>
      </c>
      <c r="U142" s="24">
        <v>50</v>
      </c>
      <c r="V142" s="24">
        <v>100</v>
      </c>
      <c r="W142" s="24">
        <v>150</v>
      </c>
      <c r="X142" s="26" t="s">
        <v>308</v>
      </c>
      <c r="Y142" s="24" t="str">
        <f>Table13[[#This Row],[Rep Last Name]] &amp; ", " &amp; Table13[[#This Row],[Rep First Name]]</f>
        <v>Fischer, Jonas</v>
      </c>
      <c r="Z142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3" spans="1:26" x14ac:dyDescent="0.2">
      <c r="A143" s="24">
        <v>142</v>
      </c>
      <c r="B143" s="24" t="s">
        <v>45</v>
      </c>
      <c r="C143" s="24" t="s">
        <v>46</v>
      </c>
      <c r="D143" s="24" t="s">
        <v>76</v>
      </c>
      <c r="E143" s="24" t="s">
        <v>355</v>
      </c>
      <c r="F143" s="24" t="s">
        <v>24</v>
      </c>
      <c r="G143" s="24" t="s">
        <v>18</v>
      </c>
      <c r="H143" s="24" t="s">
        <v>26</v>
      </c>
      <c r="I143" s="24" t="s">
        <v>114</v>
      </c>
      <c r="J143" s="24" t="s">
        <v>112</v>
      </c>
      <c r="K143" s="24" t="s">
        <v>115</v>
      </c>
      <c r="L143" s="24">
        <v>9</v>
      </c>
      <c r="M143" s="24">
        <v>5</v>
      </c>
      <c r="N143" s="24" t="s">
        <v>189</v>
      </c>
      <c r="O143" s="24" t="s">
        <v>237</v>
      </c>
      <c r="P143" s="24" t="s">
        <v>285</v>
      </c>
      <c r="Q143" s="24" t="str" cm="1">
        <f t="array" ref="Q143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143" s="24" t="str" cm="1">
        <f t="array" ref="R143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43" s="25">
        <v>139.05000000000001</v>
      </c>
      <c r="T143" s="25">
        <f t="shared" si="4"/>
        <v>1188.8775000000001</v>
      </c>
      <c r="U143" s="24">
        <v>50</v>
      </c>
      <c r="V143" s="24">
        <v>75</v>
      </c>
      <c r="W143" s="24">
        <v>300</v>
      </c>
      <c r="X143" s="26" t="s">
        <v>313</v>
      </c>
      <c r="Y143" s="24" t="str">
        <f>Table13[[#This Row],[Rep Last Name]] &amp; ", " &amp; Table13[[#This Row],[Rep First Name]]</f>
        <v>Fischer, Jonas</v>
      </c>
      <c r="Z143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4" spans="1:26" x14ac:dyDescent="0.2">
      <c r="A144" s="24">
        <v>143</v>
      </c>
      <c r="B144" s="24" t="s">
        <v>59</v>
      </c>
      <c r="C144" s="24" t="s">
        <v>60</v>
      </c>
      <c r="D144" s="24" t="s">
        <v>76</v>
      </c>
      <c r="E144" s="24" t="s">
        <v>353</v>
      </c>
      <c r="F144" s="24" t="s">
        <v>32</v>
      </c>
      <c r="G144" s="24" t="s">
        <v>44</v>
      </c>
      <c r="H144" s="24" t="s">
        <v>28</v>
      </c>
      <c r="I144" s="24" t="s">
        <v>116</v>
      </c>
      <c r="J144" s="24" t="s">
        <v>112</v>
      </c>
      <c r="K144" s="24" t="s">
        <v>117</v>
      </c>
      <c r="L144" s="24">
        <v>6</v>
      </c>
      <c r="M144" s="24">
        <v>15</v>
      </c>
      <c r="N144" s="24" t="s">
        <v>190</v>
      </c>
      <c r="O144" s="24" t="s">
        <v>238</v>
      </c>
      <c r="P144" s="24" t="s">
        <v>286</v>
      </c>
      <c r="Q144" s="24" t="str" cm="1">
        <f t="array" ref="Q144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144" s="24" t="str" cm="1">
        <f t="array" ref="R144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44" s="25">
        <v>173.77</v>
      </c>
      <c r="T144" s="25">
        <f t="shared" si="4"/>
        <v>886.22700000000009</v>
      </c>
      <c r="U144" s="24">
        <v>19</v>
      </c>
      <c r="V144" s="24">
        <v>50</v>
      </c>
      <c r="W144" s="24">
        <v>150</v>
      </c>
      <c r="X144" s="26" t="s">
        <v>312</v>
      </c>
      <c r="Y144" s="24" t="str">
        <f>Table13[[#This Row],[Rep Last Name]] &amp; ", " &amp; Table13[[#This Row],[Rep First Name]]</f>
        <v>Bernard, Théo</v>
      </c>
      <c r="Z144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5" spans="1:26" x14ac:dyDescent="0.2">
      <c r="A145" s="24">
        <v>144</v>
      </c>
      <c r="B145" s="24" t="s">
        <v>59</v>
      </c>
      <c r="C145" s="24" t="s">
        <v>60</v>
      </c>
      <c r="D145" s="24" t="s">
        <v>15</v>
      </c>
      <c r="E145" s="24" t="s">
        <v>355</v>
      </c>
      <c r="F145" s="24" t="s">
        <v>24</v>
      </c>
      <c r="G145" s="24" t="s">
        <v>18</v>
      </c>
      <c r="H145" s="24" t="s">
        <v>26</v>
      </c>
      <c r="I145" s="24" t="s">
        <v>118</v>
      </c>
      <c r="J145" s="24" t="s">
        <v>112</v>
      </c>
      <c r="K145" s="24" t="s">
        <v>119</v>
      </c>
      <c r="L145" s="24">
        <v>5</v>
      </c>
      <c r="M145" s="24">
        <v>5</v>
      </c>
      <c r="N145" s="24" t="s">
        <v>191</v>
      </c>
      <c r="O145" s="24" t="s">
        <v>239</v>
      </c>
      <c r="P145" s="24" t="s">
        <v>287</v>
      </c>
      <c r="Q145" s="24" t="str" cm="1">
        <f t="array" ref="Q145">_xlfn.SWITCH(Table13[[#This Row],[Country Code]],"US","United States","CA","Canada","MX","Mexico","BR","Brazil","GB","United Kingdom","DE","Germany","FR","France","CN","China","IN","India","AU","Australia","ZA","South Africa","JP","Japan","Other")</f>
        <v>India</v>
      </c>
      <c r="R145" s="24" t="str" cm="1">
        <f t="array" ref="R145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Asia</v>
      </c>
      <c r="S145" s="25">
        <v>208.49</v>
      </c>
      <c r="T145" s="25">
        <f t="shared" si="4"/>
        <v>990.32749999999999</v>
      </c>
      <c r="U145" s="24">
        <v>50</v>
      </c>
      <c r="V145" s="24">
        <v>75</v>
      </c>
      <c r="W145" s="24">
        <v>300</v>
      </c>
      <c r="X145" s="26" t="s">
        <v>313</v>
      </c>
      <c r="Y145" s="24" t="str">
        <f>Table13[[#This Row],[Rep Last Name]] &amp; ", " &amp; Table13[[#This Row],[Rep First Name]]</f>
        <v>Bernard, Théo</v>
      </c>
      <c r="Z145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6" spans="1:26" x14ac:dyDescent="0.2">
      <c r="A146" s="24">
        <v>145</v>
      </c>
      <c r="B146" s="24" t="s">
        <v>59</v>
      </c>
      <c r="C146" s="24" t="s">
        <v>60</v>
      </c>
      <c r="D146" s="24" t="s">
        <v>76</v>
      </c>
      <c r="E146" s="24" t="s">
        <v>355</v>
      </c>
      <c r="F146" s="24" t="s">
        <v>17</v>
      </c>
      <c r="G146" s="24" t="s">
        <v>44</v>
      </c>
      <c r="H146" s="24" t="s">
        <v>68</v>
      </c>
      <c r="I146" s="24" t="s">
        <v>120</v>
      </c>
      <c r="J146" s="24" t="s">
        <v>121</v>
      </c>
      <c r="K146" s="24" t="s">
        <v>122</v>
      </c>
      <c r="L146" s="24">
        <v>15</v>
      </c>
      <c r="M146" s="24">
        <v>15</v>
      </c>
      <c r="N146" s="24" t="s">
        <v>192</v>
      </c>
      <c r="O146" s="24" t="s">
        <v>240</v>
      </c>
      <c r="P146" s="24" t="s">
        <v>288</v>
      </c>
      <c r="Q146" s="24" t="str" cm="1">
        <f t="array" ref="Q146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146" s="24" t="str" cm="1">
        <f t="array" ref="R146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146" s="25">
        <v>106.56</v>
      </c>
      <c r="T146" s="25">
        <f t="shared" si="4"/>
        <v>1358.64</v>
      </c>
      <c r="U146" s="24">
        <v>40</v>
      </c>
      <c r="V146" s="24">
        <v>50</v>
      </c>
      <c r="W146" s="24">
        <v>373</v>
      </c>
      <c r="X146" s="26" t="s">
        <v>309</v>
      </c>
      <c r="Y146" s="24" t="str">
        <f>Table13[[#This Row],[Rep Last Name]] &amp; ", " &amp; Table13[[#This Row],[Rep First Name]]</f>
        <v>Bernard, Théo</v>
      </c>
      <c r="Z146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7" spans="1:26" x14ac:dyDescent="0.2">
      <c r="A147" s="24">
        <v>146</v>
      </c>
      <c r="B147" s="24" t="s">
        <v>59</v>
      </c>
      <c r="C147" s="24" t="s">
        <v>60</v>
      </c>
      <c r="D147" s="24" t="s">
        <v>15</v>
      </c>
      <c r="E147" s="24" t="s">
        <v>355</v>
      </c>
      <c r="F147" s="24" t="s">
        <v>32</v>
      </c>
      <c r="G147" s="24" t="s">
        <v>55</v>
      </c>
      <c r="H147" s="24" t="s">
        <v>26</v>
      </c>
      <c r="I147" s="24" t="s">
        <v>123</v>
      </c>
      <c r="J147" s="24" t="s">
        <v>121</v>
      </c>
      <c r="K147" s="24" t="s">
        <v>124</v>
      </c>
      <c r="L147" s="24">
        <v>14</v>
      </c>
      <c r="M147" s="24">
        <v>0</v>
      </c>
      <c r="N147" s="24" t="s">
        <v>193</v>
      </c>
      <c r="O147" s="24" t="s">
        <v>241</v>
      </c>
      <c r="P147" s="24" t="s">
        <v>289</v>
      </c>
      <c r="Q147" s="24" t="str" cm="1">
        <f t="array" ref="Q147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147" s="24" t="str" cm="1">
        <f t="array" ref="R147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147" s="25">
        <v>142.08000000000001</v>
      </c>
      <c r="T147" s="25">
        <f t="shared" si="4"/>
        <v>1989.1200000000001</v>
      </c>
      <c r="U147" s="24">
        <v>19</v>
      </c>
      <c r="V147" s="24">
        <v>100</v>
      </c>
      <c r="W147" s="24">
        <v>300</v>
      </c>
      <c r="X147" s="26" t="s">
        <v>310</v>
      </c>
      <c r="Y147" s="24" t="str">
        <f>Table13[[#This Row],[Rep Last Name]] &amp; ", " &amp; Table13[[#This Row],[Rep First Name]]</f>
        <v>Bernard, Théo</v>
      </c>
      <c r="Z147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48" spans="1:26" x14ac:dyDescent="0.2">
      <c r="A148" s="24">
        <v>147</v>
      </c>
      <c r="B148" s="24" t="s">
        <v>13</v>
      </c>
      <c r="C148" s="24" t="s">
        <v>14</v>
      </c>
      <c r="D148" s="24" t="s">
        <v>31</v>
      </c>
      <c r="E148" s="24" t="s">
        <v>355</v>
      </c>
      <c r="F148" s="24" t="s">
        <v>17</v>
      </c>
      <c r="G148" s="24" t="s">
        <v>18</v>
      </c>
      <c r="H148" s="24" t="s">
        <v>68</v>
      </c>
      <c r="I148" s="24" t="s">
        <v>125</v>
      </c>
      <c r="J148" s="24" t="s">
        <v>121</v>
      </c>
      <c r="K148" s="24" t="s">
        <v>126</v>
      </c>
      <c r="L148" s="24">
        <v>10</v>
      </c>
      <c r="M148" s="24">
        <v>5</v>
      </c>
      <c r="N148" s="24" t="s">
        <v>194</v>
      </c>
      <c r="O148" s="24" t="s">
        <v>242</v>
      </c>
      <c r="P148" s="24" t="s">
        <v>290</v>
      </c>
      <c r="Q148" s="24" t="str" cm="1">
        <f t="array" ref="Q148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148" s="24" t="str" cm="1">
        <f t="array" ref="R148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148" s="25">
        <v>177.6</v>
      </c>
      <c r="T148" s="25">
        <f t="shared" si="4"/>
        <v>1687.1999999999998</v>
      </c>
      <c r="U148" s="24">
        <v>40</v>
      </c>
      <c r="V148" s="24">
        <v>75</v>
      </c>
      <c r="W148" s="24">
        <v>373</v>
      </c>
      <c r="X148" s="26" t="s">
        <v>300</v>
      </c>
      <c r="Y148" s="24" t="str">
        <f>Table13[[#This Row],[Rep Last Name]] &amp; ", " &amp; Table13[[#This Row],[Rep First Name]]</f>
        <v>Joshi, Sanya</v>
      </c>
      <c r="Z148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49" spans="1:26" x14ac:dyDescent="0.2">
      <c r="A149" s="24">
        <v>148</v>
      </c>
      <c r="B149" s="24" t="s">
        <v>13</v>
      </c>
      <c r="C149" s="24" t="s">
        <v>14</v>
      </c>
      <c r="D149" s="24" t="s">
        <v>37</v>
      </c>
      <c r="E149" s="24" t="s">
        <v>355</v>
      </c>
      <c r="F149" s="24" t="s">
        <v>48</v>
      </c>
      <c r="G149" s="24" t="s">
        <v>25</v>
      </c>
      <c r="H149" s="24" t="s">
        <v>28</v>
      </c>
      <c r="I149" s="24" t="s">
        <v>125</v>
      </c>
      <c r="J149" s="24" t="s">
        <v>121</v>
      </c>
      <c r="K149" s="24" t="s">
        <v>126</v>
      </c>
      <c r="L149" s="24">
        <v>10</v>
      </c>
      <c r="M149" s="24">
        <v>0</v>
      </c>
      <c r="N149" s="24" t="s">
        <v>194</v>
      </c>
      <c r="O149" s="24" t="s">
        <v>242</v>
      </c>
      <c r="P149" s="24" t="s">
        <v>290</v>
      </c>
      <c r="Q149" s="24" t="str" cm="1">
        <f t="array" ref="Q149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149" s="24" t="str" cm="1">
        <f t="array" ref="R149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149" s="25">
        <v>177.6</v>
      </c>
      <c r="T149" s="25">
        <f t="shared" si="4"/>
        <v>1776</v>
      </c>
      <c r="U149" s="24">
        <v>12</v>
      </c>
      <c r="V149" s="24">
        <v>150</v>
      </c>
      <c r="W149" s="24">
        <v>150</v>
      </c>
      <c r="X149" s="26" t="s">
        <v>306</v>
      </c>
      <c r="Y149" s="24" t="str">
        <f>Table13[[#This Row],[Rep Last Name]] &amp; ", " &amp; Table13[[#This Row],[Rep First Name]]</f>
        <v>Joshi, Sanya</v>
      </c>
      <c r="Z149" s="20" t="str">
        <f>CHOOSE(MATCH(Table13[[#This Row],[Month]],{"January","February","March","April","May","June","July","August","September","October","November","December"},0), "Q1","Q1","Q1","Q2","Q2","Q2","Q3","Q3","Q3","Q4","Q4","Q4")</f>
        <v>Q1</v>
      </c>
    </row>
    <row r="150" spans="1:26" x14ac:dyDescent="0.2">
      <c r="A150" s="24">
        <v>149</v>
      </c>
      <c r="B150" s="24" t="s">
        <v>13</v>
      </c>
      <c r="C150" s="24" t="s">
        <v>14</v>
      </c>
      <c r="D150" s="24" t="s">
        <v>76</v>
      </c>
      <c r="E150" s="24" t="s">
        <v>353</v>
      </c>
      <c r="F150" s="24" t="s">
        <v>17</v>
      </c>
      <c r="G150" s="24" t="s">
        <v>18</v>
      </c>
      <c r="H150" s="24" t="s">
        <v>68</v>
      </c>
      <c r="I150" s="24" t="s">
        <v>127</v>
      </c>
      <c r="J150" s="24" t="s">
        <v>121</v>
      </c>
      <c r="K150" s="24" t="s">
        <v>128</v>
      </c>
      <c r="L150" s="24">
        <v>8</v>
      </c>
      <c r="M150" s="24">
        <v>5</v>
      </c>
      <c r="N150" s="24" t="s">
        <v>195</v>
      </c>
      <c r="O150" s="24" t="s">
        <v>243</v>
      </c>
      <c r="P150" s="24" t="s">
        <v>291</v>
      </c>
      <c r="Q150" s="24" t="str" cm="1">
        <f t="array" ref="Q150">_xlfn.SWITCH(Table13[[#This Row],[Country Code]],"US","United States","CA","Canada","MX","Mexico","BR","Brazil","GB","United Kingdom","DE","Germany","FR","France","CN","China","IN","India","AU","Australia","ZA","South Africa","JP","Japan","Other")</f>
        <v>Australia</v>
      </c>
      <c r="R150" s="24" t="str" cm="1">
        <f t="array" ref="R150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Australia</v>
      </c>
      <c r="S150" s="25">
        <v>213.12</v>
      </c>
      <c r="T150" s="25">
        <f t="shared" si="4"/>
        <v>1619.712</v>
      </c>
      <c r="U150" s="24">
        <v>40</v>
      </c>
      <c r="V150" s="24">
        <v>75</v>
      </c>
      <c r="W150" s="24">
        <v>373</v>
      </c>
      <c r="X150" s="26" t="s">
        <v>300</v>
      </c>
      <c r="Y150" s="24" t="str">
        <f>Table13[[#This Row],[Rep Last Name]] &amp; ", " &amp; Table13[[#This Row],[Rep First Name]]</f>
        <v>Joshi, Sanya</v>
      </c>
      <c r="Z150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51" spans="1:26" x14ac:dyDescent="0.2">
      <c r="A151" s="24">
        <v>150</v>
      </c>
      <c r="B151" s="24" t="s">
        <v>13</v>
      </c>
      <c r="C151" s="24" t="s">
        <v>14</v>
      </c>
      <c r="D151" s="24" t="s">
        <v>15</v>
      </c>
      <c r="E151" s="24" t="s">
        <v>355</v>
      </c>
      <c r="F151" s="24" t="s">
        <v>48</v>
      </c>
      <c r="G151" s="24" t="s">
        <v>18</v>
      </c>
      <c r="H151" s="24" t="s">
        <v>68</v>
      </c>
      <c r="I151" s="24" t="s">
        <v>129</v>
      </c>
      <c r="J151" s="24" t="s">
        <v>130</v>
      </c>
      <c r="K151" s="24" t="s">
        <v>131</v>
      </c>
      <c r="L151" s="24">
        <v>25</v>
      </c>
      <c r="M151" s="24">
        <v>0</v>
      </c>
      <c r="N151" s="24" t="s">
        <v>196</v>
      </c>
      <c r="O151" s="24" t="s">
        <v>244</v>
      </c>
      <c r="P151" s="24" t="s">
        <v>292</v>
      </c>
      <c r="Q151" s="24" t="str" cm="1">
        <f t="array" ref="Q151">_xlfn.SWITCH(Table13[[#This Row],[Country Code]],"US","United States","CA","Canada","MX","Mexico","BR","Brazil","GB","United Kingdom","DE","Germany","FR","France","CN","China","IN","India","AU","Australia","ZA","South Africa","JP","Japan","Other")</f>
        <v>South Africa</v>
      </c>
      <c r="R151" s="24" t="str" cm="1">
        <f t="array" ref="R151">_xlfn.SWITCH(Table13[[#This Row],[Country]],"United States","North America","Canada","North America","Mexico","North America","Brazil","South America","United Kingdom","Europe","Germany","Europe","France","Europe","China","Asia","India","Asia","Australia","Australia","South Africa","Africa","Japan","Asia","Other")</f>
        <v>Africa</v>
      </c>
      <c r="S151" s="25">
        <v>115.21</v>
      </c>
      <c r="T151" s="25">
        <f t="shared" si="4"/>
        <v>2880.25</v>
      </c>
      <c r="U151" s="24">
        <v>12</v>
      </c>
      <c r="V151" s="24">
        <v>75</v>
      </c>
      <c r="W151" s="24">
        <v>373</v>
      </c>
      <c r="X151" s="26" t="s">
        <v>315</v>
      </c>
      <c r="Y151" s="24" t="str">
        <f>Table13[[#This Row],[Rep Last Name]] &amp; ", " &amp; Table13[[#This Row],[Rep First Name]]</f>
        <v>Joshi, Sanya</v>
      </c>
      <c r="Z151" s="20" t="str">
        <f>CHOOSE(MATCH(Table13[[#This Row],[Month]],{"January","February","March","April","May","June","July","August","September","October","November","December"},0), "Q1","Q1","Q1","Q2","Q2","Q2","Q3","Q3","Q3","Q4","Q4","Q4")</f>
        <v>Q2</v>
      </c>
    </row>
    <row r="152" spans="1:26" x14ac:dyDescent="0.2">
      <c r="A152" s="2"/>
      <c r="B152" s="11"/>
      <c r="C152" s="15"/>
      <c r="D152" s="2"/>
      <c r="E152" s="2"/>
      <c r="F152" s="2"/>
      <c r="G152" s="2"/>
      <c r="H152" s="2"/>
      <c r="I152" s="2"/>
      <c r="J152" s="2"/>
      <c r="K152" s="2"/>
      <c r="L152" s="2"/>
      <c r="M152" s="2"/>
      <c r="T152" s="17"/>
    </row>
    <row r="154" spans="1:26" x14ac:dyDescent="0.2">
      <c r="T154" s="17"/>
    </row>
    <row r="156" spans="1:26" x14ac:dyDescent="0.2">
      <c r="T156" s="17"/>
    </row>
    <row r="158" spans="1:26" x14ac:dyDescent="0.2">
      <c r="T158" s="17"/>
    </row>
    <row r="160" spans="1:26" x14ac:dyDescent="0.2">
      <c r="T160" s="17"/>
    </row>
    <row r="162" spans="20:20" x14ac:dyDescent="0.2">
      <c r="T162" s="17"/>
    </row>
    <row r="164" spans="20:20" x14ac:dyDescent="0.2">
      <c r="T164" s="17"/>
    </row>
    <row r="166" spans="20:20" x14ac:dyDescent="0.2">
      <c r="T166" s="17"/>
    </row>
    <row r="168" spans="20:20" x14ac:dyDescent="0.2">
      <c r="T168" s="17"/>
    </row>
    <row r="170" spans="20:20" x14ac:dyDescent="0.2">
      <c r="T170" s="17"/>
    </row>
    <row r="172" spans="20:20" x14ac:dyDescent="0.2">
      <c r="T172" s="17"/>
    </row>
    <row r="174" spans="20:20" x14ac:dyDescent="0.2">
      <c r="T174" s="17"/>
    </row>
    <row r="176" spans="20:20" x14ac:dyDescent="0.2">
      <c r="T176" s="17"/>
    </row>
    <row r="178" spans="20:20" x14ac:dyDescent="0.2">
      <c r="T178" s="17"/>
    </row>
    <row r="180" spans="20:20" x14ac:dyDescent="0.2">
      <c r="T180" s="17"/>
    </row>
    <row r="182" spans="20:20" x14ac:dyDescent="0.2">
      <c r="T182" s="17"/>
    </row>
    <row r="184" spans="20:20" x14ac:dyDescent="0.2">
      <c r="T184" s="17"/>
    </row>
    <row r="186" spans="20:20" x14ac:dyDescent="0.2">
      <c r="T186" s="17"/>
    </row>
    <row r="188" spans="20:20" x14ac:dyDescent="0.2">
      <c r="T188" s="17"/>
    </row>
    <row r="190" spans="20:20" x14ac:dyDescent="0.2">
      <c r="T190" s="17"/>
    </row>
    <row r="192" spans="20:20" x14ac:dyDescent="0.2">
      <c r="T192" s="17"/>
    </row>
    <row r="194" spans="20:20" x14ac:dyDescent="0.2">
      <c r="T194" s="17"/>
    </row>
    <row r="196" spans="20:20" x14ac:dyDescent="0.2">
      <c r="T196" s="17"/>
    </row>
    <row r="198" spans="20:20" x14ac:dyDescent="0.2">
      <c r="T198" s="17"/>
    </row>
    <row r="200" spans="20:20" x14ac:dyDescent="0.2">
      <c r="T200" s="17"/>
    </row>
    <row r="202" spans="20:20" x14ac:dyDescent="0.2">
      <c r="T202" s="17"/>
    </row>
    <row r="204" spans="20:20" x14ac:dyDescent="0.2">
      <c r="T204" s="17"/>
    </row>
    <row r="206" spans="20:20" x14ac:dyDescent="0.2">
      <c r="T206" s="17"/>
    </row>
    <row r="208" spans="20:20" x14ac:dyDescent="0.2">
      <c r="T208" s="17"/>
    </row>
    <row r="210" spans="20:20" x14ac:dyDescent="0.2">
      <c r="T210" s="17"/>
    </row>
    <row r="212" spans="20:20" x14ac:dyDescent="0.2">
      <c r="T212" s="17"/>
    </row>
    <row r="214" spans="20:20" x14ac:dyDescent="0.2">
      <c r="T214" s="17"/>
    </row>
    <row r="216" spans="20:20" x14ac:dyDescent="0.2">
      <c r="T216" s="17"/>
    </row>
    <row r="218" spans="20:20" x14ac:dyDescent="0.2">
      <c r="T218" s="17"/>
    </row>
    <row r="220" spans="20:20" x14ac:dyDescent="0.2">
      <c r="T220" s="17"/>
    </row>
    <row r="222" spans="20:20" x14ac:dyDescent="0.2">
      <c r="T222" s="17"/>
    </row>
    <row r="224" spans="20:20" x14ac:dyDescent="0.2">
      <c r="T224" s="17"/>
    </row>
    <row r="226" spans="20:20" x14ac:dyDescent="0.2">
      <c r="T226" s="17"/>
    </row>
    <row r="228" spans="20:20" x14ac:dyDescent="0.2">
      <c r="T228" s="17"/>
    </row>
    <row r="230" spans="20:20" x14ac:dyDescent="0.2">
      <c r="T230" s="17"/>
    </row>
    <row r="232" spans="20:20" x14ac:dyDescent="0.2">
      <c r="T232" s="17"/>
    </row>
    <row r="234" spans="20:20" x14ac:dyDescent="0.2">
      <c r="T234" s="17"/>
    </row>
    <row r="236" spans="20:20" x14ac:dyDescent="0.2">
      <c r="T236" s="17"/>
    </row>
    <row r="238" spans="20:20" x14ac:dyDescent="0.2">
      <c r="T238" s="17"/>
    </row>
    <row r="240" spans="20:20" x14ac:dyDescent="0.2">
      <c r="T240" s="17"/>
    </row>
    <row r="242" spans="20:20" x14ac:dyDescent="0.2">
      <c r="T242" s="17"/>
    </row>
    <row r="244" spans="20:20" x14ac:dyDescent="0.2">
      <c r="T244" s="17"/>
    </row>
    <row r="246" spans="20:20" x14ac:dyDescent="0.2">
      <c r="T246" s="17"/>
    </row>
    <row r="248" spans="20:20" x14ac:dyDescent="0.2">
      <c r="T248" s="17"/>
    </row>
    <row r="250" spans="20:20" x14ac:dyDescent="0.2">
      <c r="T250" s="17"/>
    </row>
    <row r="252" spans="20:20" x14ac:dyDescent="0.2">
      <c r="T252" s="17"/>
    </row>
    <row r="254" spans="20:20" x14ac:dyDescent="0.2">
      <c r="T254" s="17"/>
    </row>
    <row r="256" spans="20:20" x14ac:dyDescent="0.2">
      <c r="T256" s="17"/>
    </row>
    <row r="258" spans="20:20" x14ac:dyDescent="0.2">
      <c r="T258" s="17"/>
    </row>
    <row r="260" spans="20:20" x14ac:dyDescent="0.2">
      <c r="T260" s="17"/>
    </row>
    <row r="262" spans="20:20" x14ac:dyDescent="0.2">
      <c r="T262" s="17"/>
    </row>
    <row r="264" spans="20:20" x14ac:dyDescent="0.2">
      <c r="T264" s="17"/>
    </row>
    <row r="266" spans="20:20" x14ac:dyDescent="0.2">
      <c r="T266" s="17"/>
    </row>
    <row r="268" spans="20:20" x14ac:dyDescent="0.2">
      <c r="T268" s="17"/>
    </row>
    <row r="270" spans="20:20" x14ac:dyDescent="0.2">
      <c r="T270" s="17"/>
    </row>
    <row r="272" spans="20:20" x14ac:dyDescent="0.2">
      <c r="T272" s="17"/>
    </row>
    <row r="274" spans="20:20" x14ac:dyDescent="0.2">
      <c r="T274" s="17"/>
    </row>
    <row r="276" spans="20:20" x14ac:dyDescent="0.2">
      <c r="T276" s="17"/>
    </row>
    <row r="278" spans="20:20" x14ac:dyDescent="0.2">
      <c r="T278" s="17"/>
    </row>
    <row r="280" spans="20:20" x14ac:dyDescent="0.2">
      <c r="T280" s="17"/>
    </row>
    <row r="282" spans="20:20" x14ac:dyDescent="0.2">
      <c r="T282" s="17"/>
    </row>
    <row r="284" spans="20:20" x14ac:dyDescent="0.2">
      <c r="T284" s="17"/>
    </row>
    <row r="286" spans="20:20" x14ac:dyDescent="0.2">
      <c r="T286" s="17"/>
    </row>
    <row r="288" spans="20:20" x14ac:dyDescent="0.2">
      <c r="T288" s="17"/>
    </row>
    <row r="290" spans="20:20" x14ac:dyDescent="0.2">
      <c r="T290" s="17"/>
    </row>
    <row r="292" spans="20:20" x14ac:dyDescent="0.2">
      <c r="T292" s="17"/>
    </row>
  </sheetData>
  <conditionalFormatting sqref="A2:A151">
    <cfRule type="duplicateValues" dxfId="1" priority="4"/>
  </conditionalFormatting>
  <conditionalFormatting sqref="T2:T151">
    <cfRule type="colorScale" priority="3">
      <colorScale>
        <cfvo type="min"/>
        <cfvo type="max"/>
        <color theme="0"/>
        <color theme="4" tint="0.39997558519241921"/>
      </colorScale>
    </cfRule>
  </conditionalFormatting>
  <conditionalFormatting sqref="L2:L151">
    <cfRule type="colorScale" priority="1">
      <colorScale>
        <cfvo type="min"/>
        <cfvo type="max"/>
        <color theme="0"/>
        <color theme="4" tint="0.39997558519241921"/>
      </colorScale>
    </cfRule>
  </conditionalFormatting>
  <pageMargins left="0.7" right="0.7" top="0.75" bottom="0.75" header="0.3" footer="0.3"/>
  <ignoredErrors>
    <ignoredError sqref="P2:P6 P77:P102 P107:P110 P117 P115:P116 P118:P119 P128:P151 P65:P68 P57:P60 P26:P51 P12:P1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8033-1567-4AE9-9ADA-DDDD9BEC284D}">
  <dimension ref="A1:N15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.5" customWidth="1"/>
    <col min="2" max="2" width="26.5" style="12" customWidth="1"/>
    <col min="3" max="3" width="25.5" style="16" customWidth="1"/>
    <col min="4" max="4" width="20" customWidth="1"/>
    <col min="5" max="5" width="25" customWidth="1"/>
    <col min="6" max="6" width="22.33203125" customWidth="1"/>
    <col min="7" max="7" width="26.5" customWidth="1"/>
    <col min="8" max="8" width="24" customWidth="1"/>
    <col min="9" max="9" width="55.83203125" customWidth="1"/>
    <col min="10" max="10" width="26.33203125" customWidth="1"/>
    <col min="11" max="11" width="21.6640625" customWidth="1"/>
    <col min="12" max="12" width="26.33203125" customWidth="1"/>
    <col min="13" max="13" width="27" customWidth="1"/>
  </cols>
  <sheetData>
    <row r="1" spans="1:14" s="29" customFormat="1" ht="30.75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8"/>
    </row>
    <row r="2" spans="1:14" x14ac:dyDescent="0.2">
      <c r="A2" s="5">
        <v>1</v>
      </c>
      <c r="B2" s="9" t="s">
        <v>13</v>
      </c>
      <c r="C2" s="13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15</v>
      </c>
      <c r="M2" s="7">
        <v>5</v>
      </c>
      <c r="N2" s="2"/>
    </row>
    <row r="3" spans="1:14" x14ac:dyDescent="0.2">
      <c r="A3" s="5">
        <v>2</v>
      </c>
      <c r="B3" s="9" t="s">
        <v>13</v>
      </c>
      <c r="C3" s="13" t="s">
        <v>14</v>
      </c>
      <c r="D3" s="1" t="s">
        <v>23</v>
      </c>
      <c r="E3" s="1" t="s">
        <v>16</v>
      </c>
      <c r="F3" s="1" t="s">
        <v>24</v>
      </c>
      <c r="G3" s="1" t="s">
        <v>25</v>
      </c>
      <c r="H3" s="1" t="s">
        <v>26</v>
      </c>
      <c r="I3" s="1" t="s">
        <v>20</v>
      </c>
      <c r="J3" s="1" t="s">
        <v>21</v>
      </c>
      <c r="K3" s="1" t="s">
        <v>22</v>
      </c>
      <c r="L3" s="1">
        <v>15</v>
      </c>
      <c r="M3" s="7">
        <v>10</v>
      </c>
      <c r="N3" s="2"/>
    </row>
    <row r="4" spans="1:14" x14ac:dyDescent="0.2">
      <c r="A4" s="5">
        <v>3</v>
      </c>
      <c r="B4" s="9" t="s">
        <v>13</v>
      </c>
      <c r="C4" s="13" t="s">
        <v>14</v>
      </c>
      <c r="D4" s="1" t="s">
        <v>15</v>
      </c>
      <c r="E4" s="1" t="s">
        <v>27</v>
      </c>
      <c r="F4" s="1" t="s">
        <v>17</v>
      </c>
      <c r="G4" s="1" t="s">
        <v>25</v>
      </c>
      <c r="H4" s="1" t="s">
        <v>28</v>
      </c>
      <c r="I4" s="1" t="s">
        <v>29</v>
      </c>
      <c r="J4" s="1" t="s">
        <v>21</v>
      </c>
      <c r="K4" s="1" t="s">
        <v>30</v>
      </c>
      <c r="L4" s="1">
        <v>10</v>
      </c>
      <c r="M4" s="7">
        <v>5</v>
      </c>
      <c r="N4" s="2"/>
    </row>
    <row r="5" spans="1:14" x14ac:dyDescent="0.2">
      <c r="A5" s="5">
        <v>4</v>
      </c>
      <c r="B5" s="9" t="s">
        <v>13</v>
      </c>
      <c r="C5" s="13" t="s">
        <v>14</v>
      </c>
      <c r="D5" s="1" t="s">
        <v>31</v>
      </c>
      <c r="E5" s="1" t="s">
        <v>16</v>
      </c>
      <c r="F5" s="1" t="s">
        <v>32</v>
      </c>
      <c r="G5" s="1" t="s">
        <v>18</v>
      </c>
      <c r="H5" s="1"/>
      <c r="I5" s="1" t="s">
        <v>33</v>
      </c>
      <c r="J5" s="1" t="s">
        <v>21</v>
      </c>
      <c r="K5" s="1" t="s">
        <v>34</v>
      </c>
      <c r="L5" s="1">
        <v>8</v>
      </c>
      <c r="M5" s="7">
        <v>10</v>
      </c>
      <c r="N5" s="2"/>
    </row>
    <row r="6" spans="1:14" x14ac:dyDescent="0.2">
      <c r="A6" s="5">
        <v>5</v>
      </c>
      <c r="B6" s="9" t="s">
        <v>35</v>
      </c>
      <c r="C6" s="13" t="s">
        <v>36</v>
      </c>
      <c r="D6" s="1" t="s">
        <v>37</v>
      </c>
      <c r="E6" s="1" t="s">
        <v>27</v>
      </c>
      <c r="F6" s="1" t="s">
        <v>24</v>
      </c>
      <c r="G6" s="1" t="s">
        <v>25</v>
      </c>
      <c r="H6" s="1" t="s">
        <v>26</v>
      </c>
      <c r="I6" s="1" t="s">
        <v>38</v>
      </c>
      <c r="J6" s="1" t="s">
        <v>21</v>
      </c>
      <c r="K6" s="1" t="s">
        <v>39</v>
      </c>
      <c r="L6" s="1">
        <v>5</v>
      </c>
      <c r="M6" s="7">
        <v>5</v>
      </c>
      <c r="N6" s="2"/>
    </row>
    <row r="7" spans="1:14" x14ac:dyDescent="0.2">
      <c r="A7" s="5">
        <v>6</v>
      </c>
      <c r="B7" s="9" t="s">
        <v>35</v>
      </c>
      <c r="C7" s="13" t="s">
        <v>36</v>
      </c>
      <c r="D7" s="1" t="s">
        <v>15</v>
      </c>
      <c r="E7" s="1" t="s">
        <v>16</v>
      </c>
      <c r="F7" s="1" t="s">
        <v>32</v>
      </c>
      <c r="G7" s="1" t="s">
        <v>25</v>
      </c>
      <c r="H7" s="1" t="s">
        <v>19</v>
      </c>
      <c r="I7" s="1" t="s">
        <v>40</v>
      </c>
      <c r="J7" s="1" t="s">
        <v>41</v>
      </c>
      <c r="K7" s="1" t="s">
        <v>42</v>
      </c>
      <c r="L7" s="1">
        <v>12</v>
      </c>
      <c r="M7" s="7"/>
      <c r="N7" s="2"/>
    </row>
    <row r="8" spans="1:14" x14ac:dyDescent="0.2">
      <c r="A8" s="5">
        <v>7</v>
      </c>
      <c r="B8" s="9" t="s">
        <v>35</v>
      </c>
      <c r="C8" s="13" t="s">
        <v>36</v>
      </c>
      <c r="D8" s="1" t="s">
        <v>15</v>
      </c>
      <c r="E8" s="1" t="s">
        <v>43</v>
      </c>
      <c r="F8" s="1" t="s">
        <v>24</v>
      </c>
      <c r="G8" s="1" t="s">
        <v>44</v>
      </c>
      <c r="H8" s="1" t="s">
        <v>19</v>
      </c>
      <c r="I8" s="1" t="s">
        <v>40</v>
      </c>
      <c r="J8" s="1" t="s">
        <v>41</v>
      </c>
      <c r="K8" s="1" t="s">
        <v>42</v>
      </c>
      <c r="L8" s="1">
        <v>12</v>
      </c>
      <c r="M8" s="7">
        <v>15</v>
      </c>
      <c r="N8" s="2"/>
    </row>
    <row r="9" spans="1:14" x14ac:dyDescent="0.2">
      <c r="A9" s="5">
        <v>8</v>
      </c>
      <c r="B9" s="9" t="s">
        <v>45</v>
      </c>
      <c r="C9" s="13" t="s">
        <v>46</v>
      </c>
      <c r="D9" s="1" t="s">
        <v>47</v>
      </c>
      <c r="E9" s="1" t="s">
        <v>43</v>
      </c>
      <c r="F9" s="1" t="s">
        <v>48</v>
      </c>
      <c r="G9" s="1" t="s">
        <v>25</v>
      </c>
      <c r="H9" s="1" t="s">
        <v>19</v>
      </c>
      <c r="I9" s="1" t="s">
        <v>49</v>
      </c>
      <c r="J9" s="1" t="s">
        <v>41</v>
      </c>
      <c r="K9" s="1" t="s">
        <v>50</v>
      </c>
      <c r="L9" s="1">
        <v>9</v>
      </c>
      <c r="M9" s="7"/>
      <c r="N9" s="2"/>
    </row>
    <row r="10" spans="1:14" x14ac:dyDescent="0.2">
      <c r="A10" s="5">
        <v>9</v>
      </c>
      <c r="B10" s="9" t="s">
        <v>45</v>
      </c>
      <c r="C10" s="13" t="s">
        <v>46</v>
      </c>
      <c r="D10" s="1" t="s">
        <v>47</v>
      </c>
      <c r="E10" s="1" t="s">
        <v>27</v>
      </c>
      <c r="F10" s="1" t="s">
        <v>32</v>
      </c>
      <c r="G10" s="1" t="s">
        <v>25</v>
      </c>
      <c r="H10" s="1" t="s">
        <v>28</v>
      </c>
      <c r="I10" s="1" t="s">
        <v>51</v>
      </c>
      <c r="J10" s="1" t="s">
        <v>41</v>
      </c>
      <c r="K10" s="1" t="s">
        <v>52</v>
      </c>
      <c r="L10" s="1">
        <v>6</v>
      </c>
      <c r="M10" s="7"/>
      <c r="N10" s="2"/>
    </row>
    <row r="11" spans="1:14" x14ac:dyDescent="0.2">
      <c r="A11" s="5">
        <v>10</v>
      </c>
      <c r="B11" s="9" t="s">
        <v>45</v>
      </c>
      <c r="C11" s="13" t="s">
        <v>46</v>
      </c>
      <c r="D11" s="1" t="s">
        <v>15</v>
      </c>
      <c r="E11" s="1" t="s">
        <v>43</v>
      </c>
      <c r="F11" s="1" t="s">
        <v>48</v>
      </c>
      <c r="G11" s="1" t="s">
        <v>44</v>
      </c>
      <c r="H11" s="1" t="s">
        <v>19</v>
      </c>
      <c r="I11" s="1" t="s">
        <v>53</v>
      </c>
      <c r="J11" s="1" t="s">
        <v>41</v>
      </c>
      <c r="K11" s="1" t="s">
        <v>54</v>
      </c>
      <c r="L11" s="1">
        <v>4</v>
      </c>
      <c r="M11" s="7">
        <v>15</v>
      </c>
      <c r="N11" s="2"/>
    </row>
    <row r="12" spans="1:14" x14ac:dyDescent="0.2">
      <c r="A12" s="5">
        <v>11</v>
      </c>
      <c r="B12" s="9" t="s">
        <v>45</v>
      </c>
      <c r="C12" s="13" t="s">
        <v>46</v>
      </c>
      <c r="D12" s="1" t="s">
        <v>31</v>
      </c>
      <c r="E12" s="1" t="s">
        <v>43</v>
      </c>
      <c r="F12" s="1" t="s">
        <v>24</v>
      </c>
      <c r="G12" s="1" t="s">
        <v>55</v>
      </c>
      <c r="H12" s="1"/>
      <c r="I12" s="1" t="s">
        <v>56</v>
      </c>
      <c r="J12" s="1" t="s">
        <v>57</v>
      </c>
      <c r="K12" s="1" t="s">
        <v>58</v>
      </c>
      <c r="L12" s="1">
        <v>20</v>
      </c>
      <c r="M12" s="7"/>
      <c r="N12" s="2"/>
    </row>
    <row r="13" spans="1:14" x14ac:dyDescent="0.2">
      <c r="A13" s="5">
        <v>12</v>
      </c>
      <c r="B13" s="9" t="s">
        <v>59</v>
      </c>
      <c r="C13" s="13" t="s">
        <v>60</v>
      </c>
      <c r="D13" s="1" t="s">
        <v>37</v>
      </c>
      <c r="E13" s="1" t="s">
        <v>43</v>
      </c>
      <c r="F13" s="1" t="s">
        <v>24</v>
      </c>
      <c r="G13" s="1" t="s">
        <v>44</v>
      </c>
      <c r="H13" s="1" t="s">
        <v>26</v>
      </c>
      <c r="I13" s="1" t="s">
        <v>61</v>
      </c>
      <c r="J13" s="1" t="s">
        <v>57</v>
      </c>
      <c r="K13" s="1" t="s">
        <v>62</v>
      </c>
      <c r="L13" s="1">
        <v>15</v>
      </c>
      <c r="M13" s="7">
        <v>15</v>
      </c>
      <c r="N13" s="2"/>
    </row>
    <row r="14" spans="1:14" x14ac:dyDescent="0.2">
      <c r="A14" s="5">
        <v>13</v>
      </c>
      <c r="B14" s="9" t="s">
        <v>59</v>
      </c>
      <c r="C14" s="13" t="s">
        <v>60</v>
      </c>
      <c r="D14" s="1" t="s">
        <v>37</v>
      </c>
      <c r="E14" s="1" t="s">
        <v>43</v>
      </c>
      <c r="F14" s="1" t="s">
        <v>48</v>
      </c>
      <c r="G14" s="1" t="s">
        <v>44</v>
      </c>
      <c r="H14" s="1" t="s">
        <v>19</v>
      </c>
      <c r="I14" s="1" t="s">
        <v>63</v>
      </c>
      <c r="J14" s="1" t="s">
        <v>57</v>
      </c>
      <c r="K14" s="1" t="s">
        <v>64</v>
      </c>
      <c r="L14" s="1">
        <v>10</v>
      </c>
      <c r="M14" s="7"/>
      <c r="N14" s="2"/>
    </row>
    <row r="15" spans="1:14" x14ac:dyDescent="0.2">
      <c r="A15" s="5">
        <v>14</v>
      </c>
      <c r="B15" s="9" t="s">
        <v>59</v>
      </c>
      <c r="C15" s="13" t="s">
        <v>60</v>
      </c>
      <c r="D15" s="1" t="s">
        <v>37</v>
      </c>
      <c r="E15" s="1" t="s">
        <v>27</v>
      </c>
      <c r="F15" s="1" t="s">
        <v>17</v>
      </c>
      <c r="G15" s="1" t="s">
        <v>44</v>
      </c>
      <c r="H15" s="1" t="s">
        <v>28</v>
      </c>
      <c r="I15" s="1" t="s">
        <v>65</v>
      </c>
      <c r="J15" s="1" t="s">
        <v>57</v>
      </c>
      <c r="K15" s="1" t="s">
        <v>66</v>
      </c>
      <c r="L15" s="1">
        <v>7</v>
      </c>
      <c r="M15" s="7"/>
      <c r="N15" s="2"/>
    </row>
    <row r="16" spans="1:14" x14ac:dyDescent="0.2">
      <c r="A16" s="5">
        <v>15</v>
      </c>
      <c r="B16" s="9" t="s">
        <v>13</v>
      </c>
      <c r="C16" s="13" t="s">
        <v>14</v>
      </c>
      <c r="D16" s="1" t="s">
        <v>47</v>
      </c>
      <c r="E16" s="1" t="s">
        <v>67</v>
      </c>
      <c r="F16" s="1" t="s">
        <v>32</v>
      </c>
      <c r="G16" s="1" t="s">
        <v>55</v>
      </c>
      <c r="H16" s="1" t="s">
        <v>68</v>
      </c>
      <c r="I16" s="1" t="s">
        <v>69</v>
      </c>
      <c r="J16" s="1" t="s">
        <v>70</v>
      </c>
      <c r="K16" s="1" t="s">
        <v>71</v>
      </c>
      <c r="L16" s="1">
        <v>18</v>
      </c>
      <c r="M16" s="7">
        <v>10</v>
      </c>
      <c r="N16" s="2"/>
    </row>
    <row r="17" spans="1:14" x14ac:dyDescent="0.2">
      <c r="A17" s="5">
        <v>16</v>
      </c>
      <c r="B17" s="9" t="s">
        <v>13</v>
      </c>
      <c r="C17" s="13" t="s">
        <v>14</v>
      </c>
      <c r="D17" s="1" t="s">
        <v>31</v>
      </c>
      <c r="E17" s="1" t="s">
        <v>43</v>
      </c>
      <c r="F17" s="1" t="s">
        <v>24</v>
      </c>
      <c r="G17" s="1" t="s">
        <v>25</v>
      </c>
      <c r="H17" s="1" t="s">
        <v>28</v>
      </c>
      <c r="I17" s="1" t="s">
        <v>69</v>
      </c>
      <c r="J17" s="1" t="s">
        <v>70</v>
      </c>
      <c r="K17" s="1" t="s">
        <v>71</v>
      </c>
      <c r="L17" s="1">
        <v>18</v>
      </c>
      <c r="M17" s="7">
        <v>15</v>
      </c>
      <c r="N17" s="2"/>
    </row>
    <row r="18" spans="1:14" x14ac:dyDescent="0.2">
      <c r="A18" s="5">
        <v>17</v>
      </c>
      <c r="B18" s="9" t="s">
        <v>13</v>
      </c>
      <c r="C18" s="13" t="s">
        <v>14</v>
      </c>
      <c r="D18" s="1" t="s">
        <v>23</v>
      </c>
      <c r="E18" s="1" t="s">
        <v>43</v>
      </c>
      <c r="F18" s="1" t="s">
        <v>32</v>
      </c>
      <c r="G18" s="1" t="s">
        <v>18</v>
      </c>
      <c r="H18" s="1" t="s">
        <v>68</v>
      </c>
      <c r="I18" s="1" t="s">
        <v>72</v>
      </c>
      <c r="J18" s="1" t="s">
        <v>70</v>
      </c>
      <c r="K18" s="1" t="s">
        <v>73</v>
      </c>
      <c r="L18" s="1">
        <v>14</v>
      </c>
      <c r="M18" s="7"/>
      <c r="N18" s="2"/>
    </row>
    <row r="19" spans="1:14" x14ac:dyDescent="0.2">
      <c r="A19" s="5">
        <v>18</v>
      </c>
      <c r="B19" s="9" t="s">
        <v>35</v>
      </c>
      <c r="C19" s="13" t="s">
        <v>36</v>
      </c>
      <c r="D19" s="1" t="s">
        <v>37</v>
      </c>
      <c r="E19" s="1" t="s">
        <v>16</v>
      </c>
      <c r="F19" s="1" t="s">
        <v>17</v>
      </c>
      <c r="G19" s="1" t="s">
        <v>18</v>
      </c>
      <c r="H19" s="1" t="s">
        <v>28</v>
      </c>
      <c r="I19" s="1" t="s">
        <v>74</v>
      </c>
      <c r="J19" s="1" t="s">
        <v>70</v>
      </c>
      <c r="K19" s="1" t="s">
        <v>75</v>
      </c>
      <c r="L19" s="1">
        <v>9</v>
      </c>
      <c r="M19" s="7"/>
      <c r="N19" s="2"/>
    </row>
    <row r="20" spans="1:14" x14ac:dyDescent="0.2">
      <c r="A20" s="5">
        <v>19</v>
      </c>
      <c r="B20" s="9" t="s">
        <v>35</v>
      </c>
      <c r="C20" s="13" t="s">
        <v>36</v>
      </c>
      <c r="D20" s="1" t="s">
        <v>76</v>
      </c>
      <c r="E20" s="1" t="s">
        <v>67</v>
      </c>
      <c r="F20" s="1" t="s">
        <v>24</v>
      </c>
      <c r="G20" s="1" t="s">
        <v>44</v>
      </c>
      <c r="H20" s="1" t="s">
        <v>28</v>
      </c>
      <c r="I20" s="1" t="s">
        <v>77</v>
      </c>
      <c r="J20" s="1" t="s">
        <v>70</v>
      </c>
      <c r="K20" s="1" t="s">
        <v>78</v>
      </c>
      <c r="L20" s="1">
        <v>5</v>
      </c>
      <c r="M20" s="7">
        <v>15</v>
      </c>
      <c r="N20" s="2"/>
    </row>
    <row r="21" spans="1:14" x14ac:dyDescent="0.2">
      <c r="A21" s="5">
        <v>20</v>
      </c>
      <c r="B21" s="9" t="s">
        <v>35</v>
      </c>
      <c r="C21" s="13" t="s">
        <v>36</v>
      </c>
      <c r="D21" s="1" t="s">
        <v>76</v>
      </c>
      <c r="E21" s="1" t="s">
        <v>16</v>
      </c>
      <c r="F21" s="1" t="s">
        <v>48</v>
      </c>
      <c r="G21" s="1" t="s">
        <v>55</v>
      </c>
      <c r="H21" s="1" t="s">
        <v>28</v>
      </c>
      <c r="I21" s="1" t="s">
        <v>79</v>
      </c>
      <c r="J21" s="1" t="s">
        <v>80</v>
      </c>
      <c r="K21" s="1" t="s">
        <v>81</v>
      </c>
      <c r="L21" s="1">
        <v>25</v>
      </c>
      <c r="M21" s="7">
        <v>15</v>
      </c>
      <c r="N21" s="2"/>
    </row>
    <row r="22" spans="1:14" x14ac:dyDescent="0.2">
      <c r="A22" s="5">
        <v>21</v>
      </c>
      <c r="B22" s="9" t="s">
        <v>35</v>
      </c>
      <c r="C22" s="13" t="s">
        <v>36</v>
      </c>
      <c r="D22" s="1" t="s">
        <v>37</v>
      </c>
      <c r="E22" s="1" t="s">
        <v>43</v>
      </c>
      <c r="F22" s="1" t="s">
        <v>32</v>
      </c>
      <c r="G22" s="1" t="s">
        <v>18</v>
      </c>
      <c r="H22" s="1" t="s">
        <v>28</v>
      </c>
      <c r="I22" s="1" t="s">
        <v>82</v>
      </c>
      <c r="J22" s="1" t="s">
        <v>80</v>
      </c>
      <c r="K22" s="1" t="s">
        <v>83</v>
      </c>
      <c r="L22" s="1">
        <v>20</v>
      </c>
      <c r="M22" s="7">
        <v>5</v>
      </c>
      <c r="N22" s="2"/>
    </row>
    <row r="23" spans="1:14" x14ac:dyDescent="0.2">
      <c r="A23" s="5">
        <v>22</v>
      </c>
      <c r="B23" s="9" t="s">
        <v>45</v>
      </c>
      <c r="C23" s="13" t="s">
        <v>46</v>
      </c>
      <c r="D23" s="1" t="s">
        <v>76</v>
      </c>
      <c r="E23" s="1" t="s">
        <v>43</v>
      </c>
      <c r="F23" s="1" t="s">
        <v>17</v>
      </c>
      <c r="G23" s="1" t="s">
        <v>18</v>
      </c>
      <c r="H23" s="1" t="s">
        <v>68</v>
      </c>
      <c r="I23" s="1" t="s">
        <v>84</v>
      </c>
      <c r="J23" s="1" t="s">
        <v>80</v>
      </c>
      <c r="K23" s="1" t="s">
        <v>85</v>
      </c>
      <c r="L23" s="1">
        <v>15</v>
      </c>
      <c r="M23" s="7">
        <v>5</v>
      </c>
      <c r="N23" s="2"/>
    </row>
    <row r="24" spans="1:14" x14ac:dyDescent="0.2">
      <c r="A24" s="5">
        <v>23</v>
      </c>
      <c r="B24" s="9" t="s">
        <v>45</v>
      </c>
      <c r="C24" s="13" t="s">
        <v>46</v>
      </c>
      <c r="D24" s="1" t="s">
        <v>37</v>
      </c>
      <c r="E24" s="1" t="s">
        <v>27</v>
      </c>
      <c r="F24" s="1" t="s">
        <v>17</v>
      </c>
      <c r="G24" s="1" t="s">
        <v>18</v>
      </c>
      <c r="H24" s="1" t="s">
        <v>26</v>
      </c>
      <c r="I24" s="1" t="s">
        <v>84</v>
      </c>
      <c r="J24" s="1" t="s">
        <v>80</v>
      </c>
      <c r="K24" s="1" t="s">
        <v>85</v>
      </c>
      <c r="L24" s="1">
        <v>15</v>
      </c>
      <c r="M24" s="7"/>
      <c r="N24" s="2"/>
    </row>
    <row r="25" spans="1:14" x14ac:dyDescent="0.2">
      <c r="A25" s="5">
        <v>24</v>
      </c>
      <c r="B25" s="9" t="s">
        <v>45</v>
      </c>
      <c r="C25" s="13" t="s">
        <v>46</v>
      </c>
      <c r="D25" s="1" t="s">
        <v>76</v>
      </c>
      <c r="E25" s="1" t="s">
        <v>43</v>
      </c>
      <c r="F25" s="1" t="s">
        <v>48</v>
      </c>
      <c r="G25" s="1" t="s">
        <v>55</v>
      </c>
      <c r="H25" s="1" t="s">
        <v>26</v>
      </c>
      <c r="I25" s="1" t="s">
        <v>86</v>
      </c>
      <c r="J25" s="1" t="s">
        <v>80</v>
      </c>
      <c r="K25" s="1" t="s">
        <v>87</v>
      </c>
      <c r="L25" s="1">
        <v>10</v>
      </c>
      <c r="M25" s="7"/>
      <c r="N25" s="2"/>
    </row>
    <row r="26" spans="1:14" x14ac:dyDescent="0.2">
      <c r="A26" s="5">
        <v>25</v>
      </c>
      <c r="B26" s="9" t="s">
        <v>59</v>
      </c>
      <c r="C26" s="13" t="s">
        <v>60</v>
      </c>
      <c r="D26" s="1" t="s">
        <v>15</v>
      </c>
      <c r="E26" s="1" t="s">
        <v>43</v>
      </c>
      <c r="F26" s="1" t="s">
        <v>32</v>
      </c>
      <c r="G26" s="1" t="s">
        <v>44</v>
      </c>
      <c r="H26" s="1" t="s">
        <v>19</v>
      </c>
      <c r="I26" s="1" t="s">
        <v>88</v>
      </c>
      <c r="J26" s="1" t="s">
        <v>89</v>
      </c>
      <c r="K26" s="1" t="s">
        <v>90</v>
      </c>
      <c r="L26" s="1">
        <v>30</v>
      </c>
      <c r="M26" s="7">
        <v>5</v>
      </c>
      <c r="N26" s="2"/>
    </row>
    <row r="27" spans="1:14" x14ac:dyDescent="0.2">
      <c r="A27" s="5">
        <v>26</v>
      </c>
      <c r="B27" s="9" t="s">
        <v>59</v>
      </c>
      <c r="C27" s="13" t="s">
        <v>60</v>
      </c>
      <c r="D27" s="1" t="s">
        <v>15</v>
      </c>
      <c r="E27" s="1" t="s">
        <v>27</v>
      </c>
      <c r="F27" s="1" t="s">
        <v>17</v>
      </c>
      <c r="G27" s="1" t="s">
        <v>25</v>
      </c>
      <c r="H27" s="1" t="s">
        <v>28</v>
      </c>
      <c r="I27" s="1" t="s">
        <v>91</v>
      </c>
      <c r="J27" s="1" t="s">
        <v>89</v>
      </c>
      <c r="K27" s="1" t="s">
        <v>92</v>
      </c>
      <c r="L27" s="1">
        <v>22</v>
      </c>
      <c r="M27" s="7">
        <v>10</v>
      </c>
      <c r="N27" s="2"/>
    </row>
    <row r="28" spans="1:14" x14ac:dyDescent="0.2">
      <c r="A28" s="5">
        <v>27</v>
      </c>
      <c r="B28" s="9" t="s">
        <v>59</v>
      </c>
      <c r="C28" s="13" t="s">
        <v>60</v>
      </c>
      <c r="D28" s="1" t="s">
        <v>15</v>
      </c>
      <c r="E28" s="1" t="s">
        <v>43</v>
      </c>
      <c r="F28" s="1" t="s">
        <v>24</v>
      </c>
      <c r="G28" s="1" t="s">
        <v>18</v>
      </c>
      <c r="H28" s="1" t="s">
        <v>19</v>
      </c>
      <c r="I28" s="1" t="s">
        <v>91</v>
      </c>
      <c r="J28" s="1" t="s">
        <v>89</v>
      </c>
      <c r="K28" s="1" t="s">
        <v>92</v>
      </c>
      <c r="L28" s="1">
        <v>22</v>
      </c>
      <c r="M28" s="7">
        <v>10</v>
      </c>
      <c r="N28" s="2"/>
    </row>
    <row r="29" spans="1:14" x14ac:dyDescent="0.2">
      <c r="A29" s="5">
        <v>28</v>
      </c>
      <c r="B29" s="9" t="s">
        <v>59</v>
      </c>
      <c r="C29" s="13" t="s">
        <v>60</v>
      </c>
      <c r="D29" s="1" t="s">
        <v>76</v>
      </c>
      <c r="E29" s="1" t="s">
        <v>67</v>
      </c>
      <c r="F29" s="1" t="s">
        <v>17</v>
      </c>
      <c r="G29" s="1" t="s">
        <v>55</v>
      </c>
      <c r="H29" s="1"/>
      <c r="I29" s="1" t="s">
        <v>93</v>
      </c>
      <c r="J29" s="1" t="s">
        <v>89</v>
      </c>
      <c r="K29" s="1" t="s">
        <v>94</v>
      </c>
      <c r="L29" s="1">
        <v>17</v>
      </c>
      <c r="M29" s="7">
        <v>10</v>
      </c>
      <c r="N29" s="2"/>
    </row>
    <row r="30" spans="1:14" x14ac:dyDescent="0.2">
      <c r="A30" s="5">
        <v>29</v>
      </c>
      <c r="B30" s="9" t="s">
        <v>13</v>
      </c>
      <c r="C30" s="13" t="s">
        <v>14</v>
      </c>
      <c r="D30" s="1" t="s">
        <v>76</v>
      </c>
      <c r="E30" s="1" t="s">
        <v>67</v>
      </c>
      <c r="F30" s="1" t="s">
        <v>17</v>
      </c>
      <c r="G30" s="1" t="s">
        <v>55</v>
      </c>
      <c r="H30" s="1" t="s">
        <v>28</v>
      </c>
      <c r="I30" s="1" t="s">
        <v>95</v>
      </c>
      <c r="J30" s="1" t="s">
        <v>89</v>
      </c>
      <c r="K30" s="1" t="s">
        <v>96</v>
      </c>
      <c r="L30" s="1">
        <v>12</v>
      </c>
      <c r="M30" s="7">
        <v>10</v>
      </c>
      <c r="N30" s="2"/>
    </row>
    <row r="31" spans="1:14" x14ac:dyDescent="0.2">
      <c r="A31" s="5">
        <v>30</v>
      </c>
      <c r="B31" s="9" t="s">
        <v>13</v>
      </c>
      <c r="C31" s="13" t="s">
        <v>14</v>
      </c>
      <c r="D31" s="1" t="s">
        <v>31</v>
      </c>
      <c r="E31" s="1" t="s">
        <v>27</v>
      </c>
      <c r="F31" s="1" t="s">
        <v>48</v>
      </c>
      <c r="G31" s="1" t="s">
        <v>44</v>
      </c>
      <c r="H31" s="1" t="s">
        <v>68</v>
      </c>
      <c r="I31" s="1" t="s">
        <v>97</v>
      </c>
      <c r="J31" s="1" t="s">
        <v>98</v>
      </c>
      <c r="K31" s="1" t="s">
        <v>90</v>
      </c>
      <c r="L31" s="1">
        <v>19</v>
      </c>
      <c r="M31" s="7">
        <v>10</v>
      </c>
      <c r="N31" s="2"/>
    </row>
    <row r="32" spans="1:14" x14ac:dyDescent="0.2">
      <c r="A32" s="5">
        <v>31</v>
      </c>
      <c r="B32" s="9" t="s">
        <v>13</v>
      </c>
      <c r="C32" s="13" t="s">
        <v>14</v>
      </c>
      <c r="D32" s="1" t="s">
        <v>47</v>
      </c>
      <c r="E32" s="1" t="s">
        <v>67</v>
      </c>
      <c r="F32" s="1" t="s">
        <v>48</v>
      </c>
      <c r="G32" s="1" t="s">
        <v>55</v>
      </c>
      <c r="H32" s="1" t="s">
        <v>28</v>
      </c>
      <c r="I32" s="1" t="s">
        <v>99</v>
      </c>
      <c r="J32" s="1" t="s">
        <v>98</v>
      </c>
      <c r="K32" s="1" t="s">
        <v>92</v>
      </c>
      <c r="L32" s="1">
        <v>16</v>
      </c>
      <c r="M32" s="7"/>
      <c r="N32" s="2"/>
    </row>
    <row r="33" spans="1:14" x14ac:dyDescent="0.2">
      <c r="A33" s="5">
        <v>32</v>
      </c>
      <c r="B33" s="9" t="s">
        <v>35</v>
      </c>
      <c r="C33" s="13" t="s">
        <v>36</v>
      </c>
      <c r="D33" s="1" t="s">
        <v>76</v>
      </c>
      <c r="E33" s="1" t="s">
        <v>27</v>
      </c>
      <c r="F33" s="1" t="s">
        <v>17</v>
      </c>
      <c r="G33" s="1" t="s">
        <v>44</v>
      </c>
      <c r="H33" s="1" t="s">
        <v>19</v>
      </c>
      <c r="I33" s="1" t="s">
        <v>100</v>
      </c>
      <c r="J33" s="1" t="s">
        <v>98</v>
      </c>
      <c r="K33" s="1" t="s">
        <v>94</v>
      </c>
      <c r="L33" s="1">
        <v>13</v>
      </c>
      <c r="M33" s="7">
        <v>15</v>
      </c>
      <c r="N33" s="2"/>
    </row>
    <row r="34" spans="1:14" x14ac:dyDescent="0.2">
      <c r="A34" s="5">
        <v>33</v>
      </c>
      <c r="B34" s="9" t="s">
        <v>35</v>
      </c>
      <c r="C34" s="13" t="s">
        <v>36</v>
      </c>
      <c r="D34" s="1" t="s">
        <v>15</v>
      </c>
      <c r="E34" s="1" t="s">
        <v>67</v>
      </c>
      <c r="F34" s="1" t="s">
        <v>24</v>
      </c>
      <c r="G34" s="1" t="s">
        <v>55</v>
      </c>
      <c r="H34" s="1" t="s">
        <v>68</v>
      </c>
      <c r="I34" s="1" t="s">
        <v>101</v>
      </c>
      <c r="J34" s="1" t="s">
        <v>98</v>
      </c>
      <c r="K34" s="1" t="s">
        <v>96</v>
      </c>
      <c r="L34" s="1">
        <v>8</v>
      </c>
      <c r="M34" s="7"/>
      <c r="N34" s="2"/>
    </row>
    <row r="35" spans="1:14" x14ac:dyDescent="0.2">
      <c r="A35" s="5">
        <v>34</v>
      </c>
      <c r="B35" s="9" t="s">
        <v>35</v>
      </c>
      <c r="C35" s="13" t="s">
        <v>36</v>
      </c>
      <c r="D35" s="1" t="s">
        <v>15</v>
      </c>
      <c r="E35" s="1" t="s">
        <v>16</v>
      </c>
      <c r="F35" s="1" t="s">
        <v>32</v>
      </c>
      <c r="G35" s="1" t="s">
        <v>44</v>
      </c>
      <c r="H35" s="1" t="s">
        <v>26</v>
      </c>
      <c r="I35" s="1" t="s">
        <v>102</v>
      </c>
      <c r="J35" s="1" t="s">
        <v>103</v>
      </c>
      <c r="K35" s="1" t="s">
        <v>104</v>
      </c>
      <c r="L35" s="1">
        <v>11</v>
      </c>
      <c r="M35" s="7"/>
      <c r="N35" s="2"/>
    </row>
    <row r="36" spans="1:14" x14ac:dyDescent="0.2">
      <c r="A36" s="5">
        <v>35</v>
      </c>
      <c r="B36" s="9" t="s">
        <v>35</v>
      </c>
      <c r="C36" s="13" t="s">
        <v>36</v>
      </c>
      <c r="D36" s="1" t="s">
        <v>76</v>
      </c>
      <c r="E36" s="1" t="s">
        <v>27</v>
      </c>
      <c r="F36" s="1" t="s">
        <v>48</v>
      </c>
      <c r="G36" s="1" t="s">
        <v>18</v>
      </c>
      <c r="H36" s="1" t="s">
        <v>28</v>
      </c>
      <c r="I36" s="1" t="s">
        <v>105</v>
      </c>
      <c r="J36" s="1" t="s">
        <v>103</v>
      </c>
      <c r="K36" s="1" t="s">
        <v>106</v>
      </c>
      <c r="L36" s="1">
        <v>9</v>
      </c>
      <c r="M36" s="7"/>
      <c r="N36" s="2"/>
    </row>
    <row r="37" spans="1:14" x14ac:dyDescent="0.2">
      <c r="A37" s="5">
        <v>36</v>
      </c>
      <c r="B37" s="9" t="s">
        <v>45</v>
      </c>
      <c r="C37" s="13" t="s">
        <v>46</v>
      </c>
      <c r="D37" s="1" t="s">
        <v>37</v>
      </c>
      <c r="E37" s="1" t="s">
        <v>16</v>
      </c>
      <c r="F37" s="1" t="s">
        <v>24</v>
      </c>
      <c r="G37" s="1" t="s">
        <v>44</v>
      </c>
      <c r="H37" s="1" t="s">
        <v>28</v>
      </c>
      <c r="I37" s="1" t="s">
        <v>107</v>
      </c>
      <c r="J37" s="1" t="s">
        <v>103</v>
      </c>
      <c r="K37" s="1" t="s">
        <v>108</v>
      </c>
      <c r="L37" s="1">
        <v>7</v>
      </c>
      <c r="M37" s="7">
        <v>15</v>
      </c>
      <c r="N37" s="2"/>
    </row>
    <row r="38" spans="1:14" x14ac:dyDescent="0.2">
      <c r="A38" s="5">
        <v>37</v>
      </c>
      <c r="B38" s="9" t="s">
        <v>45</v>
      </c>
      <c r="C38" s="13" t="s">
        <v>46</v>
      </c>
      <c r="D38" s="1" t="s">
        <v>37</v>
      </c>
      <c r="E38" s="1" t="s">
        <v>67</v>
      </c>
      <c r="F38" s="1" t="s">
        <v>48</v>
      </c>
      <c r="G38" s="1" t="s">
        <v>25</v>
      </c>
      <c r="H38" s="1" t="s">
        <v>28</v>
      </c>
      <c r="I38" s="1" t="s">
        <v>107</v>
      </c>
      <c r="J38" s="1" t="s">
        <v>103</v>
      </c>
      <c r="K38" s="1" t="s">
        <v>108</v>
      </c>
      <c r="L38" s="1">
        <v>7</v>
      </c>
      <c r="M38" s="7"/>
      <c r="N38" s="2"/>
    </row>
    <row r="39" spans="1:14" x14ac:dyDescent="0.2">
      <c r="A39" s="5">
        <v>38</v>
      </c>
      <c r="B39" s="9" t="s">
        <v>45</v>
      </c>
      <c r="C39" s="13" t="s">
        <v>46</v>
      </c>
      <c r="D39" s="1" t="s">
        <v>15</v>
      </c>
      <c r="E39" s="1" t="s">
        <v>16</v>
      </c>
      <c r="F39" s="1" t="s">
        <v>24</v>
      </c>
      <c r="G39" s="1" t="s">
        <v>55</v>
      </c>
      <c r="H39" s="1" t="s">
        <v>26</v>
      </c>
      <c r="I39" s="1" t="s">
        <v>109</v>
      </c>
      <c r="J39" s="1" t="s">
        <v>103</v>
      </c>
      <c r="K39" s="1" t="s">
        <v>110</v>
      </c>
      <c r="L39" s="1">
        <v>5</v>
      </c>
      <c r="M39" s="7">
        <v>10</v>
      </c>
      <c r="N39" s="2"/>
    </row>
    <row r="40" spans="1:14" x14ac:dyDescent="0.2">
      <c r="A40" s="5">
        <v>39</v>
      </c>
      <c r="B40" s="9" t="s">
        <v>59</v>
      </c>
      <c r="C40" s="13" t="s">
        <v>60</v>
      </c>
      <c r="D40" s="1" t="s">
        <v>15</v>
      </c>
      <c r="E40" s="1" t="s">
        <v>16</v>
      </c>
      <c r="F40" s="1" t="s">
        <v>24</v>
      </c>
      <c r="G40" s="1" t="s">
        <v>44</v>
      </c>
      <c r="H40" s="1" t="s">
        <v>28</v>
      </c>
      <c r="I40" s="1" t="s">
        <v>111</v>
      </c>
      <c r="J40" s="1" t="s">
        <v>112</v>
      </c>
      <c r="K40" s="1" t="s">
        <v>113</v>
      </c>
      <c r="L40" s="1">
        <v>14</v>
      </c>
      <c r="M40" s="7">
        <v>10</v>
      </c>
      <c r="N40" s="2"/>
    </row>
    <row r="41" spans="1:14" x14ac:dyDescent="0.2">
      <c r="A41" s="5">
        <v>40</v>
      </c>
      <c r="B41" s="9" t="s">
        <v>59</v>
      </c>
      <c r="C41" s="13" t="s">
        <v>60</v>
      </c>
      <c r="D41" s="1" t="s">
        <v>37</v>
      </c>
      <c r="E41" s="1" t="s">
        <v>16</v>
      </c>
      <c r="F41" s="1" t="s">
        <v>48</v>
      </c>
      <c r="G41" s="1" t="s">
        <v>55</v>
      </c>
      <c r="H41" s="1" t="s">
        <v>26</v>
      </c>
      <c r="I41" s="1" t="s">
        <v>114</v>
      </c>
      <c r="J41" s="1" t="s">
        <v>112</v>
      </c>
      <c r="K41" s="1" t="s">
        <v>115</v>
      </c>
      <c r="L41" s="1">
        <v>10</v>
      </c>
      <c r="M41" s="7">
        <v>15</v>
      </c>
      <c r="N41" s="2"/>
    </row>
    <row r="42" spans="1:14" x14ac:dyDescent="0.2">
      <c r="A42" s="5">
        <v>41</v>
      </c>
      <c r="B42" s="9" t="s">
        <v>59</v>
      </c>
      <c r="C42" s="13" t="s">
        <v>60</v>
      </c>
      <c r="D42" s="1" t="s">
        <v>23</v>
      </c>
      <c r="E42" s="1" t="s">
        <v>16</v>
      </c>
      <c r="F42" s="1" t="s">
        <v>24</v>
      </c>
      <c r="G42" s="1" t="s">
        <v>25</v>
      </c>
      <c r="H42" s="1" t="s">
        <v>68</v>
      </c>
      <c r="I42" s="1" t="s">
        <v>116</v>
      </c>
      <c r="J42" s="1" t="s">
        <v>112</v>
      </c>
      <c r="K42" s="1" t="s">
        <v>117</v>
      </c>
      <c r="L42" s="1">
        <v>8</v>
      </c>
      <c r="M42" s="7">
        <v>10</v>
      </c>
      <c r="N42" s="2"/>
    </row>
    <row r="43" spans="1:14" x14ac:dyDescent="0.2">
      <c r="A43" s="5">
        <v>42</v>
      </c>
      <c r="B43" s="9" t="s">
        <v>13</v>
      </c>
      <c r="C43" s="13" t="s">
        <v>14</v>
      </c>
      <c r="D43" s="1" t="s">
        <v>23</v>
      </c>
      <c r="E43" s="1" t="s">
        <v>67</v>
      </c>
      <c r="F43" s="1" t="s">
        <v>32</v>
      </c>
      <c r="G43" s="1" t="s">
        <v>44</v>
      </c>
      <c r="H43" s="1" t="s">
        <v>68</v>
      </c>
      <c r="I43" s="1" t="s">
        <v>118</v>
      </c>
      <c r="J43" s="1" t="s">
        <v>112</v>
      </c>
      <c r="K43" s="1" t="s">
        <v>119</v>
      </c>
      <c r="L43" s="1">
        <v>4</v>
      </c>
      <c r="M43" s="7">
        <v>15</v>
      </c>
      <c r="N43" s="2"/>
    </row>
    <row r="44" spans="1:14" x14ac:dyDescent="0.2">
      <c r="A44" s="5">
        <v>43</v>
      </c>
      <c r="B44" s="9" t="s">
        <v>13</v>
      </c>
      <c r="C44" s="13" t="s">
        <v>14</v>
      </c>
      <c r="D44" s="1" t="s">
        <v>31</v>
      </c>
      <c r="E44" s="1" t="s">
        <v>27</v>
      </c>
      <c r="F44" s="1" t="s">
        <v>17</v>
      </c>
      <c r="G44" s="1" t="s">
        <v>18</v>
      </c>
      <c r="H44" s="1"/>
      <c r="I44" s="1" t="s">
        <v>120</v>
      </c>
      <c r="J44" s="1" t="s">
        <v>121</v>
      </c>
      <c r="K44" s="1" t="s">
        <v>122</v>
      </c>
      <c r="L44" s="1">
        <v>16</v>
      </c>
      <c r="M44" s="7">
        <v>10</v>
      </c>
      <c r="N44" s="2"/>
    </row>
    <row r="45" spans="1:14" x14ac:dyDescent="0.2">
      <c r="A45" s="5">
        <v>44</v>
      </c>
      <c r="B45" s="9" t="s">
        <v>13</v>
      </c>
      <c r="C45" s="13" t="s">
        <v>14</v>
      </c>
      <c r="D45" s="1" t="s">
        <v>23</v>
      </c>
      <c r="E45" s="1" t="s">
        <v>43</v>
      </c>
      <c r="F45" s="1" t="s">
        <v>32</v>
      </c>
      <c r="G45" s="1" t="s">
        <v>18</v>
      </c>
      <c r="H45" s="1" t="s">
        <v>19</v>
      </c>
      <c r="I45" s="1" t="s">
        <v>123</v>
      </c>
      <c r="J45" s="1" t="s">
        <v>121</v>
      </c>
      <c r="K45" s="1" t="s">
        <v>124</v>
      </c>
      <c r="L45" s="1">
        <v>12</v>
      </c>
      <c r="M45" s="7">
        <v>5</v>
      </c>
      <c r="N45" s="2"/>
    </row>
    <row r="46" spans="1:14" x14ac:dyDescent="0.2">
      <c r="A46" s="5">
        <v>45</v>
      </c>
      <c r="B46" s="9" t="s">
        <v>35</v>
      </c>
      <c r="C46" s="13" t="s">
        <v>36</v>
      </c>
      <c r="D46" s="1" t="s">
        <v>15</v>
      </c>
      <c r="E46" s="1" t="s">
        <v>43</v>
      </c>
      <c r="F46" s="1" t="s">
        <v>48</v>
      </c>
      <c r="G46" s="1" t="s">
        <v>25</v>
      </c>
      <c r="H46" s="1" t="s">
        <v>26</v>
      </c>
      <c r="I46" s="1" t="s">
        <v>125</v>
      </c>
      <c r="J46" s="1" t="s">
        <v>121</v>
      </c>
      <c r="K46" s="1" t="s">
        <v>126</v>
      </c>
      <c r="L46" s="1">
        <v>9</v>
      </c>
      <c r="M46" s="7"/>
      <c r="N46" s="2"/>
    </row>
    <row r="47" spans="1:14" x14ac:dyDescent="0.2">
      <c r="A47" s="5">
        <v>46</v>
      </c>
      <c r="B47" s="9" t="s">
        <v>35</v>
      </c>
      <c r="C47" s="13" t="s">
        <v>36</v>
      </c>
      <c r="D47" s="1" t="s">
        <v>47</v>
      </c>
      <c r="E47" s="1" t="s">
        <v>43</v>
      </c>
      <c r="F47" s="1" t="s">
        <v>32</v>
      </c>
      <c r="G47" s="1" t="s">
        <v>55</v>
      </c>
      <c r="H47" s="1" t="s">
        <v>68</v>
      </c>
      <c r="I47" s="1" t="s">
        <v>127</v>
      </c>
      <c r="J47" s="1" t="s">
        <v>121</v>
      </c>
      <c r="K47" s="1" t="s">
        <v>128</v>
      </c>
      <c r="L47" s="1">
        <v>6</v>
      </c>
      <c r="M47" s="7">
        <v>15</v>
      </c>
      <c r="N47" s="2"/>
    </row>
    <row r="48" spans="1:14" x14ac:dyDescent="0.2">
      <c r="A48" s="5">
        <v>47</v>
      </c>
      <c r="B48" s="9" t="s">
        <v>35</v>
      </c>
      <c r="C48" s="13" t="s">
        <v>36</v>
      </c>
      <c r="D48" s="1" t="s">
        <v>23</v>
      </c>
      <c r="E48" s="1" t="s">
        <v>27</v>
      </c>
      <c r="F48" s="1" t="s">
        <v>24</v>
      </c>
      <c r="G48" s="1" t="s">
        <v>44</v>
      </c>
      <c r="H48" s="1" t="s">
        <v>28</v>
      </c>
      <c r="I48" s="1" t="s">
        <v>129</v>
      </c>
      <c r="J48" s="1" t="s">
        <v>130</v>
      </c>
      <c r="K48" s="1" t="s">
        <v>131</v>
      </c>
      <c r="L48" s="1">
        <v>13</v>
      </c>
      <c r="M48" s="7"/>
      <c r="N48" s="2"/>
    </row>
    <row r="49" spans="1:14" x14ac:dyDescent="0.2">
      <c r="A49" s="5">
        <v>48</v>
      </c>
      <c r="B49" s="9" t="s">
        <v>45</v>
      </c>
      <c r="C49" s="13" t="s">
        <v>46</v>
      </c>
      <c r="D49" s="1" t="s">
        <v>47</v>
      </c>
      <c r="E49" s="1" t="s">
        <v>27</v>
      </c>
      <c r="F49" s="1" t="s">
        <v>48</v>
      </c>
      <c r="G49" s="1" t="s">
        <v>44</v>
      </c>
      <c r="H49" s="1" t="s">
        <v>28</v>
      </c>
      <c r="I49" s="1" t="s">
        <v>132</v>
      </c>
      <c r="J49" s="1" t="s">
        <v>130</v>
      </c>
      <c r="K49" s="1" t="s">
        <v>133</v>
      </c>
      <c r="L49" s="1">
        <v>10</v>
      </c>
      <c r="M49" s="7">
        <v>5</v>
      </c>
      <c r="N49" s="2"/>
    </row>
    <row r="50" spans="1:14" x14ac:dyDescent="0.2">
      <c r="A50" s="5">
        <v>49</v>
      </c>
      <c r="B50" s="9" t="s">
        <v>45</v>
      </c>
      <c r="C50" s="13" t="s">
        <v>46</v>
      </c>
      <c r="D50" s="1" t="s">
        <v>23</v>
      </c>
      <c r="E50" s="1" t="s">
        <v>16</v>
      </c>
      <c r="F50" s="1" t="s">
        <v>32</v>
      </c>
      <c r="G50" s="1" t="s">
        <v>25</v>
      </c>
      <c r="H50" s="1" t="s">
        <v>26</v>
      </c>
      <c r="I50" s="1" t="s">
        <v>134</v>
      </c>
      <c r="J50" s="1" t="s">
        <v>130</v>
      </c>
      <c r="K50" s="1" t="s">
        <v>135</v>
      </c>
      <c r="L50" s="1">
        <v>7</v>
      </c>
      <c r="M50" s="7">
        <v>5</v>
      </c>
      <c r="N50" s="2"/>
    </row>
    <row r="51" spans="1:14" x14ac:dyDescent="0.2">
      <c r="A51" s="5">
        <v>50</v>
      </c>
      <c r="B51" s="9" t="s">
        <v>45</v>
      </c>
      <c r="C51" s="13" t="s">
        <v>46</v>
      </c>
      <c r="D51" s="1" t="s">
        <v>15</v>
      </c>
      <c r="E51" s="1" t="s">
        <v>43</v>
      </c>
      <c r="F51" s="1" t="s">
        <v>48</v>
      </c>
      <c r="G51" s="1" t="s">
        <v>44</v>
      </c>
      <c r="H51" s="1" t="s">
        <v>19</v>
      </c>
      <c r="I51" s="1" t="s">
        <v>136</v>
      </c>
      <c r="J51" s="1" t="s">
        <v>130</v>
      </c>
      <c r="K51" s="1" t="s">
        <v>137</v>
      </c>
      <c r="L51" s="1">
        <v>5</v>
      </c>
      <c r="M51" s="7">
        <v>5</v>
      </c>
      <c r="N51" s="2"/>
    </row>
    <row r="52" spans="1:14" x14ac:dyDescent="0.2">
      <c r="A52" s="5">
        <v>51</v>
      </c>
      <c r="B52" s="9" t="s">
        <v>45</v>
      </c>
      <c r="C52" s="13" t="s">
        <v>46</v>
      </c>
      <c r="D52" s="1" t="s">
        <v>15</v>
      </c>
      <c r="E52" s="1" t="s">
        <v>27</v>
      </c>
      <c r="F52" s="1" t="s">
        <v>24</v>
      </c>
      <c r="G52" s="1" t="s">
        <v>18</v>
      </c>
      <c r="H52" s="1" t="s">
        <v>68</v>
      </c>
      <c r="I52" s="1" t="s">
        <v>138</v>
      </c>
      <c r="J52" s="1" t="s">
        <v>139</v>
      </c>
      <c r="K52" s="1" t="s">
        <v>140</v>
      </c>
      <c r="L52" s="1">
        <v>18</v>
      </c>
      <c r="M52" s="7">
        <v>10</v>
      </c>
      <c r="N52" s="2"/>
    </row>
    <row r="53" spans="1:14" x14ac:dyDescent="0.2">
      <c r="A53" s="5">
        <v>52</v>
      </c>
      <c r="B53" s="9" t="s">
        <v>59</v>
      </c>
      <c r="C53" s="13" t="s">
        <v>60</v>
      </c>
      <c r="D53" s="1" t="s">
        <v>23</v>
      </c>
      <c r="E53" s="1" t="s">
        <v>67</v>
      </c>
      <c r="F53" s="1" t="s">
        <v>17</v>
      </c>
      <c r="G53" s="1" t="s">
        <v>25</v>
      </c>
      <c r="H53" s="1" t="s">
        <v>26</v>
      </c>
      <c r="I53" s="1" t="s">
        <v>141</v>
      </c>
      <c r="J53" s="1" t="s">
        <v>139</v>
      </c>
      <c r="K53" s="1" t="s">
        <v>142</v>
      </c>
      <c r="L53" s="1">
        <v>15</v>
      </c>
      <c r="M53" s="7">
        <v>15</v>
      </c>
      <c r="N53" s="2"/>
    </row>
    <row r="54" spans="1:14" x14ac:dyDescent="0.2">
      <c r="A54" s="5">
        <v>53</v>
      </c>
      <c r="B54" s="9" t="s">
        <v>59</v>
      </c>
      <c r="C54" s="13" t="s">
        <v>60</v>
      </c>
      <c r="D54" s="1" t="s">
        <v>15</v>
      </c>
      <c r="E54" s="1" t="s">
        <v>27</v>
      </c>
      <c r="F54" s="1" t="s">
        <v>17</v>
      </c>
      <c r="G54" s="1" t="s">
        <v>18</v>
      </c>
      <c r="H54" s="1" t="s">
        <v>26</v>
      </c>
      <c r="I54" s="1" t="s">
        <v>143</v>
      </c>
      <c r="J54" s="1" t="s">
        <v>139</v>
      </c>
      <c r="K54" s="1" t="s">
        <v>144</v>
      </c>
      <c r="L54" s="1">
        <v>12</v>
      </c>
      <c r="M54" s="7">
        <v>5</v>
      </c>
      <c r="N54" s="2"/>
    </row>
    <row r="55" spans="1:14" x14ac:dyDescent="0.2">
      <c r="A55" s="5">
        <v>54</v>
      </c>
      <c r="B55" s="9" t="s">
        <v>59</v>
      </c>
      <c r="C55" s="13" t="s">
        <v>60</v>
      </c>
      <c r="D55" s="1" t="s">
        <v>23</v>
      </c>
      <c r="E55" s="1" t="s">
        <v>67</v>
      </c>
      <c r="F55" s="1" t="s">
        <v>32</v>
      </c>
      <c r="G55" s="1" t="s">
        <v>25</v>
      </c>
      <c r="H55" s="1" t="s">
        <v>26</v>
      </c>
      <c r="I55" s="1" t="s">
        <v>143</v>
      </c>
      <c r="J55" s="1" t="s">
        <v>139</v>
      </c>
      <c r="K55" s="1" t="s">
        <v>144</v>
      </c>
      <c r="L55" s="1">
        <v>12</v>
      </c>
      <c r="M55" s="7">
        <v>10</v>
      </c>
      <c r="N55" s="2"/>
    </row>
    <row r="56" spans="1:14" x14ac:dyDescent="0.2">
      <c r="A56" s="5">
        <v>55</v>
      </c>
      <c r="B56" s="9" t="s">
        <v>13</v>
      </c>
      <c r="C56" s="13" t="s">
        <v>14</v>
      </c>
      <c r="D56" s="1" t="s">
        <v>76</v>
      </c>
      <c r="E56" s="1" t="s">
        <v>43</v>
      </c>
      <c r="F56" s="1" t="s">
        <v>17</v>
      </c>
      <c r="G56" s="1" t="s">
        <v>55</v>
      </c>
      <c r="H56" s="1" t="s">
        <v>26</v>
      </c>
      <c r="I56" s="1" t="s">
        <v>145</v>
      </c>
      <c r="J56" s="1" t="s">
        <v>139</v>
      </c>
      <c r="K56" s="1" t="s">
        <v>146</v>
      </c>
      <c r="L56" s="1">
        <v>8</v>
      </c>
      <c r="M56" s="7"/>
      <c r="N56" s="2"/>
    </row>
    <row r="57" spans="1:14" x14ac:dyDescent="0.2">
      <c r="A57" s="5">
        <v>56</v>
      </c>
      <c r="B57" s="9" t="s">
        <v>13</v>
      </c>
      <c r="C57" s="13" t="s">
        <v>14</v>
      </c>
      <c r="D57" s="1" t="s">
        <v>76</v>
      </c>
      <c r="E57" s="1" t="s">
        <v>43</v>
      </c>
      <c r="F57" s="1" t="s">
        <v>32</v>
      </c>
      <c r="G57" s="1" t="s">
        <v>25</v>
      </c>
      <c r="H57" s="1" t="s">
        <v>19</v>
      </c>
      <c r="I57" s="1" t="s">
        <v>20</v>
      </c>
      <c r="J57" s="1" t="s">
        <v>21</v>
      </c>
      <c r="K57" s="1" t="s">
        <v>22</v>
      </c>
      <c r="L57" s="1">
        <v>18</v>
      </c>
      <c r="M57" s="7">
        <v>15</v>
      </c>
      <c r="N57" s="2"/>
    </row>
    <row r="58" spans="1:14" x14ac:dyDescent="0.2">
      <c r="A58" s="5">
        <v>57</v>
      </c>
      <c r="B58" s="9" t="s">
        <v>13</v>
      </c>
      <c r="C58" s="13" t="s">
        <v>14</v>
      </c>
      <c r="D58" s="1" t="s">
        <v>47</v>
      </c>
      <c r="E58" s="1" t="s">
        <v>27</v>
      </c>
      <c r="F58" s="1" t="s">
        <v>24</v>
      </c>
      <c r="G58" s="1" t="s">
        <v>25</v>
      </c>
      <c r="H58" s="1" t="s">
        <v>68</v>
      </c>
      <c r="I58" s="1" t="s">
        <v>29</v>
      </c>
      <c r="J58" s="1" t="s">
        <v>21</v>
      </c>
      <c r="K58" s="1" t="s">
        <v>30</v>
      </c>
      <c r="L58" s="1">
        <v>12</v>
      </c>
      <c r="M58" s="7">
        <v>10</v>
      </c>
      <c r="N58" s="2"/>
    </row>
    <row r="59" spans="1:14" x14ac:dyDescent="0.2">
      <c r="A59" s="5">
        <v>58</v>
      </c>
      <c r="B59" s="9" t="s">
        <v>35</v>
      </c>
      <c r="C59" s="13" t="s">
        <v>36</v>
      </c>
      <c r="D59" s="1" t="s">
        <v>76</v>
      </c>
      <c r="E59" s="1" t="s">
        <v>43</v>
      </c>
      <c r="F59" s="1" t="s">
        <v>48</v>
      </c>
      <c r="G59" s="1" t="s">
        <v>18</v>
      </c>
      <c r="H59" s="1" t="s">
        <v>26</v>
      </c>
      <c r="I59" s="1" t="s">
        <v>33</v>
      </c>
      <c r="J59" s="1" t="s">
        <v>21</v>
      </c>
      <c r="K59" s="1" t="s">
        <v>34</v>
      </c>
      <c r="L59" s="1">
        <v>10</v>
      </c>
      <c r="M59" s="7"/>
      <c r="N59" s="2"/>
    </row>
    <row r="60" spans="1:14" x14ac:dyDescent="0.2">
      <c r="A60" s="5">
        <v>59</v>
      </c>
      <c r="B60" s="9" t="s">
        <v>35</v>
      </c>
      <c r="C60" s="13" t="s">
        <v>36</v>
      </c>
      <c r="D60" s="1" t="s">
        <v>15</v>
      </c>
      <c r="E60" s="1" t="s">
        <v>27</v>
      </c>
      <c r="F60" s="1" t="s">
        <v>17</v>
      </c>
      <c r="G60" s="1" t="s">
        <v>44</v>
      </c>
      <c r="H60" s="1" t="s">
        <v>68</v>
      </c>
      <c r="I60" s="1" t="s">
        <v>38</v>
      </c>
      <c r="J60" s="1" t="s">
        <v>21</v>
      </c>
      <c r="K60" s="1" t="s">
        <v>39</v>
      </c>
      <c r="L60" s="1">
        <v>6</v>
      </c>
      <c r="M60" s="7">
        <v>15</v>
      </c>
      <c r="N60" s="2"/>
    </row>
    <row r="61" spans="1:14" x14ac:dyDescent="0.2">
      <c r="A61" s="5">
        <v>60</v>
      </c>
      <c r="B61" s="9" t="s">
        <v>35</v>
      </c>
      <c r="C61" s="13" t="s">
        <v>36</v>
      </c>
      <c r="D61" s="1" t="s">
        <v>31</v>
      </c>
      <c r="E61" s="1" t="s">
        <v>67</v>
      </c>
      <c r="F61" s="1" t="s">
        <v>24</v>
      </c>
      <c r="G61" s="1" t="s">
        <v>55</v>
      </c>
      <c r="H61" s="1" t="s">
        <v>68</v>
      </c>
      <c r="I61" s="1" t="s">
        <v>40</v>
      </c>
      <c r="J61" s="1" t="s">
        <v>41</v>
      </c>
      <c r="K61" s="1" t="s">
        <v>42</v>
      </c>
      <c r="L61" s="1">
        <v>15</v>
      </c>
      <c r="M61" s="7">
        <v>5</v>
      </c>
      <c r="N61" s="2"/>
    </row>
    <row r="62" spans="1:14" x14ac:dyDescent="0.2">
      <c r="A62" s="5">
        <v>61</v>
      </c>
      <c r="B62" s="9" t="s">
        <v>35</v>
      </c>
      <c r="C62" s="13" t="s">
        <v>36</v>
      </c>
      <c r="D62" s="1" t="s">
        <v>47</v>
      </c>
      <c r="E62" s="1" t="s">
        <v>43</v>
      </c>
      <c r="F62" s="1" t="s">
        <v>24</v>
      </c>
      <c r="G62" s="1" t="s">
        <v>55</v>
      </c>
      <c r="H62" s="1" t="s">
        <v>26</v>
      </c>
      <c r="I62" s="1" t="s">
        <v>49</v>
      </c>
      <c r="J62" s="1" t="s">
        <v>41</v>
      </c>
      <c r="K62" s="1" t="s">
        <v>50</v>
      </c>
      <c r="L62" s="1">
        <v>11</v>
      </c>
      <c r="M62" s="7"/>
      <c r="N62" s="2"/>
    </row>
    <row r="63" spans="1:14" x14ac:dyDescent="0.2">
      <c r="A63" s="5">
        <v>62</v>
      </c>
      <c r="B63" s="9" t="s">
        <v>45</v>
      </c>
      <c r="C63" s="13" t="s">
        <v>46</v>
      </c>
      <c r="D63" s="1" t="s">
        <v>15</v>
      </c>
      <c r="E63" s="1" t="s">
        <v>43</v>
      </c>
      <c r="F63" s="1" t="s">
        <v>24</v>
      </c>
      <c r="G63" s="1" t="s">
        <v>55</v>
      </c>
      <c r="H63" s="1" t="s">
        <v>68</v>
      </c>
      <c r="I63" s="1" t="s">
        <v>51</v>
      </c>
      <c r="J63" s="1" t="s">
        <v>41</v>
      </c>
      <c r="K63" s="1" t="s">
        <v>52</v>
      </c>
      <c r="L63" s="1">
        <v>7</v>
      </c>
      <c r="M63" s="7"/>
      <c r="N63" s="2"/>
    </row>
    <row r="64" spans="1:14" x14ac:dyDescent="0.2">
      <c r="A64" s="5">
        <v>63</v>
      </c>
      <c r="B64" s="9" t="s">
        <v>45</v>
      </c>
      <c r="C64" s="13" t="s">
        <v>46</v>
      </c>
      <c r="D64" s="1" t="s">
        <v>37</v>
      </c>
      <c r="E64" s="1" t="s">
        <v>43</v>
      </c>
      <c r="F64" s="1" t="s">
        <v>17</v>
      </c>
      <c r="G64" s="1" t="s">
        <v>55</v>
      </c>
      <c r="H64" s="1" t="s">
        <v>68</v>
      </c>
      <c r="I64" s="1" t="s">
        <v>53</v>
      </c>
      <c r="J64" s="1" t="s">
        <v>41</v>
      </c>
      <c r="K64" s="1" t="s">
        <v>54</v>
      </c>
      <c r="L64" s="1">
        <v>5</v>
      </c>
      <c r="M64" s="7">
        <v>15</v>
      </c>
      <c r="N64" s="2"/>
    </row>
    <row r="65" spans="1:14" x14ac:dyDescent="0.2">
      <c r="A65" s="5">
        <v>64</v>
      </c>
      <c r="B65" s="9" t="s">
        <v>45</v>
      </c>
      <c r="C65" s="13" t="s">
        <v>46</v>
      </c>
      <c r="D65" s="1" t="s">
        <v>47</v>
      </c>
      <c r="E65" s="1" t="s">
        <v>43</v>
      </c>
      <c r="F65" s="1" t="s">
        <v>17</v>
      </c>
      <c r="G65" s="1" t="s">
        <v>18</v>
      </c>
      <c r="H65" s="1" t="s">
        <v>68</v>
      </c>
      <c r="I65" s="1" t="s">
        <v>56</v>
      </c>
      <c r="J65" s="1" t="s">
        <v>57</v>
      </c>
      <c r="K65" s="1" t="s">
        <v>58</v>
      </c>
      <c r="L65" s="1">
        <v>22</v>
      </c>
      <c r="M65" s="7"/>
      <c r="N65" s="2"/>
    </row>
    <row r="66" spans="1:14" x14ac:dyDescent="0.2">
      <c r="A66" s="5">
        <v>65</v>
      </c>
      <c r="B66" s="9" t="s">
        <v>59</v>
      </c>
      <c r="C66" s="13" t="s">
        <v>60</v>
      </c>
      <c r="D66" s="1" t="s">
        <v>15</v>
      </c>
      <c r="E66" s="1" t="s">
        <v>43</v>
      </c>
      <c r="F66" s="1" t="s">
        <v>24</v>
      </c>
      <c r="G66" s="1" t="s">
        <v>25</v>
      </c>
      <c r="H66" s="1" t="s">
        <v>19</v>
      </c>
      <c r="I66" s="1" t="s">
        <v>61</v>
      </c>
      <c r="J66" s="1" t="s">
        <v>57</v>
      </c>
      <c r="K66" s="1" t="s">
        <v>62</v>
      </c>
      <c r="L66" s="1">
        <v>16</v>
      </c>
      <c r="M66" s="7">
        <v>10</v>
      </c>
      <c r="N66" s="2"/>
    </row>
    <row r="67" spans="1:14" x14ac:dyDescent="0.2">
      <c r="A67" s="5">
        <v>66</v>
      </c>
      <c r="B67" s="9" t="s">
        <v>59</v>
      </c>
      <c r="C67" s="13" t="s">
        <v>60</v>
      </c>
      <c r="D67" s="1" t="s">
        <v>37</v>
      </c>
      <c r="E67" s="1" t="s">
        <v>67</v>
      </c>
      <c r="F67" s="1" t="s">
        <v>32</v>
      </c>
      <c r="G67" s="1" t="s">
        <v>18</v>
      </c>
      <c r="H67" s="1" t="s">
        <v>26</v>
      </c>
      <c r="I67" s="1" t="s">
        <v>63</v>
      </c>
      <c r="J67" s="1" t="s">
        <v>57</v>
      </c>
      <c r="K67" s="1" t="s">
        <v>64</v>
      </c>
      <c r="L67" s="1">
        <v>14</v>
      </c>
      <c r="M67" s="7"/>
      <c r="N67" s="2"/>
    </row>
    <row r="68" spans="1:14" x14ac:dyDescent="0.2">
      <c r="A68" s="5">
        <v>67</v>
      </c>
      <c r="B68" s="9" t="s">
        <v>59</v>
      </c>
      <c r="C68" s="13" t="s">
        <v>60</v>
      </c>
      <c r="D68" s="1" t="s">
        <v>76</v>
      </c>
      <c r="E68" s="1" t="s">
        <v>67</v>
      </c>
      <c r="F68" s="1" t="s">
        <v>17</v>
      </c>
      <c r="G68" s="1" t="s">
        <v>25</v>
      </c>
      <c r="H68" s="1" t="s">
        <v>68</v>
      </c>
      <c r="I68" s="1" t="s">
        <v>65</v>
      </c>
      <c r="J68" s="1" t="s">
        <v>57</v>
      </c>
      <c r="K68" s="1" t="s">
        <v>66</v>
      </c>
      <c r="L68" s="1">
        <v>8</v>
      </c>
      <c r="M68" s="7">
        <v>15</v>
      </c>
      <c r="N68" s="2"/>
    </row>
    <row r="69" spans="1:14" x14ac:dyDescent="0.2">
      <c r="A69" s="5">
        <v>68</v>
      </c>
      <c r="B69" s="9" t="s">
        <v>13</v>
      </c>
      <c r="C69" s="13" t="s">
        <v>14</v>
      </c>
      <c r="D69" s="1" t="s">
        <v>76</v>
      </c>
      <c r="E69" s="1" t="s">
        <v>67</v>
      </c>
      <c r="F69" s="1" t="s">
        <v>48</v>
      </c>
      <c r="G69" s="1" t="s">
        <v>55</v>
      </c>
      <c r="H69" s="1" t="s">
        <v>26</v>
      </c>
      <c r="I69" s="1" t="s">
        <v>69</v>
      </c>
      <c r="J69" s="1" t="s">
        <v>70</v>
      </c>
      <c r="K69" s="1" t="s">
        <v>71</v>
      </c>
      <c r="L69" s="1">
        <v>20</v>
      </c>
      <c r="M69" s="7"/>
      <c r="N69" s="2"/>
    </row>
    <row r="70" spans="1:14" x14ac:dyDescent="0.2">
      <c r="A70" s="5">
        <v>69</v>
      </c>
      <c r="B70" s="9" t="s">
        <v>13</v>
      </c>
      <c r="C70" s="13" t="s">
        <v>14</v>
      </c>
      <c r="D70" s="1" t="s">
        <v>31</v>
      </c>
      <c r="E70" s="1" t="s">
        <v>43</v>
      </c>
      <c r="F70" s="1" t="s">
        <v>24</v>
      </c>
      <c r="G70" s="1" t="s">
        <v>44</v>
      </c>
      <c r="H70" s="1" t="s">
        <v>26</v>
      </c>
      <c r="I70" s="1" t="s">
        <v>72</v>
      </c>
      <c r="J70" s="1" t="s">
        <v>70</v>
      </c>
      <c r="K70" s="1" t="s">
        <v>73</v>
      </c>
      <c r="L70" s="1">
        <v>13</v>
      </c>
      <c r="M70" s="7">
        <v>5</v>
      </c>
      <c r="N70" s="2"/>
    </row>
    <row r="71" spans="1:14" x14ac:dyDescent="0.2">
      <c r="A71" s="5">
        <v>70</v>
      </c>
      <c r="B71" s="9" t="s">
        <v>13</v>
      </c>
      <c r="C71" s="13" t="s">
        <v>14</v>
      </c>
      <c r="D71" s="1" t="s">
        <v>15</v>
      </c>
      <c r="E71" s="1" t="s">
        <v>27</v>
      </c>
      <c r="F71" s="1" t="s">
        <v>24</v>
      </c>
      <c r="G71" s="1" t="s">
        <v>44</v>
      </c>
      <c r="H71" s="1"/>
      <c r="I71" s="1" t="s">
        <v>74</v>
      </c>
      <c r="J71" s="1" t="s">
        <v>70</v>
      </c>
      <c r="K71" s="1" t="s">
        <v>75</v>
      </c>
      <c r="L71" s="1">
        <v>10</v>
      </c>
      <c r="M71" s="7">
        <v>15</v>
      </c>
      <c r="N71" s="2"/>
    </row>
    <row r="72" spans="1:14" x14ac:dyDescent="0.2">
      <c r="A72" s="5">
        <v>71</v>
      </c>
      <c r="B72" s="9" t="s">
        <v>35</v>
      </c>
      <c r="C72" s="13" t="s">
        <v>36</v>
      </c>
      <c r="D72" s="1" t="s">
        <v>15</v>
      </c>
      <c r="E72" s="1" t="s">
        <v>27</v>
      </c>
      <c r="F72" s="1" t="s">
        <v>48</v>
      </c>
      <c r="G72" s="1" t="s">
        <v>18</v>
      </c>
      <c r="H72" s="1" t="s">
        <v>28</v>
      </c>
      <c r="I72" s="1" t="s">
        <v>77</v>
      </c>
      <c r="J72" s="1" t="s">
        <v>70</v>
      </c>
      <c r="K72" s="1" t="s">
        <v>78</v>
      </c>
      <c r="L72" s="1">
        <v>6</v>
      </c>
      <c r="M72" s="7"/>
      <c r="N72" s="2"/>
    </row>
    <row r="73" spans="1:14" x14ac:dyDescent="0.2">
      <c r="A73" s="5">
        <v>72</v>
      </c>
      <c r="B73" s="9" t="s">
        <v>35</v>
      </c>
      <c r="C73" s="13" t="s">
        <v>36</v>
      </c>
      <c r="D73" s="1" t="s">
        <v>23</v>
      </c>
      <c r="E73" s="1" t="s">
        <v>16</v>
      </c>
      <c r="F73" s="1" t="s">
        <v>48</v>
      </c>
      <c r="G73" s="1" t="s">
        <v>25</v>
      </c>
      <c r="H73" s="1" t="s">
        <v>26</v>
      </c>
      <c r="I73" s="1" t="s">
        <v>79</v>
      </c>
      <c r="J73" s="1" t="s">
        <v>80</v>
      </c>
      <c r="K73" s="1" t="s">
        <v>81</v>
      </c>
      <c r="L73" s="1">
        <v>28</v>
      </c>
      <c r="M73" s="7"/>
      <c r="N73" s="2"/>
    </row>
    <row r="74" spans="1:14" x14ac:dyDescent="0.2">
      <c r="A74" s="5">
        <v>73</v>
      </c>
      <c r="B74" s="9" t="s">
        <v>35</v>
      </c>
      <c r="C74" s="13" t="s">
        <v>36</v>
      </c>
      <c r="D74" s="1" t="s">
        <v>37</v>
      </c>
      <c r="E74" s="1" t="s">
        <v>67</v>
      </c>
      <c r="F74" s="1" t="s">
        <v>48</v>
      </c>
      <c r="G74" s="1" t="s">
        <v>44</v>
      </c>
      <c r="H74" s="1" t="s">
        <v>68</v>
      </c>
      <c r="I74" s="1" t="s">
        <v>82</v>
      </c>
      <c r="J74" s="1" t="s">
        <v>80</v>
      </c>
      <c r="K74" s="1" t="s">
        <v>83</v>
      </c>
      <c r="L74" s="1">
        <v>21</v>
      </c>
      <c r="M74" s="7">
        <v>10</v>
      </c>
      <c r="N74" s="2"/>
    </row>
    <row r="75" spans="1:14" x14ac:dyDescent="0.2">
      <c r="A75" s="5">
        <v>74</v>
      </c>
      <c r="B75" s="9" t="s">
        <v>45</v>
      </c>
      <c r="C75" s="13" t="s">
        <v>46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26</v>
      </c>
      <c r="I75" s="1" t="s">
        <v>84</v>
      </c>
      <c r="J75" s="1" t="s">
        <v>80</v>
      </c>
      <c r="K75" s="1" t="s">
        <v>85</v>
      </c>
      <c r="L75" s="1">
        <v>15</v>
      </c>
      <c r="M75" s="7"/>
      <c r="N75" s="2"/>
    </row>
    <row r="76" spans="1:14" x14ac:dyDescent="0.2">
      <c r="A76" s="5">
        <v>75</v>
      </c>
      <c r="B76" s="9" t="s">
        <v>45</v>
      </c>
      <c r="C76" s="13" t="s">
        <v>46</v>
      </c>
      <c r="D76" s="1" t="s">
        <v>47</v>
      </c>
      <c r="E76" s="1" t="s">
        <v>27</v>
      </c>
      <c r="F76" s="1" t="s">
        <v>17</v>
      </c>
      <c r="G76" s="1" t="s">
        <v>25</v>
      </c>
      <c r="H76" s="1" t="s">
        <v>26</v>
      </c>
      <c r="I76" s="1" t="s">
        <v>86</v>
      </c>
      <c r="J76" s="1" t="s">
        <v>80</v>
      </c>
      <c r="K76" s="1" t="s">
        <v>87</v>
      </c>
      <c r="L76" s="1">
        <v>9</v>
      </c>
      <c r="M76" s="7">
        <v>15</v>
      </c>
      <c r="N76" s="2"/>
    </row>
    <row r="77" spans="1:14" x14ac:dyDescent="0.2">
      <c r="A77" s="5">
        <v>76</v>
      </c>
      <c r="B77" s="9" t="s">
        <v>45</v>
      </c>
      <c r="C77" s="13" t="s">
        <v>46</v>
      </c>
      <c r="D77" s="1" t="s">
        <v>47</v>
      </c>
      <c r="E77" s="1" t="s">
        <v>67</v>
      </c>
      <c r="F77" s="1" t="s">
        <v>32</v>
      </c>
      <c r="G77" s="1" t="s">
        <v>55</v>
      </c>
      <c r="H77" s="1" t="s">
        <v>68</v>
      </c>
      <c r="I77" s="1" t="s">
        <v>88</v>
      </c>
      <c r="J77" s="1" t="s">
        <v>89</v>
      </c>
      <c r="K77" s="1" t="s">
        <v>90</v>
      </c>
      <c r="L77" s="1">
        <v>25</v>
      </c>
      <c r="M77" s="7"/>
      <c r="N77" s="2"/>
    </row>
    <row r="78" spans="1:14" x14ac:dyDescent="0.2">
      <c r="A78" s="5">
        <v>77</v>
      </c>
      <c r="B78" s="9" t="s">
        <v>59</v>
      </c>
      <c r="C78" s="13" t="s">
        <v>60</v>
      </c>
      <c r="D78" s="1" t="s">
        <v>23</v>
      </c>
      <c r="E78" s="1" t="s">
        <v>16</v>
      </c>
      <c r="F78" s="1" t="s">
        <v>48</v>
      </c>
      <c r="G78" s="1" t="s">
        <v>25</v>
      </c>
      <c r="H78" s="1" t="s">
        <v>28</v>
      </c>
      <c r="I78" s="1" t="s">
        <v>91</v>
      </c>
      <c r="J78" s="1" t="s">
        <v>89</v>
      </c>
      <c r="K78" s="1" t="s">
        <v>92</v>
      </c>
      <c r="L78" s="1">
        <v>19</v>
      </c>
      <c r="M78" s="7"/>
      <c r="N78" s="2"/>
    </row>
    <row r="79" spans="1:14" x14ac:dyDescent="0.2">
      <c r="A79" s="5">
        <v>78</v>
      </c>
      <c r="B79" s="9" t="s">
        <v>59</v>
      </c>
      <c r="C79" s="13" t="s">
        <v>60</v>
      </c>
      <c r="D79" s="1" t="s">
        <v>37</v>
      </c>
      <c r="E79" s="1" t="s">
        <v>67</v>
      </c>
      <c r="F79" s="1" t="s">
        <v>32</v>
      </c>
      <c r="G79" s="1" t="s">
        <v>18</v>
      </c>
      <c r="H79" s="1" t="s">
        <v>26</v>
      </c>
      <c r="I79" s="1" t="s">
        <v>93</v>
      </c>
      <c r="J79" s="1" t="s">
        <v>89</v>
      </c>
      <c r="K79" s="1" t="s">
        <v>94</v>
      </c>
      <c r="L79" s="1">
        <v>17</v>
      </c>
      <c r="M79" s="7">
        <v>15</v>
      </c>
      <c r="N79" s="2"/>
    </row>
    <row r="80" spans="1:14" x14ac:dyDescent="0.2">
      <c r="A80" s="5">
        <v>79</v>
      </c>
      <c r="B80" s="9" t="s">
        <v>59</v>
      </c>
      <c r="C80" s="13" t="s">
        <v>60</v>
      </c>
      <c r="D80" s="1" t="s">
        <v>76</v>
      </c>
      <c r="E80" s="1" t="s">
        <v>67</v>
      </c>
      <c r="F80" s="1" t="s">
        <v>17</v>
      </c>
      <c r="G80" s="1" t="s">
        <v>44</v>
      </c>
      <c r="H80" s="1" t="s">
        <v>68</v>
      </c>
      <c r="I80" s="1" t="s">
        <v>95</v>
      </c>
      <c r="J80" s="1" t="s">
        <v>89</v>
      </c>
      <c r="K80" s="1" t="s">
        <v>96</v>
      </c>
      <c r="L80" s="1">
        <v>12</v>
      </c>
      <c r="M80" s="7">
        <v>15</v>
      </c>
      <c r="N80" s="2"/>
    </row>
    <row r="81" spans="1:14" x14ac:dyDescent="0.2">
      <c r="A81" s="5">
        <v>80</v>
      </c>
      <c r="B81" s="9" t="s">
        <v>59</v>
      </c>
      <c r="C81" s="13" t="s">
        <v>60</v>
      </c>
      <c r="D81" s="1" t="s">
        <v>37</v>
      </c>
      <c r="E81" s="1" t="s">
        <v>43</v>
      </c>
      <c r="F81" s="1" t="s">
        <v>32</v>
      </c>
      <c r="G81" s="1" t="s">
        <v>44</v>
      </c>
      <c r="H81" s="1" t="s">
        <v>68</v>
      </c>
      <c r="I81" s="1" t="s">
        <v>97</v>
      </c>
      <c r="J81" s="1" t="s">
        <v>98</v>
      </c>
      <c r="K81" s="1" t="s">
        <v>90</v>
      </c>
      <c r="L81" s="1">
        <v>20</v>
      </c>
      <c r="M81" s="7">
        <v>5</v>
      </c>
      <c r="N81" s="2"/>
    </row>
    <row r="82" spans="1:14" x14ac:dyDescent="0.2">
      <c r="A82" s="5">
        <v>81</v>
      </c>
      <c r="B82" s="9" t="s">
        <v>59</v>
      </c>
      <c r="C82" s="13" t="s">
        <v>60</v>
      </c>
      <c r="D82" s="1" t="s">
        <v>31</v>
      </c>
      <c r="E82" s="1" t="s">
        <v>16</v>
      </c>
      <c r="F82" s="1" t="s">
        <v>48</v>
      </c>
      <c r="G82" s="1" t="s">
        <v>18</v>
      </c>
      <c r="H82" s="1" t="s">
        <v>28</v>
      </c>
      <c r="I82" s="1" t="s">
        <v>97</v>
      </c>
      <c r="J82" s="1" t="s">
        <v>98</v>
      </c>
      <c r="K82" s="1" t="s">
        <v>90</v>
      </c>
      <c r="L82" s="1">
        <v>20</v>
      </c>
      <c r="M82" s="7">
        <v>5</v>
      </c>
      <c r="N82" s="2"/>
    </row>
    <row r="83" spans="1:14" x14ac:dyDescent="0.2">
      <c r="A83" s="5">
        <v>82</v>
      </c>
      <c r="B83" s="9" t="s">
        <v>13</v>
      </c>
      <c r="C83" s="13" t="s">
        <v>14</v>
      </c>
      <c r="D83" s="1" t="s">
        <v>76</v>
      </c>
      <c r="E83" s="1" t="s">
        <v>67</v>
      </c>
      <c r="F83" s="1" t="s">
        <v>17</v>
      </c>
      <c r="G83" s="1" t="s">
        <v>44</v>
      </c>
      <c r="H83" s="1" t="s">
        <v>19</v>
      </c>
      <c r="I83" s="1" t="s">
        <v>99</v>
      </c>
      <c r="J83" s="1" t="s">
        <v>98</v>
      </c>
      <c r="K83" s="1" t="s">
        <v>92</v>
      </c>
      <c r="L83" s="1">
        <v>14</v>
      </c>
      <c r="M83" s="7">
        <v>5</v>
      </c>
      <c r="N83" s="2"/>
    </row>
    <row r="84" spans="1:14" x14ac:dyDescent="0.2">
      <c r="A84" s="5">
        <v>83</v>
      </c>
      <c r="B84" s="9" t="s">
        <v>13</v>
      </c>
      <c r="C84" s="13" t="s">
        <v>14</v>
      </c>
      <c r="D84" s="1" t="s">
        <v>23</v>
      </c>
      <c r="E84" s="1" t="s">
        <v>16</v>
      </c>
      <c r="F84" s="1" t="s">
        <v>48</v>
      </c>
      <c r="G84" s="1" t="s">
        <v>18</v>
      </c>
      <c r="H84" s="1" t="s">
        <v>19</v>
      </c>
      <c r="I84" s="1" t="s">
        <v>100</v>
      </c>
      <c r="J84" s="1" t="s">
        <v>98</v>
      </c>
      <c r="K84" s="1" t="s">
        <v>94</v>
      </c>
      <c r="L84" s="1">
        <v>10</v>
      </c>
      <c r="M84" s="7">
        <v>15</v>
      </c>
      <c r="N84" s="2"/>
    </row>
    <row r="85" spans="1:14" x14ac:dyDescent="0.2">
      <c r="A85" s="5">
        <v>84</v>
      </c>
      <c r="B85" s="9" t="s">
        <v>13</v>
      </c>
      <c r="C85" s="13" t="s">
        <v>14</v>
      </c>
      <c r="D85" s="1" t="s">
        <v>37</v>
      </c>
      <c r="E85" s="1" t="s">
        <v>16</v>
      </c>
      <c r="F85" s="1" t="s">
        <v>48</v>
      </c>
      <c r="G85" s="1" t="s">
        <v>25</v>
      </c>
      <c r="H85" s="1" t="s">
        <v>19</v>
      </c>
      <c r="I85" s="1" t="s">
        <v>101</v>
      </c>
      <c r="J85" s="1" t="s">
        <v>98</v>
      </c>
      <c r="K85" s="1" t="s">
        <v>96</v>
      </c>
      <c r="L85" s="1">
        <v>8</v>
      </c>
      <c r="M85" s="7"/>
      <c r="N85" s="2"/>
    </row>
    <row r="86" spans="1:14" x14ac:dyDescent="0.2">
      <c r="A86" s="5">
        <v>85</v>
      </c>
      <c r="B86" s="9" t="s">
        <v>35</v>
      </c>
      <c r="C86" s="13" t="s">
        <v>36</v>
      </c>
      <c r="D86" s="1" t="s">
        <v>37</v>
      </c>
      <c r="E86" s="1" t="s">
        <v>27</v>
      </c>
      <c r="F86" s="1" t="s">
        <v>24</v>
      </c>
      <c r="G86" s="1" t="s">
        <v>44</v>
      </c>
      <c r="H86" s="1" t="s">
        <v>19</v>
      </c>
      <c r="I86" s="1" t="s">
        <v>102</v>
      </c>
      <c r="J86" s="1" t="s">
        <v>103</v>
      </c>
      <c r="K86" s="1" t="s">
        <v>104</v>
      </c>
      <c r="L86" s="1">
        <v>12</v>
      </c>
      <c r="M86" s="7"/>
      <c r="N86" s="2"/>
    </row>
    <row r="87" spans="1:14" x14ac:dyDescent="0.2">
      <c r="A87" s="5">
        <v>86</v>
      </c>
      <c r="B87" s="9" t="s">
        <v>35</v>
      </c>
      <c r="C87" s="13" t="s">
        <v>36</v>
      </c>
      <c r="D87" s="1" t="s">
        <v>37</v>
      </c>
      <c r="E87" s="1" t="s">
        <v>16</v>
      </c>
      <c r="F87" s="1" t="s">
        <v>24</v>
      </c>
      <c r="G87" s="1" t="s">
        <v>25</v>
      </c>
      <c r="H87" s="1" t="s">
        <v>26</v>
      </c>
      <c r="I87" s="1" t="s">
        <v>105</v>
      </c>
      <c r="J87" s="1" t="s">
        <v>103</v>
      </c>
      <c r="K87" s="1" t="s">
        <v>106</v>
      </c>
      <c r="L87" s="1">
        <v>9</v>
      </c>
      <c r="M87" s="7"/>
      <c r="N87" s="2"/>
    </row>
    <row r="88" spans="1:14" x14ac:dyDescent="0.2">
      <c r="A88" s="5">
        <v>87</v>
      </c>
      <c r="B88" s="9" t="s">
        <v>35</v>
      </c>
      <c r="C88" s="13" t="s">
        <v>36</v>
      </c>
      <c r="D88" s="1" t="s">
        <v>76</v>
      </c>
      <c r="E88" s="1" t="s">
        <v>67</v>
      </c>
      <c r="F88" s="1" t="s">
        <v>32</v>
      </c>
      <c r="G88" s="1" t="s">
        <v>44</v>
      </c>
      <c r="H88" s="1" t="s">
        <v>26</v>
      </c>
      <c r="I88" s="1" t="s">
        <v>107</v>
      </c>
      <c r="J88" s="1" t="s">
        <v>103</v>
      </c>
      <c r="K88" s="1" t="s">
        <v>108</v>
      </c>
      <c r="L88" s="1">
        <v>7</v>
      </c>
      <c r="M88" s="7">
        <v>15</v>
      </c>
      <c r="N88" s="2"/>
    </row>
    <row r="89" spans="1:14" x14ac:dyDescent="0.2">
      <c r="A89" s="5">
        <v>88</v>
      </c>
      <c r="B89" s="9" t="s">
        <v>45</v>
      </c>
      <c r="C89" s="13" t="s">
        <v>46</v>
      </c>
      <c r="D89" s="1" t="s">
        <v>37</v>
      </c>
      <c r="E89" s="1" t="s">
        <v>16</v>
      </c>
      <c r="F89" s="1" t="s">
        <v>32</v>
      </c>
      <c r="G89" s="1" t="s">
        <v>25</v>
      </c>
      <c r="H89" s="1" t="s">
        <v>19</v>
      </c>
      <c r="I89" s="1" t="s">
        <v>109</v>
      </c>
      <c r="J89" s="1" t="s">
        <v>103</v>
      </c>
      <c r="K89" s="1" t="s">
        <v>110</v>
      </c>
      <c r="L89" s="1">
        <v>5</v>
      </c>
      <c r="M89" s="7">
        <v>15</v>
      </c>
      <c r="N89" s="2"/>
    </row>
    <row r="90" spans="1:14" x14ac:dyDescent="0.2">
      <c r="A90" s="5">
        <v>89</v>
      </c>
      <c r="B90" s="9" t="s">
        <v>45</v>
      </c>
      <c r="C90" s="13" t="s">
        <v>46</v>
      </c>
      <c r="D90" s="1" t="s">
        <v>37</v>
      </c>
      <c r="E90" s="1" t="s">
        <v>16</v>
      </c>
      <c r="F90" s="1" t="s">
        <v>32</v>
      </c>
      <c r="G90" s="1" t="s">
        <v>44</v>
      </c>
      <c r="H90" s="1" t="s">
        <v>28</v>
      </c>
      <c r="I90" s="1" t="s">
        <v>111</v>
      </c>
      <c r="J90" s="1" t="s">
        <v>112</v>
      </c>
      <c r="K90" s="1" t="s">
        <v>113</v>
      </c>
      <c r="L90" s="1">
        <v>16</v>
      </c>
      <c r="M90" s="7">
        <v>5</v>
      </c>
      <c r="N90" s="2"/>
    </row>
    <row r="91" spans="1:14" x14ac:dyDescent="0.2">
      <c r="A91" s="5">
        <v>90</v>
      </c>
      <c r="B91" s="9" t="s">
        <v>45</v>
      </c>
      <c r="C91" s="13" t="s">
        <v>46</v>
      </c>
      <c r="D91" s="1" t="s">
        <v>76</v>
      </c>
      <c r="E91" s="1" t="s">
        <v>67</v>
      </c>
      <c r="F91" s="1" t="s">
        <v>17</v>
      </c>
      <c r="G91" s="1" t="s">
        <v>55</v>
      </c>
      <c r="H91" s="1" t="s">
        <v>26</v>
      </c>
      <c r="I91" s="1" t="s">
        <v>114</v>
      </c>
      <c r="J91" s="1" t="s">
        <v>112</v>
      </c>
      <c r="K91" s="1" t="s">
        <v>115</v>
      </c>
      <c r="L91" s="1">
        <v>13</v>
      </c>
      <c r="M91" s="7">
        <v>5</v>
      </c>
      <c r="N91" s="2"/>
    </row>
    <row r="92" spans="1:14" x14ac:dyDescent="0.2">
      <c r="A92" s="5">
        <v>91</v>
      </c>
      <c r="B92" s="9" t="s">
        <v>59</v>
      </c>
      <c r="C92" s="13" t="s">
        <v>60</v>
      </c>
      <c r="D92" s="1" t="s">
        <v>76</v>
      </c>
      <c r="E92" s="1" t="s">
        <v>27</v>
      </c>
      <c r="F92" s="1" t="s">
        <v>24</v>
      </c>
      <c r="G92" s="1" t="s">
        <v>18</v>
      </c>
      <c r="H92" s="1" t="s">
        <v>26</v>
      </c>
      <c r="I92" s="1" t="s">
        <v>116</v>
      </c>
      <c r="J92" s="1" t="s">
        <v>112</v>
      </c>
      <c r="K92" s="1" t="s">
        <v>117</v>
      </c>
      <c r="L92" s="1">
        <v>11</v>
      </c>
      <c r="M92" s="7"/>
      <c r="N92" s="2"/>
    </row>
    <row r="93" spans="1:14" x14ac:dyDescent="0.2">
      <c r="A93" s="5">
        <v>92</v>
      </c>
      <c r="B93" s="9" t="s">
        <v>59</v>
      </c>
      <c r="C93" s="13" t="s">
        <v>60</v>
      </c>
      <c r="D93" s="1" t="s">
        <v>23</v>
      </c>
      <c r="E93" s="1" t="s">
        <v>43</v>
      </c>
      <c r="F93" s="1" t="s">
        <v>17</v>
      </c>
      <c r="G93" s="1" t="s">
        <v>55</v>
      </c>
      <c r="H93" s="1"/>
      <c r="I93" s="1" t="s">
        <v>118</v>
      </c>
      <c r="J93" s="1" t="s">
        <v>112</v>
      </c>
      <c r="K93" s="1" t="s">
        <v>119</v>
      </c>
      <c r="L93" s="1">
        <v>6</v>
      </c>
      <c r="M93" s="7">
        <v>5</v>
      </c>
      <c r="N93" s="2"/>
    </row>
    <row r="94" spans="1:14" x14ac:dyDescent="0.2">
      <c r="A94" s="5">
        <v>93</v>
      </c>
      <c r="B94" s="9" t="s">
        <v>59</v>
      </c>
      <c r="C94" s="13" t="s">
        <v>60</v>
      </c>
      <c r="D94" s="1" t="s">
        <v>15</v>
      </c>
      <c r="E94" s="1" t="s">
        <v>67</v>
      </c>
      <c r="F94" s="1" t="s">
        <v>48</v>
      </c>
      <c r="G94" s="1" t="s">
        <v>44</v>
      </c>
      <c r="H94" s="1" t="s">
        <v>28</v>
      </c>
      <c r="I94" s="1" t="s">
        <v>120</v>
      </c>
      <c r="J94" s="1" t="s">
        <v>121</v>
      </c>
      <c r="K94" s="1" t="s">
        <v>122</v>
      </c>
      <c r="L94" s="1">
        <v>14</v>
      </c>
      <c r="M94" s="7">
        <v>10</v>
      </c>
      <c r="N94" s="2"/>
    </row>
    <row r="95" spans="1:14" x14ac:dyDescent="0.2">
      <c r="A95" s="5">
        <v>94</v>
      </c>
      <c r="B95" s="9" t="s">
        <v>13</v>
      </c>
      <c r="C95" s="13" t="s">
        <v>14</v>
      </c>
      <c r="D95" s="1" t="s">
        <v>37</v>
      </c>
      <c r="E95" s="1" t="s">
        <v>43</v>
      </c>
      <c r="F95" s="1" t="s">
        <v>17</v>
      </c>
      <c r="G95" s="1" t="s">
        <v>25</v>
      </c>
      <c r="H95" s="1" t="s">
        <v>28</v>
      </c>
      <c r="I95" s="1" t="s">
        <v>123</v>
      </c>
      <c r="J95" s="1" t="s">
        <v>121</v>
      </c>
      <c r="K95" s="1" t="s">
        <v>124</v>
      </c>
      <c r="L95" s="1">
        <v>10</v>
      </c>
      <c r="M95" s="7">
        <v>15</v>
      </c>
      <c r="N95" s="2"/>
    </row>
    <row r="96" spans="1:14" x14ac:dyDescent="0.2">
      <c r="A96" s="5">
        <v>95</v>
      </c>
      <c r="B96" s="9" t="s">
        <v>13</v>
      </c>
      <c r="C96" s="13" t="s">
        <v>14</v>
      </c>
      <c r="D96" s="1" t="s">
        <v>47</v>
      </c>
      <c r="E96" s="1" t="s">
        <v>16</v>
      </c>
      <c r="F96" s="1" t="s">
        <v>17</v>
      </c>
      <c r="G96" s="1" t="s">
        <v>55</v>
      </c>
      <c r="H96" s="1" t="s">
        <v>26</v>
      </c>
      <c r="I96" s="1" t="s">
        <v>125</v>
      </c>
      <c r="J96" s="1" t="s">
        <v>121</v>
      </c>
      <c r="K96" s="1" t="s">
        <v>126</v>
      </c>
      <c r="L96" s="1">
        <v>7</v>
      </c>
      <c r="M96" s="7"/>
      <c r="N96" s="2"/>
    </row>
    <row r="97" spans="1:14" x14ac:dyDescent="0.2">
      <c r="A97" s="5">
        <v>96</v>
      </c>
      <c r="B97" s="9" t="s">
        <v>13</v>
      </c>
      <c r="C97" s="13" t="s">
        <v>14</v>
      </c>
      <c r="D97" s="1" t="s">
        <v>23</v>
      </c>
      <c r="E97" s="1" t="s">
        <v>16</v>
      </c>
      <c r="F97" s="1" t="s">
        <v>17</v>
      </c>
      <c r="G97" s="1" t="s">
        <v>25</v>
      </c>
      <c r="H97" s="1" t="s">
        <v>68</v>
      </c>
      <c r="I97" s="1" t="s">
        <v>127</v>
      </c>
      <c r="J97" s="1" t="s">
        <v>121</v>
      </c>
      <c r="K97" s="1" t="s">
        <v>128</v>
      </c>
      <c r="L97" s="1">
        <v>5</v>
      </c>
      <c r="M97" s="7">
        <v>10</v>
      </c>
      <c r="N97" s="2"/>
    </row>
    <row r="98" spans="1:14" x14ac:dyDescent="0.2">
      <c r="A98" s="5">
        <v>97</v>
      </c>
      <c r="B98" s="9" t="s">
        <v>13</v>
      </c>
      <c r="C98" s="13" t="s">
        <v>14</v>
      </c>
      <c r="D98" s="1" t="s">
        <v>31</v>
      </c>
      <c r="E98" s="1" t="s">
        <v>67</v>
      </c>
      <c r="F98" s="1" t="s">
        <v>17</v>
      </c>
      <c r="G98" s="1" t="s">
        <v>44</v>
      </c>
      <c r="H98" s="1" t="s">
        <v>28</v>
      </c>
      <c r="I98" s="1" t="s">
        <v>129</v>
      </c>
      <c r="J98" s="1" t="s">
        <v>130</v>
      </c>
      <c r="K98" s="1" t="s">
        <v>131</v>
      </c>
      <c r="L98" s="1">
        <v>19</v>
      </c>
      <c r="M98" s="7"/>
      <c r="N98" s="2"/>
    </row>
    <row r="99" spans="1:14" x14ac:dyDescent="0.2">
      <c r="A99" s="5">
        <v>98</v>
      </c>
      <c r="B99" s="9" t="s">
        <v>35</v>
      </c>
      <c r="C99" s="13" t="s">
        <v>36</v>
      </c>
      <c r="D99" s="1" t="s">
        <v>23</v>
      </c>
      <c r="E99" s="1" t="s">
        <v>16</v>
      </c>
      <c r="F99" s="1" t="s">
        <v>32</v>
      </c>
      <c r="G99" s="1" t="s">
        <v>18</v>
      </c>
      <c r="H99" s="1" t="s">
        <v>68</v>
      </c>
      <c r="I99" s="1" t="s">
        <v>132</v>
      </c>
      <c r="J99" s="1" t="s">
        <v>130</v>
      </c>
      <c r="K99" s="1" t="s">
        <v>133</v>
      </c>
      <c r="L99" s="1">
        <v>15</v>
      </c>
      <c r="M99" s="7">
        <v>15</v>
      </c>
      <c r="N99" s="2"/>
    </row>
    <row r="100" spans="1:14" x14ac:dyDescent="0.2">
      <c r="A100" s="5">
        <v>99</v>
      </c>
      <c r="B100" s="9" t="s">
        <v>35</v>
      </c>
      <c r="C100" s="13" t="s">
        <v>36</v>
      </c>
      <c r="D100" s="1" t="s">
        <v>15</v>
      </c>
      <c r="E100" s="1" t="s">
        <v>67</v>
      </c>
      <c r="F100" s="1" t="s">
        <v>17</v>
      </c>
      <c r="G100" s="1" t="s">
        <v>18</v>
      </c>
      <c r="H100" s="1" t="s">
        <v>28</v>
      </c>
      <c r="I100" s="1" t="s">
        <v>132</v>
      </c>
      <c r="J100" s="1" t="s">
        <v>130</v>
      </c>
      <c r="K100" s="1" t="s">
        <v>133</v>
      </c>
      <c r="L100" s="1">
        <v>15</v>
      </c>
      <c r="M100" s="7">
        <v>10</v>
      </c>
      <c r="N100" s="2"/>
    </row>
    <row r="101" spans="1:14" x14ac:dyDescent="0.2">
      <c r="A101" s="5">
        <v>100</v>
      </c>
      <c r="B101" s="9" t="s">
        <v>35</v>
      </c>
      <c r="C101" s="13" t="s">
        <v>36</v>
      </c>
      <c r="D101" s="1" t="s">
        <v>31</v>
      </c>
      <c r="E101" s="1" t="s">
        <v>16</v>
      </c>
      <c r="F101" s="1" t="s">
        <v>32</v>
      </c>
      <c r="G101" s="1" t="s">
        <v>55</v>
      </c>
      <c r="H101" s="1" t="s">
        <v>26</v>
      </c>
      <c r="I101" s="1" t="s">
        <v>134</v>
      </c>
      <c r="J101" s="1" t="s">
        <v>130</v>
      </c>
      <c r="K101" s="1" t="s">
        <v>135</v>
      </c>
      <c r="L101" s="1">
        <v>11</v>
      </c>
      <c r="M101" s="7">
        <v>10</v>
      </c>
      <c r="N101" s="2"/>
    </row>
    <row r="102" spans="1:14" x14ac:dyDescent="0.2">
      <c r="A102" s="5">
        <v>101</v>
      </c>
      <c r="B102" s="9" t="s">
        <v>45</v>
      </c>
      <c r="C102" s="13" t="s">
        <v>46</v>
      </c>
      <c r="D102" s="1" t="s">
        <v>37</v>
      </c>
      <c r="E102" s="1" t="s">
        <v>16</v>
      </c>
      <c r="F102" s="1" t="s">
        <v>48</v>
      </c>
      <c r="G102" s="1" t="s">
        <v>55</v>
      </c>
      <c r="H102" s="1" t="s">
        <v>28</v>
      </c>
      <c r="I102" s="1" t="s">
        <v>136</v>
      </c>
      <c r="J102" s="1" t="s">
        <v>130</v>
      </c>
      <c r="K102" s="1" t="s">
        <v>137</v>
      </c>
      <c r="L102" s="1">
        <v>8</v>
      </c>
      <c r="M102" s="7">
        <v>15</v>
      </c>
      <c r="N102" s="2"/>
    </row>
    <row r="103" spans="1:14" x14ac:dyDescent="0.2">
      <c r="A103" s="5">
        <v>102</v>
      </c>
      <c r="B103" s="9" t="s">
        <v>45</v>
      </c>
      <c r="C103" s="13" t="s">
        <v>46</v>
      </c>
      <c r="D103" s="1" t="s">
        <v>15</v>
      </c>
      <c r="E103" s="1" t="s">
        <v>16</v>
      </c>
      <c r="F103" s="1" t="s">
        <v>17</v>
      </c>
      <c r="G103" s="1" t="s">
        <v>55</v>
      </c>
      <c r="H103" s="1" t="s">
        <v>68</v>
      </c>
      <c r="I103" s="1" t="s">
        <v>138</v>
      </c>
      <c r="J103" s="1" t="s">
        <v>139</v>
      </c>
      <c r="K103" s="1" t="s">
        <v>140</v>
      </c>
      <c r="L103" s="1">
        <v>20</v>
      </c>
      <c r="M103" s="7">
        <v>5</v>
      </c>
      <c r="N103" s="2"/>
    </row>
    <row r="104" spans="1:14" x14ac:dyDescent="0.2">
      <c r="A104" s="5">
        <v>103</v>
      </c>
      <c r="B104" s="9" t="s">
        <v>45</v>
      </c>
      <c r="C104" s="13" t="s">
        <v>46</v>
      </c>
      <c r="D104" s="1" t="s">
        <v>23</v>
      </c>
      <c r="E104" s="1" t="s">
        <v>16</v>
      </c>
      <c r="F104" s="1" t="s">
        <v>17</v>
      </c>
      <c r="G104" s="1" t="s">
        <v>44</v>
      </c>
      <c r="H104" s="1" t="s">
        <v>19</v>
      </c>
      <c r="I104" s="1" t="s">
        <v>141</v>
      </c>
      <c r="J104" s="1" t="s">
        <v>139</v>
      </c>
      <c r="K104" s="1" t="s">
        <v>142</v>
      </c>
      <c r="L104" s="1">
        <v>15</v>
      </c>
      <c r="M104" s="7"/>
      <c r="N104" s="2"/>
    </row>
    <row r="105" spans="1:14" x14ac:dyDescent="0.2">
      <c r="A105" s="5">
        <v>104</v>
      </c>
      <c r="B105" s="9" t="s">
        <v>45</v>
      </c>
      <c r="C105" s="13" t="s">
        <v>46</v>
      </c>
      <c r="D105" s="1" t="s">
        <v>31</v>
      </c>
      <c r="E105" s="1" t="s">
        <v>43</v>
      </c>
      <c r="F105" s="1" t="s">
        <v>48</v>
      </c>
      <c r="G105" s="1" t="s">
        <v>44</v>
      </c>
      <c r="H105" s="1" t="s">
        <v>68</v>
      </c>
      <c r="I105" s="1" t="s">
        <v>143</v>
      </c>
      <c r="J105" s="1" t="s">
        <v>139</v>
      </c>
      <c r="K105" s="1" t="s">
        <v>144</v>
      </c>
      <c r="L105" s="1">
        <v>12</v>
      </c>
      <c r="M105" s="7"/>
      <c r="N105" s="2"/>
    </row>
    <row r="106" spans="1:14" x14ac:dyDescent="0.2">
      <c r="A106" s="5">
        <v>105</v>
      </c>
      <c r="B106" s="9" t="s">
        <v>59</v>
      </c>
      <c r="C106" s="13" t="s">
        <v>60</v>
      </c>
      <c r="D106" s="1" t="s">
        <v>76</v>
      </c>
      <c r="E106" s="1" t="s">
        <v>67</v>
      </c>
      <c r="F106" s="1" t="s">
        <v>32</v>
      </c>
      <c r="G106" s="1" t="s">
        <v>25</v>
      </c>
      <c r="H106" s="1" t="s">
        <v>26</v>
      </c>
      <c r="I106" s="1" t="s">
        <v>145</v>
      </c>
      <c r="J106" s="1" t="s">
        <v>139</v>
      </c>
      <c r="K106" s="1" t="s">
        <v>146</v>
      </c>
      <c r="L106" s="1">
        <v>10</v>
      </c>
      <c r="M106" s="7">
        <v>15</v>
      </c>
      <c r="N106" s="2"/>
    </row>
    <row r="107" spans="1:14" x14ac:dyDescent="0.2">
      <c r="A107" s="5">
        <v>106</v>
      </c>
      <c r="B107" s="9" t="s">
        <v>59</v>
      </c>
      <c r="C107" s="13" t="s">
        <v>60</v>
      </c>
      <c r="D107" s="1" t="s">
        <v>47</v>
      </c>
      <c r="E107" s="1" t="s">
        <v>16</v>
      </c>
      <c r="F107" s="1" t="s">
        <v>32</v>
      </c>
      <c r="G107" s="1" t="s">
        <v>44</v>
      </c>
      <c r="H107" s="1" t="s">
        <v>28</v>
      </c>
      <c r="I107" s="1" t="s">
        <v>20</v>
      </c>
      <c r="J107" s="1" t="s">
        <v>21</v>
      </c>
      <c r="K107" s="1" t="s">
        <v>22</v>
      </c>
      <c r="L107" s="1">
        <v>18</v>
      </c>
      <c r="M107" s="7">
        <v>10</v>
      </c>
      <c r="N107" s="2"/>
    </row>
    <row r="108" spans="1:14" x14ac:dyDescent="0.2">
      <c r="A108" s="5">
        <v>107</v>
      </c>
      <c r="B108" s="9" t="s">
        <v>59</v>
      </c>
      <c r="C108" s="13" t="s">
        <v>60</v>
      </c>
      <c r="D108" s="1" t="s">
        <v>31</v>
      </c>
      <c r="E108" s="1" t="s">
        <v>27</v>
      </c>
      <c r="F108" s="1" t="s">
        <v>32</v>
      </c>
      <c r="G108" s="1" t="s">
        <v>25</v>
      </c>
      <c r="H108" s="1" t="s">
        <v>28</v>
      </c>
      <c r="I108" s="1" t="s">
        <v>29</v>
      </c>
      <c r="J108" s="1" t="s">
        <v>21</v>
      </c>
      <c r="K108" s="1" t="s">
        <v>30</v>
      </c>
      <c r="L108" s="1">
        <v>14</v>
      </c>
      <c r="M108" s="7"/>
      <c r="N108" s="2"/>
    </row>
    <row r="109" spans="1:14" x14ac:dyDescent="0.2">
      <c r="A109" s="5">
        <v>108</v>
      </c>
      <c r="B109" s="9" t="s">
        <v>13</v>
      </c>
      <c r="C109" s="13" t="s">
        <v>14</v>
      </c>
      <c r="D109" s="1" t="s">
        <v>15</v>
      </c>
      <c r="E109" s="1" t="s">
        <v>16</v>
      </c>
      <c r="F109" s="1" t="s">
        <v>48</v>
      </c>
      <c r="G109" s="1" t="s">
        <v>25</v>
      </c>
      <c r="H109" s="1" t="s">
        <v>68</v>
      </c>
      <c r="I109" s="1" t="s">
        <v>33</v>
      </c>
      <c r="J109" s="1" t="s">
        <v>21</v>
      </c>
      <c r="K109" s="1" t="s">
        <v>34</v>
      </c>
      <c r="L109" s="1">
        <v>9</v>
      </c>
      <c r="M109" s="7">
        <v>15</v>
      </c>
      <c r="N109" s="2"/>
    </row>
    <row r="110" spans="1:14" x14ac:dyDescent="0.2">
      <c r="A110" s="5">
        <v>109</v>
      </c>
      <c r="B110" s="9" t="s">
        <v>13</v>
      </c>
      <c r="C110" s="13" t="s">
        <v>14</v>
      </c>
      <c r="D110" s="1" t="s">
        <v>76</v>
      </c>
      <c r="E110" s="1" t="s">
        <v>43</v>
      </c>
      <c r="F110" s="1" t="s">
        <v>17</v>
      </c>
      <c r="G110" s="1" t="s">
        <v>25</v>
      </c>
      <c r="H110" s="1" t="s">
        <v>68</v>
      </c>
      <c r="I110" s="1" t="s">
        <v>38</v>
      </c>
      <c r="J110" s="1" t="s">
        <v>21</v>
      </c>
      <c r="K110" s="1" t="s">
        <v>39</v>
      </c>
      <c r="L110" s="1">
        <v>6</v>
      </c>
      <c r="M110" s="7">
        <v>15</v>
      </c>
      <c r="N110" s="2"/>
    </row>
    <row r="111" spans="1:14" x14ac:dyDescent="0.2">
      <c r="A111" s="5">
        <v>110</v>
      </c>
      <c r="B111" s="9" t="s">
        <v>13</v>
      </c>
      <c r="C111" s="13" t="s">
        <v>14</v>
      </c>
      <c r="D111" s="1" t="s">
        <v>37</v>
      </c>
      <c r="E111" s="1" t="s">
        <v>16</v>
      </c>
      <c r="F111" s="1" t="s">
        <v>17</v>
      </c>
      <c r="G111" s="1" t="s">
        <v>44</v>
      </c>
      <c r="H111" s="1" t="s">
        <v>28</v>
      </c>
      <c r="I111" s="1" t="s">
        <v>40</v>
      </c>
      <c r="J111" s="1" t="s">
        <v>41</v>
      </c>
      <c r="K111" s="1" t="s">
        <v>42</v>
      </c>
      <c r="L111" s="1">
        <v>25</v>
      </c>
      <c r="M111" s="7">
        <v>10</v>
      </c>
      <c r="N111" s="2"/>
    </row>
    <row r="112" spans="1:14" x14ac:dyDescent="0.2">
      <c r="A112" s="5">
        <v>111</v>
      </c>
      <c r="B112" s="9" t="s">
        <v>35</v>
      </c>
      <c r="C112" s="13" t="s">
        <v>36</v>
      </c>
      <c r="D112" s="1" t="s">
        <v>31</v>
      </c>
      <c r="E112" s="1" t="s">
        <v>16</v>
      </c>
      <c r="F112" s="1" t="s">
        <v>32</v>
      </c>
      <c r="G112" s="1" t="s">
        <v>55</v>
      </c>
      <c r="H112" s="1" t="s">
        <v>19</v>
      </c>
      <c r="I112" s="1" t="s">
        <v>49</v>
      </c>
      <c r="J112" s="1" t="s">
        <v>41</v>
      </c>
      <c r="K112" s="1" t="s">
        <v>50</v>
      </c>
      <c r="L112" s="1">
        <v>17</v>
      </c>
      <c r="M112" s="7"/>
      <c r="N112" s="2"/>
    </row>
    <row r="113" spans="1:14" x14ac:dyDescent="0.2">
      <c r="A113" s="5">
        <v>112</v>
      </c>
      <c r="B113" s="9" t="s">
        <v>35</v>
      </c>
      <c r="C113" s="13" t="s">
        <v>36</v>
      </c>
      <c r="D113" s="1" t="s">
        <v>76</v>
      </c>
      <c r="E113" s="1" t="s">
        <v>43</v>
      </c>
      <c r="F113" s="1" t="s">
        <v>17</v>
      </c>
      <c r="G113" s="1" t="s">
        <v>25</v>
      </c>
      <c r="H113" s="1" t="s">
        <v>19</v>
      </c>
      <c r="I113" s="1" t="s">
        <v>51</v>
      </c>
      <c r="J113" s="1" t="s">
        <v>41</v>
      </c>
      <c r="K113" s="1" t="s">
        <v>52</v>
      </c>
      <c r="L113" s="1">
        <v>13</v>
      </c>
      <c r="M113" s="7">
        <v>15</v>
      </c>
      <c r="N113" s="2"/>
    </row>
    <row r="114" spans="1:14" x14ac:dyDescent="0.2">
      <c r="A114" s="5">
        <v>113</v>
      </c>
      <c r="B114" s="9" t="s">
        <v>35</v>
      </c>
      <c r="C114" s="13" t="s">
        <v>36</v>
      </c>
      <c r="D114" s="1" t="s">
        <v>15</v>
      </c>
      <c r="E114" s="1" t="s">
        <v>43</v>
      </c>
      <c r="F114" s="1" t="s">
        <v>17</v>
      </c>
      <c r="G114" s="1" t="s">
        <v>55</v>
      </c>
      <c r="H114" s="1" t="s">
        <v>19</v>
      </c>
      <c r="I114" s="1" t="s">
        <v>53</v>
      </c>
      <c r="J114" s="1" t="s">
        <v>41</v>
      </c>
      <c r="K114" s="1" t="s">
        <v>54</v>
      </c>
      <c r="L114" s="1">
        <v>8</v>
      </c>
      <c r="M114" s="7">
        <v>5</v>
      </c>
      <c r="N114" s="2"/>
    </row>
    <row r="115" spans="1:14" x14ac:dyDescent="0.2">
      <c r="A115" s="5">
        <v>114</v>
      </c>
      <c r="B115" s="9" t="s">
        <v>45</v>
      </c>
      <c r="C115" s="13" t="s">
        <v>46</v>
      </c>
      <c r="D115" s="1" t="s">
        <v>31</v>
      </c>
      <c r="E115" s="1" t="s">
        <v>67</v>
      </c>
      <c r="F115" s="1" t="s">
        <v>17</v>
      </c>
      <c r="G115" s="1" t="s">
        <v>18</v>
      </c>
      <c r="H115" s="1" t="s">
        <v>68</v>
      </c>
      <c r="I115" s="1" t="s">
        <v>56</v>
      </c>
      <c r="J115" s="1" t="s">
        <v>57</v>
      </c>
      <c r="K115" s="1" t="s">
        <v>58</v>
      </c>
      <c r="L115" s="1">
        <v>22</v>
      </c>
      <c r="M115" s="7">
        <v>10</v>
      </c>
      <c r="N115" s="2"/>
    </row>
    <row r="116" spans="1:14" x14ac:dyDescent="0.2">
      <c r="A116" s="5">
        <v>115</v>
      </c>
      <c r="B116" s="9" t="s">
        <v>45</v>
      </c>
      <c r="C116" s="13" t="s">
        <v>46</v>
      </c>
      <c r="D116" s="1" t="s">
        <v>37</v>
      </c>
      <c r="E116" s="1" t="s">
        <v>43</v>
      </c>
      <c r="F116" s="1" t="s">
        <v>24</v>
      </c>
      <c r="G116" s="1" t="s">
        <v>25</v>
      </c>
      <c r="H116" s="1" t="s">
        <v>68</v>
      </c>
      <c r="I116" s="1" t="s">
        <v>61</v>
      </c>
      <c r="J116" s="1" t="s">
        <v>57</v>
      </c>
      <c r="K116" s="1" t="s">
        <v>62</v>
      </c>
      <c r="L116" s="1">
        <v>16</v>
      </c>
      <c r="M116" s="7">
        <v>5</v>
      </c>
      <c r="N116" s="2"/>
    </row>
    <row r="117" spans="1:14" x14ac:dyDescent="0.2">
      <c r="A117" s="5">
        <v>116</v>
      </c>
      <c r="B117" s="9" t="s">
        <v>45</v>
      </c>
      <c r="C117" s="13" t="s">
        <v>46</v>
      </c>
      <c r="D117" s="1" t="s">
        <v>47</v>
      </c>
      <c r="E117" s="1" t="s">
        <v>67</v>
      </c>
      <c r="F117" s="1" t="s">
        <v>32</v>
      </c>
      <c r="G117" s="1" t="s">
        <v>44</v>
      </c>
      <c r="H117" s="1" t="s">
        <v>26</v>
      </c>
      <c r="I117" s="1" t="s">
        <v>63</v>
      </c>
      <c r="J117" s="1" t="s">
        <v>57</v>
      </c>
      <c r="K117" s="1" t="s">
        <v>64</v>
      </c>
      <c r="L117" s="1">
        <v>11</v>
      </c>
      <c r="M117" s="7">
        <v>10</v>
      </c>
      <c r="N117" s="2"/>
    </row>
    <row r="118" spans="1:14" x14ac:dyDescent="0.2">
      <c r="A118" s="5">
        <v>117</v>
      </c>
      <c r="B118" s="9" t="s">
        <v>45</v>
      </c>
      <c r="C118" s="13" t="s">
        <v>46</v>
      </c>
      <c r="D118" s="1" t="s">
        <v>31</v>
      </c>
      <c r="E118" s="1" t="s">
        <v>43</v>
      </c>
      <c r="F118" s="1" t="s">
        <v>17</v>
      </c>
      <c r="G118" s="1" t="s">
        <v>55</v>
      </c>
      <c r="H118" s="1" t="s">
        <v>68</v>
      </c>
      <c r="I118" s="1" t="s">
        <v>65</v>
      </c>
      <c r="J118" s="1" t="s">
        <v>57</v>
      </c>
      <c r="K118" s="1" t="s">
        <v>66</v>
      </c>
      <c r="L118" s="1">
        <v>7</v>
      </c>
      <c r="M118" s="7"/>
      <c r="N118" s="2"/>
    </row>
    <row r="119" spans="1:14" x14ac:dyDescent="0.2">
      <c r="A119" s="5">
        <v>118</v>
      </c>
      <c r="B119" s="9" t="s">
        <v>59</v>
      </c>
      <c r="C119" s="13" t="s">
        <v>60</v>
      </c>
      <c r="D119" s="1" t="s">
        <v>47</v>
      </c>
      <c r="E119" s="1" t="s">
        <v>67</v>
      </c>
      <c r="F119" s="1" t="s">
        <v>48</v>
      </c>
      <c r="G119" s="1" t="s">
        <v>55</v>
      </c>
      <c r="H119" s="1" t="s">
        <v>28</v>
      </c>
      <c r="I119" s="1" t="s">
        <v>65</v>
      </c>
      <c r="J119" s="1" t="s">
        <v>57</v>
      </c>
      <c r="K119" s="1" t="s">
        <v>66</v>
      </c>
      <c r="L119" s="1">
        <v>7</v>
      </c>
      <c r="M119" s="7">
        <v>10</v>
      </c>
      <c r="N119" s="2"/>
    </row>
    <row r="120" spans="1:14" x14ac:dyDescent="0.2">
      <c r="A120" s="5">
        <v>119</v>
      </c>
      <c r="B120" s="9" t="s">
        <v>59</v>
      </c>
      <c r="C120" s="13" t="s">
        <v>60</v>
      </c>
      <c r="D120" s="1" t="s">
        <v>76</v>
      </c>
      <c r="E120" s="1" t="s">
        <v>27</v>
      </c>
      <c r="F120" s="1" t="s">
        <v>32</v>
      </c>
      <c r="G120" s="1" t="s">
        <v>25</v>
      </c>
      <c r="H120" s="1" t="s">
        <v>26</v>
      </c>
      <c r="I120" s="1" t="s">
        <v>69</v>
      </c>
      <c r="J120" s="1" t="s">
        <v>70</v>
      </c>
      <c r="K120" s="1" t="s">
        <v>71</v>
      </c>
      <c r="L120" s="1">
        <v>19</v>
      </c>
      <c r="M120" s="7"/>
      <c r="N120" s="2"/>
    </row>
    <row r="121" spans="1:14" x14ac:dyDescent="0.2">
      <c r="A121" s="5">
        <v>120</v>
      </c>
      <c r="B121" s="9" t="s">
        <v>59</v>
      </c>
      <c r="C121" s="13" t="s">
        <v>60</v>
      </c>
      <c r="D121" s="1" t="s">
        <v>31</v>
      </c>
      <c r="E121" s="1" t="s">
        <v>27</v>
      </c>
      <c r="F121" s="1" t="s">
        <v>24</v>
      </c>
      <c r="G121" s="1" t="s">
        <v>25</v>
      </c>
      <c r="H121" s="1" t="s">
        <v>68</v>
      </c>
      <c r="I121" s="1" t="s">
        <v>72</v>
      </c>
      <c r="J121" s="1" t="s">
        <v>70</v>
      </c>
      <c r="K121" s="1" t="s">
        <v>73</v>
      </c>
      <c r="L121" s="1">
        <v>12</v>
      </c>
      <c r="M121" s="7"/>
      <c r="N121" s="2"/>
    </row>
    <row r="122" spans="1:14" x14ac:dyDescent="0.2">
      <c r="A122" s="5">
        <v>121</v>
      </c>
      <c r="B122" s="9" t="s">
        <v>13</v>
      </c>
      <c r="C122" s="13" t="s">
        <v>14</v>
      </c>
      <c r="D122" s="1" t="s">
        <v>76</v>
      </c>
      <c r="E122" s="1" t="s">
        <v>16</v>
      </c>
      <c r="F122" s="1" t="s">
        <v>32</v>
      </c>
      <c r="G122" s="1" t="s">
        <v>55</v>
      </c>
      <c r="H122" s="1" t="s">
        <v>19</v>
      </c>
      <c r="I122" s="1" t="s">
        <v>74</v>
      </c>
      <c r="J122" s="1" t="s">
        <v>70</v>
      </c>
      <c r="K122" s="1" t="s">
        <v>75</v>
      </c>
      <c r="L122" s="1">
        <v>10</v>
      </c>
      <c r="M122" s="7">
        <v>10</v>
      </c>
      <c r="N122" s="2"/>
    </row>
    <row r="123" spans="1:14" x14ac:dyDescent="0.2">
      <c r="A123" s="5">
        <v>122</v>
      </c>
      <c r="B123" s="9" t="s">
        <v>13</v>
      </c>
      <c r="C123" s="13" t="s">
        <v>14</v>
      </c>
      <c r="D123" s="1" t="s">
        <v>76</v>
      </c>
      <c r="E123" s="1" t="s">
        <v>43</v>
      </c>
      <c r="F123" s="1" t="s">
        <v>17</v>
      </c>
      <c r="G123" s="1" t="s">
        <v>55</v>
      </c>
      <c r="H123" s="1" t="s">
        <v>28</v>
      </c>
      <c r="I123" s="1" t="s">
        <v>77</v>
      </c>
      <c r="J123" s="1" t="s">
        <v>70</v>
      </c>
      <c r="K123" s="1" t="s">
        <v>78</v>
      </c>
      <c r="L123" s="1">
        <v>5</v>
      </c>
      <c r="M123" s="7">
        <v>5</v>
      </c>
      <c r="N123" s="2"/>
    </row>
    <row r="124" spans="1:14" x14ac:dyDescent="0.2">
      <c r="A124" s="5">
        <v>123</v>
      </c>
      <c r="B124" s="9" t="s">
        <v>13</v>
      </c>
      <c r="C124" s="13" t="s">
        <v>14</v>
      </c>
      <c r="D124" s="1" t="s">
        <v>23</v>
      </c>
      <c r="E124" s="1" t="s">
        <v>27</v>
      </c>
      <c r="F124" s="1" t="s">
        <v>17</v>
      </c>
      <c r="G124" s="1" t="s">
        <v>55</v>
      </c>
      <c r="H124" s="1" t="s">
        <v>28</v>
      </c>
      <c r="I124" s="1" t="s">
        <v>79</v>
      </c>
      <c r="J124" s="1" t="s">
        <v>80</v>
      </c>
      <c r="K124" s="1" t="s">
        <v>81</v>
      </c>
      <c r="L124" s="1">
        <v>24</v>
      </c>
      <c r="M124" s="7">
        <v>15</v>
      </c>
      <c r="N124" s="2"/>
    </row>
    <row r="125" spans="1:14" x14ac:dyDescent="0.2">
      <c r="A125" s="5">
        <v>124</v>
      </c>
      <c r="B125" s="9" t="s">
        <v>35</v>
      </c>
      <c r="C125" s="13" t="s">
        <v>36</v>
      </c>
      <c r="D125" s="1" t="s">
        <v>37</v>
      </c>
      <c r="E125" s="1" t="s">
        <v>43</v>
      </c>
      <c r="F125" s="1" t="s">
        <v>17</v>
      </c>
      <c r="G125" s="1" t="s">
        <v>44</v>
      </c>
      <c r="H125" s="1" t="s">
        <v>19</v>
      </c>
      <c r="I125" s="1" t="s">
        <v>82</v>
      </c>
      <c r="J125" s="1" t="s">
        <v>80</v>
      </c>
      <c r="K125" s="1" t="s">
        <v>83</v>
      </c>
      <c r="L125" s="1">
        <v>18</v>
      </c>
      <c r="M125" s="7"/>
      <c r="N125" s="2"/>
    </row>
    <row r="126" spans="1:14" x14ac:dyDescent="0.2">
      <c r="A126" s="5">
        <v>125</v>
      </c>
      <c r="B126" s="9" t="s">
        <v>35</v>
      </c>
      <c r="C126" s="13" t="s">
        <v>36</v>
      </c>
      <c r="D126" s="1" t="s">
        <v>37</v>
      </c>
      <c r="E126" s="1" t="s">
        <v>67</v>
      </c>
      <c r="F126" s="1" t="s">
        <v>48</v>
      </c>
      <c r="G126" s="1" t="s">
        <v>18</v>
      </c>
      <c r="H126" s="1" t="s">
        <v>26</v>
      </c>
      <c r="I126" s="1" t="s">
        <v>84</v>
      </c>
      <c r="J126" s="1" t="s">
        <v>80</v>
      </c>
      <c r="K126" s="1" t="s">
        <v>85</v>
      </c>
      <c r="L126" s="1">
        <v>14</v>
      </c>
      <c r="M126" s="7"/>
      <c r="N126" s="2"/>
    </row>
    <row r="127" spans="1:14" x14ac:dyDescent="0.2">
      <c r="A127" s="5">
        <v>126</v>
      </c>
      <c r="B127" s="9" t="s">
        <v>35</v>
      </c>
      <c r="C127" s="13" t="s">
        <v>36</v>
      </c>
      <c r="D127" s="1" t="s">
        <v>31</v>
      </c>
      <c r="E127" s="1" t="s">
        <v>67</v>
      </c>
      <c r="F127" s="1" t="s">
        <v>17</v>
      </c>
      <c r="G127" s="1" t="s">
        <v>25</v>
      </c>
      <c r="H127" s="1" t="s">
        <v>26</v>
      </c>
      <c r="I127" s="1" t="s">
        <v>86</v>
      </c>
      <c r="J127" s="1" t="s">
        <v>80</v>
      </c>
      <c r="K127" s="1" t="s">
        <v>87</v>
      </c>
      <c r="L127" s="1">
        <v>9</v>
      </c>
      <c r="M127" s="7">
        <v>15</v>
      </c>
      <c r="N127" s="2"/>
    </row>
    <row r="128" spans="1:14" x14ac:dyDescent="0.2">
      <c r="A128" s="5">
        <v>127</v>
      </c>
      <c r="B128" s="9" t="s">
        <v>45</v>
      </c>
      <c r="C128" s="13" t="s">
        <v>46</v>
      </c>
      <c r="D128" s="1" t="s">
        <v>37</v>
      </c>
      <c r="E128" s="1" t="s">
        <v>43</v>
      </c>
      <c r="F128" s="1" t="s">
        <v>24</v>
      </c>
      <c r="G128" s="1" t="s">
        <v>44</v>
      </c>
      <c r="H128" s="1" t="s">
        <v>28</v>
      </c>
      <c r="I128" s="1" t="s">
        <v>88</v>
      </c>
      <c r="J128" s="1" t="s">
        <v>89</v>
      </c>
      <c r="K128" s="1" t="s">
        <v>90</v>
      </c>
      <c r="L128" s="1">
        <v>21</v>
      </c>
      <c r="M128" s="7">
        <v>5</v>
      </c>
      <c r="N128" s="2"/>
    </row>
    <row r="129" spans="1:14" x14ac:dyDescent="0.2">
      <c r="A129" s="5">
        <v>128</v>
      </c>
      <c r="B129" s="9" t="s">
        <v>45</v>
      </c>
      <c r="C129" s="13" t="s">
        <v>46</v>
      </c>
      <c r="D129" s="1" t="s">
        <v>23</v>
      </c>
      <c r="E129" s="1" t="s">
        <v>27</v>
      </c>
      <c r="F129" s="1" t="s">
        <v>24</v>
      </c>
      <c r="G129" s="1" t="s">
        <v>44</v>
      </c>
      <c r="H129" s="1" t="s">
        <v>68</v>
      </c>
      <c r="I129" s="1" t="s">
        <v>88</v>
      </c>
      <c r="J129" s="1" t="s">
        <v>89</v>
      </c>
      <c r="K129" s="1" t="s">
        <v>90</v>
      </c>
      <c r="L129" s="1">
        <v>21</v>
      </c>
      <c r="M129" s="7">
        <v>15</v>
      </c>
      <c r="N129" s="2"/>
    </row>
    <row r="130" spans="1:14" x14ac:dyDescent="0.2">
      <c r="A130" s="5">
        <v>129</v>
      </c>
      <c r="B130" s="9" t="s">
        <v>45</v>
      </c>
      <c r="C130" s="13" t="s">
        <v>46</v>
      </c>
      <c r="D130" s="1" t="s">
        <v>23</v>
      </c>
      <c r="E130" s="1" t="s">
        <v>67</v>
      </c>
      <c r="F130" s="1" t="s">
        <v>24</v>
      </c>
      <c r="G130" s="1" t="s">
        <v>55</v>
      </c>
      <c r="H130" s="1" t="s">
        <v>28</v>
      </c>
      <c r="I130" s="1" t="s">
        <v>91</v>
      </c>
      <c r="J130" s="1" t="s">
        <v>89</v>
      </c>
      <c r="K130" s="1" t="s">
        <v>92</v>
      </c>
      <c r="L130" s="1">
        <v>15</v>
      </c>
      <c r="M130" s="7">
        <v>5</v>
      </c>
      <c r="N130" s="2"/>
    </row>
    <row r="131" spans="1:14" x14ac:dyDescent="0.2">
      <c r="A131" s="5">
        <v>130</v>
      </c>
      <c r="B131" s="9" t="s">
        <v>59</v>
      </c>
      <c r="C131" s="13" t="s">
        <v>60</v>
      </c>
      <c r="D131" s="1" t="s">
        <v>23</v>
      </c>
      <c r="E131" s="1" t="s">
        <v>43</v>
      </c>
      <c r="F131" s="1" t="s">
        <v>48</v>
      </c>
      <c r="G131" s="1" t="s">
        <v>44</v>
      </c>
      <c r="H131" s="1" t="s">
        <v>26</v>
      </c>
      <c r="I131" s="1" t="s">
        <v>93</v>
      </c>
      <c r="J131" s="1" t="s">
        <v>89</v>
      </c>
      <c r="K131" s="1" t="s">
        <v>94</v>
      </c>
      <c r="L131" s="1">
        <v>11</v>
      </c>
      <c r="M131" s="7">
        <v>15</v>
      </c>
      <c r="N131" s="2"/>
    </row>
    <row r="132" spans="1:14" x14ac:dyDescent="0.2">
      <c r="A132" s="5">
        <v>131</v>
      </c>
      <c r="B132" s="9" t="s">
        <v>59</v>
      </c>
      <c r="C132" s="13" t="s">
        <v>60</v>
      </c>
      <c r="D132" s="1" t="s">
        <v>37</v>
      </c>
      <c r="E132" s="1" t="s">
        <v>67</v>
      </c>
      <c r="F132" s="1" t="s">
        <v>32</v>
      </c>
      <c r="G132" s="1" t="s">
        <v>18</v>
      </c>
      <c r="H132" s="1" t="s">
        <v>19</v>
      </c>
      <c r="I132" s="1" t="s">
        <v>95</v>
      </c>
      <c r="J132" s="1" t="s">
        <v>89</v>
      </c>
      <c r="K132" s="1" t="s">
        <v>96</v>
      </c>
      <c r="L132" s="1">
        <v>6</v>
      </c>
      <c r="M132" s="7">
        <v>5</v>
      </c>
      <c r="N132" s="2"/>
    </row>
    <row r="133" spans="1:14" x14ac:dyDescent="0.2">
      <c r="A133" s="5">
        <v>132</v>
      </c>
      <c r="B133" s="9" t="s">
        <v>59</v>
      </c>
      <c r="C133" s="13" t="s">
        <v>60</v>
      </c>
      <c r="D133" s="1" t="s">
        <v>37</v>
      </c>
      <c r="E133" s="1" t="s">
        <v>16</v>
      </c>
      <c r="F133" s="1" t="s">
        <v>48</v>
      </c>
      <c r="G133" s="1" t="s">
        <v>25</v>
      </c>
      <c r="H133" s="1" t="s">
        <v>19</v>
      </c>
      <c r="I133" s="1" t="s">
        <v>97</v>
      </c>
      <c r="J133" s="1" t="s">
        <v>98</v>
      </c>
      <c r="K133" s="1" t="s">
        <v>90</v>
      </c>
      <c r="L133" s="1">
        <v>13</v>
      </c>
      <c r="M133" s="7">
        <v>15</v>
      </c>
      <c r="N133" s="2"/>
    </row>
    <row r="134" spans="1:14" x14ac:dyDescent="0.2">
      <c r="A134" s="5">
        <v>133</v>
      </c>
      <c r="B134" s="9" t="s">
        <v>59</v>
      </c>
      <c r="C134" s="13" t="s">
        <v>60</v>
      </c>
      <c r="D134" s="1" t="s">
        <v>76</v>
      </c>
      <c r="E134" s="1" t="s">
        <v>43</v>
      </c>
      <c r="F134" s="1" t="s">
        <v>48</v>
      </c>
      <c r="G134" s="1" t="s">
        <v>25</v>
      </c>
      <c r="H134" s="1" t="s">
        <v>19</v>
      </c>
      <c r="I134" s="1" t="s">
        <v>99</v>
      </c>
      <c r="J134" s="1" t="s">
        <v>98</v>
      </c>
      <c r="K134" s="1" t="s">
        <v>92</v>
      </c>
      <c r="L134" s="1">
        <v>10</v>
      </c>
      <c r="M134" s="7">
        <v>10</v>
      </c>
      <c r="N134" s="2"/>
    </row>
    <row r="135" spans="1:14" x14ac:dyDescent="0.2">
      <c r="A135" s="5">
        <v>134</v>
      </c>
      <c r="B135" s="9" t="s">
        <v>13</v>
      </c>
      <c r="C135" s="13" t="s">
        <v>14</v>
      </c>
      <c r="D135" s="1" t="s">
        <v>76</v>
      </c>
      <c r="E135" s="1" t="s">
        <v>67</v>
      </c>
      <c r="F135" s="1" t="s">
        <v>17</v>
      </c>
      <c r="G135" s="1" t="s">
        <v>18</v>
      </c>
      <c r="H135" s="1" t="s">
        <v>68</v>
      </c>
      <c r="I135" s="1" t="s">
        <v>100</v>
      </c>
      <c r="J135" s="1" t="s">
        <v>98</v>
      </c>
      <c r="K135" s="1" t="s">
        <v>94</v>
      </c>
      <c r="L135" s="1">
        <v>8</v>
      </c>
      <c r="M135" s="7">
        <v>15</v>
      </c>
      <c r="N135" s="2"/>
    </row>
    <row r="136" spans="1:14" x14ac:dyDescent="0.2">
      <c r="A136" s="5">
        <v>135</v>
      </c>
      <c r="B136" s="9" t="s">
        <v>13</v>
      </c>
      <c r="C136" s="13" t="s">
        <v>14</v>
      </c>
      <c r="D136" s="1" t="s">
        <v>31</v>
      </c>
      <c r="E136" s="1" t="s">
        <v>16</v>
      </c>
      <c r="F136" s="1" t="s">
        <v>24</v>
      </c>
      <c r="G136" s="1" t="s">
        <v>25</v>
      </c>
      <c r="H136" s="1" t="s">
        <v>19</v>
      </c>
      <c r="I136" s="1" t="s">
        <v>101</v>
      </c>
      <c r="J136" s="1" t="s">
        <v>98</v>
      </c>
      <c r="K136" s="1" t="s">
        <v>96</v>
      </c>
      <c r="L136" s="1">
        <v>5</v>
      </c>
      <c r="M136" s="7">
        <v>15</v>
      </c>
      <c r="N136" s="2"/>
    </row>
    <row r="137" spans="1:14" x14ac:dyDescent="0.2">
      <c r="A137" s="5">
        <v>136</v>
      </c>
      <c r="B137" s="9" t="s">
        <v>13</v>
      </c>
      <c r="C137" s="13" t="s">
        <v>14</v>
      </c>
      <c r="D137" s="1" t="s">
        <v>15</v>
      </c>
      <c r="E137" s="1" t="s">
        <v>43</v>
      </c>
      <c r="F137" s="1" t="s">
        <v>48</v>
      </c>
      <c r="G137" s="1" t="s">
        <v>25</v>
      </c>
      <c r="H137" s="1" t="s">
        <v>26</v>
      </c>
      <c r="I137" s="1" t="s">
        <v>101</v>
      </c>
      <c r="J137" s="1" t="s">
        <v>98</v>
      </c>
      <c r="K137" s="1" t="s">
        <v>96</v>
      </c>
      <c r="L137" s="1">
        <v>5</v>
      </c>
      <c r="M137" s="7">
        <v>10</v>
      </c>
      <c r="N137" s="2"/>
    </row>
    <row r="138" spans="1:14" x14ac:dyDescent="0.2">
      <c r="A138" s="5">
        <v>137</v>
      </c>
      <c r="B138" s="9" t="s">
        <v>35</v>
      </c>
      <c r="C138" s="13" t="s">
        <v>36</v>
      </c>
      <c r="D138" s="1" t="s">
        <v>23</v>
      </c>
      <c r="E138" s="1" t="s">
        <v>27</v>
      </c>
      <c r="F138" s="1" t="s">
        <v>32</v>
      </c>
      <c r="G138" s="1" t="s">
        <v>25</v>
      </c>
      <c r="H138" s="1" t="s">
        <v>28</v>
      </c>
      <c r="I138" s="1" t="s">
        <v>102</v>
      </c>
      <c r="J138" s="1" t="s">
        <v>103</v>
      </c>
      <c r="K138" s="1" t="s">
        <v>104</v>
      </c>
      <c r="L138" s="1">
        <v>16</v>
      </c>
      <c r="M138" s="7">
        <v>15</v>
      </c>
      <c r="N138" s="2"/>
    </row>
    <row r="139" spans="1:14" x14ac:dyDescent="0.2">
      <c r="A139" s="5">
        <v>138</v>
      </c>
      <c r="B139" s="9" t="s">
        <v>35</v>
      </c>
      <c r="C139" s="13" t="s">
        <v>36</v>
      </c>
      <c r="D139" s="1" t="s">
        <v>15</v>
      </c>
      <c r="E139" s="1" t="s">
        <v>43</v>
      </c>
      <c r="F139" s="1" t="s">
        <v>32</v>
      </c>
      <c r="G139" s="1" t="s">
        <v>55</v>
      </c>
      <c r="H139" s="1" t="s">
        <v>19</v>
      </c>
      <c r="I139" s="1" t="s">
        <v>105</v>
      </c>
      <c r="J139" s="1" t="s">
        <v>103</v>
      </c>
      <c r="K139" s="1" t="s">
        <v>106</v>
      </c>
      <c r="L139" s="1">
        <v>20</v>
      </c>
      <c r="M139" s="7"/>
      <c r="N139" s="2"/>
    </row>
    <row r="140" spans="1:14" x14ac:dyDescent="0.2">
      <c r="A140" s="5">
        <v>139</v>
      </c>
      <c r="B140" s="9" t="s">
        <v>35</v>
      </c>
      <c r="C140" s="13" t="s">
        <v>36</v>
      </c>
      <c r="D140" s="1" t="s">
        <v>15</v>
      </c>
      <c r="E140" s="1" t="s">
        <v>16</v>
      </c>
      <c r="F140" s="1" t="s">
        <v>32</v>
      </c>
      <c r="G140" s="1" t="s">
        <v>55</v>
      </c>
      <c r="H140" s="1" t="s">
        <v>19</v>
      </c>
      <c r="I140" s="1" t="s">
        <v>107</v>
      </c>
      <c r="J140" s="1" t="s">
        <v>103</v>
      </c>
      <c r="K140" s="1" t="s">
        <v>108</v>
      </c>
      <c r="L140" s="1">
        <v>12</v>
      </c>
      <c r="M140" s="7">
        <v>15</v>
      </c>
      <c r="N140" s="2"/>
    </row>
    <row r="141" spans="1:14" x14ac:dyDescent="0.2">
      <c r="A141" s="5">
        <v>140</v>
      </c>
      <c r="B141" s="9" t="s">
        <v>45</v>
      </c>
      <c r="C141" s="13" t="s">
        <v>46</v>
      </c>
      <c r="D141" s="1" t="s">
        <v>47</v>
      </c>
      <c r="E141" s="1" t="s">
        <v>27</v>
      </c>
      <c r="F141" s="1" t="s">
        <v>24</v>
      </c>
      <c r="G141" s="1" t="s">
        <v>25</v>
      </c>
      <c r="H141" s="1" t="s">
        <v>26</v>
      </c>
      <c r="I141" s="1" t="s">
        <v>109</v>
      </c>
      <c r="J141" s="1" t="s">
        <v>103</v>
      </c>
      <c r="K141" s="1" t="s">
        <v>110</v>
      </c>
      <c r="L141" s="1">
        <v>7</v>
      </c>
      <c r="M141" s="7">
        <v>5</v>
      </c>
      <c r="N141" s="2"/>
    </row>
    <row r="142" spans="1:14" x14ac:dyDescent="0.2">
      <c r="A142" s="5">
        <v>141</v>
      </c>
      <c r="B142" s="9" t="s">
        <v>45</v>
      </c>
      <c r="C142" s="13" t="s">
        <v>46</v>
      </c>
      <c r="D142" s="1" t="s">
        <v>76</v>
      </c>
      <c r="E142" s="1" t="s">
        <v>16</v>
      </c>
      <c r="F142" s="1" t="s">
        <v>24</v>
      </c>
      <c r="G142" s="1" t="s">
        <v>55</v>
      </c>
      <c r="H142" s="1" t="s">
        <v>28</v>
      </c>
      <c r="I142" s="1" t="s">
        <v>111</v>
      </c>
      <c r="J142" s="1" t="s">
        <v>112</v>
      </c>
      <c r="K142" s="1" t="s">
        <v>113</v>
      </c>
      <c r="L142" s="1">
        <v>11</v>
      </c>
      <c r="M142" s="7">
        <v>5</v>
      </c>
      <c r="N142" s="2"/>
    </row>
    <row r="143" spans="1:14" x14ac:dyDescent="0.2">
      <c r="A143" s="5">
        <v>142</v>
      </c>
      <c r="B143" s="9" t="s">
        <v>45</v>
      </c>
      <c r="C143" s="13" t="s">
        <v>46</v>
      </c>
      <c r="D143" s="1" t="s">
        <v>76</v>
      </c>
      <c r="E143" s="1" t="s">
        <v>67</v>
      </c>
      <c r="F143" s="1" t="s">
        <v>24</v>
      </c>
      <c r="G143" s="1" t="s">
        <v>18</v>
      </c>
      <c r="H143" s="1" t="s">
        <v>26</v>
      </c>
      <c r="I143" s="1" t="s">
        <v>114</v>
      </c>
      <c r="J143" s="1" t="s">
        <v>112</v>
      </c>
      <c r="K143" s="1" t="s">
        <v>115</v>
      </c>
      <c r="L143" s="1">
        <v>9</v>
      </c>
      <c r="M143" s="7">
        <v>5</v>
      </c>
      <c r="N143" s="2"/>
    </row>
    <row r="144" spans="1:14" x14ac:dyDescent="0.2">
      <c r="A144" s="5">
        <v>143</v>
      </c>
      <c r="B144" s="9" t="s">
        <v>59</v>
      </c>
      <c r="C144" s="13" t="s">
        <v>60</v>
      </c>
      <c r="D144" s="1" t="s">
        <v>76</v>
      </c>
      <c r="E144" s="1" t="s">
        <v>27</v>
      </c>
      <c r="F144" s="1" t="s">
        <v>32</v>
      </c>
      <c r="G144" s="1" t="s">
        <v>44</v>
      </c>
      <c r="H144" s="1" t="s">
        <v>28</v>
      </c>
      <c r="I144" s="1" t="s">
        <v>116</v>
      </c>
      <c r="J144" s="1" t="s">
        <v>112</v>
      </c>
      <c r="K144" s="1" t="s">
        <v>117</v>
      </c>
      <c r="L144" s="1">
        <v>6</v>
      </c>
      <c r="M144" s="7">
        <v>15</v>
      </c>
      <c r="N144" s="2"/>
    </row>
    <row r="145" spans="1:14" x14ac:dyDescent="0.2">
      <c r="A145" s="5">
        <v>144</v>
      </c>
      <c r="B145" s="9" t="s">
        <v>59</v>
      </c>
      <c r="C145" s="13" t="s">
        <v>60</v>
      </c>
      <c r="D145" s="1" t="s">
        <v>15</v>
      </c>
      <c r="E145" s="1" t="s">
        <v>67</v>
      </c>
      <c r="F145" s="1" t="s">
        <v>24</v>
      </c>
      <c r="G145" s="1" t="s">
        <v>18</v>
      </c>
      <c r="H145" s="1" t="s">
        <v>26</v>
      </c>
      <c r="I145" s="1" t="s">
        <v>118</v>
      </c>
      <c r="J145" s="1" t="s">
        <v>112</v>
      </c>
      <c r="K145" s="1" t="s">
        <v>119</v>
      </c>
      <c r="L145" s="1">
        <v>5</v>
      </c>
      <c r="M145" s="7">
        <v>5</v>
      </c>
      <c r="N145" s="2"/>
    </row>
    <row r="146" spans="1:14" x14ac:dyDescent="0.2">
      <c r="A146" s="5">
        <v>145</v>
      </c>
      <c r="B146" s="9" t="s">
        <v>59</v>
      </c>
      <c r="C146" s="13" t="s">
        <v>60</v>
      </c>
      <c r="D146" s="1" t="s">
        <v>76</v>
      </c>
      <c r="E146" s="1" t="s">
        <v>67</v>
      </c>
      <c r="F146" s="1" t="s">
        <v>17</v>
      </c>
      <c r="G146" s="1" t="s">
        <v>44</v>
      </c>
      <c r="H146" s="1" t="s">
        <v>68</v>
      </c>
      <c r="I146" s="1" t="s">
        <v>120</v>
      </c>
      <c r="J146" s="1" t="s">
        <v>121</v>
      </c>
      <c r="K146" s="1" t="s">
        <v>122</v>
      </c>
      <c r="L146" s="1">
        <v>15</v>
      </c>
      <c r="M146" s="7">
        <v>15</v>
      </c>
      <c r="N146" s="2"/>
    </row>
    <row r="147" spans="1:14" x14ac:dyDescent="0.2">
      <c r="A147" s="5">
        <v>146</v>
      </c>
      <c r="B147" s="9" t="s">
        <v>59</v>
      </c>
      <c r="C147" s="13" t="s">
        <v>60</v>
      </c>
      <c r="D147" s="1" t="s">
        <v>15</v>
      </c>
      <c r="E147" s="1" t="s">
        <v>67</v>
      </c>
      <c r="F147" s="1" t="s">
        <v>32</v>
      </c>
      <c r="G147" s="1" t="s">
        <v>55</v>
      </c>
      <c r="H147" s="1" t="s">
        <v>26</v>
      </c>
      <c r="I147" s="1" t="s">
        <v>123</v>
      </c>
      <c r="J147" s="1" t="s">
        <v>121</v>
      </c>
      <c r="K147" s="1" t="s">
        <v>124</v>
      </c>
      <c r="L147" s="1">
        <v>14</v>
      </c>
      <c r="M147" s="7"/>
      <c r="N147" s="2"/>
    </row>
    <row r="148" spans="1:14" x14ac:dyDescent="0.2">
      <c r="A148" s="5">
        <v>147</v>
      </c>
      <c r="B148" s="9" t="s">
        <v>13</v>
      </c>
      <c r="C148" s="13" t="s">
        <v>14</v>
      </c>
      <c r="D148" s="1" t="s">
        <v>31</v>
      </c>
      <c r="E148" s="1" t="s">
        <v>67</v>
      </c>
      <c r="F148" s="1" t="s">
        <v>17</v>
      </c>
      <c r="G148" s="1" t="s">
        <v>18</v>
      </c>
      <c r="H148" s="1" t="s">
        <v>68</v>
      </c>
      <c r="I148" s="1" t="s">
        <v>125</v>
      </c>
      <c r="J148" s="1" t="s">
        <v>121</v>
      </c>
      <c r="K148" s="1" t="s">
        <v>126</v>
      </c>
      <c r="L148" s="1">
        <v>10</v>
      </c>
      <c r="M148" s="7">
        <v>5</v>
      </c>
      <c r="N148" s="2"/>
    </row>
    <row r="149" spans="1:14" x14ac:dyDescent="0.2">
      <c r="A149" s="5">
        <v>148</v>
      </c>
      <c r="B149" s="9" t="s">
        <v>13</v>
      </c>
      <c r="C149" s="13" t="s">
        <v>14</v>
      </c>
      <c r="D149" s="1" t="s">
        <v>37</v>
      </c>
      <c r="E149" s="1" t="s">
        <v>67</v>
      </c>
      <c r="F149" s="1" t="s">
        <v>48</v>
      </c>
      <c r="G149" s="1" t="s">
        <v>25</v>
      </c>
      <c r="H149" s="1" t="s">
        <v>28</v>
      </c>
      <c r="I149" s="1" t="s">
        <v>125</v>
      </c>
      <c r="J149" s="1" t="s">
        <v>121</v>
      </c>
      <c r="K149" s="1" t="s">
        <v>126</v>
      </c>
      <c r="L149" s="1">
        <v>10</v>
      </c>
      <c r="M149" s="7"/>
      <c r="N149" s="2"/>
    </row>
    <row r="150" spans="1:14" x14ac:dyDescent="0.2">
      <c r="A150" s="5">
        <v>149</v>
      </c>
      <c r="B150" s="9" t="s">
        <v>13</v>
      </c>
      <c r="C150" s="13" t="s">
        <v>14</v>
      </c>
      <c r="D150" s="1" t="s">
        <v>76</v>
      </c>
      <c r="E150" s="1" t="s">
        <v>27</v>
      </c>
      <c r="F150" s="1" t="s">
        <v>17</v>
      </c>
      <c r="G150" s="1" t="s">
        <v>18</v>
      </c>
      <c r="H150" s="1" t="s">
        <v>68</v>
      </c>
      <c r="I150" s="1" t="s">
        <v>127</v>
      </c>
      <c r="J150" s="1" t="s">
        <v>121</v>
      </c>
      <c r="K150" s="1" t="s">
        <v>128</v>
      </c>
      <c r="L150" s="1">
        <v>8</v>
      </c>
      <c r="M150" s="7">
        <v>5</v>
      </c>
      <c r="N150" s="2"/>
    </row>
    <row r="151" spans="1:14" x14ac:dyDescent="0.2">
      <c r="A151" s="6">
        <v>150</v>
      </c>
      <c r="B151" s="10" t="s">
        <v>13</v>
      </c>
      <c r="C151" s="14" t="s">
        <v>14</v>
      </c>
      <c r="D151" s="4" t="s">
        <v>15</v>
      </c>
      <c r="E151" s="4" t="s">
        <v>67</v>
      </c>
      <c r="F151" s="4" t="s">
        <v>48</v>
      </c>
      <c r="G151" s="4" t="s">
        <v>18</v>
      </c>
      <c r="H151" s="4" t="s">
        <v>68</v>
      </c>
      <c r="I151" s="4" t="s">
        <v>129</v>
      </c>
      <c r="J151" s="4" t="s">
        <v>130</v>
      </c>
      <c r="K151" s="4" t="s">
        <v>131</v>
      </c>
      <c r="L151" s="4">
        <v>25</v>
      </c>
      <c r="M151" s="8"/>
      <c r="N151" s="2"/>
    </row>
    <row r="152" spans="1:14" x14ac:dyDescent="0.2">
      <c r="A152" s="2"/>
      <c r="B152" s="11"/>
      <c r="C152" s="15"/>
      <c r="D152" s="2"/>
      <c r="E152" s="2"/>
      <c r="F152" s="2"/>
      <c r="G152" s="2"/>
      <c r="H152" s="2"/>
      <c r="I152" s="2"/>
      <c r="J152" s="2"/>
      <c r="K152" s="2"/>
      <c r="L152" s="2"/>
      <c r="M15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EEB4-AFA8-AB47-B681-7965AAE35B11}">
  <dimension ref="A2:O15"/>
  <sheetViews>
    <sheetView showGridLines="0" workbookViewId="0">
      <selection activeCell="N5" sqref="N5"/>
    </sheetView>
  </sheetViews>
  <sheetFormatPr baseColWidth="10" defaultRowHeight="15" x14ac:dyDescent="0.2"/>
  <cols>
    <col min="1" max="1" width="13.5" bestFit="1" customWidth="1"/>
    <col min="2" max="2" width="17.6640625" customWidth="1"/>
    <col min="3" max="13" width="13.6640625" bestFit="1" customWidth="1"/>
    <col min="14" max="14" width="15.5" bestFit="1" customWidth="1"/>
    <col min="15" max="15" width="13.6640625" customWidth="1"/>
  </cols>
  <sheetData>
    <row r="2" spans="1:15" x14ac:dyDescent="0.2">
      <c r="A2" s="27" t="s">
        <v>149</v>
      </c>
      <c r="B2" s="27" t="s">
        <v>317</v>
      </c>
      <c r="N2" s="22" t="s">
        <v>356</v>
      </c>
      <c r="O2" s="22" t="s">
        <v>357</v>
      </c>
    </row>
    <row r="3" spans="1:15" x14ac:dyDescent="0.2">
      <c r="A3" t="s">
        <v>324</v>
      </c>
      <c r="B3" s="18">
        <v>15015.502499999999</v>
      </c>
      <c r="N3" s="23" t="s">
        <v>358</v>
      </c>
      <c r="O3" s="18">
        <f>MIN(B3:B14)</f>
        <v>15015.502499999999</v>
      </c>
    </row>
    <row r="4" spans="1:15" x14ac:dyDescent="0.2">
      <c r="A4" t="s">
        <v>327</v>
      </c>
      <c r="B4" s="18">
        <v>17835.679</v>
      </c>
      <c r="N4" s="23" t="s">
        <v>359</v>
      </c>
      <c r="O4" s="18">
        <f>MAX(B3:B14)</f>
        <v>36774.718000000008</v>
      </c>
    </row>
    <row r="5" spans="1:15" x14ac:dyDescent="0.2">
      <c r="A5" t="s">
        <v>325</v>
      </c>
      <c r="B5" s="18">
        <v>18167.722999999998</v>
      </c>
      <c r="N5" s="23" t="s">
        <v>360</v>
      </c>
      <c r="O5" s="18">
        <f>MAX(B3:B14)-MIN(B3:B14)</f>
        <v>21759.215500000009</v>
      </c>
    </row>
    <row r="6" spans="1:15" x14ac:dyDescent="0.2">
      <c r="A6" t="s">
        <v>321</v>
      </c>
      <c r="B6" s="18">
        <v>18436.256000000001</v>
      </c>
    </row>
    <row r="7" spans="1:15" x14ac:dyDescent="0.2">
      <c r="A7" t="s">
        <v>318</v>
      </c>
      <c r="B7" s="18">
        <v>19022.736000000001</v>
      </c>
    </row>
    <row r="8" spans="1:15" x14ac:dyDescent="0.2">
      <c r="A8" t="s">
        <v>329</v>
      </c>
      <c r="B8" s="18">
        <v>19569.3</v>
      </c>
    </row>
    <row r="9" spans="1:15" x14ac:dyDescent="0.2">
      <c r="A9" t="s">
        <v>320</v>
      </c>
      <c r="B9" s="18">
        <v>19703.952000000001</v>
      </c>
    </row>
    <row r="10" spans="1:15" x14ac:dyDescent="0.2">
      <c r="A10" t="s">
        <v>319</v>
      </c>
      <c r="B10" s="18">
        <v>20783.238000000001</v>
      </c>
    </row>
    <row r="11" spans="1:15" x14ac:dyDescent="0.2">
      <c r="A11" t="s">
        <v>326</v>
      </c>
      <c r="B11" s="18">
        <v>24218.278000000006</v>
      </c>
    </row>
    <row r="12" spans="1:15" x14ac:dyDescent="0.2">
      <c r="A12" t="s">
        <v>322</v>
      </c>
      <c r="B12" s="18">
        <v>25229.906000000003</v>
      </c>
    </row>
    <row r="13" spans="1:15" x14ac:dyDescent="0.2">
      <c r="A13" t="s">
        <v>328</v>
      </c>
      <c r="B13" s="18">
        <v>34148.400000000001</v>
      </c>
    </row>
    <row r="14" spans="1:15" x14ac:dyDescent="0.2">
      <c r="A14" t="s">
        <v>323</v>
      </c>
      <c r="B14" s="18">
        <v>36774.718000000008</v>
      </c>
    </row>
    <row r="15" spans="1:15" x14ac:dyDescent="0.2">
      <c r="A15" s="27" t="s">
        <v>330</v>
      </c>
      <c r="B15" s="30">
        <v>268905.68850000005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936-7090-3D4D-968D-59E9EDA47D98}">
  <dimension ref="A2:I10"/>
  <sheetViews>
    <sheetView showGridLines="0" workbookViewId="0">
      <selection activeCell="C6" sqref="C6"/>
    </sheetView>
  </sheetViews>
  <sheetFormatPr baseColWidth="10" defaultRowHeight="15" x14ac:dyDescent="0.2"/>
  <cols>
    <col min="1" max="1" width="17.6640625" bestFit="1" customWidth="1"/>
    <col min="2" max="5" width="16.6640625" bestFit="1" customWidth="1"/>
    <col min="6" max="6" width="14.6640625" customWidth="1"/>
    <col min="8" max="8" width="15.5" bestFit="1" customWidth="1"/>
    <col min="9" max="9" width="13.33203125" customWidth="1"/>
  </cols>
  <sheetData>
    <row r="2" spans="1:9" x14ac:dyDescent="0.2">
      <c r="A2" s="22" t="s">
        <v>317</v>
      </c>
      <c r="B2" s="22" t="s">
        <v>4</v>
      </c>
      <c r="C2" s="22"/>
      <c r="D2" s="22"/>
      <c r="E2" s="22"/>
      <c r="F2" s="22"/>
    </row>
    <row r="3" spans="1:9" x14ac:dyDescent="0.2">
      <c r="A3" s="22" t="s">
        <v>3</v>
      </c>
      <c r="B3" s="22" t="s">
        <v>43</v>
      </c>
      <c r="C3" s="22" t="s">
        <v>67</v>
      </c>
      <c r="D3" s="22" t="s">
        <v>16</v>
      </c>
      <c r="E3" s="22" t="s">
        <v>27</v>
      </c>
      <c r="F3" s="22" t="s">
        <v>330</v>
      </c>
      <c r="H3" s="22" t="s">
        <v>356</v>
      </c>
      <c r="I3" s="22" t="s">
        <v>357</v>
      </c>
    </row>
    <row r="4" spans="1:9" x14ac:dyDescent="0.2">
      <c r="A4" t="s">
        <v>31</v>
      </c>
      <c r="B4" s="18">
        <v>9210.4639999999999</v>
      </c>
      <c r="C4" s="18">
        <v>9330.91</v>
      </c>
      <c r="D4" s="18">
        <v>8991.0650000000005</v>
      </c>
      <c r="E4" s="18">
        <v>7350.7579999999998</v>
      </c>
      <c r="F4" s="18">
        <v>34883.197</v>
      </c>
      <c r="H4" s="23" t="s">
        <v>358</v>
      </c>
      <c r="I4" s="18">
        <f>MIN(B4:F9)</f>
        <v>3041.4</v>
      </c>
    </row>
    <row r="5" spans="1:9" x14ac:dyDescent="0.2">
      <c r="A5" t="s">
        <v>37</v>
      </c>
      <c r="B5" s="18">
        <v>18276.909</v>
      </c>
      <c r="C5" s="18">
        <v>15474.201999999999</v>
      </c>
      <c r="D5" s="18">
        <v>14997.9755</v>
      </c>
      <c r="E5" s="18">
        <v>6799.02</v>
      </c>
      <c r="F5" s="18">
        <v>55548.106499999994</v>
      </c>
      <c r="H5" s="23" t="s">
        <v>359</v>
      </c>
      <c r="I5" s="18">
        <f>MAX(B4:F9)</f>
        <v>58572.930500000009</v>
      </c>
    </row>
    <row r="6" spans="1:9" x14ac:dyDescent="0.2">
      <c r="A6" t="s">
        <v>23</v>
      </c>
      <c r="B6" s="18">
        <v>6657.1370000000006</v>
      </c>
      <c r="C6" s="18">
        <v>6908.5249999999996</v>
      </c>
      <c r="D6" s="18">
        <v>17172.388999999999</v>
      </c>
      <c r="E6" s="18">
        <v>7535.3989999999994</v>
      </c>
      <c r="F6" s="18">
        <v>38273.449999999997</v>
      </c>
      <c r="H6" s="23" t="s">
        <v>360</v>
      </c>
      <c r="I6" s="18">
        <f>MAX(B4:F9)-MIN(B4:F9)</f>
        <v>55531.530500000008</v>
      </c>
    </row>
    <row r="7" spans="1:9" x14ac:dyDescent="0.2">
      <c r="A7" t="s">
        <v>47</v>
      </c>
      <c r="B7" s="18">
        <v>6352.1120000000001</v>
      </c>
      <c r="C7" s="18">
        <v>10343.815999999999</v>
      </c>
      <c r="D7" s="18">
        <v>3041.4</v>
      </c>
      <c r="E7" s="18">
        <v>7364.3915000000006</v>
      </c>
      <c r="F7" s="18">
        <v>27101.719500000003</v>
      </c>
    </row>
    <row r="8" spans="1:9" x14ac:dyDescent="0.2">
      <c r="A8" t="s">
        <v>76</v>
      </c>
      <c r="B8" s="18">
        <v>16065.309999999998</v>
      </c>
      <c r="C8" s="18">
        <v>23312.616999999998</v>
      </c>
      <c r="D8" s="18">
        <v>5170.5030000000006</v>
      </c>
      <c r="E8" s="18">
        <v>9977.8550000000014</v>
      </c>
      <c r="F8" s="18">
        <v>54526.284999999996</v>
      </c>
    </row>
    <row r="9" spans="1:9" x14ac:dyDescent="0.2">
      <c r="A9" t="s">
        <v>15</v>
      </c>
      <c r="B9" s="18">
        <v>20185.612000000001</v>
      </c>
      <c r="C9" s="18">
        <v>11192.503500000001</v>
      </c>
      <c r="D9" s="18">
        <v>14771.263000000003</v>
      </c>
      <c r="E9" s="18">
        <v>12423.552000000001</v>
      </c>
      <c r="F9" s="18">
        <v>58572.930500000009</v>
      </c>
    </row>
    <row r="10" spans="1:9" x14ac:dyDescent="0.2">
      <c r="A10" s="22" t="s">
        <v>330</v>
      </c>
      <c r="B10" s="31">
        <v>76747.543999999994</v>
      </c>
      <c r="C10" s="31">
        <v>76562.573499999999</v>
      </c>
      <c r="D10" s="31">
        <v>64144.59550000001</v>
      </c>
      <c r="E10" s="31">
        <v>51450.975500000008</v>
      </c>
      <c r="F10" s="31">
        <v>268905.68849999999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209C-F3CD-F648-9BD9-BA249353C38F}">
  <dimension ref="A2:B5"/>
  <sheetViews>
    <sheetView showGridLines="0" workbookViewId="0">
      <selection activeCell="B7" sqref="B7"/>
    </sheetView>
  </sheetViews>
  <sheetFormatPr baseColWidth="10" defaultRowHeight="15" x14ac:dyDescent="0.2"/>
  <cols>
    <col min="1" max="1" width="10" bestFit="1" customWidth="1"/>
    <col min="2" max="2" width="17.6640625" bestFit="1" customWidth="1"/>
  </cols>
  <sheetData>
    <row r="2" spans="1:2" x14ac:dyDescent="0.2">
      <c r="A2" s="21" t="s">
        <v>331</v>
      </c>
      <c r="B2" t="s">
        <v>317</v>
      </c>
    </row>
    <row r="3" spans="1:2" x14ac:dyDescent="0.2">
      <c r="A3" t="s">
        <v>333</v>
      </c>
      <c r="B3" s="18">
        <v>128704.75350000001</v>
      </c>
    </row>
    <row r="4" spans="1:2" x14ac:dyDescent="0.2">
      <c r="A4" t="s">
        <v>332</v>
      </c>
      <c r="B4" s="18">
        <v>140200.93500000003</v>
      </c>
    </row>
    <row r="5" spans="1:2" x14ac:dyDescent="0.2">
      <c r="A5" t="s">
        <v>330</v>
      </c>
      <c r="B5" s="18">
        <v>268905.68850000005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5796-E919-DD4D-B84C-7F1FFBB32490}">
  <dimension ref="A2:F6"/>
  <sheetViews>
    <sheetView showGridLines="0" workbookViewId="0">
      <selection activeCell="E3" sqref="E3"/>
    </sheetView>
  </sheetViews>
  <sheetFormatPr baseColWidth="10" defaultRowHeight="15" x14ac:dyDescent="0.2"/>
  <cols>
    <col min="1" max="1" width="12.6640625" bestFit="1" customWidth="1"/>
    <col min="2" max="2" width="12.33203125" bestFit="1" customWidth="1"/>
    <col min="3" max="3" width="17.6640625" bestFit="1" customWidth="1"/>
    <col min="5" max="5" width="15.5" bestFit="1" customWidth="1"/>
  </cols>
  <sheetData>
    <row r="2" spans="1:6" x14ac:dyDescent="0.2">
      <c r="A2" s="22" t="s">
        <v>1</v>
      </c>
      <c r="B2" s="22" t="s">
        <v>2</v>
      </c>
      <c r="C2" s="22" t="s">
        <v>317</v>
      </c>
      <c r="E2" s="22" t="s">
        <v>356</v>
      </c>
      <c r="F2" s="22" t="s">
        <v>357</v>
      </c>
    </row>
    <row r="3" spans="1:6" x14ac:dyDescent="0.2">
      <c r="A3" t="str" cm="1">
        <f t="array" ref="A3:C6">IF(SUM(ISERROR(Table13[])*1,MIN(SUM(1-ISNUMBER(Table13[Rep First Name])),SUM(1-ISTEXT(Table13[Rep First Name]))),MIN(SUM(1-ISNUMBER(Table13[Rep Last Name])),SUM(1-ISTEXT(Table13[Rep Last Name]))))&gt;0,NA(),_xlfn._xlws.SORT(CHOOSE({1,1,2},_xlfn.UNIQUE(INDEX(Table13[],_xlfn.SEQUENCE(ROWS(Table13[])),{2,3})),MMULT(((_xlfn.UNIQUE(SUBSTITUTE(SUBSTITUTE(INDEX(INDEX(Table13[],_xlfn.SEQUENCE(ROWS(Table13[])),{2,3}),,1),"\","\\"),",","\,")&amp;","&amp;SUBSTITUTE(SUBSTITUTE(INDEX(INDEX(Table13[],_xlfn.SEQUENCE(ROWS(Table13[])),{2,3}),,2),"\","\\"),",","\,"))=TRANSPOSE(SUBSTITUTE(SUBSTITUTE(INDEX(INDEX(Table13[],_xlfn.SEQUENCE(ROWS(Table13[])),{2,3}),,1),"\","\\"),",","\,")&amp;","&amp;SUBSTITUTE(SUBSTITUTE(INDEX(INDEX(Table13[],_xlfn.SEQUENCE(ROWS(Table13[])),{2,3}),,2),"\","\\"),",","\,")))+0),IF(ISNUMBER(Table13[Total Sales (£)]),Table13[Total Sales (£)],0))),3,1))</f>
        <v>Jonas</v>
      </c>
      <c r="B3" t="str">
        <v>Fischer</v>
      </c>
      <c r="C3" s="18">
        <v>64916.329999999987</v>
      </c>
      <c r="E3" s="23" t="s">
        <v>358</v>
      </c>
      <c r="F3" s="18">
        <f>MIN(C3:C6)</f>
        <v>64916.329999999987</v>
      </c>
    </row>
    <row r="4" spans="1:6" x14ac:dyDescent="0.2">
      <c r="A4" t="str">
        <v>Sanya</v>
      </c>
      <c r="B4" t="str">
        <v>Joshi</v>
      </c>
      <c r="C4" s="18">
        <v>65442.216999999997</v>
      </c>
      <c r="E4" s="23" t="s">
        <v>359</v>
      </c>
      <c r="F4" s="18">
        <f>MAX(C3:C6)</f>
        <v>72964.196500000005</v>
      </c>
    </row>
    <row r="5" spans="1:6" x14ac:dyDescent="0.2">
      <c r="A5" t="str">
        <v>Fang</v>
      </c>
      <c r="B5" t="str">
        <v>Liu</v>
      </c>
      <c r="C5" s="18">
        <v>65582.944999999992</v>
      </c>
      <c r="E5" s="23" t="s">
        <v>360</v>
      </c>
      <c r="F5" s="18">
        <f>MAX(C3:C6)-MIN(C3:C6)</f>
        <v>8047.8665000000183</v>
      </c>
    </row>
    <row r="6" spans="1:6" x14ac:dyDescent="0.2">
      <c r="A6" t="str">
        <v>Théo</v>
      </c>
      <c r="B6" t="str">
        <v>Bernard</v>
      </c>
      <c r="C6" s="18">
        <v>72964.196500000005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E343-BABF-6A41-83DC-B39BC1163382}">
  <dimension ref="A2:G130"/>
  <sheetViews>
    <sheetView showGridLines="0" workbookViewId="0">
      <selection activeCell="F137" sqref="F137"/>
    </sheetView>
  </sheetViews>
  <sheetFormatPr baseColWidth="10" defaultRowHeight="15" x14ac:dyDescent="0.2"/>
  <cols>
    <col min="1" max="1" width="12.1640625" bestFit="1" customWidth="1"/>
    <col min="2" max="2" width="16.83203125" bestFit="1" customWidth="1"/>
    <col min="3" max="3" width="16" bestFit="1" customWidth="1"/>
    <col min="4" max="4" width="17.6640625" bestFit="1" customWidth="1"/>
    <col min="6" max="6" width="15.5" bestFit="1" customWidth="1"/>
    <col min="7" max="7" width="13.33203125" customWidth="1"/>
  </cols>
  <sheetData>
    <row r="2" spans="1:7" x14ac:dyDescent="0.2">
      <c r="A2" s="22" t="s">
        <v>3</v>
      </c>
      <c r="B2" s="22" t="s">
        <v>150</v>
      </c>
      <c r="C2" s="22" t="s">
        <v>4</v>
      </c>
      <c r="D2" s="22" t="s">
        <v>317</v>
      </c>
      <c r="F2" s="22" t="s">
        <v>356</v>
      </c>
      <c r="G2" s="22" t="s">
        <v>357</v>
      </c>
    </row>
    <row r="3" spans="1:7" x14ac:dyDescent="0.2">
      <c r="A3" t="s">
        <v>31</v>
      </c>
      <c r="B3" t="s">
        <v>334</v>
      </c>
      <c r="C3" t="s">
        <v>67</v>
      </c>
      <c r="D3" s="18">
        <v>2188.9899999999998</v>
      </c>
      <c r="F3" s="23" t="s">
        <v>358</v>
      </c>
      <c r="G3" s="18">
        <f>MIN(D3:D130)</f>
        <v>959.04</v>
      </c>
    </row>
    <row r="4" spans="1:7" x14ac:dyDescent="0.2">
      <c r="C4" t="s">
        <v>16</v>
      </c>
      <c r="D4" s="18">
        <v>1871.1000000000001</v>
      </c>
      <c r="F4" s="23" t="s">
        <v>359</v>
      </c>
      <c r="G4" s="18">
        <f>MAX(D3:D130)</f>
        <v>268905.68850000016</v>
      </c>
    </row>
    <row r="5" spans="1:7" x14ac:dyDescent="0.2">
      <c r="B5" t="s">
        <v>345</v>
      </c>
      <c r="D5" s="18">
        <v>4060.09</v>
      </c>
      <c r="F5" s="23" t="s">
        <v>360</v>
      </c>
      <c r="G5" s="18">
        <f>MAX(D3:D130)-MIN(D3:D130)</f>
        <v>267946.64850000018</v>
      </c>
    </row>
    <row r="6" spans="1:7" x14ac:dyDescent="0.2">
      <c r="B6" t="s">
        <v>335</v>
      </c>
      <c r="C6" t="s">
        <v>43</v>
      </c>
      <c r="D6" s="18">
        <v>2240.16</v>
      </c>
    </row>
    <row r="7" spans="1:7" x14ac:dyDescent="0.2">
      <c r="B7" t="s">
        <v>346</v>
      </c>
      <c r="D7" s="18">
        <v>2240.16</v>
      </c>
    </row>
    <row r="8" spans="1:7" x14ac:dyDescent="0.2">
      <c r="B8" t="s">
        <v>318</v>
      </c>
      <c r="C8" t="s">
        <v>67</v>
      </c>
      <c r="D8" s="18">
        <v>1687.1999999999998</v>
      </c>
    </row>
    <row r="9" spans="1:7" x14ac:dyDescent="0.2">
      <c r="C9" t="s">
        <v>27</v>
      </c>
      <c r="D9" s="18">
        <v>1534.4640000000002</v>
      </c>
    </row>
    <row r="10" spans="1:7" x14ac:dyDescent="0.2">
      <c r="B10" t="s">
        <v>347</v>
      </c>
      <c r="D10" s="18">
        <v>3221.6639999999998</v>
      </c>
      <c r="G10" s="17" t="s">
        <v>361</v>
      </c>
    </row>
    <row r="11" spans="1:7" x14ac:dyDescent="0.2">
      <c r="B11" t="s">
        <v>336</v>
      </c>
      <c r="C11" t="s">
        <v>67</v>
      </c>
      <c r="D11" s="18">
        <v>1790.1</v>
      </c>
    </row>
    <row r="12" spans="1:7" x14ac:dyDescent="0.2">
      <c r="C12" t="s">
        <v>16</v>
      </c>
      <c r="D12" s="18">
        <v>3291.0050000000001</v>
      </c>
    </row>
    <row r="13" spans="1:7" x14ac:dyDescent="0.2">
      <c r="C13" t="s">
        <v>27</v>
      </c>
      <c r="D13" s="18">
        <v>2044.1340000000002</v>
      </c>
    </row>
    <row r="14" spans="1:7" x14ac:dyDescent="0.2">
      <c r="B14" t="s">
        <v>348</v>
      </c>
      <c r="D14" s="18">
        <v>7125.2389999999996</v>
      </c>
    </row>
    <row r="15" spans="1:7" x14ac:dyDescent="0.2">
      <c r="B15" t="s">
        <v>337</v>
      </c>
      <c r="C15" t="s">
        <v>43</v>
      </c>
      <c r="D15" s="18">
        <v>3596.92</v>
      </c>
    </row>
    <row r="16" spans="1:7" x14ac:dyDescent="0.2">
      <c r="C16" t="s">
        <v>67</v>
      </c>
      <c r="D16" s="18">
        <v>3664.62</v>
      </c>
    </row>
    <row r="17" spans="1:4" x14ac:dyDescent="0.2">
      <c r="C17" t="s">
        <v>16</v>
      </c>
      <c r="D17" s="18">
        <v>3828.96</v>
      </c>
    </row>
    <row r="18" spans="1:4" x14ac:dyDescent="0.2">
      <c r="C18" t="s">
        <v>27</v>
      </c>
      <c r="D18" s="18">
        <v>2072</v>
      </c>
    </row>
    <row r="19" spans="1:4" x14ac:dyDescent="0.2">
      <c r="B19" t="s">
        <v>349</v>
      </c>
      <c r="D19" s="18">
        <v>13162.5</v>
      </c>
    </row>
    <row r="20" spans="1:4" x14ac:dyDescent="0.2">
      <c r="B20" t="s">
        <v>338</v>
      </c>
      <c r="C20" t="s">
        <v>43</v>
      </c>
      <c r="D20" s="18">
        <v>3373.384</v>
      </c>
    </row>
    <row r="21" spans="1:4" x14ac:dyDescent="0.2">
      <c r="C21" t="s">
        <v>27</v>
      </c>
      <c r="D21" s="18">
        <v>1700.16</v>
      </c>
    </row>
    <row r="22" spans="1:4" x14ac:dyDescent="0.2">
      <c r="B22" t="s">
        <v>350</v>
      </c>
      <c r="D22" s="18">
        <v>5073.5439999999999</v>
      </c>
    </row>
    <row r="23" spans="1:4" x14ac:dyDescent="0.2">
      <c r="A23" t="s">
        <v>339</v>
      </c>
      <c r="D23" s="18">
        <v>34883.197000000007</v>
      </c>
    </row>
    <row r="24" spans="1:4" x14ac:dyDescent="0.2">
      <c r="A24" t="s">
        <v>37</v>
      </c>
      <c r="B24" t="s">
        <v>334</v>
      </c>
      <c r="C24" t="s">
        <v>16</v>
      </c>
      <c r="D24" s="18">
        <v>1564.5440000000001</v>
      </c>
    </row>
    <row r="25" spans="1:4" x14ac:dyDescent="0.2">
      <c r="B25" t="s">
        <v>345</v>
      </c>
      <c r="D25" s="18">
        <v>1564.5440000000001</v>
      </c>
    </row>
    <row r="26" spans="1:4" x14ac:dyDescent="0.2">
      <c r="B26" t="s">
        <v>335</v>
      </c>
      <c r="C26" t="s">
        <v>67</v>
      </c>
      <c r="D26" s="18">
        <v>1302.8400000000001</v>
      </c>
    </row>
    <row r="27" spans="1:4" x14ac:dyDescent="0.2">
      <c r="C27" t="s">
        <v>16</v>
      </c>
      <c r="D27" s="18">
        <v>6120.4944999999998</v>
      </c>
    </row>
    <row r="28" spans="1:4" x14ac:dyDescent="0.2">
      <c r="C28" t="s">
        <v>27</v>
      </c>
      <c r="D28" s="18">
        <v>1338.6</v>
      </c>
    </row>
    <row r="29" spans="1:4" x14ac:dyDescent="0.2">
      <c r="B29" t="s">
        <v>346</v>
      </c>
      <c r="D29" s="18">
        <v>8761.9344999999994</v>
      </c>
    </row>
    <row r="30" spans="1:4" x14ac:dyDescent="0.2">
      <c r="B30" t="s">
        <v>318</v>
      </c>
      <c r="C30" t="s">
        <v>43</v>
      </c>
      <c r="D30" s="18">
        <v>1207.68</v>
      </c>
    </row>
    <row r="31" spans="1:4" x14ac:dyDescent="0.2">
      <c r="C31" t="s">
        <v>67</v>
      </c>
      <c r="D31" s="18">
        <v>1776</v>
      </c>
    </row>
    <row r="32" spans="1:4" x14ac:dyDescent="0.2">
      <c r="B32" t="s">
        <v>347</v>
      </c>
      <c r="D32" s="18">
        <v>2983.6800000000003</v>
      </c>
    </row>
    <row r="33" spans="1:4" x14ac:dyDescent="0.2">
      <c r="B33" t="s">
        <v>336</v>
      </c>
      <c r="C33" t="s">
        <v>43</v>
      </c>
      <c r="D33" s="18">
        <v>10428.083000000001</v>
      </c>
    </row>
    <row r="34" spans="1:4" x14ac:dyDescent="0.2">
      <c r="C34" t="s">
        <v>67</v>
      </c>
      <c r="D34" s="18">
        <v>9929.1219999999994</v>
      </c>
    </row>
    <row r="35" spans="1:4" x14ac:dyDescent="0.2">
      <c r="C35" t="s">
        <v>16</v>
      </c>
      <c r="D35" s="18">
        <v>3240.4369999999999</v>
      </c>
    </row>
    <row r="36" spans="1:4" x14ac:dyDescent="0.2">
      <c r="C36" t="s">
        <v>27</v>
      </c>
      <c r="D36" s="18">
        <v>2925</v>
      </c>
    </row>
    <row r="37" spans="1:4" x14ac:dyDescent="0.2">
      <c r="B37" t="s">
        <v>348</v>
      </c>
      <c r="D37" s="18">
        <v>26522.642</v>
      </c>
    </row>
    <row r="38" spans="1:4" x14ac:dyDescent="0.2">
      <c r="B38" t="s">
        <v>337</v>
      </c>
      <c r="C38" t="s">
        <v>43</v>
      </c>
      <c r="D38" s="18">
        <v>6641.1459999999997</v>
      </c>
    </row>
    <row r="39" spans="1:4" x14ac:dyDescent="0.2">
      <c r="C39" t="s">
        <v>67</v>
      </c>
      <c r="D39" s="18">
        <v>2466.2399999999998</v>
      </c>
    </row>
    <row r="40" spans="1:4" x14ac:dyDescent="0.2">
      <c r="C40" t="s">
        <v>16</v>
      </c>
      <c r="D40" s="18">
        <v>2478.6</v>
      </c>
    </row>
    <row r="41" spans="1:4" x14ac:dyDescent="0.2">
      <c r="C41" t="s">
        <v>27</v>
      </c>
      <c r="D41" s="18">
        <v>2535.42</v>
      </c>
    </row>
    <row r="42" spans="1:4" x14ac:dyDescent="0.2">
      <c r="B42" t="s">
        <v>349</v>
      </c>
      <c r="D42" s="18">
        <v>14121.405999999999</v>
      </c>
    </row>
    <row r="43" spans="1:4" x14ac:dyDescent="0.2">
      <c r="B43" t="s">
        <v>338</v>
      </c>
      <c r="C43" t="s">
        <v>16</v>
      </c>
      <c r="D43" s="18">
        <v>1593.8999999999999</v>
      </c>
    </row>
    <row r="44" spans="1:4" x14ac:dyDescent="0.2">
      <c r="B44" t="s">
        <v>350</v>
      </c>
      <c r="D44" s="18">
        <v>1593.8999999999999</v>
      </c>
    </row>
    <row r="45" spans="1:4" x14ac:dyDescent="0.2">
      <c r="A45" t="s">
        <v>340</v>
      </c>
      <c r="D45" s="18">
        <v>55548.106499999994</v>
      </c>
    </row>
    <row r="46" spans="1:4" x14ac:dyDescent="0.2">
      <c r="A46" t="s">
        <v>23</v>
      </c>
      <c r="B46" t="s">
        <v>334</v>
      </c>
      <c r="C46" t="s">
        <v>16</v>
      </c>
      <c r="D46" s="18">
        <v>3212.4449999999997</v>
      </c>
    </row>
    <row r="47" spans="1:4" x14ac:dyDescent="0.2">
      <c r="C47" t="s">
        <v>27</v>
      </c>
      <c r="D47" s="18">
        <v>1497.73</v>
      </c>
    </row>
    <row r="48" spans="1:4" x14ac:dyDescent="0.2">
      <c r="B48" t="s">
        <v>345</v>
      </c>
      <c r="D48" s="18">
        <v>4710.1749999999993</v>
      </c>
    </row>
    <row r="49" spans="2:4" x14ac:dyDescent="0.2">
      <c r="B49" t="s">
        <v>335</v>
      </c>
      <c r="C49" t="s">
        <v>43</v>
      </c>
      <c r="D49" s="18">
        <v>1188.393</v>
      </c>
    </row>
    <row r="50" spans="2:4" x14ac:dyDescent="0.2">
      <c r="C50" t="s">
        <v>67</v>
      </c>
      <c r="D50" s="18">
        <v>4629.0950000000003</v>
      </c>
    </row>
    <row r="51" spans="2:4" x14ac:dyDescent="0.2">
      <c r="C51" t="s">
        <v>16</v>
      </c>
      <c r="D51" s="18">
        <v>3491.2439999999997</v>
      </c>
    </row>
    <row r="52" spans="2:4" x14ac:dyDescent="0.2">
      <c r="C52" t="s">
        <v>27</v>
      </c>
      <c r="D52" s="18">
        <v>1517.08</v>
      </c>
    </row>
    <row r="53" spans="2:4" x14ac:dyDescent="0.2">
      <c r="B53" t="s">
        <v>346</v>
      </c>
      <c r="D53" s="18">
        <v>10825.812</v>
      </c>
    </row>
    <row r="54" spans="2:4" x14ac:dyDescent="0.2">
      <c r="B54" t="s">
        <v>318</v>
      </c>
      <c r="C54" t="s">
        <v>43</v>
      </c>
      <c r="D54" s="18">
        <v>1619.712</v>
      </c>
    </row>
    <row r="55" spans="2:4" x14ac:dyDescent="0.2">
      <c r="C55" t="s">
        <v>16</v>
      </c>
      <c r="D55" s="18">
        <v>959.04</v>
      </c>
    </row>
    <row r="56" spans="2:4" x14ac:dyDescent="0.2">
      <c r="B56" t="s">
        <v>347</v>
      </c>
      <c r="D56" s="18">
        <v>2578.752</v>
      </c>
    </row>
    <row r="57" spans="2:4" x14ac:dyDescent="0.2">
      <c r="B57" t="s">
        <v>336</v>
      </c>
      <c r="C57" t="s">
        <v>43</v>
      </c>
      <c r="D57" s="18">
        <v>1865.5120000000002</v>
      </c>
    </row>
    <row r="58" spans="2:4" x14ac:dyDescent="0.2">
      <c r="C58" t="s">
        <v>67</v>
      </c>
      <c r="D58" s="18">
        <v>2279.4299999999998</v>
      </c>
    </row>
    <row r="59" spans="2:4" x14ac:dyDescent="0.2">
      <c r="C59" t="s">
        <v>16</v>
      </c>
      <c r="D59" s="18">
        <v>8011.16</v>
      </c>
    </row>
    <row r="60" spans="2:4" x14ac:dyDescent="0.2">
      <c r="C60" t="s">
        <v>27</v>
      </c>
      <c r="D60" s="18">
        <v>4520.5889999999999</v>
      </c>
    </row>
    <row r="61" spans="2:4" x14ac:dyDescent="0.2">
      <c r="B61" t="s">
        <v>348</v>
      </c>
      <c r="D61" s="18">
        <v>16676.690999999999</v>
      </c>
    </row>
    <row r="62" spans="2:4" x14ac:dyDescent="0.2">
      <c r="B62" t="s">
        <v>337</v>
      </c>
      <c r="C62" t="s">
        <v>16</v>
      </c>
      <c r="D62" s="18">
        <v>1498.5</v>
      </c>
    </row>
    <row r="63" spans="2:4" x14ac:dyDescent="0.2">
      <c r="B63" t="s">
        <v>349</v>
      </c>
      <c r="D63" s="18">
        <v>1498.5</v>
      </c>
    </row>
    <row r="64" spans="2:4" x14ac:dyDescent="0.2">
      <c r="B64" t="s">
        <v>338</v>
      </c>
      <c r="C64" t="s">
        <v>43</v>
      </c>
      <c r="D64" s="18">
        <v>1983.52</v>
      </c>
    </row>
    <row r="65" spans="1:4" x14ac:dyDescent="0.2">
      <c r="B65" t="s">
        <v>350</v>
      </c>
      <c r="D65" s="18">
        <v>1983.52</v>
      </c>
    </row>
    <row r="66" spans="1:4" x14ac:dyDescent="0.2">
      <c r="A66" t="s">
        <v>341</v>
      </c>
      <c r="D66" s="18">
        <v>38273.449999999997</v>
      </c>
    </row>
    <row r="67" spans="1:4" x14ac:dyDescent="0.2">
      <c r="A67" t="s">
        <v>47</v>
      </c>
      <c r="B67" t="s">
        <v>334</v>
      </c>
      <c r="C67" t="s">
        <v>27</v>
      </c>
      <c r="D67" s="18">
        <v>1457.11</v>
      </c>
    </row>
    <row r="68" spans="1:4" x14ac:dyDescent="0.2">
      <c r="B68" t="s">
        <v>345</v>
      </c>
      <c r="D68" s="18">
        <v>1457.11</v>
      </c>
    </row>
    <row r="69" spans="1:4" x14ac:dyDescent="0.2">
      <c r="B69" t="s">
        <v>335</v>
      </c>
      <c r="C69" t="s">
        <v>27</v>
      </c>
      <c r="D69" s="18">
        <v>1417.1814999999999</v>
      </c>
    </row>
    <row r="70" spans="1:4" x14ac:dyDescent="0.2">
      <c r="B70" t="s">
        <v>346</v>
      </c>
      <c r="D70" s="18">
        <v>1417.1814999999999</v>
      </c>
    </row>
    <row r="71" spans="1:4" x14ac:dyDescent="0.2">
      <c r="B71" t="s">
        <v>318</v>
      </c>
      <c r="C71" t="s">
        <v>43</v>
      </c>
      <c r="D71" s="18">
        <v>1086.912</v>
      </c>
    </row>
    <row r="72" spans="1:4" x14ac:dyDescent="0.2">
      <c r="C72" t="s">
        <v>16</v>
      </c>
      <c r="D72" s="18">
        <v>1243.2</v>
      </c>
    </row>
    <row r="73" spans="1:4" x14ac:dyDescent="0.2">
      <c r="B73" t="s">
        <v>347</v>
      </c>
      <c r="D73" s="18">
        <v>2330.1120000000001</v>
      </c>
    </row>
    <row r="74" spans="1:4" x14ac:dyDescent="0.2">
      <c r="B74" t="s">
        <v>336</v>
      </c>
      <c r="C74" t="s">
        <v>67</v>
      </c>
      <c r="D74" s="18">
        <v>5547.8600000000006</v>
      </c>
    </row>
    <row r="75" spans="1:4" x14ac:dyDescent="0.2">
      <c r="C75" t="s">
        <v>27</v>
      </c>
      <c r="D75" s="18">
        <v>1790.1</v>
      </c>
    </row>
    <row r="76" spans="1:4" x14ac:dyDescent="0.2">
      <c r="B76" t="s">
        <v>348</v>
      </c>
      <c r="D76" s="18">
        <v>7337.9600000000009</v>
      </c>
    </row>
    <row r="77" spans="1:4" x14ac:dyDescent="0.2">
      <c r="B77" t="s">
        <v>337</v>
      </c>
      <c r="C77" t="s">
        <v>43</v>
      </c>
      <c r="D77" s="18">
        <v>5265.2</v>
      </c>
    </row>
    <row r="78" spans="1:4" x14ac:dyDescent="0.2">
      <c r="C78" t="s">
        <v>67</v>
      </c>
      <c r="D78" s="18">
        <v>3076.8119999999999</v>
      </c>
    </row>
    <row r="79" spans="1:4" x14ac:dyDescent="0.2">
      <c r="C79" t="s">
        <v>16</v>
      </c>
      <c r="D79" s="18">
        <v>1798.2</v>
      </c>
    </row>
    <row r="80" spans="1:4" x14ac:dyDescent="0.2">
      <c r="C80" t="s">
        <v>27</v>
      </c>
      <c r="D80" s="18">
        <v>2700</v>
      </c>
    </row>
    <row r="81" spans="1:4" x14ac:dyDescent="0.2">
      <c r="B81" t="s">
        <v>349</v>
      </c>
      <c r="D81" s="18">
        <v>12840.212</v>
      </c>
    </row>
    <row r="82" spans="1:4" x14ac:dyDescent="0.2">
      <c r="B82" t="s">
        <v>338</v>
      </c>
      <c r="C82" t="s">
        <v>67</v>
      </c>
      <c r="D82" s="18">
        <v>1719.144</v>
      </c>
    </row>
    <row r="83" spans="1:4" x14ac:dyDescent="0.2">
      <c r="B83" t="s">
        <v>350</v>
      </c>
      <c r="D83" s="18">
        <v>1719.144</v>
      </c>
    </row>
    <row r="84" spans="1:4" x14ac:dyDescent="0.2">
      <c r="A84" t="s">
        <v>342</v>
      </c>
      <c r="D84" s="18">
        <v>27101.719500000003</v>
      </c>
    </row>
    <row r="85" spans="1:4" x14ac:dyDescent="0.2">
      <c r="A85" t="s">
        <v>76</v>
      </c>
      <c r="B85" t="s">
        <v>335</v>
      </c>
      <c r="C85" t="s">
        <v>43</v>
      </c>
      <c r="D85" s="18">
        <v>1792.16</v>
      </c>
    </row>
    <row r="86" spans="1:4" x14ac:dyDescent="0.2">
      <c r="C86" t="s">
        <v>67</v>
      </c>
      <c r="D86" s="18">
        <v>5917.7289999999994</v>
      </c>
    </row>
    <row r="87" spans="1:4" x14ac:dyDescent="0.2">
      <c r="C87" t="s">
        <v>16</v>
      </c>
      <c r="D87" s="18">
        <v>1090.3530000000001</v>
      </c>
    </row>
    <row r="88" spans="1:4" x14ac:dyDescent="0.2">
      <c r="C88" t="s">
        <v>27</v>
      </c>
      <c r="D88" s="18">
        <v>4137.1670000000004</v>
      </c>
    </row>
    <row r="89" spans="1:4" x14ac:dyDescent="0.2">
      <c r="B89" t="s">
        <v>346</v>
      </c>
      <c r="D89" s="18">
        <v>12937.409</v>
      </c>
    </row>
    <row r="90" spans="1:4" x14ac:dyDescent="0.2">
      <c r="B90" t="s">
        <v>318</v>
      </c>
      <c r="C90" t="s">
        <v>67</v>
      </c>
      <c r="D90" s="18">
        <v>1358.64</v>
      </c>
    </row>
    <row r="91" spans="1:4" x14ac:dyDescent="0.2">
      <c r="C91" t="s">
        <v>27</v>
      </c>
      <c r="D91" s="18">
        <v>1619.712</v>
      </c>
    </row>
    <row r="92" spans="1:4" x14ac:dyDescent="0.2">
      <c r="B92" t="s">
        <v>347</v>
      </c>
      <c r="D92" s="18">
        <v>2978.3519999999999</v>
      </c>
    </row>
    <row r="93" spans="1:4" x14ac:dyDescent="0.2">
      <c r="B93" t="s">
        <v>336</v>
      </c>
      <c r="C93" t="s">
        <v>43</v>
      </c>
      <c r="D93" s="18">
        <v>6558.39</v>
      </c>
    </row>
    <row r="94" spans="1:4" x14ac:dyDescent="0.2">
      <c r="C94" t="s">
        <v>67</v>
      </c>
      <c r="D94" s="18">
        <v>11575.6</v>
      </c>
    </row>
    <row r="95" spans="1:4" x14ac:dyDescent="0.2">
      <c r="C95" t="s">
        <v>16</v>
      </c>
      <c r="D95" s="18">
        <v>2486.25</v>
      </c>
    </row>
    <row r="96" spans="1:4" x14ac:dyDescent="0.2">
      <c r="C96" t="s">
        <v>27</v>
      </c>
      <c r="D96" s="18">
        <v>2204.6959999999999</v>
      </c>
    </row>
    <row r="97" spans="1:4" x14ac:dyDescent="0.2">
      <c r="B97" t="s">
        <v>348</v>
      </c>
      <c r="D97" s="18">
        <v>22824.936000000002</v>
      </c>
    </row>
    <row r="98" spans="1:4" x14ac:dyDescent="0.2">
      <c r="B98" t="s">
        <v>337</v>
      </c>
      <c r="C98" t="s">
        <v>43</v>
      </c>
      <c r="D98" s="18">
        <v>6709.28</v>
      </c>
    </row>
    <row r="99" spans="1:4" x14ac:dyDescent="0.2">
      <c r="C99" t="s">
        <v>67</v>
      </c>
      <c r="D99" s="18">
        <v>1438.6079999999999</v>
      </c>
    </row>
    <row r="100" spans="1:4" x14ac:dyDescent="0.2">
      <c r="B100" t="s">
        <v>349</v>
      </c>
      <c r="D100" s="18">
        <v>8147.8879999999999</v>
      </c>
    </row>
    <row r="101" spans="1:4" x14ac:dyDescent="0.2">
      <c r="B101" t="s">
        <v>338</v>
      </c>
      <c r="C101" t="s">
        <v>43</v>
      </c>
      <c r="D101" s="18">
        <v>1005.48</v>
      </c>
    </row>
    <row r="102" spans="1:4" x14ac:dyDescent="0.2">
      <c r="C102" t="s">
        <v>67</v>
      </c>
      <c r="D102" s="18">
        <v>3022.04</v>
      </c>
    </row>
    <row r="103" spans="1:4" x14ac:dyDescent="0.2">
      <c r="C103" t="s">
        <v>16</v>
      </c>
      <c r="D103" s="18">
        <v>1593.9</v>
      </c>
    </row>
    <row r="104" spans="1:4" x14ac:dyDescent="0.2">
      <c r="C104" t="s">
        <v>27</v>
      </c>
      <c r="D104" s="18">
        <v>2016.2800000000002</v>
      </c>
    </row>
    <row r="105" spans="1:4" x14ac:dyDescent="0.2">
      <c r="B105" t="s">
        <v>350</v>
      </c>
      <c r="D105" s="18">
        <v>7637.7000000000007</v>
      </c>
    </row>
    <row r="106" spans="1:4" x14ac:dyDescent="0.2">
      <c r="A106" t="s">
        <v>343</v>
      </c>
      <c r="D106" s="18">
        <v>54526.285000000003</v>
      </c>
    </row>
    <row r="107" spans="1:4" x14ac:dyDescent="0.2">
      <c r="A107" t="s">
        <v>15</v>
      </c>
      <c r="B107" t="s">
        <v>334</v>
      </c>
      <c r="C107" t="s">
        <v>43</v>
      </c>
      <c r="D107" s="18">
        <v>1092.8800000000001</v>
      </c>
    </row>
    <row r="108" spans="1:4" x14ac:dyDescent="0.2">
      <c r="C108" t="s">
        <v>67</v>
      </c>
      <c r="D108" s="18">
        <v>4950.88</v>
      </c>
    </row>
    <row r="109" spans="1:4" x14ac:dyDescent="0.2">
      <c r="B109" t="s">
        <v>345</v>
      </c>
      <c r="D109" s="18">
        <v>6043.76</v>
      </c>
    </row>
    <row r="110" spans="1:4" x14ac:dyDescent="0.2">
      <c r="B110" t="s">
        <v>335</v>
      </c>
      <c r="C110" t="s">
        <v>43</v>
      </c>
      <c r="D110" s="18">
        <v>2976.6000000000004</v>
      </c>
    </row>
    <row r="111" spans="1:4" x14ac:dyDescent="0.2">
      <c r="C111" t="s">
        <v>67</v>
      </c>
      <c r="D111" s="18">
        <v>990.32749999999999</v>
      </c>
    </row>
    <row r="112" spans="1:4" x14ac:dyDescent="0.2">
      <c r="C112" t="s">
        <v>16</v>
      </c>
      <c r="D112" s="18">
        <v>7527.3429999999998</v>
      </c>
    </row>
    <row r="113" spans="2:4" x14ac:dyDescent="0.2">
      <c r="C113" t="s">
        <v>27</v>
      </c>
      <c r="D113" s="18">
        <v>3942.7139999999999</v>
      </c>
    </row>
    <row r="114" spans="2:4" x14ac:dyDescent="0.2">
      <c r="B114" t="s">
        <v>346</v>
      </c>
      <c r="D114" s="18">
        <v>15436.9845</v>
      </c>
    </row>
    <row r="115" spans="2:4" x14ac:dyDescent="0.2">
      <c r="B115" t="s">
        <v>318</v>
      </c>
      <c r="C115" t="s">
        <v>43</v>
      </c>
      <c r="D115" s="18">
        <v>1598.3999999999999</v>
      </c>
    </row>
    <row r="116" spans="2:4" x14ac:dyDescent="0.2">
      <c r="C116" t="s">
        <v>67</v>
      </c>
      <c r="D116" s="18">
        <v>3331.7760000000003</v>
      </c>
    </row>
    <row r="117" spans="2:4" x14ac:dyDescent="0.2">
      <c r="B117" t="s">
        <v>347</v>
      </c>
      <c r="D117" s="18">
        <v>4930.1760000000004</v>
      </c>
    </row>
    <row r="118" spans="2:4" x14ac:dyDescent="0.2">
      <c r="B118" t="s">
        <v>336</v>
      </c>
      <c r="C118" t="s">
        <v>43</v>
      </c>
      <c r="D118" s="18">
        <v>7653.8279999999995</v>
      </c>
    </row>
    <row r="119" spans="2:4" x14ac:dyDescent="0.2">
      <c r="C119" t="s">
        <v>67</v>
      </c>
      <c r="D119" s="18">
        <v>1919.52</v>
      </c>
    </row>
    <row r="120" spans="2:4" x14ac:dyDescent="0.2">
      <c r="C120" t="s">
        <v>16</v>
      </c>
      <c r="D120" s="18">
        <v>2925</v>
      </c>
    </row>
    <row r="121" spans="2:4" x14ac:dyDescent="0.2">
      <c r="C121" t="s">
        <v>27</v>
      </c>
      <c r="D121" s="18">
        <v>3167.2080000000005</v>
      </c>
    </row>
    <row r="122" spans="2:4" x14ac:dyDescent="0.2">
      <c r="B122" t="s">
        <v>348</v>
      </c>
      <c r="D122" s="18">
        <v>15665.556</v>
      </c>
    </row>
    <row r="123" spans="2:4" x14ac:dyDescent="0.2">
      <c r="B123" t="s">
        <v>337</v>
      </c>
      <c r="C123" t="s">
        <v>43</v>
      </c>
      <c r="D123" s="18">
        <v>6863.9039999999995</v>
      </c>
    </row>
    <row r="124" spans="2:4" x14ac:dyDescent="0.2">
      <c r="C124" t="s">
        <v>16</v>
      </c>
      <c r="D124" s="18">
        <v>4318.92</v>
      </c>
    </row>
    <row r="125" spans="2:4" x14ac:dyDescent="0.2">
      <c r="C125" t="s">
        <v>27</v>
      </c>
      <c r="D125" s="18">
        <v>2538.1999999999998</v>
      </c>
    </row>
    <row r="126" spans="2:4" x14ac:dyDescent="0.2">
      <c r="B126" t="s">
        <v>349</v>
      </c>
      <c r="D126" s="18">
        <v>13721.024000000001</v>
      </c>
    </row>
    <row r="127" spans="2:4" x14ac:dyDescent="0.2">
      <c r="B127" t="s">
        <v>338</v>
      </c>
      <c r="C127" t="s">
        <v>27</v>
      </c>
      <c r="D127" s="18">
        <v>2775.43</v>
      </c>
    </row>
    <row r="128" spans="2:4" x14ac:dyDescent="0.2">
      <c r="B128" t="s">
        <v>350</v>
      </c>
      <c r="D128" s="18">
        <v>2775.43</v>
      </c>
    </row>
    <row r="129" spans="1:4" x14ac:dyDescent="0.2">
      <c r="A129" t="s">
        <v>344</v>
      </c>
      <c r="D129" s="18">
        <v>58572.930499999995</v>
      </c>
    </row>
    <row r="130" spans="1:4" x14ac:dyDescent="0.2">
      <c r="A130" s="22" t="s">
        <v>330</v>
      </c>
      <c r="B130" s="22"/>
      <c r="C130" s="22"/>
      <c r="D130" s="31">
        <v>268905.68850000016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9A191-F9D0-4F4B-BACA-D9E1B95ABD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024BC6-1871-4204-814B-7BCB790B96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9159AC-73EB-44FC-B748-16F8B37E7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Electric vehicles</vt:lpstr>
      <vt:lpstr>Original Dataset</vt:lpstr>
      <vt:lpstr>Sales by Region</vt:lpstr>
      <vt:lpstr>Monthly Sales Trends</vt:lpstr>
      <vt:lpstr>Sales by Quarter</vt:lpstr>
      <vt:lpstr>Rep Sales Performance</vt:lpstr>
      <vt:lpstr>Sales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Damian Morais-Camara</cp:lastModifiedBy>
  <cp:revision/>
  <dcterms:created xsi:type="dcterms:W3CDTF">2024-10-29T02:24:53Z</dcterms:created>
  <dcterms:modified xsi:type="dcterms:W3CDTF">2025-08-24T18:37:39Z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