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6" i="1" l="1"/>
  <c r="M18" i="1"/>
  <c r="M16" i="1"/>
  <c r="M14" i="1"/>
  <c r="M34" i="1"/>
  <c r="M28" i="1"/>
  <c r="M26" i="1"/>
  <c r="M32" i="1"/>
  <c r="M22" i="1" l="1"/>
  <c r="M12" i="1"/>
</calcChain>
</file>

<file path=xl/sharedStrings.xml><?xml version="1.0" encoding="utf-8"?>
<sst xmlns="http://schemas.openxmlformats.org/spreadsheetml/2006/main" count="850" uniqueCount="325">
  <si>
    <t>\begin{table}[!htbp]</t>
  </si>
  <si>
    <t>\caption{Q-Q estimates for all outcome variables}</t>
  </si>
  <si>
    <t>\vspace{-3mm}</t>
  </si>
  <si>
    <t>\label{tab:fertilityALL}</t>
  </si>
  <si>
    <t>\begin{center}</t>
  </si>
  <si>
    <t>\midrule</t>
  </si>
  <si>
    <t>&amp; (a) &amp; (b) &amp; (c) &amp; (d) &amp; (e) &amp; (f)\\</t>
  </si>
  <si>
    <t>&amp; OLS &amp; OLS &amp; IV &amp; IV &amp; IV &amp; Implied \\</t>
  </si>
  <si>
    <t>&amp; NC &amp; S+H &amp; NC &amp; S &amp; S+H &amp; Ratio \textsuperscript{a} \\</t>
  </si>
  <si>
    <t>\textsc{P(Attendance)=1} &amp; &amp; &amp; &amp; &amp; &amp;\\</t>
  </si>
  <si>
    <t>\textsc{School Z-Score} &amp; &amp; &amp; &amp; &amp; &amp;\\</t>
  </si>
  <si>
    <t>\textsc{Years of Schooling} &amp; &amp; &amp; &amp; &amp; &amp;\\</t>
  </si>
  <si>
    <t>\begin{tabular}{lcccccc} \toprule</t>
  </si>
  <si>
    <t>\vspace{4pt} &amp;</t>
  </si>
  <si>
    <t>Pooled &amp;</t>
  </si>
  <si>
    <t>Lower Middle &amp;</t>
  </si>
  <si>
    <t>Upper Middle &amp;</t>
  </si>
  <si>
    <t>\bottomrule</t>
  </si>
  <si>
    <t>\end{tabular}</t>
  </si>
  <si>
    <t>\end{center}</t>
  </si>
  <si>
    <t>\end{table}</t>
  </si>
  <si>
    <t>\multicolumn{7}{c}{\begin{footnotesize} Robust standard errors in parentheses\end{footnotesize}} \\</t>
  </si>
  <si>
    <t>\multicolumn{7}{p{12.5cm}}{\setstretch{0.9}\begin{footnotesize}\textsc{Note:} All specifications include a full set of country, age, and year of birth controls. Robust standard errors are clustered by country.\end{footnotesize}}\\</t>
  </si>
  <si>
    <t>\multicolumn{7}{p{12.5cm}}{\setstretch{0.9}\begin{footnotesize}\textsuperscript{a}The implied ratio is a statistic proposed by \citet{Altonjietal2005} to determine the necessary ratio of selection on unobservables to selection on observables in order to explain away the entire OLS coefficient of interest. This is discussed in section \ref{scn:selection} \end{footnotesize}}\\</t>
  </si>
  <si>
    <t>&amp;</t>
  </si>
  <si>
    <t>\\</t>
  </si>
  <si>
    <t>0.0174</t>
  </si>
  <si>
    <t>0.0544</t>
  </si>
  <si>
    <t>0.201</t>
  </si>
  <si>
    <t>-0.317***</t>
  </si>
  <si>
    <t>(0.290)</t>
  </si>
  <si>
    <t>(0.296)</t>
  </si>
  <si>
    <t>(0.358)</t>
  </si>
  <si>
    <t>(0.00744)</t>
  </si>
  <si>
    <t>(0.00784)</t>
  </si>
  <si>
    <t>-0.554**</t>
  </si>
  <si>
    <t>-0.00901</t>
  </si>
  <si>
    <t>-0.00613</t>
  </si>
  <si>
    <t>0.00140</t>
  </si>
  <si>
    <t>-0.0111**</t>
  </si>
  <si>
    <t>-0.0272**</t>
  </si>
  <si>
    <t>(0.0127)</t>
  </si>
  <si>
    <t>(0.0135)</t>
  </si>
  <si>
    <t>(0.000821)</t>
  </si>
  <si>
    <t>(0.000835)</t>
  </si>
  <si>
    <t>\end{footnotesize}</t>
  </si>
  <si>
    <t>\begin{footnotesize}</t>
  </si>
  <si>
    <t>\end{footnotesize} &amp; \begin{footnotesize}</t>
  </si>
  <si>
    <t>-0.0162</t>
  </si>
  <si>
    <t>-0.00863</t>
  </si>
  <si>
    <t>0.0219</t>
  </si>
  <si>
    <t>-0.0778**</t>
  </si>
  <si>
    <t>-0.125**</t>
  </si>
  <si>
    <t>(0.0244)</t>
  </si>
  <si>
    <t>(0.0247)</t>
  </si>
  <si>
    <t>(0.0277)</t>
  </si>
  <si>
    <t>(0.00118)</t>
  </si>
  <si>
    <t>(0.00123)</t>
  </si>
  <si>
    <t>-0.0245</t>
  </si>
  <si>
    <t>-0.0179</t>
  </si>
  <si>
    <t>0.00371**</t>
  </si>
  <si>
    <t>-0.00654**</t>
  </si>
  <si>
    <t>(0.0193)</t>
  </si>
  <si>
    <t>(0.0194)</t>
  </si>
  <si>
    <t>(0.0203)</t>
  </si>
  <si>
    <t>(0.00127)</t>
  </si>
  <si>
    <t>(0.00131)</t>
  </si>
  <si>
    <t>N/A</t>
  </si>
  <si>
    <t>\multicolumn{7}{c}{\begin{footnotesize} ** p$&lt;$0.01, * p$&lt;$0.05 \end{footnotesize}} \\</t>
  </si>
  <si>
    <t>\begin{sidewaystable}[!htbp]</t>
  </si>
  <si>
    <t>\caption{Q-Q specification with years of schooling as quality}</t>
  </si>
  <si>
    <t>\label{tab:YrsEduc}</t>
  </si>
  <si>
    <t>\begin{tabular}{lcccccccccc} \toprule</t>
  </si>
  <si>
    <t>&amp; OLS NC &amp; OLS S+H &amp; IV NC &amp; IV S &amp; IV S+H &amp; OLS NC &amp; OLS S+H &amp; IV NC &amp; IV S &amp; IV S+H \\ \midrule</t>
  </si>
  <si>
    <t>Observations &amp; 71,010 &amp; 71,010 &amp; 39,934 &amp; 114,760 &amp; 114,760 &amp; 64,226 &amp; 126,600 &amp; 126,600 &amp; 70,102 \\</t>
  </si>
  <si>
    <t>\begin{footnotesize}\end{footnotesize}&amp;\begin{footnotesize}\end{footnotesize}&amp;\begin{footnotesize}\end{footnotesize}&amp;\begin{footnotesize}\end{footnotesize}&amp;\begin{footnotesize}\end{footnotesize}&amp;\begin{footnotesize}\end{footnotesize}&amp;\begin{footnotesize}\end{footnotesize}&amp;\begin{footnotesize}\end{footnotesize}&amp;\begin{footnotesize}\end{footnotesize}&amp;\begin{footnotesize}\end{footnotesize}&amp;\begin{footnotesize}\end{footnotesize}\\</t>
  </si>
  <si>
    <t>\vspace{4pt} &amp; \begin{footnotesize}\end{footnotesize} &amp;  \begin{footnotesize}\end{footnotesize} &amp; \begin{footnotesize}\end{footnotesize} &amp; \begin{footnotesize}\end{footnotesize} &amp; \begin{footnotesize}\end{footnotesize} &amp; \begin{footnotesize}\end{footnotesize} &amp; \begin{footnotesize}\end{footnotesize} &amp; \begin{footnotesize}\end{footnotesize} &amp; \begin{footnotesize}\end{footnotesize} &amp; \begin{footnotesize}\end{footnotesize} \\</t>
  </si>
  <si>
    <t>$R^2$ &amp; 0.303 &amp; x &amp; &amp; &amp; &amp;x &amp;x &amp;  &amp; &amp; \\ \midrule</t>
  </si>
  <si>
    <t>\vspace{4pt} &amp; \begin{footnotesize}</t>
  </si>
  <si>
    <t>\end{footnotesize} \\</t>
  </si>
  <si>
    <t>\end{footnotesize}}\\</t>
  </si>
  <si>
    <t>\end{sidewaystable}</t>
  </si>
  <si>
    <t>\setstretch{1.5}</t>
  </si>
  <si>
    <t>\multicolumn{11}{c}{\begin{footnotesize} Robust standard errors in parentheses\end{footnotesize}} \\</t>
  </si>
  <si>
    <t>\multicolumn{11}{c}{\begin{footnotesize} ** p$&lt;$0.01, * p$&lt;$0.05 \end{footnotesize}} \\</t>
  </si>
  <si>
    <t>\multicolumn{11}{p{17.2cm}}{\setstretch{0.9}\begin{footnotesize}\textsc{Note:} All specifications include a full set of country, age, and year of birth controls. Robust standard errors are clustered by country.</t>
  </si>
  <si>
    <t>fert</t>
  </si>
  <si>
    <t>educf_0</t>
  </si>
  <si>
    <t>educf_1_4</t>
  </si>
  <si>
    <t>educf_5_6</t>
  </si>
  <si>
    <t>educf_7_10</t>
  </si>
  <si>
    <t>poor1</t>
  </si>
  <si>
    <t>height</t>
  </si>
  <si>
    <t>bmi</t>
  </si>
  <si>
    <t>malec</t>
  </si>
  <si>
    <t>agemay</t>
  </si>
  <si>
    <t>borddummy2</t>
  </si>
  <si>
    <t>borddummy3</t>
  </si>
  <si>
    <t/>
  </si>
  <si>
    <t>(0.0302)</t>
  </si>
  <si>
    <t>(0.0576)</t>
  </si>
  <si>
    <t>(0.0286)</t>
  </si>
  <si>
    <t>(0.0321)</t>
  </si>
  <si>
    <t>(0.0447)</t>
  </si>
  <si>
    <t>(0.0511)</t>
  </si>
  <si>
    <t>0.0244***</t>
  </si>
  <si>
    <t>(0.0458)</t>
  </si>
  <si>
    <t>(0.160)</t>
  </si>
  <si>
    <t>&amp; \multicolumn{5}{c}{2 +} &amp; \multicolumn{5}{c}{5 +} \\ \cmidrule(r){2-6} \cmidrule(r){7-11}</t>
  </si>
  <si>
    <t>-0.588***</t>
  </si>
  <si>
    <t>(0.00962)</t>
  </si>
  <si>
    <t>-0.104***</t>
  </si>
  <si>
    <t>(0.0380)</t>
  </si>
  <si>
    <t>0.128***</t>
  </si>
  <si>
    <t>(0.00606)</t>
  </si>
  <si>
    <t>-0.309***</t>
  </si>
  <si>
    <t>(0.00914)</t>
  </si>
  <si>
    <t>-4.337***</t>
  </si>
  <si>
    <t>(0.0641)</t>
  </si>
  <si>
    <t>-2.874***</t>
  </si>
  <si>
    <t>(0.0682)</t>
  </si>
  <si>
    <t>-1.650***</t>
  </si>
  <si>
    <t>(0.0665)</t>
  </si>
  <si>
    <t>-0.871***</t>
  </si>
  <si>
    <t>(0.0631)</t>
  </si>
  <si>
    <t>-1.937***</t>
  </si>
  <si>
    <t>(0.0691)</t>
  </si>
  <si>
    <t>(0.00279)</t>
  </si>
  <si>
    <t>0.0700***</t>
  </si>
  <si>
    <t>(0.00346)</t>
  </si>
  <si>
    <t>0.151***</t>
  </si>
  <si>
    <t>(0.0343)</t>
  </si>
  <si>
    <t>0.0502***</t>
  </si>
  <si>
    <t>(0.00559)</t>
  </si>
  <si>
    <t>0.915</t>
  </si>
  <si>
    <t>(0.776)</t>
  </si>
  <si>
    <t>-0.142***</t>
  </si>
  <si>
    <t>(0.0519)</t>
  </si>
  <si>
    <t>0.309***</t>
  </si>
  <si>
    <t>(0.0938)</t>
  </si>
  <si>
    <t>0.260</t>
  </si>
  <si>
    <t>(0.482)</t>
  </si>
  <si>
    <t>-5.585***</t>
  </si>
  <si>
    <t>(0.851)</t>
  </si>
  <si>
    <t>-3.892***</t>
  </si>
  <si>
    <t>(0.725)</t>
  </si>
  <si>
    <t>-2.264***</t>
  </si>
  <si>
    <t>(0.455)</t>
  </si>
  <si>
    <t>-1.229***</t>
  </si>
  <si>
    <t>(0.294)</t>
  </si>
  <si>
    <t>-2.521***</t>
  </si>
  <si>
    <t>(0.378)</t>
  </si>
  <si>
    <t>0.159***</t>
  </si>
  <si>
    <t>(0.0455)</t>
  </si>
  <si>
    <t>0.0948**</t>
  </si>
  <si>
    <t>(0.0370)</t>
  </si>
  <si>
    <t>0.118</t>
  </si>
  <si>
    <t>(0.449)</t>
  </si>
  <si>
    <t>-5.052***</t>
  </si>
  <si>
    <t>(0.754)</t>
  </si>
  <si>
    <t>-3.488***</t>
  </si>
  <si>
    <t>(0.649)</t>
  </si>
  <si>
    <t>-2.036***</t>
  </si>
  <si>
    <t>(0.411)</t>
  </si>
  <si>
    <t>-1.121***</t>
  </si>
  <si>
    <t>(0.271)</t>
  </si>
  <si>
    <t>-2.243***</t>
  </si>
  <si>
    <t>(0.329)</t>
  </si>
  <si>
    <t>0.0280***</t>
  </si>
  <si>
    <t>(0.00472)</t>
  </si>
  <si>
    <t>0.0810***</t>
  </si>
  <si>
    <t>(0.0121)</t>
  </si>
  <si>
    <t>0.179***</t>
  </si>
  <si>
    <t>(0.0462)</t>
  </si>
  <si>
    <t>0.0824**</t>
  </si>
  <si>
    <t>-0.492***</t>
  </si>
  <si>
    <t>(0.00857)</t>
  </si>
  <si>
    <t>0.124***</t>
  </si>
  <si>
    <t>0.0449***</t>
  </si>
  <si>
    <t>(0.00516)</t>
  </si>
  <si>
    <t>-3.79e-05</t>
  </si>
  <si>
    <t>(0.0395)</t>
  </si>
  <si>
    <t>-0.298***</t>
  </si>
  <si>
    <t>(0.00810)</t>
  </si>
  <si>
    <t>-3.344***</t>
  </si>
  <si>
    <t>-1.955***</t>
  </si>
  <si>
    <t>(0.0546)</t>
  </si>
  <si>
    <t>-0.847***</t>
  </si>
  <si>
    <t>-1.815***</t>
  </si>
  <si>
    <t>(0.0522)</t>
  </si>
  <si>
    <t>0.0178***</t>
  </si>
  <si>
    <t>(0.00229)</t>
  </si>
  <si>
    <t>0.0864***</t>
  </si>
  <si>
    <t>(0.00287)</t>
  </si>
  <si>
    <t>0.342***</t>
  </si>
  <si>
    <t>(0.0279)</t>
  </si>
  <si>
    <t>0.0318***</t>
  </si>
  <si>
    <t>(0.00477)</t>
  </si>
  <si>
    <t>-0.0234</t>
  </si>
  <si>
    <t>(0.0364)</t>
  </si>
  <si>
    <t>0.0689</t>
  </si>
  <si>
    <t>(0.0423)</t>
  </si>
  <si>
    <t>0.0254</t>
  </si>
  <si>
    <t>(0.286)</t>
  </si>
  <si>
    <t>0.0792**</t>
  </si>
  <si>
    <t>(0.0397)</t>
  </si>
  <si>
    <t>0.0834***</t>
  </si>
  <si>
    <t>(0.0219)</t>
  </si>
  <si>
    <t>-0.280*</t>
  </si>
  <si>
    <t>-0.431</t>
  </si>
  <si>
    <t>(0.310)</t>
  </si>
  <si>
    <t>-0.149</t>
  </si>
  <si>
    <t>(0.247)</t>
  </si>
  <si>
    <t>-4.753***</t>
  </si>
  <si>
    <t>(0.309)</t>
  </si>
  <si>
    <t>-3.245***</t>
  </si>
  <si>
    <t>(0.251)</t>
  </si>
  <si>
    <t>-2.003***</t>
  </si>
  <si>
    <t>(0.174)</t>
  </si>
  <si>
    <t>-1.045***</t>
  </si>
  <si>
    <t>(0.131)</t>
  </si>
  <si>
    <t>-2.064***</t>
  </si>
  <si>
    <t>(0.170)</t>
  </si>
  <si>
    <t>0.300***</t>
  </si>
  <si>
    <t>(0.0296)</t>
  </si>
  <si>
    <t>0.0395**</t>
  </si>
  <si>
    <t>(0.0170)</t>
  </si>
  <si>
    <t>-0.0826</t>
  </si>
  <si>
    <t>(0.133)</t>
  </si>
  <si>
    <t>-0.0399</t>
  </si>
  <si>
    <t>(0.256)</t>
  </si>
  <si>
    <t>-0.246</t>
  </si>
  <si>
    <t>(0.238)</t>
  </si>
  <si>
    <t>-4.353***</t>
  </si>
  <si>
    <t>(0.282)</t>
  </si>
  <si>
    <t>-2.953***</t>
  </si>
  <si>
    <t>(0.231)</t>
  </si>
  <si>
    <t>-1.828***</t>
  </si>
  <si>
    <t>(0.162)</t>
  </si>
  <si>
    <t>-0.971***</t>
  </si>
  <si>
    <t>(0.126)</t>
  </si>
  <si>
    <t>-1.847***</t>
  </si>
  <si>
    <t>(0.155)</t>
  </si>
  <si>
    <t>0.0182***</t>
  </si>
  <si>
    <t>0.0875***</t>
  </si>
  <si>
    <t>(0.00582)</t>
  </si>
  <si>
    <t>0.340***</t>
  </si>
  <si>
    <t>0.0353**</t>
  </si>
  <si>
    <t>(0.0166)</t>
  </si>
  <si>
    <t>-0.0504</t>
  </si>
  <si>
    <t>(0.129)</t>
  </si>
  <si>
    <t>0.0153</t>
  </si>
  <si>
    <t>(0.249)</t>
  </si>
  <si>
    <t>Low Income &amp;</t>
  </si>
  <si>
    <t>-0.00523</t>
  </si>
  <si>
    <t>-0.00213</t>
  </si>
  <si>
    <t>-0.00889</t>
  </si>
  <si>
    <t>-0.0142**</t>
  </si>
  <si>
    <t>-0.0300**</t>
  </si>
  <si>
    <t>(0.0371)</t>
  </si>
  <si>
    <t>(0.0375)</t>
  </si>
  <si>
    <t>(0.00218)</t>
  </si>
  <si>
    <t>(0.00211)</t>
  </si>
  <si>
    <t>0.00372</t>
  </si>
  <si>
    <t>0.00461</t>
  </si>
  <si>
    <t>0.0197</t>
  </si>
  <si>
    <t>-0.0276**</t>
  </si>
  <si>
    <t>-0.0476**</t>
  </si>
  <si>
    <t>(0.0184)</t>
  </si>
  <si>
    <t>(0.0186)</t>
  </si>
  <si>
    <t>(0.0201)</t>
  </si>
  <si>
    <t>(0.00121)</t>
  </si>
  <si>
    <t>-0.0730**</t>
  </si>
  <si>
    <t>-0.102**</t>
  </si>
  <si>
    <t>-0.0376</t>
  </si>
  <si>
    <t>-0.0284</t>
  </si>
  <si>
    <t>-0.00256</t>
  </si>
  <si>
    <t>(0.0325)</t>
  </si>
  <si>
    <t>(0.0354)</t>
  </si>
  <si>
    <t>(0.00176)</t>
  </si>
  <si>
    <t>(0.00187)</t>
  </si>
  <si>
    <t>-0.0303</t>
  </si>
  <si>
    <t>-0.0231</t>
  </si>
  <si>
    <t>0.0324</t>
  </si>
  <si>
    <t>-0.0875**</t>
  </si>
  <si>
    <t>-0.142**</t>
  </si>
  <si>
    <t>(0.0382)</t>
  </si>
  <si>
    <t>(0.0387)</t>
  </si>
  <si>
    <t>(0.00179)</t>
  </si>
  <si>
    <t>(0.00186)</t>
  </si>
  <si>
    <t>0.0252</t>
  </si>
  <si>
    <t>-0.0944</t>
  </si>
  <si>
    <t>-0.0785</t>
  </si>
  <si>
    <t>-0.216**</t>
  </si>
  <si>
    <t>-0.378**</t>
  </si>
  <si>
    <t>(0.426)</t>
  </si>
  <si>
    <t>(0.471)</t>
  </si>
  <si>
    <t>(0.0132)</t>
  </si>
  <si>
    <t>0.0225</t>
  </si>
  <si>
    <t>0.125</t>
  </si>
  <si>
    <t>0.563</t>
  </si>
  <si>
    <t>-0.377**</t>
  </si>
  <si>
    <t>-0.641**</t>
  </si>
  <si>
    <t>(0.443)</t>
  </si>
  <si>
    <t>(0.469)</t>
  </si>
  <si>
    <t>(0.635)</t>
  </si>
  <si>
    <t>(0.0105)</t>
  </si>
  <si>
    <t>(0.0110)</t>
  </si>
  <si>
    <t>0.115</t>
  </si>
  <si>
    <t>0.123</t>
  </si>
  <si>
    <t>-0.0839</t>
  </si>
  <si>
    <t>-0.308**</t>
  </si>
  <si>
    <t>-0.583**</t>
  </si>
  <si>
    <t>(0.704)</t>
  </si>
  <si>
    <t>(0.707)</t>
  </si>
  <si>
    <t>(0.744)</t>
  </si>
  <si>
    <t>(0.0185)</t>
  </si>
  <si>
    <t>(0.0189)</t>
  </si>
  <si>
    <t>-0.136**</t>
  </si>
  <si>
    <t>(0.00335)</t>
  </si>
  <si>
    <t>0.0665**</t>
  </si>
  <si>
    <t>(0.00327)</t>
  </si>
  <si>
    <t>(0.0849)</t>
  </si>
  <si>
    <t>(0.0798)</t>
  </si>
  <si>
    <t>(0.0788)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</si>
</sst>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9">
    <xf numFmtId="0" fontId="0" fillId="0" borderId="0" xfId="0"/>
    <xf numFmtId="0" fontId="18" fillId="0" borderId="0" xfId="42"/>
    <xf numFmtId="2" fontId="0" fillId="0" borderId="0" xfId="0" applyNumberFormat="1"/>
    <xf numFmtId="0" fontId="19" fillId="0" borderId="0" xfId="43" quotePrefix="1" applyNumberFormat="1" applyAlignment="1">
      <alignment horizontal="center"/>
    </xf>
    <xf numFmtId="0" fontId="19" fillId="0" borderId="0" xfId="43" applyNumberFormat="1" applyAlignment="1">
      <alignment horizontal="center"/>
    </xf>
    <xf numFmtId="0" fontId="19" fillId="0" borderId="0" xfId="43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/>
    <xf numFmtId="0" fontId="19" fillId="0" borderId="0" xfId="43" applyNumberFormat="1" applyFill="1" applyAlignment="1">
      <alignment horizontal="center"/>
    </xf>
    <xf numFmtId="0" fontId="19" fillId="0" borderId="0" xfId="43" applyNumberFormat="1" applyAlignment="1">
      <alignment horizontal="center"/>
    </xf>
    <xf numFmtId="0" fontId="19" fillId="0" borderId="0" xfId="43" applyNumberFormat="1" applyAlignment="1">
      <alignment horizontal="center"/>
    </xf>
    <xf numFmtId="0" fontId="19" fillId="0" borderId="0" xfId="43" applyNumberFormat="1" applyAlignment="1">
      <alignment horizontal="center"/>
    </xf>
    <xf numFmtId="0" fontId="19" fillId="0" borderId="0" xfId="43" applyNumberFormat="1" applyAlignment="1">
      <alignment horizontal="center"/>
    </xf>
    <xf numFmtId="0" fontId="19" fillId="0" borderId="0" xfId="43" applyNumberFormat="1" applyAlignment="1">
      <alignment horizontal="center"/>
    </xf>
    <xf numFmtId="0" fontId="19" fillId="0" borderId="0" xfId="43" applyNumberFormat="1" applyAlignment="1">
      <alignment horizontal="center"/>
    </xf>
    <xf numFmtId="0" fontId="0" fillId="0" borderId="0" xfId="0" quotePrefix="1"/>
    <xf numFmtId="0" fontId="19" fillId="0" borderId="0" xfId="43" applyNumberFormat="1" applyAlignment="1">
      <alignment horizontal="center"/>
    </xf>
    <xf numFmtId="0" fontId="19" fillId="0" borderId="0" xfId="43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21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20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24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23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19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Relationship Id="rId22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C1" workbookViewId="0">
      <selection activeCell="A48" sqref="A1:O48"/>
    </sheetView>
  </sheetViews>
  <sheetFormatPr defaultRowHeight="15" x14ac:dyDescent="0.25"/>
  <cols>
    <col min="1" max="1" width="53.42578125" customWidth="1"/>
    <col min="2" max="2" width="19.7109375" customWidth="1"/>
    <col min="4" max="4" width="40.85546875" customWidth="1"/>
    <col min="5" max="5" width="9.140625" customWidth="1"/>
    <col min="6" max="6" width="41" customWidth="1"/>
    <col min="7" max="7" width="9.42578125" customWidth="1"/>
    <col min="8" max="8" width="42.85546875" customWidth="1"/>
    <col min="13" max="13" width="9.57031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x14ac:dyDescent="0.25">
      <c r="A5" t="s">
        <v>4</v>
      </c>
      <c r="E5" s="13"/>
      <c r="F5" s="13"/>
      <c r="G5" s="13"/>
    </row>
    <row r="6" spans="1:15" x14ac:dyDescent="0.25">
      <c r="A6" t="s">
        <v>12</v>
      </c>
      <c r="E6" s="13"/>
      <c r="F6" s="13"/>
      <c r="G6" s="13"/>
    </row>
    <row r="7" spans="1:15" x14ac:dyDescent="0.25">
      <c r="A7" t="s">
        <v>6</v>
      </c>
      <c r="C7" s="14"/>
      <c r="E7" s="15"/>
      <c r="F7" s="15"/>
      <c r="G7" s="15"/>
      <c r="H7" s="15"/>
      <c r="I7" s="15"/>
    </row>
    <row r="8" spans="1:15" x14ac:dyDescent="0.25">
      <c r="A8" t="s">
        <v>7</v>
      </c>
      <c r="G8" s="18"/>
    </row>
    <row r="9" spans="1:15" x14ac:dyDescent="0.25">
      <c r="A9" t="s">
        <v>8</v>
      </c>
      <c r="G9" s="18"/>
    </row>
    <row r="10" spans="1:15" x14ac:dyDescent="0.25">
      <c r="A10" t="s">
        <v>5</v>
      </c>
      <c r="G10" s="17"/>
    </row>
    <row r="11" spans="1:15" x14ac:dyDescent="0.25">
      <c r="A11" t="s">
        <v>11</v>
      </c>
      <c r="G11" s="10"/>
    </row>
    <row r="12" spans="1:15" x14ac:dyDescent="0.25">
      <c r="A12" t="s">
        <v>14</v>
      </c>
      <c r="C12" s="3" t="s">
        <v>35</v>
      </c>
      <c r="D12" t="s">
        <v>24</v>
      </c>
      <c r="E12" s="4" t="s">
        <v>29</v>
      </c>
      <c r="F12" t="s">
        <v>24</v>
      </c>
      <c r="G12" s="4" t="s">
        <v>28</v>
      </c>
      <c r="H12" t="s">
        <v>24</v>
      </c>
      <c r="I12" s="4" t="s">
        <v>27</v>
      </c>
      <c r="J12" t="s">
        <v>24</v>
      </c>
      <c r="K12" s="4" t="s">
        <v>26</v>
      </c>
      <c r="L12" t="s">
        <v>24</v>
      </c>
      <c r="M12" s="2">
        <f>317/(554-317)</f>
        <v>1.3375527426160339</v>
      </c>
      <c r="O12" s="1" t="s">
        <v>25</v>
      </c>
    </row>
    <row r="13" spans="1:15" x14ac:dyDescent="0.25">
      <c r="A13" t="s">
        <v>13</v>
      </c>
      <c r="B13" t="s">
        <v>46</v>
      </c>
      <c r="C13" s="4" t="s">
        <v>34</v>
      </c>
      <c r="D13" t="s">
        <v>47</v>
      </c>
      <c r="E13" s="4" t="s">
        <v>33</v>
      </c>
      <c r="F13" t="s">
        <v>47</v>
      </c>
      <c r="G13" s="4" t="s">
        <v>32</v>
      </c>
      <c r="H13" t="s">
        <v>47</v>
      </c>
      <c r="I13" s="4" t="s">
        <v>31</v>
      </c>
      <c r="J13" t="s">
        <v>47</v>
      </c>
      <c r="K13" s="4" t="s">
        <v>30</v>
      </c>
      <c r="L13" t="s">
        <v>47</v>
      </c>
      <c r="N13" t="s">
        <v>45</v>
      </c>
      <c r="O13" s="1" t="s">
        <v>25</v>
      </c>
    </row>
    <row r="14" spans="1:15" x14ac:dyDescent="0.25">
      <c r="A14" t="s">
        <v>253</v>
      </c>
      <c r="C14" s="17" t="s">
        <v>294</v>
      </c>
      <c r="D14" t="s">
        <v>24</v>
      </c>
      <c r="E14" s="17" t="s">
        <v>293</v>
      </c>
      <c r="F14" t="s">
        <v>24</v>
      </c>
      <c r="G14" s="17" t="s">
        <v>292</v>
      </c>
      <c r="H14" t="s">
        <v>24</v>
      </c>
      <c r="I14" s="17" t="s">
        <v>291</v>
      </c>
      <c r="J14" t="s">
        <v>24</v>
      </c>
      <c r="K14" s="17" t="s">
        <v>290</v>
      </c>
      <c r="L14" t="s">
        <v>24</v>
      </c>
      <c r="M14" s="2">
        <f>378/(378-216)</f>
        <v>2.3333333333333335</v>
      </c>
      <c r="O14" s="1" t="s">
        <v>25</v>
      </c>
    </row>
    <row r="15" spans="1:15" x14ac:dyDescent="0.25">
      <c r="A15" t="s">
        <v>13</v>
      </c>
      <c r="B15" t="s">
        <v>46</v>
      </c>
      <c r="C15" s="17" t="s">
        <v>297</v>
      </c>
      <c r="D15" t="s">
        <v>47</v>
      </c>
      <c r="E15" s="17" t="s">
        <v>171</v>
      </c>
      <c r="F15" t="s">
        <v>47</v>
      </c>
      <c r="G15" s="17" t="s">
        <v>296</v>
      </c>
      <c r="H15" t="s">
        <v>47</v>
      </c>
      <c r="I15" s="17" t="s">
        <v>295</v>
      </c>
      <c r="J15" t="s">
        <v>47</v>
      </c>
      <c r="K15" s="17" t="s">
        <v>295</v>
      </c>
      <c r="L15" t="s">
        <v>47</v>
      </c>
      <c r="N15" t="s">
        <v>45</v>
      </c>
      <c r="O15" s="1" t="s">
        <v>25</v>
      </c>
    </row>
    <row r="16" spans="1:15" x14ac:dyDescent="0.25">
      <c r="A16" t="s">
        <v>15</v>
      </c>
      <c r="C16" s="6" t="s">
        <v>302</v>
      </c>
      <c r="D16" t="s">
        <v>24</v>
      </c>
      <c r="E16" s="6" t="s">
        <v>301</v>
      </c>
      <c r="F16" t="s">
        <v>24</v>
      </c>
      <c r="G16" s="6" t="s">
        <v>300</v>
      </c>
      <c r="H16" t="s">
        <v>24</v>
      </c>
      <c r="I16" s="6" t="s">
        <v>299</v>
      </c>
      <c r="J16" t="s">
        <v>24</v>
      </c>
      <c r="K16" s="6" t="s">
        <v>298</v>
      </c>
      <c r="L16" t="s">
        <v>24</v>
      </c>
      <c r="M16" s="2">
        <f>377/(641-377)</f>
        <v>1.428030303030303</v>
      </c>
      <c r="O16" s="1" t="s">
        <v>25</v>
      </c>
    </row>
    <row r="17" spans="1:15" x14ac:dyDescent="0.25">
      <c r="A17" t="s">
        <v>13</v>
      </c>
      <c r="B17" t="s">
        <v>46</v>
      </c>
      <c r="C17" s="6" t="s">
        <v>307</v>
      </c>
      <c r="D17" t="s">
        <v>47</v>
      </c>
      <c r="E17" s="6" t="s">
        <v>306</v>
      </c>
      <c r="F17" t="s">
        <v>47</v>
      </c>
      <c r="G17" s="6" t="s">
        <v>305</v>
      </c>
      <c r="H17" t="s">
        <v>47</v>
      </c>
      <c r="I17" s="6" t="s">
        <v>304</v>
      </c>
      <c r="J17" t="s">
        <v>47</v>
      </c>
      <c r="K17" s="6" t="s">
        <v>303</v>
      </c>
      <c r="L17" t="s">
        <v>47</v>
      </c>
      <c r="N17" t="s">
        <v>45</v>
      </c>
      <c r="O17" s="1" t="s">
        <v>25</v>
      </c>
    </row>
    <row r="18" spans="1:15" x14ac:dyDescent="0.25">
      <c r="A18" t="s">
        <v>16</v>
      </c>
      <c r="C18" s="18" t="s">
        <v>312</v>
      </c>
      <c r="D18" t="s">
        <v>24</v>
      </c>
      <c r="E18" s="18" t="s">
        <v>311</v>
      </c>
      <c r="F18" t="s">
        <v>24</v>
      </c>
      <c r="G18" s="18" t="s">
        <v>310</v>
      </c>
      <c r="H18" t="s">
        <v>24</v>
      </c>
      <c r="I18" s="18" t="s">
        <v>309</v>
      </c>
      <c r="J18" t="s">
        <v>24</v>
      </c>
      <c r="K18" s="18" t="s">
        <v>308</v>
      </c>
      <c r="L18" t="s">
        <v>24</v>
      </c>
      <c r="M18">
        <f>308/(583-308)</f>
        <v>1.1200000000000001</v>
      </c>
      <c r="O18" s="1" t="s">
        <v>25</v>
      </c>
    </row>
    <row r="19" spans="1:15" x14ac:dyDescent="0.25">
      <c r="A19" t="s">
        <v>13</v>
      </c>
      <c r="B19" t="s">
        <v>46</v>
      </c>
      <c r="C19" s="18" t="s">
        <v>317</v>
      </c>
      <c r="D19" t="s">
        <v>47</v>
      </c>
      <c r="E19" s="18" t="s">
        <v>316</v>
      </c>
      <c r="F19" t="s">
        <v>47</v>
      </c>
      <c r="G19" s="18" t="s">
        <v>315</v>
      </c>
      <c r="H19" t="s">
        <v>47</v>
      </c>
      <c r="I19" s="18" t="s">
        <v>314</v>
      </c>
      <c r="J19" t="s">
        <v>47</v>
      </c>
      <c r="K19" s="18" t="s">
        <v>313</v>
      </c>
      <c r="L19" t="s">
        <v>47</v>
      </c>
      <c r="N19" t="s">
        <v>45</v>
      </c>
      <c r="O19" s="1" t="s">
        <v>25</v>
      </c>
    </row>
    <row r="20" spans="1:15" x14ac:dyDescent="0.25">
      <c r="A20" t="s">
        <v>5</v>
      </c>
    </row>
    <row r="21" spans="1:15" x14ac:dyDescent="0.25">
      <c r="A21" t="s">
        <v>9</v>
      </c>
    </row>
    <row r="22" spans="1:15" x14ac:dyDescent="0.25">
      <c r="A22" t="s">
        <v>14</v>
      </c>
      <c r="C22" s="5" t="s">
        <v>40</v>
      </c>
      <c r="D22" t="s">
        <v>24</v>
      </c>
      <c r="E22" s="5" t="s">
        <v>39</v>
      </c>
      <c r="F22" t="s">
        <v>24</v>
      </c>
      <c r="G22" s="5" t="s">
        <v>38</v>
      </c>
      <c r="H22" t="s">
        <v>24</v>
      </c>
      <c r="I22" s="5" t="s">
        <v>37</v>
      </c>
      <c r="J22" t="s">
        <v>24</v>
      </c>
      <c r="K22" s="5" t="s">
        <v>36</v>
      </c>
      <c r="L22" t="s">
        <v>24</v>
      </c>
      <c r="M22" s="8">
        <f>111/(272-111)</f>
        <v>0.68944099378881984</v>
      </c>
      <c r="O22" s="1" t="s">
        <v>25</v>
      </c>
    </row>
    <row r="23" spans="1:15" x14ac:dyDescent="0.25">
      <c r="A23" t="s">
        <v>13</v>
      </c>
      <c r="B23" t="s">
        <v>46</v>
      </c>
      <c r="C23" s="5" t="s">
        <v>44</v>
      </c>
      <c r="D23" t="s">
        <v>47</v>
      </c>
      <c r="E23" s="5" t="s">
        <v>43</v>
      </c>
      <c r="F23" t="s">
        <v>47</v>
      </c>
      <c r="G23" s="5" t="s">
        <v>42</v>
      </c>
      <c r="H23" t="s">
        <v>47</v>
      </c>
      <c r="I23" s="5" t="s">
        <v>41</v>
      </c>
      <c r="J23" t="s">
        <v>47</v>
      </c>
      <c r="K23" s="5" t="s">
        <v>41</v>
      </c>
      <c r="L23" t="s">
        <v>47</v>
      </c>
      <c r="N23" t="s">
        <v>45</v>
      </c>
      <c r="O23" s="1" t="s">
        <v>25</v>
      </c>
    </row>
    <row r="24" spans="1:15" x14ac:dyDescent="0.25">
      <c r="A24" t="s">
        <v>253</v>
      </c>
      <c r="C24" s="11" t="s">
        <v>61</v>
      </c>
      <c r="D24" t="s">
        <v>24</v>
      </c>
      <c r="E24" s="11" t="s">
        <v>60</v>
      </c>
      <c r="F24" t="s">
        <v>24</v>
      </c>
      <c r="G24" s="11">
        <v>-0.01</v>
      </c>
      <c r="H24" t="s">
        <v>24</v>
      </c>
      <c r="I24" s="11" t="s">
        <v>59</v>
      </c>
      <c r="J24" t="s">
        <v>24</v>
      </c>
      <c r="K24" s="11" t="s">
        <v>58</v>
      </c>
      <c r="L24" t="s">
        <v>24</v>
      </c>
      <c r="M24" s="9" t="s">
        <v>67</v>
      </c>
      <c r="O24" s="1" t="s">
        <v>25</v>
      </c>
    </row>
    <row r="25" spans="1:15" x14ac:dyDescent="0.25">
      <c r="A25" t="s">
        <v>13</v>
      </c>
      <c r="B25" t="s">
        <v>46</v>
      </c>
      <c r="C25" s="11" t="s">
        <v>66</v>
      </c>
      <c r="D25" t="s">
        <v>47</v>
      </c>
      <c r="E25" s="11" t="s">
        <v>65</v>
      </c>
      <c r="F25" t="s">
        <v>47</v>
      </c>
      <c r="G25" s="11" t="s">
        <v>64</v>
      </c>
      <c r="H25" t="s">
        <v>47</v>
      </c>
      <c r="I25" s="11" t="s">
        <v>63</v>
      </c>
      <c r="J25" t="s">
        <v>47</v>
      </c>
      <c r="K25" s="11" t="s">
        <v>62</v>
      </c>
      <c r="L25" t="s">
        <v>47</v>
      </c>
      <c r="N25" t="s">
        <v>45</v>
      </c>
      <c r="O25" s="1" t="s">
        <v>25</v>
      </c>
    </row>
    <row r="26" spans="1:15" x14ac:dyDescent="0.25">
      <c r="A26" t="s">
        <v>15</v>
      </c>
      <c r="C26" s="13" t="s">
        <v>267</v>
      </c>
      <c r="D26" t="s">
        <v>24</v>
      </c>
      <c r="E26" s="13" t="s">
        <v>266</v>
      </c>
      <c r="F26" t="s">
        <v>24</v>
      </c>
      <c r="G26" s="13" t="s">
        <v>265</v>
      </c>
      <c r="H26" t="s">
        <v>24</v>
      </c>
      <c r="I26" s="13" t="s">
        <v>264</v>
      </c>
      <c r="J26" t="s">
        <v>24</v>
      </c>
      <c r="K26" s="13" t="s">
        <v>263</v>
      </c>
      <c r="L26" t="s">
        <v>24</v>
      </c>
      <c r="M26">
        <f>276/(476-276)</f>
        <v>1.38</v>
      </c>
      <c r="O26" s="1" t="s">
        <v>25</v>
      </c>
    </row>
    <row r="27" spans="1:15" x14ac:dyDescent="0.25">
      <c r="A27" t="s">
        <v>13</v>
      </c>
      <c r="B27" t="s">
        <v>46</v>
      </c>
      <c r="C27" s="13" t="s">
        <v>57</v>
      </c>
      <c r="D27" t="s">
        <v>47</v>
      </c>
      <c r="E27" s="13" t="s">
        <v>271</v>
      </c>
      <c r="F27" t="s">
        <v>47</v>
      </c>
      <c r="G27" s="13" t="s">
        <v>270</v>
      </c>
      <c r="H27" t="s">
        <v>47</v>
      </c>
      <c r="I27" s="13" t="s">
        <v>269</v>
      </c>
      <c r="J27" t="s">
        <v>47</v>
      </c>
      <c r="K27" s="13" t="s">
        <v>268</v>
      </c>
      <c r="L27" t="s">
        <v>47</v>
      </c>
      <c r="N27" t="s">
        <v>45</v>
      </c>
      <c r="O27" s="1" t="s">
        <v>25</v>
      </c>
    </row>
    <row r="28" spans="1:15" x14ac:dyDescent="0.25">
      <c r="A28" t="s">
        <v>16</v>
      </c>
      <c r="C28" s="12" t="s">
        <v>258</v>
      </c>
      <c r="D28" t="s">
        <v>24</v>
      </c>
      <c r="E28" s="12" t="s">
        <v>257</v>
      </c>
      <c r="F28" t="s">
        <v>24</v>
      </c>
      <c r="G28" s="12" t="s">
        <v>256</v>
      </c>
      <c r="H28" t="s">
        <v>24</v>
      </c>
      <c r="I28" s="12" t="s">
        <v>255</v>
      </c>
      <c r="J28" t="s">
        <v>24</v>
      </c>
      <c r="K28" s="12" t="s">
        <v>254</v>
      </c>
      <c r="L28" t="s">
        <v>24</v>
      </c>
      <c r="M28" s="8">
        <f>142/(300-142)</f>
        <v>0.89873417721518989</v>
      </c>
      <c r="O28" s="1" t="s">
        <v>25</v>
      </c>
    </row>
    <row r="29" spans="1:15" x14ac:dyDescent="0.25">
      <c r="A29" t="s">
        <v>13</v>
      </c>
      <c r="B29" t="s">
        <v>46</v>
      </c>
      <c r="C29" s="12" t="s">
        <v>262</v>
      </c>
      <c r="D29" t="s">
        <v>47</v>
      </c>
      <c r="E29" s="12" t="s">
        <v>261</v>
      </c>
      <c r="F29" t="s">
        <v>47</v>
      </c>
      <c r="G29" s="12" t="s">
        <v>155</v>
      </c>
      <c r="H29" t="s">
        <v>47</v>
      </c>
      <c r="I29" s="12" t="s">
        <v>260</v>
      </c>
      <c r="J29" t="s">
        <v>47</v>
      </c>
      <c r="K29" s="12" t="s">
        <v>259</v>
      </c>
      <c r="L29" t="s">
        <v>47</v>
      </c>
      <c r="N29" t="s">
        <v>45</v>
      </c>
      <c r="O29" s="1" t="s">
        <v>25</v>
      </c>
    </row>
    <row r="30" spans="1:15" x14ac:dyDescent="0.25">
      <c r="A30" t="s">
        <v>5</v>
      </c>
    </row>
    <row r="31" spans="1:15" x14ac:dyDescent="0.25">
      <c r="A31" t="s">
        <v>10</v>
      </c>
    </row>
    <row r="32" spans="1:15" x14ac:dyDescent="0.25">
      <c r="A32" t="s">
        <v>14</v>
      </c>
      <c r="C32" s="10" t="s">
        <v>52</v>
      </c>
      <c r="D32" t="s">
        <v>24</v>
      </c>
      <c r="E32" s="10" t="s">
        <v>51</v>
      </c>
      <c r="F32" t="s">
        <v>24</v>
      </c>
      <c r="G32" s="10" t="s">
        <v>50</v>
      </c>
      <c r="H32" t="s">
        <v>24</v>
      </c>
      <c r="I32" s="10" t="s">
        <v>49</v>
      </c>
      <c r="J32" t="s">
        <v>24</v>
      </c>
      <c r="K32" s="10" t="s">
        <v>48</v>
      </c>
      <c r="L32" t="s">
        <v>24</v>
      </c>
      <c r="M32" s="2">
        <f>778/(1250-778)</f>
        <v>1.6483050847457628</v>
      </c>
      <c r="O32" s="1" t="s">
        <v>25</v>
      </c>
    </row>
    <row r="33" spans="1:15" x14ac:dyDescent="0.25">
      <c r="A33" t="s">
        <v>13</v>
      </c>
      <c r="B33" t="s">
        <v>46</v>
      </c>
      <c r="C33" s="10" t="s">
        <v>57</v>
      </c>
      <c r="D33" t="s">
        <v>47</v>
      </c>
      <c r="E33" s="10" t="s">
        <v>56</v>
      </c>
      <c r="F33" t="s">
        <v>47</v>
      </c>
      <c r="G33" s="10" t="s">
        <v>55</v>
      </c>
      <c r="H33" t="s">
        <v>47</v>
      </c>
      <c r="I33" s="10" t="s">
        <v>54</v>
      </c>
      <c r="J33" t="s">
        <v>47</v>
      </c>
      <c r="K33" s="10" t="s">
        <v>53</v>
      </c>
      <c r="L33" t="s">
        <v>47</v>
      </c>
      <c r="N33" t="s">
        <v>45</v>
      </c>
      <c r="O33" s="1" t="s">
        <v>25</v>
      </c>
    </row>
    <row r="34" spans="1:15" x14ac:dyDescent="0.25">
      <c r="A34" t="s">
        <v>253</v>
      </c>
      <c r="C34" s="14" t="s">
        <v>273</v>
      </c>
      <c r="D34" t="s">
        <v>24</v>
      </c>
      <c r="E34" s="14" t="s">
        <v>272</v>
      </c>
      <c r="F34" t="s">
        <v>24</v>
      </c>
      <c r="G34" s="14" t="s">
        <v>276</v>
      </c>
      <c r="H34" t="s">
        <v>24</v>
      </c>
      <c r="I34" s="14" t="s">
        <v>275</v>
      </c>
      <c r="J34" t="s">
        <v>24</v>
      </c>
      <c r="K34" s="14" t="s">
        <v>274</v>
      </c>
      <c r="L34" t="s">
        <v>24</v>
      </c>
      <c r="M34" s="2">
        <f>730/(1020-730)</f>
        <v>2.5172413793103448</v>
      </c>
      <c r="O34" s="1" t="s">
        <v>25</v>
      </c>
    </row>
    <row r="35" spans="1:15" x14ac:dyDescent="0.25">
      <c r="A35" t="s">
        <v>13</v>
      </c>
      <c r="B35" t="s">
        <v>46</v>
      </c>
      <c r="C35" s="14" t="s">
        <v>280</v>
      </c>
      <c r="D35" t="s">
        <v>47</v>
      </c>
      <c r="E35" s="14" t="s">
        <v>279</v>
      </c>
      <c r="F35" t="s">
        <v>47</v>
      </c>
      <c r="G35" s="14" t="s">
        <v>278</v>
      </c>
      <c r="H35" t="s">
        <v>47</v>
      </c>
      <c r="I35" s="14" t="s">
        <v>277</v>
      </c>
      <c r="J35" t="s">
        <v>47</v>
      </c>
      <c r="K35" s="14" t="s">
        <v>102</v>
      </c>
      <c r="L35" t="s">
        <v>47</v>
      </c>
      <c r="N35" t="s">
        <v>45</v>
      </c>
      <c r="O35" s="1" t="s">
        <v>25</v>
      </c>
    </row>
    <row r="36" spans="1:15" x14ac:dyDescent="0.25">
      <c r="A36" t="s">
        <v>15</v>
      </c>
      <c r="C36" s="15" t="s">
        <v>285</v>
      </c>
      <c r="D36" t="s">
        <v>24</v>
      </c>
      <c r="E36" s="15" t="s">
        <v>284</v>
      </c>
      <c r="F36" t="s">
        <v>24</v>
      </c>
      <c r="G36" s="15" t="s">
        <v>283</v>
      </c>
      <c r="H36" t="s">
        <v>24</v>
      </c>
      <c r="I36" s="15" t="s">
        <v>282</v>
      </c>
      <c r="J36" t="s">
        <v>24</v>
      </c>
      <c r="K36" s="15" t="s">
        <v>281</v>
      </c>
      <c r="L36" t="s">
        <v>24</v>
      </c>
      <c r="M36" s="2">
        <f>875/(1420-875)</f>
        <v>1.6055045871559632</v>
      </c>
      <c r="O36" s="1" t="s">
        <v>25</v>
      </c>
    </row>
    <row r="37" spans="1:15" x14ac:dyDescent="0.25">
      <c r="A37" t="s">
        <v>13</v>
      </c>
      <c r="B37" t="s">
        <v>46</v>
      </c>
      <c r="C37" s="15" t="s">
        <v>289</v>
      </c>
      <c r="D37" t="s">
        <v>47</v>
      </c>
      <c r="E37" s="15" t="s">
        <v>288</v>
      </c>
      <c r="F37" t="s">
        <v>47</v>
      </c>
      <c r="G37" s="15" t="s">
        <v>103</v>
      </c>
      <c r="H37" t="s">
        <v>47</v>
      </c>
      <c r="I37" s="15" t="s">
        <v>287</v>
      </c>
      <c r="J37" t="s">
        <v>47</v>
      </c>
      <c r="K37" s="15" t="s">
        <v>286</v>
      </c>
      <c r="L37" t="s">
        <v>47</v>
      </c>
      <c r="N37" t="s">
        <v>45</v>
      </c>
      <c r="O37" s="1" t="s">
        <v>25</v>
      </c>
    </row>
    <row r="38" spans="1:15" x14ac:dyDescent="0.25">
      <c r="A38" t="s">
        <v>16</v>
      </c>
      <c r="C38" t="s">
        <v>318</v>
      </c>
      <c r="D38" t="s">
        <v>24</v>
      </c>
      <c r="E38" t="s">
        <v>320</v>
      </c>
      <c r="F38" t="s">
        <v>24</v>
      </c>
      <c r="G38">
        <v>9.2399999999999996E-2</v>
      </c>
      <c r="H38" t="s">
        <v>24</v>
      </c>
      <c r="I38">
        <v>0.11899999999999999</v>
      </c>
      <c r="J38" t="s">
        <v>24</v>
      </c>
      <c r="K38">
        <v>0.114</v>
      </c>
      <c r="L38" t="s">
        <v>24</v>
      </c>
      <c r="O38" s="1" t="s">
        <v>25</v>
      </c>
    </row>
    <row r="39" spans="1:15" x14ac:dyDescent="0.25">
      <c r="A39" t="s">
        <v>13</v>
      </c>
      <c r="B39" t="s">
        <v>46</v>
      </c>
      <c r="C39" s="16" t="s">
        <v>319</v>
      </c>
      <c r="D39" t="s">
        <v>47</v>
      </c>
      <c r="E39" s="16" t="s">
        <v>321</v>
      </c>
      <c r="F39" t="s">
        <v>47</v>
      </c>
      <c r="G39" s="16" t="s">
        <v>322</v>
      </c>
      <c r="H39" t="s">
        <v>47</v>
      </c>
      <c r="I39" s="16" t="s">
        <v>323</v>
      </c>
      <c r="J39" t="s">
        <v>47</v>
      </c>
      <c r="K39" s="16" t="s">
        <v>324</v>
      </c>
      <c r="L39" t="s">
        <v>47</v>
      </c>
      <c r="N39" t="s">
        <v>45</v>
      </c>
      <c r="O39" s="1" t="s">
        <v>25</v>
      </c>
    </row>
    <row r="40" spans="1:15" x14ac:dyDescent="0.25">
      <c r="A40" t="s">
        <v>5</v>
      </c>
    </row>
    <row r="41" spans="1:15" x14ac:dyDescent="0.25">
      <c r="A41" t="s">
        <v>21</v>
      </c>
    </row>
    <row r="42" spans="1:15" x14ac:dyDescent="0.25">
      <c r="A42" t="s">
        <v>68</v>
      </c>
    </row>
    <row r="43" spans="1:15" x14ac:dyDescent="0.25">
      <c r="A43" t="s">
        <v>17</v>
      </c>
    </row>
    <row r="44" spans="1:15" x14ac:dyDescent="0.25">
      <c r="A44" t="s">
        <v>22</v>
      </c>
    </row>
    <row r="45" spans="1:15" x14ac:dyDescent="0.25">
      <c r="A45" t="s">
        <v>23</v>
      </c>
    </row>
    <row r="46" spans="1:15" x14ac:dyDescent="0.25">
      <c r="A46" t="s">
        <v>18</v>
      </c>
    </row>
    <row r="47" spans="1:15" x14ac:dyDescent="0.25">
      <c r="A47" t="s">
        <v>19</v>
      </c>
    </row>
    <row r="48" spans="1:15" x14ac:dyDescent="0.25">
      <c r="A48" t="s">
        <v>20</v>
      </c>
    </row>
  </sheetData>
  <hyperlinks>
    <hyperlink ref="O12" r:id="rId1"/>
    <hyperlink ref="O13" r:id="rId2"/>
    <hyperlink ref="O14" r:id="rId3"/>
    <hyperlink ref="O15" r:id="rId4"/>
    <hyperlink ref="O18" r:id="rId5"/>
    <hyperlink ref="O16" r:id="rId6"/>
    <hyperlink ref="O19" r:id="rId7"/>
    <hyperlink ref="O17" r:id="rId8"/>
    <hyperlink ref="O22" r:id="rId9"/>
    <hyperlink ref="O23" r:id="rId10"/>
    <hyperlink ref="O24" r:id="rId11"/>
    <hyperlink ref="O25" r:id="rId12"/>
    <hyperlink ref="O28" r:id="rId13"/>
    <hyperlink ref="O26" r:id="rId14"/>
    <hyperlink ref="O29" r:id="rId15"/>
    <hyperlink ref="O27" r:id="rId16"/>
    <hyperlink ref="O32" r:id="rId17"/>
    <hyperlink ref="O33" r:id="rId18"/>
    <hyperlink ref="O34" r:id="rId19"/>
    <hyperlink ref="O35" r:id="rId20"/>
    <hyperlink ref="O38" r:id="rId21"/>
    <hyperlink ref="O36" r:id="rId22"/>
    <hyperlink ref="O39" r:id="rId23"/>
    <hyperlink ref="O37" r:id="rId2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E1" workbookViewId="0">
      <selection activeCell="H6" sqref="H5:H6"/>
    </sheetView>
  </sheetViews>
  <sheetFormatPr defaultRowHeight="15" x14ac:dyDescent="0.25"/>
  <cols>
    <col min="1" max="1" width="38.5703125" customWidth="1"/>
    <col min="4" max="4" width="40" customWidth="1"/>
  </cols>
  <sheetData>
    <row r="1" spans="1:22" x14ac:dyDescent="0.25">
      <c r="A1" t="s">
        <v>69</v>
      </c>
    </row>
    <row r="2" spans="1:22" x14ac:dyDescent="0.25">
      <c r="A2" t="s">
        <v>70</v>
      </c>
    </row>
    <row r="3" spans="1:22" x14ac:dyDescent="0.25">
      <c r="A3" t="s">
        <v>2</v>
      </c>
    </row>
    <row r="4" spans="1:22" x14ac:dyDescent="0.25">
      <c r="A4" t="s">
        <v>71</v>
      </c>
    </row>
    <row r="5" spans="1:22" x14ac:dyDescent="0.25">
      <c r="A5" t="s">
        <v>4</v>
      </c>
    </row>
    <row r="6" spans="1:22" x14ac:dyDescent="0.25">
      <c r="A6" t="s">
        <v>72</v>
      </c>
    </row>
    <row r="7" spans="1:22" x14ac:dyDescent="0.25">
      <c r="A7" t="s">
        <v>108</v>
      </c>
    </row>
    <row r="8" spans="1:22" x14ac:dyDescent="0.25">
      <c r="A8" t="s">
        <v>73</v>
      </c>
    </row>
    <row r="9" spans="1:22" x14ac:dyDescent="0.25">
      <c r="A9" t="s">
        <v>75</v>
      </c>
    </row>
    <row r="10" spans="1:22" x14ac:dyDescent="0.25">
      <c r="A10" s="7" t="s">
        <v>86</v>
      </c>
      <c r="B10" t="s">
        <v>24</v>
      </c>
      <c r="C10" s="6" t="s">
        <v>109</v>
      </c>
      <c r="D10" t="s">
        <v>24</v>
      </c>
      <c r="E10" s="6" t="s">
        <v>115</v>
      </c>
      <c r="F10" t="s">
        <v>24</v>
      </c>
      <c r="G10" s="6" t="s">
        <v>134</v>
      </c>
      <c r="H10" t="s">
        <v>24</v>
      </c>
      <c r="I10" s="6" t="s">
        <v>140</v>
      </c>
      <c r="J10" t="s">
        <v>24</v>
      </c>
      <c r="K10" s="6" t="s">
        <v>156</v>
      </c>
      <c r="L10" t="s">
        <v>24</v>
      </c>
      <c r="M10" s="6" t="s">
        <v>175</v>
      </c>
      <c r="N10" t="s">
        <v>24</v>
      </c>
      <c r="O10" s="6" t="s">
        <v>182</v>
      </c>
      <c r="P10" t="s">
        <v>24</v>
      </c>
      <c r="Q10" s="6" t="s">
        <v>202</v>
      </c>
      <c r="R10" t="s">
        <v>24</v>
      </c>
      <c r="S10" s="6" t="s">
        <v>211</v>
      </c>
      <c r="T10" t="s">
        <v>24</v>
      </c>
      <c r="U10" s="6" t="s">
        <v>231</v>
      </c>
      <c r="V10" s="1" t="s">
        <v>25</v>
      </c>
    </row>
    <row r="11" spans="1:22" x14ac:dyDescent="0.25">
      <c r="A11" t="s">
        <v>78</v>
      </c>
      <c r="C11" s="6" t="s">
        <v>110</v>
      </c>
      <c r="D11" t="s">
        <v>47</v>
      </c>
      <c r="E11" s="6" t="s">
        <v>116</v>
      </c>
      <c r="F11" t="s">
        <v>47</v>
      </c>
      <c r="G11" s="6" t="s">
        <v>135</v>
      </c>
      <c r="H11" t="s">
        <v>47</v>
      </c>
      <c r="I11" s="6" t="s">
        <v>141</v>
      </c>
      <c r="J11" t="s">
        <v>47</v>
      </c>
      <c r="K11" s="6" t="s">
        <v>157</v>
      </c>
      <c r="L11" t="s">
        <v>47</v>
      </c>
      <c r="M11" s="6" t="s">
        <v>176</v>
      </c>
      <c r="N11" t="s">
        <v>47</v>
      </c>
      <c r="O11" s="6" t="s">
        <v>183</v>
      </c>
      <c r="P11" t="s">
        <v>47</v>
      </c>
      <c r="Q11" s="6" t="s">
        <v>203</v>
      </c>
      <c r="R11" t="s">
        <v>47</v>
      </c>
      <c r="S11" s="6" t="s">
        <v>212</v>
      </c>
      <c r="T11" t="s">
        <v>47</v>
      </c>
      <c r="U11" s="6" t="s">
        <v>232</v>
      </c>
      <c r="V11" t="s">
        <v>79</v>
      </c>
    </row>
    <row r="12" spans="1:22" x14ac:dyDescent="0.25">
      <c r="A12" s="7" t="s">
        <v>87</v>
      </c>
      <c r="B12" t="s">
        <v>24</v>
      </c>
      <c r="C12" s="6" t="s">
        <v>98</v>
      </c>
      <c r="D12" t="s">
        <v>24</v>
      </c>
      <c r="E12" s="6" t="s">
        <v>117</v>
      </c>
      <c r="F12" t="s">
        <v>24</v>
      </c>
      <c r="G12" s="6" t="s">
        <v>98</v>
      </c>
      <c r="H12" t="s">
        <v>24</v>
      </c>
      <c r="I12" s="6" t="s">
        <v>142</v>
      </c>
      <c r="J12" t="s">
        <v>24</v>
      </c>
      <c r="K12" s="6" t="s">
        <v>158</v>
      </c>
      <c r="L12" t="s">
        <v>24</v>
      </c>
      <c r="M12" s="6" t="s">
        <v>98</v>
      </c>
      <c r="N12" t="s">
        <v>24</v>
      </c>
      <c r="O12" s="6" t="s">
        <v>184</v>
      </c>
      <c r="P12" t="s">
        <v>24</v>
      </c>
      <c r="Q12" s="6" t="s">
        <v>98</v>
      </c>
      <c r="R12" t="s">
        <v>24</v>
      </c>
      <c r="S12" s="6" t="s">
        <v>213</v>
      </c>
      <c r="T12" t="s">
        <v>24</v>
      </c>
      <c r="U12" s="6" t="s">
        <v>233</v>
      </c>
      <c r="V12" s="1" t="s">
        <v>25</v>
      </c>
    </row>
    <row r="13" spans="1:22" x14ac:dyDescent="0.25">
      <c r="A13" t="s">
        <v>78</v>
      </c>
      <c r="C13" s="6" t="s">
        <v>98</v>
      </c>
      <c r="D13" t="s">
        <v>47</v>
      </c>
      <c r="E13" s="6" t="s">
        <v>118</v>
      </c>
      <c r="F13" t="s">
        <v>47</v>
      </c>
      <c r="G13" s="6" t="s">
        <v>98</v>
      </c>
      <c r="H13" t="s">
        <v>47</v>
      </c>
      <c r="I13" s="6" t="s">
        <v>143</v>
      </c>
      <c r="J13" t="s">
        <v>47</v>
      </c>
      <c r="K13" s="6" t="s">
        <v>159</v>
      </c>
      <c r="L13" t="s">
        <v>47</v>
      </c>
      <c r="M13" s="6" t="s">
        <v>98</v>
      </c>
      <c r="N13" t="s">
        <v>47</v>
      </c>
      <c r="O13" s="6" t="s">
        <v>104</v>
      </c>
      <c r="P13" t="s">
        <v>47</v>
      </c>
      <c r="Q13" s="6" t="s">
        <v>98</v>
      </c>
      <c r="R13" t="s">
        <v>47</v>
      </c>
      <c r="S13" s="6" t="s">
        <v>214</v>
      </c>
      <c r="T13" t="s">
        <v>47</v>
      </c>
      <c r="U13" s="6" t="s">
        <v>234</v>
      </c>
      <c r="V13" t="s">
        <v>79</v>
      </c>
    </row>
    <row r="14" spans="1:22" x14ac:dyDescent="0.25">
      <c r="A14" s="7" t="s">
        <v>88</v>
      </c>
      <c r="B14" t="s">
        <v>24</v>
      </c>
      <c r="C14" s="6" t="s">
        <v>98</v>
      </c>
      <c r="D14" t="s">
        <v>24</v>
      </c>
      <c r="E14" s="6" t="s">
        <v>119</v>
      </c>
      <c r="F14" t="s">
        <v>24</v>
      </c>
      <c r="G14" s="6" t="s">
        <v>98</v>
      </c>
      <c r="H14" t="s">
        <v>24</v>
      </c>
      <c r="I14" s="6" t="s">
        <v>144</v>
      </c>
      <c r="J14" t="s">
        <v>24</v>
      </c>
      <c r="K14" s="6" t="s">
        <v>160</v>
      </c>
      <c r="L14" t="s">
        <v>24</v>
      </c>
      <c r="M14" s="6" t="s">
        <v>98</v>
      </c>
      <c r="N14" t="s">
        <v>24</v>
      </c>
      <c r="O14" s="6" t="s">
        <v>185</v>
      </c>
      <c r="P14" t="s">
        <v>24</v>
      </c>
      <c r="Q14" s="6" t="s">
        <v>98</v>
      </c>
      <c r="R14" t="s">
        <v>24</v>
      </c>
      <c r="S14" s="6" t="s">
        <v>215</v>
      </c>
      <c r="T14" t="s">
        <v>24</v>
      </c>
      <c r="U14" s="6" t="s">
        <v>235</v>
      </c>
      <c r="V14" s="1" t="s">
        <v>25</v>
      </c>
    </row>
    <row r="15" spans="1:22" x14ac:dyDescent="0.25">
      <c r="A15" t="s">
        <v>78</v>
      </c>
      <c r="C15" s="6" t="s">
        <v>98</v>
      </c>
      <c r="D15" t="s">
        <v>47</v>
      </c>
      <c r="E15" s="6" t="s">
        <v>120</v>
      </c>
      <c r="F15" t="s">
        <v>47</v>
      </c>
      <c r="G15" s="6" t="s">
        <v>98</v>
      </c>
      <c r="H15" t="s">
        <v>47</v>
      </c>
      <c r="I15" s="6" t="s">
        <v>145</v>
      </c>
      <c r="J15" t="s">
        <v>47</v>
      </c>
      <c r="K15" s="6" t="s">
        <v>161</v>
      </c>
      <c r="L15" t="s">
        <v>47</v>
      </c>
      <c r="M15" s="6" t="s">
        <v>98</v>
      </c>
      <c r="N15" t="s">
        <v>47</v>
      </c>
      <c r="O15" s="6" t="s">
        <v>186</v>
      </c>
      <c r="P15" t="s">
        <v>47</v>
      </c>
      <c r="Q15" s="6" t="s">
        <v>98</v>
      </c>
      <c r="R15" t="s">
        <v>47</v>
      </c>
      <c r="S15" s="6" t="s">
        <v>216</v>
      </c>
      <c r="T15" t="s">
        <v>47</v>
      </c>
      <c r="U15" s="6" t="s">
        <v>236</v>
      </c>
      <c r="V15" t="s">
        <v>79</v>
      </c>
    </row>
    <row r="16" spans="1:22" x14ac:dyDescent="0.25">
      <c r="A16" s="7" t="s">
        <v>89</v>
      </c>
      <c r="B16" t="s">
        <v>24</v>
      </c>
      <c r="C16" s="6" t="s">
        <v>98</v>
      </c>
      <c r="D16" t="s">
        <v>24</v>
      </c>
      <c r="E16" s="6" t="s">
        <v>121</v>
      </c>
      <c r="F16" t="s">
        <v>24</v>
      </c>
      <c r="G16" s="6" t="s">
        <v>98</v>
      </c>
      <c r="H16" t="s">
        <v>24</v>
      </c>
      <c r="I16" s="6" t="s">
        <v>146</v>
      </c>
      <c r="J16" t="s">
        <v>24</v>
      </c>
      <c r="K16" s="6" t="s">
        <v>162</v>
      </c>
      <c r="L16" t="s">
        <v>24</v>
      </c>
      <c r="M16" s="6" t="s">
        <v>98</v>
      </c>
      <c r="N16" t="s">
        <v>24</v>
      </c>
      <c r="O16" s="6" t="s">
        <v>187</v>
      </c>
      <c r="P16" t="s">
        <v>24</v>
      </c>
      <c r="Q16" s="6" t="s">
        <v>98</v>
      </c>
      <c r="R16" t="s">
        <v>24</v>
      </c>
      <c r="S16" s="6" t="s">
        <v>217</v>
      </c>
      <c r="T16" t="s">
        <v>24</v>
      </c>
      <c r="U16" s="6" t="s">
        <v>237</v>
      </c>
      <c r="V16" s="1" t="s">
        <v>25</v>
      </c>
    </row>
    <row r="17" spans="1:22" x14ac:dyDescent="0.25">
      <c r="A17" t="s">
        <v>78</v>
      </c>
      <c r="C17" s="6" t="s">
        <v>98</v>
      </c>
      <c r="D17" t="s">
        <v>47</v>
      </c>
      <c r="E17" s="6" t="s">
        <v>122</v>
      </c>
      <c r="F17" t="s">
        <v>47</v>
      </c>
      <c r="G17" s="6" t="s">
        <v>98</v>
      </c>
      <c r="H17" t="s">
        <v>47</v>
      </c>
      <c r="I17" s="6" t="s">
        <v>147</v>
      </c>
      <c r="J17" t="s">
        <v>47</v>
      </c>
      <c r="K17" s="6" t="s">
        <v>163</v>
      </c>
      <c r="L17" t="s">
        <v>47</v>
      </c>
      <c r="M17" s="6" t="s">
        <v>98</v>
      </c>
      <c r="N17" t="s">
        <v>47</v>
      </c>
      <c r="O17" s="6" t="s">
        <v>100</v>
      </c>
      <c r="P17" t="s">
        <v>47</v>
      </c>
      <c r="Q17" s="6" t="s">
        <v>98</v>
      </c>
      <c r="R17" t="s">
        <v>47</v>
      </c>
      <c r="S17" s="6" t="s">
        <v>218</v>
      </c>
      <c r="T17" t="s">
        <v>47</v>
      </c>
      <c r="U17" s="6" t="s">
        <v>238</v>
      </c>
      <c r="V17" t="s">
        <v>79</v>
      </c>
    </row>
    <row r="18" spans="1:22" x14ac:dyDescent="0.25">
      <c r="A18" s="7" t="s">
        <v>90</v>
      </c>
      <c r="B18" t="s">
        <v>24</v>
      </c>
      <c r="C18" s="6" t="s">
        <v>98</v>
      </c>
      <c r="D18" t="s">
        <v>24</v>
      </c>
      <c r="E18" s="6" t="s">
        <v>123</v>
      </c>
      <c r="F18" t="s">
        <v>24</v>
      </c>
      <c r="G18" s="6" t="s">
        <v>98</v>
      </c>
      <c r="H18" t="s">
        <v>24</v>
      </c>
      <c r="I18" s="6" t="s">
        <v>148</v>
      </c>
      <c r="J18" t="s">
        <v>24</v>
      </c>
      <c r="K18" s="6" t="s">
        <v>164</v>
      </c>
      <c r="L18" t="s">
        <v>24</v>
      </c>
      <c r="M18" s="6" t="s">
        <v>98</v>
      </c>
      <c r="N18" t="s">
        <v>24</v>
      </c>
      <c r="O18" s="6" t="s">
        <v>98</v>
      </c>
      <c r="P18" t="s">
        <v>24</v>
      </c>
      <c r="Q18" s="6" t="s">
        <v>98</v>
      </c>
      <c r="R18" t="s">
        <v>24</v>
      </c>
      <c r="S18" s="6" t="s">
        <v>219</v>
      </c>
      <c r="T18" t="s">
        <v>24</v>
      </c>
      <c r="U18" s="6" t="s">
        <v>239</v>
      </c>
      <c r="V18" s="1" t="s">
        <v>25</v>
      </c>
    </row>
    <row r="19" spans="1:22" x14ac:dyDescent="0.25">
      <c r="A19" t="s">
        <v>78</v>
      </c>
      <c r="C19" s="6" t="s">
        <v>98</v>
      </c>
      <c r="D19" t="s">
        <v>47</v>
      </c>
      <c r="E19" s="6" t="s">
        <v>124</v>
      </c>
      <c r="F19" t="s">
        <v>47</v>
      </c>
      <c r="G19" s="6" t="s">
        <v>98</v>
      </c>
      <c r="H19" t="s">
        <v>47</v>
      </c>
      <c r="I19" s="6" t="s">
        <v>149</v>
      </c>
      <c r="J19" t="s">
        <v>47</v>
      </c>
      <c r="K19" s="6" t="s">
        <v>165</v>
      </c>
      <c r="L19" t="s">
        <v>47</v>
      </c>
      <c r="M19" s="6" t="s">
        <v>98</v>
      </c>
      <c r="N19" t="s">
        <v>47</v>
      </c>
      <c r="O19" s="6" t="s">
        <v>98</v>
      </c>
      <c r="P19" t="s">
        <v>47</v>
      </c>
      <c r="Q19" s="6" t="s">
        <v>98</v>
      </c>
      <c r="R19" t="s">
        <v>47</v>
      </c>
      <c r="S19" s="6" t="s">
        <v>220</v>
      </c>
      <c r="T19" t="s">
        <v>47</v>
      </c>
      <c r="U19" s="6" t="s">
        <v>240</v>
      </c>
      <c r="V19" t="s">
        <v>79</v>
      </c>
    </row>
    <row r="20" spans="1:22" x14ac:dyDescent="0.25">
      <c r="A20" s="7" t="s">
        <v>91</v>
      </c>
      <c r="B20" t="s">
        <v>24</v>
      </c>
      <c r="C20" s="6" t="s">
        <v>98</v>
      </c>
      <c r="D20" t="s">
        <v>24</v>
      </c>
      <c r="E20" s="6" t="s">
        <v>125</v>
      </c>
      <c r="F20" t="s">
        <v>24</v>
      </c>
      <c r="G20" s="6" t="s">
        <v>98</v>
      </c>
      <c r="H20" t="s">
        <v>24</v>
      </c>
      <c r="I20" s="6" t="s">
        <v>150</v>
      </c>
      <c r="J20" t="s">
        <v>24</v>
      </c>
      <c r="K20" s="6" t="s">
        <v>166</v>
      </c>
      <c r="L20" t="s">
        <v>24</v>
      </c>
      <c r="M20" s="6" t="s">
        <v>98</v>
      </c>
      <c r="N20" t="s">
        <v>24</v>
      </c>
      <c r="O20" s="6" t="s">
        <v>188</v>
      </c>
      <c r="P20" t="s">
        <v>24</v>
      </c>
      <c r="Q20" s="6" t="s">
        <v>98</v>
      </c>
      <c r="R20" t="s">
        <v>24</v>
      </c>
      <c r="S20" s="6" t="s">
        <v>221</v>
      </c>
      <c r="T20" t="s">
        <v>24</v>
      </c>
      <c r="U20" s="6" t="s">
        <v>241</v>
      </c>
      <c r="V20" s="1" t="s">
        <v>25</v>
      </c>
    </row>
    <row r="21" spans="1:22" x14ac:dyDescent="0.25">
      <c r="A21" t="s">
        <v>78</v>
      </c>
      <c r="C21" s="6" t="s">
        <v>98</v>
      </c>
      <c r="D21" t="s">
        <v>47</v>
      </c>
      <c r="E21" s="6" t="s">
        <v>126</v>
      </c>
      <c r="F21" t="s">
        <v>47</v>
      </c>
      <c r="G21" s="6" t="s">
        <v>98</v>
      </c>
      <c r="H21" t="s">
        <v>47</v>
      </c>
      <c r="I21" s="6" t="s">
        <v>151</v>
      </c>
      <c r="J21" t="s">
        <v>47</v>
      </c>
      <c r="K21" s="6" t="s">
        <v>167</v>
      </c>
      <c r="L21" t="s">
        <v>47</v>
      </c>
      <c r="M21" s="6" t="s">
        <v>98</v>
      </c>
      <c r="N21" t="s">
        <v>47</v>
      </c>
      <c r="O21" s="6" t="s">
        <v>189</v>
      </c>
      <c r="P21" t="s">
        <v>47</v>
      </c>
      <c r="Q21" s="6" t="s">
        <v>98</v>
      </c>
      <c r="R21" t="s">
        <v>47</v>
      </c>
      <c r="S21" s="6" t="s">
        <v>222</v>
      </c>
      <c r="T21" t="s">
        <v>47</v>
      </c>
      <c r="U21" s="6" t="s">
        <v>242</v>
      </c>
      <c r="V21" t="s">
        <v>79</v>
      </c>
    </row>
    <row r="22" spans="1:22" x14ac:dyDescent="0.25">
      <c r="A22" s="7" t="s">
        <v>92</v>
      </c>
      <c r="B22" t="s">
        <v>24</v>
      </c>
      <c r="C22" s="6" t="s">
        <v>98</v>
      </c>
      <c r="D22" t="s">
        <v>24</v>
      </c>
      <c r="E22" s="6" t="s">
        <v>105</v>
      </c>
      <c r="F22" t="s">
        <v>24</v>
      </c>
      <c r="G22" s="6" t="s">
        <v>98</v>
      </c>
      <c r="H22" t="s">
        <v>24</v>
      </c>
      <c r="I22" s="6" t="s">
        <v>98</v>
      </c>
      <c r="J22" t="s">
        <v>24</v>
      </c>
      <c r="K22" s="6" t="s">
        <v>168</v>
      </c>
      <c r="L22" t="s">
        <v>24</v>
      </c>
      <c r="M22" s="6" t="s">
        <v>98</v>
      </c>
      <c r="N22" t="s">
        <v>24</v>
      </c>
      <c r="O22" s="6" t="s">
        <v>190</v>
      </c>
      <c r="P22" t="s">
        <v>24</v>
      </c>
      <c r="Q22" s="6" t="s">
        <v>98</v>
      </c>
      <c r="R22" t="s">
        <v>24</v>
      </c>
      <c r="S22" s="6" t="s">
        <v>98</v>
      </c>
      <c r="T22" t="s">
        <v>24</v>
      </c>
      <c r="U22" s="6" t="s">
        <v>243</v>
      </c>
      <c r="V22" s="1" t="s">
        <v>25</v>
      </c>
    </row>
    <row r="23" spans="1:22" x14ac:dyDescent="0.25">
      <c r="A23" t="s">
        <v>78</v>
      </c>
      <c r="C23" s="6" t="s">
        <v>98</v>
      </c>
      <c r="D23" t="s">
        <v>47</v>
      </c>
      <c r="E23" s="6" t="s">
        <v>127</v>
      </c>
      <c r="F23" t="s">
        <v>47</v>
      </c>
      <c r="G23" s="6" t="s">
        <v>98</v>
      </c>
      <c r="H23" t="s">
        <v>47</v>
      </c>
      <c r="I23" s="6" t="s">
        <v>98</v>
      </c>
      <c r="J23" t="s">
        <v>47</v>
      </c>
      <c r="K23" s="6" t="s">
        <v>169</v>
      </c>
      <c r="L23" t="s">
        <v>47</v>
      </c>
      <c r="M23" s="6" t="s">
        <v>98</v>
      </c>
      <c r="N23" t="s">
        <v>47</v>
      </c>
      <c r="O23" s="6" t="s">
        <v>191</v>
      </c>
      <c r="P23" t="s">
        <v>47</v>
      </c>
      <c r="Q23" s="6" t="s">
        <v>98</v>
      </c>
      <c r="R23" t="s">
        <v>47</v>
      </c>
      <c r="S23" s="6" t="s">
        <v>98</v>
      </c>
      <c r="T23" t="s">
        <v>47</v>
      </c>
      <c r="U23" s="6" t="s">
        <v>193</v>
      </c>
      <c r="V23" t="s">
        <v>79</v>
      </c>
    </row>
    <row r="24" spans="1:22" x14ac:dyDescent="0.25">
      <c r="A24" s="7" t="s">
        <v>93</v>
      </c>
      <c r="B24" t="s">
        <v>24</v>
      </c>
      <c r="C24" s="6" t="s">
        <v>98</v>
      </c>
      <c r="D24" t="s">
        <v>24</v>
      </c>
      <c r="E24" s="6" t="s">
        <v>128</v>
      </c>
      <c r="F24" t="s">
        <v>24</v>
      </c>
      <c r="G24" s="6" t="s">
        <v>98</v>
      </c>
      <c r="H24" t="s">
        <v>24</v>
      </c>
      <c r="I24" s="6" t="s">
        <v>98</v>
      </c>
      <c r="J24" t="s">
        <v>24</v>
      </c>
      <c r="K24" s="6" t="s">
        <v>170</v>
      </c>
      <c r="L24" t="s">
        <v>24</v>
      </c>
      <c r="M24" s="6" t="s">
        <v>98</v>
      </c>
      <c r="N24" t="s">
        <v>24</v>
      </c>
      <c r="O24" s="6" t="s">
        <v>192</v>
      </c>
      <c r="P24" t="s">
        <v>24</v>
      </c>
      <c r="Q24" s="6" t="s">
        <v>98</v>
      </c>
      <c r="R24" t="s">
        <v>24</v>
      </c>
      <c r="S24" s="6" t="s">
        <v>98</v>
      </c>
      <c r="T24" t="s">
        <v>24</v>
      </c>
      <c r="U24" s="6" t="s">
        <v>244</v>
      </c>
      <c r="V24" s="1" t="s">
        <v>25</v>
      </c>
    </row>
    <row r="25" spans="1:22" x14ac:dyDescent="0.25">
      <c r="A25" t="s">
        <v>78</v>
      </c>
      <c r="C25" s="6" t="s">
        <v>98</v>
      </c>
      <c r="D25" t="s">
        <v>47</v>
      </c>
      <c r="E25" s="6" t="s">
        <v>129</v>
      </c>
      <c r="F25" t="s">
        <v>47</v>
      </c>
      <c r="G25" s="6" t="s">
        <v>98</v>
      </c>
      <c r="H25" t="s">
        <v>47</v>
      </c>
      <c r="I25" s="6" t="s">
        <v>98</v>
      </c>
      <c r="J25" t="s">
        <v>47</v>
      </c>
      <c r="K25" s="6" t="s">
        <v>171</v>
      </c>
      <c r="L25" t="s">
        <v>47</v>
      </c>
      <c r="M25" s="6" t="s">
        <v>98</v>
      </c>
      <c r="N25" t="s">
        <v>47</v>
      </c>
      <c r="O25" s="6" t="s">
        <v>193</v>
      </c>
      <c r="P25" t="s">
        <v>47</v>
      </c>
      <c r="Q25" s="6" t="s">
        <v>98</v>
      </c>
      <c r="R25" t="s">
        <v>47</v>
      </c>
      <c r="S25" s="6" t="s">
        <v>98</v>
      </c>
      <c r="T25" t="s">
        <v>47</v>
      </c>
      <c r="U25" s="6" t="s">
        <v>245</v>
      </c>
      <c r="V25" t="s">
        <v>79</v>
      </c>
    </row>
    <row r="26" spans="1:22" x14ac:dyDescent="0.25">
      <c r="A26" s="7" t="s">
        <v>94</v>
      </c>
      <c r="B26" t="s">
        <v>24</v>
      </c>
      <c r="C26" s="6" t="s">
        <v>111</v>
      </c>
      <c r="D26" t="s">
        <v>24</v>
      </c>
      <c r="E26" s="6" t="s">
        <v>130</v>
      </c>
      <c r="F26" t="s">
        <v>24</v>
      </c>
      <c r="G26" s="6" t="s">
        <v>136</v>
      </c>
      <c r="H26" t="s">
        <v>24</v>
      </c>
      <c r="I26" s="6" t="s">
        <v>152</v>
      </c>
      <c r="J26" t="s">
        <v>24</v>
      </c>
      <c r="K26" s="6" t="s">
        <v>172</v>
      </c>
      <c r="L26" t="s">
        <v>24</v>
      </c>
      <c r="M26" s="6" t="s">
        <v>177</v>
      </c>
      <c r="N26" t="s">
        <v>24</v>
      </c>
      <c r="O26" s="6" t="s">
        <v>194</v>
      </c>
      <c r="P26" t="s">
        <v>24</v>
      </c>
      <c r="Q26" s="6" t="s">
        <v>204</v>
      </c>
      <c r="R26" t="s">
        <v>24</v>
      </c>
      <c r="S26" s="6" t="s">
        <v>223</v>
      </c>
      <c r="T26" t="s">
        <v>24</v>
      </c>
      <c r="U26" s="6" t="s">
        <v>246</v>
      </c>
      <c r="V26" s="1" t="s">
        <v>25</v>
      </c>
    </row>
    <row r="27" spans="1:22" x14ac:dyDescent="0.25">
      <c r="A27" t="s">
        <v>78</v>
      </c>
      <c r="C27" s="6" t="s">
        <v>112</v>
      </c>
      <c r="D27" t="s">
        <v>47</v>
      </c>
      <c r="E27" s="6" t="s">
        <v>131</v>
      </c>
      <c r="F27" t="s">
        <v>47</v>
      </c>
      <c r="G27" s="6" t="s">
        <v>137</v>
      </c>
      <c r="H27" t="s">
        <v>47</v>
      </c>
      <c r="I27" s="6" t="s">
        <v>153</v>
      </c>
      <c r="J27" t="s">
        <v>47</v>
      </c>
      <c r="K27" s="6" t="s">
        <v>173</v>
      </c>
      <c r="L27" t="s">
        <v>47</v>
      </c>
      <c r="M27" s="6" t="s">
        <v>99</v>
      </c>
      <c r="N27" t="s">
        <v>47</v>
      </c>
      <c r="O27" s="6" t="s">
        <v>195</v>
      </c>
      <c r="P27" t="s">
        <v>47</v>
      </c>
      <c r="Q27" s="6" t="s">
        <v>205</v>
      </c>
      <c r="R27" t="s">
        <v>47</v>
      </c>
      <c r="S27" s="6" t="s">
        <v>224</v>
      </c>
      <c r="T27" t="s">
        <v>47</v>
      </c>
      <c r="U27" s="6" t="s">
        <v>101</v>
      </c>
      <c r="V27" t="s">
        <v>79</v>
      </c>
    </row>
    <row r="28" spans="1:22" x14ac:dyDescent="0.25">
      <c r="A28" s="7" t="s">
        <v>95</v>
      </c>
      <c r="B28" t="s">
        <v>24</v>
      </c>
      <c r="C28" s="6" t="s">
        <v>113</v>
      </c>
      <c r="D28" t="s">
        <v>24</v>
      </c>
      <c r="E28" s="6" t="s">
        <v>132</v>
      </c>
      <c r="F28" t="s">
        <v>24</v>
      </c>
      <c r="G28" s="6" t="s">
        <v>138</v>
      </c>
      <c r="H28" t="s">
        <v>24</v>
      </c>
      <c r="I28" s="6" t="s">
        <v>154</v>
      </c>
      <c r="J28" t="s">
        <v>24</v>
      </c>
      <c r="K28" s="6" t="s">
        <v>174</v>
      </c>
      <c r="L28" t="s">
        <v>24</v>
      </c>
      <c r="M28" s="6" t="s">
        <v>178</v>
      </c>
      <c r="N28" t="s">
        <v>24</v>
      </c>
      <c r="O28" s="6" t="s">
        <v>196</v>
      </c>
      <c r="P28" t="s">
        <v>24</v>
      </c>
      <c r="Q28" s="6" t="s">
        <v>206</v>
      </c>
      <c r="R28" t="s">
        <v>24</v>
      </c>
      <c r="S28" s="6" t="s">
        <v>225</v>
      </c>
      <c r="T28" t="s">
        <v>24</v>
      </c>
      <c r="U28" s="6" t="s">
        <v>247</v>
      </c>
      <c r="V28" s="1" t="s">
        <v>25</v>
      </c>
    </row>
    <row r="29" spans="1:22" x14ac:dyDescent="0.25">
      <c r="A29" t="s">
        <v>78</v>
      </c>
      <c r="C29" s="6" t="s">
        <v>114</v>
      </c>
      <c r="D29" t="s">
        <v>47</v>
      </c>
      <c r="E29" s="6" t="s">
        <v>133</v>
      </c>
      <c r="F29" t="s">
        <v>47</v>
      </c>
      <c r="G29" s="6" t="s">
        <v>139</v>
      </c>
      <c r="H29" t="s">
        <v>47</v>
      </c>
      <c r="I29" s="6" t="s">
        <v>155</v>
      </c>
      <c r="J29" t="s">
        <v>47</v>
      </c>
      <c r="K29" s="6" t="s">
        <v>131</v>
      </c>
      <c r="L29" t="s">
        <v>47</v>
      </c>
      <c r="M29" s="6" t="s">
        <v>179</v>
      </c>
      <c r="N29" t="s">
        <v>47</v>
      </c>
      <c r="O29" s="6" t="s">
        <v>197</v>
      </c>
      <c r="P29" t="s">
        <v>47</v>
      </c>
      <c r="Q29" s="6" t="s">
        <v>207</v>
      </c>
      <c r="R29" t="s">
        <v>47</v>
      </c>
      <c r="S29" s="6" t="s">
        <v>226</v>
      </c>
      <c r="T29" t="s">
        <v>47</v>
      </c>
      <c r="U29" s="6" t="s">
        <v>248</v>
      </c>
      <c r="V29" t="s">
        <v>79</v>
      </c>
    </row>
    <row r="30" spans="1:22" x14ac:dyDescent="0.25">
      <c r="A30" s="7" t="s">
        <v>96</v>
      </c>
      <c r="B30" t="s">
        <v>24</v>
      </c>
      <c r="C30" s="6"/>
      <c r="D30" t="s">
        <v>24</v>
      </c>
      <c r="E30" s="6"/>
      <c r="F30" t="s">
        <v>24</v>
      </c>
      <c r="G30" s="6"/>
      <c r="H30" t="s">
        <v>24</v>
      </c>
      <c r="I30" s="6"/>
      <c r="J30" t="s">
        <v>24</v>
      </c>
      <c r="K30" s="6"/>
      <c r="L30" t="s">
        <v>24</v>
      </c>
      <c r="M30" s="6" t="s">
        <v>180</v>
      </c>
      <c r="N30" t="s">
        <v>24</v>
      </c>
      <c r="O30" s="6" t="s">
        <v>198</v>
      </c>
      <c r="P30" t="s">
        <v>24</v>
      </c>
      <c r="Q30" s="6" t="s">
        <v>208</v>
      </c>
      <c r="R30" t="s">
        <v>24</v>
      </c>
      <c r="S30" s="6" t="s">
        <v>227</v>
      </c>
      <c r="T30" t="s">
        <v>24</v>
      </c>
      <c r="U30" s="6" t="s">
        <v>249</v>
      </c>
      <c r="V30" s="1" t="s">
        <v>25</v>
      </c>
    </row>
    <row r="31" spans="1:22" x14ac:dyDescent="0.25">
      <c r="A31" t="s">
        <v>78</v>
      </c>
      <c r="C31" s="6"/>
      <c r="D31" t="s">
        <v>47</v>
      </c>
      <c r="E31" s="6"/>
      <c r="F31" t="s">
        <v>47</v>
      </c>
      <c r="G31" s="6"/>
      <c r="H31" t="s">
        <v>47</v>
      </c>
      <c r="I31" s="6"/>
      <c r="J31" t="s">
        <v>47</v>
      </c>
      <c r="K31" s="6"/>
      <c r="L31" t="s">
        <v>47</v>
      </c>
      <c r="M31" s="6" t="s">
        <v>181</v>
      </c>
      <c r="N31" t="s">
        <v>47</v>
      </c>
      <c r="O31" s="6" t="s">
        <v>199</v>
      </c>
      <c r="P31" t="s">
        <v>47</v>
      </c>
      <c r="Q31" s="6" t="s">
        <v>107</v>
      </c>
      <c r="R31" t="s">
        <v>47</v>
      </c>
      <c r="S31" s="6" t="s">
        <v>228</v>
      </c>
      <c r="T31" t="s">
        <v>47</v>
      </c>
      <c r="U31" s="6" t="s">
        <v>250</v>
      </c>
      <c r="V31" t="s">
        <v>79</v>
      </c>
    </row>
    <row r="32" spans="1:22" x14ac:dyDescent="0.25">
      <c r="A32" s="7" t="s">
        <v>97</v>
      </c>
      <c r="B32" t="s">
        <v>24</v>
      </c>
      <c r="D32" t="s">
        <v>24</v>
      </c>
      <c r="F32" t="s">
        <v>24</v>
      </c>
      <c r="H32" t="s">
        <v>24</v>
      </c>
      <c r="J32" t="s">
        <v>24</v>
      </c>
      <c r="L32" t="s">
        <v>24</v>
      </c>
      <c r="M32" s="6" t="s">
        <v>177</v>
      </c>
      <c r="N32" t="s">
        <v>24</v>
      </c>
      <c r="O32" s="6" t="s">
        <v>200</v>
      </c>
      <c r="P32" t="s">
        <v>24</v>
      </c>
      <c r="Q32" s="6" t="s">
        <v>209</v>
      </c>
      <c r="R32" t="s">
        <v>24</v>
      </c>
      <c r="S32" s="6" t="s">
        <v>229</v>
      </c>
      <c r="T32" t="s">
        <v>24</v>
      </c>
      <c r="U32" s="6" t="s">
        <v>251</v>
      </c>
      <c r="V32" s="1" t="s">
        <v>25</v>
      </c>
    </row>
    <row r="33" spans="1:22" x14ac:dyDescent="0.25">
      <c r="A33" t="s">
        <v>78</v>
      </c>
      <c r="D33" t="s">
        <v>47</v>
      </c>
      <c r="F33" t="s">
        <v>47</v>
      </c>
      <c r="H33" t="s">
        <v>47</v>
      </c>
      <c r="J33" t="s">
        <v>47</v>
      </c>
      <c r="L33" t="s">
        <v>47</v>
      </c>
      <c r="M33" s="6" t="s">
        <v>106</v>
      </c>
      <c r="N33" t="s">
        <v>47</v>
      </c>
      <c r="O33" s="6" t="s">
        <v>201</v>
      </c>
      <c r="P33" t="s">
        <v>47</v>
      </c>
      <c r="Q33" s="6" t="s">
        <v>210</v>
      </c>
      <c r="R33" t="s">
        <v>47</v>
      </c>
      <c r="S33" s="6" t="s">
        <v>230</v>
      </c>
      <c r="T33" t="s">
        <v>47</v>
      </c>
      <c r="U33" s="6" t="s">
        <v>252</v>
      </c>
      <c r="V33" t="s">
        <v>79</v>
      </c>
    </row>
    <row r="34" spans="1:22" x14ac:dyDescent="0.25">
      <c r="M34" s="6"/>
    </row>
    <row r="35" spans="1:22" x14ac:dyDescent="0.25">
      <c r="M35" s="6"/>
    </row>
    <row r="36" spans="1:22" x14ac:dyDescent="0.25">
      <c r="A36" t="s">
        <v>76</v>
      </c>
    </row>
    <row r="37" spans="1:22" x14ac:dyDescent="0.25">
      <c r="A37" t="s">
        <v>74</v>
      </c>
    </row>
    <row r="38" spans="1:22" x14ac:dyDescent="0.25">
      <c r="A38" t="s">
        <v>77</v>
      </c>
    </row>
    <row r="39" spans="1:22" x14ac:dyDescent="0.25">
      <c r="A39" t="s">
        <v>83</v>
      </c>
    </row>
    <row r="40" spans="1:22" x14ac:dyDescent="0.25">
      <c r="A40" t="s">
        <v>84</v>
      </c>
    </row>
    <row r="41" spans="1:22" x14ac:dyDescent="0.25">
      <c r="A41" t="s">
        <v>17</v>
      </c>
    </row>
    <row r="42" spans="1:22" x14ac:dyDescent="0.25">
      <c r="A42" t="s">
        <v>85</v>
      </c>
    </row>
    <row r="43" spans="1:22" x14ac:dyDescent="0.25">
      <c r="A43" t="s">
        <v>80</v>
      </c>
    </row>
    <row r="44" spans="1:22" x14ac:dyDescent="0.25">
      <c r="A44" t="s">
        <v>18</v>
      </c>
    </row>
    <row r="45" spans="1:22" x14ac:dyDescent="0.25">
      <c r="A45" t="s">
        <v>19</v>
      </c>
    </row>
    <row r="46" spans="1:22" x14ac:dyDescent="0.25">
      <c r="A46" t="s">
        <v>81</v>
      </c>
    </row>
    <row r="47" spans="1:22" x14ac:dyDescent="0.25">
      <c r="A47" t="s">
        <v>82</v>
      </c>
    </row>
  </sheetData>
  <hyperlinks>
    <hyperlink ref="V10" r:id="rId1"/>
    <hyperlink ref="V12" r:id="rId2"/>
    <hyperlink ref="V14" r:id="rId3"/>
    <hyperlink ref="V16" r:id="rId4"/>
    <hyperlink ref="V18" r:id="rId5"/>
    <hyperlink ref="V20" r:id="rId6"/>
    <hyperlink ref="V22" r:id="rId7"/>
    <hyperlink ref="V24" r:id="rId8"/>
    <hyperlink ref="V26" r:id="rId9"/>
    <hyperlink ref="V28" r:id="rId10"/>
    <hyperlink ref="V30" r:id="rId11"/>
    <hyperlink ref="V32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Damian.Clarke</dc:creator>
  <cp:lastModifiedBy>Damian.Clarke</cp:lastModifiedBy>
  <dcterms:created xsi:type="dcterms:W3CDTF">2012-05-14T12:20:27Z</dcterms:created>
  <dcterms:modified xsi:type="dcterms:W3CDTF">2012-05-14T23:01:21Z</dcterms:modified>
</cp:coreProperties>
</file>