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mia\Desktop\DU Homework\"/>
    </mc:Choice>
  </mc:AlternateContent>
  <xr:revisionPtr revIDLastSave="0" documentId="13_ncr:1_{B320CA93-0CFD-41CE-8197-7F4593BA8C73}" xr6:coauthVersionLast="38" xr6:coauthVersionMax="38" xr10:uidLastSave="{00000000-0000-0000-0000-000000000000}"/>
  <bookViews>
    <workbookView xWindow="0" yWindow="0" windowWidth="14370" windowHeight="12780" activeTab="4" xr2:uid="{00000000-000D-0000-FFFF-FFFF00000000}"/>
  </bookViews>
  <sheets>
    <sheet name="Exercise 1" sheetId="2" r:id="rId1"/>
    <sheet name="Exercise 2" sheetId="3" r:id="rId2"/>
    <sheet name="Exercise 3" sheetId="5" r:id="rId3"/>
    <sheet name="Questions" sheetId="6" r:id="rId4"/>
    <sheet name="Data" sheetId="1" r:id="rId5"/>
    <sheet name="Bonus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B2" i="7" l="1"/>
  <c r="B3" i="7"/>
  <c r="D3" i="7"/>
  <c r="C3" i="7"/>
  <c r="D2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<sst xmlns="http://schemas.openxmlformats.org/spreadsheetml/2006/main" count="33054" uniqueCount="8405">
  <si>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</si>
  <si>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</si>
  <si>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</si>
  <si>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</si>
  <si>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</si>
  <si>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</si>
  <si>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</si>
  <si>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</si>
  <si>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</si>
  <si>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</si>
  <si>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</si>
  <si>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</si>
  <si>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</si>
  <si>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</si>
  <si>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</si>
  <si>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</si>
  <si>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</si>
  <si>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</si>
  <si>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</si>
  <si>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</si>
  <si>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</si>
  <si>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</si>
  <si>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</si>
  <si>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</si>
  <si>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</si>
  <si>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</si>
  <si>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</si>
  <si>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</si>
  <si>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</si>
  <si>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</si>
  <si>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</si>
  <si>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</si>
  <si>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</si>
  <si>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</si>
  <si>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</si>
  <si>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</si>
  <si>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</si>
  <si>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</si>
  <si>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</si>
  <si>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</si>
  <si>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</si>
  <si>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</si>
  <si>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</si>
  <si>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</si>
  <si>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</si>
  <si>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</si>
  <si>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</si>
  <si>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</si>
  <si>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</si>
  <si>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</si>
  <si>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</si>
  <si>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</si>
  <si>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</si>
  <si>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</si>
  <si>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</si>
  <si>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</si>
  <si>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</si>
  <si>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</si>
  <si>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</si>
  <si>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</si>
  <si>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</si>
  <si>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</si>
  <si>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</si>
  <si>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</si>
  <si>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</si>
  <si>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</si>
  <si>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</si>
  <si>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</si>
  <si>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</si>
  <si>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</si>
  <si>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</si>
  <si>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</si>
  <si>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</si>
  <si>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</si>
  <si>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</si>
  <si>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</si>
  <si>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</si>
  <si>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</si>
  <si>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</si>
  <si>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</si>
  <si>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</si>
  <si>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</si>
  <si>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</si>
  <si>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</si>
  <si>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</si>
  <si>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</si>
  <si>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</si>
  <si>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</si>
  <si>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</si>
  <si>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</si>
  <si>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</si>
  <si>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</si>
  <si>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</si>
  <si>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</si>
  <si>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</si>
  <si>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</si>
  <si>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</si>
  <si>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</si>
  <si>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</si>
  <si>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</si>
  <si>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</si>
  <si>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</si>
  <si>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</si>
  <si>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</si>
  <si>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</si>
  <si>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</si>
  <si>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</si>
  <si>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</si>
  <si>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</si>
  <si>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</si>
  <si>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</si>
  <si>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</si>
  <si>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</si>
  <si>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</si>
  <si>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</si>
  <si>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</si>
  <si>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</si>
  <si>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</si>
  <si>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</si>
  <si>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</si>
  <si>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</si>
  <si>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</si>
  <si>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</si>
  <si>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</si>
  <si>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</si>
  <si>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</si>
  <si>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</si>
  <si>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</si>
  <si>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</si>
  <si>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</si>
  <si>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</si>
  <si>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</si>
  <si>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</si>
  <si>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</si>
  <si>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</si>
  <si>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</si>
  <si>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</si>
  <si>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</si>
  <si>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</si>
  <si>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</si>
  <si>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</si>
  <si>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</si>
  <si>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</si>
  <si>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</si>
  <si>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</si>
  <si>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</si>
  <si>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</si>
  <si>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</si>
  <si>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</si>
  <si>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</si>
  <si>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</si>
  <si>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</si>
  <si>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</si>
  <si>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</si>
  <si>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</si>
  <si>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</si>
  <si>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</si>
  <si>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</si>
  <si>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</si>
  <si>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</si>
  <si>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</si>
  <si>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</si>
  <si>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</si>
  <si>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</si>
  <si>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</si>
  <si>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</si>
  <si>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</si>
  <si>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</si>
  <si>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</si>
  <si>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</si>
  <si>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</si>
  <si>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</si>
  <si>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</si>
  <si>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</si>
  <si>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</si>
  <si>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</si>
  <si>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</si>
  <si>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</si>
  <si>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</si>
  <si>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</si>
  <si>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</si>
  <si>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</si>
  <si>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</si>
  <si>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</si>
  <si>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</si>
  <si>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</si>
  <si>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</si>
  <si>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</si>
  <si>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</si>
  <si>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</si>
  <si>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</si>
  <si>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</si>
  <si>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</si>
  <si>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</si>
  <si>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</si>
  <si>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</si>
  <si>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</si>
  <si>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</si>
  <si>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</si>
  <si>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</si>
  <si>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</si>
  <si>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</si>
  <si>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</si>
  <si>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</si>
  <si>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</si>
  <si>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</si>
  <si>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</si>
  <si>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</si>
  <si>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</si>
  <si>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</si>
  <si>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</si>
  <si>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</si>
  <si>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</si>
  <si>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</si>
  <si>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</si>
  <si>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</si>
  <si>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</si>
  <si>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</si>
  <si>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</si>
  <si>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</si>
  <si>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</si>
  <si>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</si>
  <si>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</si>
  <si>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</si>
  <si>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</si>
  <si>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</si>
  <si>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</si>
  <si>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</si>
  <si>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</si>
  <si>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</si>
  <si>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</si>
  <si>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</si>
  <si>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</si>
  <si>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</si>
  <si>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</si>
  <si>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</si>
  <si>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</si>
  <si>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</si>
  <si>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</si>
  <si>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</si>
  <si>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</si>
  <si>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</si>
  <si>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</si>
  <si>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</si>
  <si>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</si>
  <si>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</si>
  <si>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</si>
  <si>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</si>
  <si>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</si>
  <si>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</si>
  <si>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</si>
  <si>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</si>
  <si>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</si>
  <si>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</si>
  <si>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</si>
  <si>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</si>
  <si>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</si>
  <si>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</si>
  <si>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</si>
  <si>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</si>
  <si>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</si>
  <si>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</si>
  <si>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</si>
  <si>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</si>
  <si>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</si>
  <si>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</si>
  <si>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</si>
  <si>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</si>
  <si>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</si>
  <si>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</si>
  <si>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</si>
  <si>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</si>
  <si>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</si>
  <si>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</si>
  <si>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</si>
  <si>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</si>
  <si>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</si>
  <si>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</si>
  <si>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</si>
  <si>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</si>
  <si>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</si>
  <si>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</si>
  <si>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</si>
  <si>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</si>
  <si>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</si>
  <si>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</si>
  <si>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</si>
  <si>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</si>
  <si>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</si>
  <si>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</si>
  <si>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</si>
  <si>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</si>
  <si>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</si>
  <si>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</si>
  <si>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</si>
  <si>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</si>
  <si>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</si>
  <si>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</si>
  <si>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</si>
  <si>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</si>
  <si>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</si>
  <si>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</si>
  <si>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</si>
  <si>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</si>
  <si>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</si>
  <si>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</si>
  <si>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</si>
  <si>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</si>
  <si>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</si>
  <si>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</si>
  <si>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</si>
  <si>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</si>
  <si>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</si>
  <si>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</si>
  <si>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</si>
  <si>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</si>
  <si>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</si>
  <si>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</si>
  <si>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</si>
  <si>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</si>
  <si>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</si>
  <si>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</si>
  <si>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</si>
  <si>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</si>
  <si>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</si>
  <si>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</si>
  <si>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</si>
  <si>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</si>
  <si>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</si>
  <si>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</si>
  <si>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</si>
  <si>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</si>
  <si>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</si>
  <si>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</si>
  <si>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</si>
  <si>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</si>
  <si>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</si>
  <si>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</si>
  <si>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</si>
  <si>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</si>
  <si>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</si>
  <si>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</si>
  <si>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</si>
  <si>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</si>
  <si>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</si>
  <si>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</si>
  <si>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</si>
  <si>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</si>
  <si>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</si>
  <si>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</si>
  <si>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</si>
  <si>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</si>
  <si>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</si>
  <si>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</si>
  <si>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</si>
  <si>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</si>
  <si>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</si>
  <si>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</si>
  <si>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</si>
  <si>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</si>
  <si>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</si>
  <si>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</si>
  <si>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</si>
  <si>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</si>
  <si>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</si>
  <si>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</si>
  <si>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</si>
  <si>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</si>
  <si>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</si>
  <si>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</si>
  <si>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</si>
  <si>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</si>
  <si>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</si>
  <si>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</si>
  <si>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</si>
  <si>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</si>
  <si>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</si>
  <si>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</si>
  <si>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</si>
  <si>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</si>
  <si>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</si>
  <si>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</si>
  <si>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</si>
  <si>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</si>
  <si>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</si>
  <si>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</si>
  <si>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</si>
  <si>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</si>
  <si>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</si>
  <si>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</si>
  <si>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</si>
  <si>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</si>
  <si>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</si>
  <si>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</si>
  <si>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</si>
  <si>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</si>
  <si>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</si>
  <si>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</si>
  <si>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</si>
  <si>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</si>
  <si>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</si>
  <si>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</si>
  <si>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</si>
  <si>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</si>
  <si>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</si>
  <si>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</si>
  <si>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</si>
  <si>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</si>
  <si>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</si>
  <si>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</si>
  <si>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</si>
  <si>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</si>
  <si>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</si>
  <si>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</si>
  <si>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</si>
  <si>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</si>
  <si>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</si>
  <si>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</si>
  <si>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</si>
  <si>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</si>
  <si>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</si>
  <si>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</si>
  <si>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</si>
  <si>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</si>
  <si>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</si>
  <si>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</si>
  <si>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</si>
  <si>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</si>
  <si>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</si>
  <si>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</si>
  <si>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</si>
  <si>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</si>
  <si>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</si>
  <si>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</si>
  <si>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</si>
  <si>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</si>
  <si>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</si>
  <si>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</si>
  <si>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</si>
  <si>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</si>
  <si>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</si>
  <si>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</si>
  <si>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</si>
  <si>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</si>
  <si>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</si>
  <si>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</si>
  <si>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</si>
  <si>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</si>
  <si>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</si>
  <si>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</si>
  <si>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</si>
  <si>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</si>
  <si>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</si>
  <si>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</si>
  <si>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</si>
  <si>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</si>
  <si>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</si>
  <si>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</si>
  <si>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</si>
  <si>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</si>
  <si>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</si>
  <si>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</si>
  <si>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</si>
  <si>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</si>
  <si>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</si>
  <si>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</si>
  <si>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</si>
  <si>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</si>
  <si>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</si>
  <si>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</si>
  <si>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</si>
  <si>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</si>
  <si>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</si>
  <si>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</si>
  <si>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</si>
  <si>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</si>
  <si>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</si>
  <si>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</si>
  <si>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</si>
  <si>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</si>
  <si>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</si>
  <si>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</si>
  <si>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</si>
  <si>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</si>
  <si>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</si>
  <si>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</si>
  <si>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</si>
  <si>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</si>
  <si>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</si>
  <si>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</si>
  <si>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</si>
  <si>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</si>
  <si>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</si>
  <si>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</si>
  <si>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</si>
  <si>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</si>
  <si>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</si>
  <si>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</si>
  <si>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</si>
  <si>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</si>
  <si>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</si>
  <si>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</si>
  <si>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</si>
  <si>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</si>
  <si>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</si>
  <si>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</si>
  <si>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</si>
  <si>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</si>
  <si>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</si>
  <si>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</si>
  <si>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</si>
  <si>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</si>
  <si>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</si>
  <si>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</si>
  <si>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</si>
  <si>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</si>
  <si>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</si>
  <si>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</si>
  <si>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</si>
  <si>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</si>
  <si>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</si>
  <si>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</si>
  <si>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</si>
  <si>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</si>
  <si>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</si>
  <si>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</si>
  <si>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</si>
  <si>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</si>
  <si>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</si>
  <si>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</si>
  <si>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</si>
  <si>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</si>
  <si>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</si>
  <si>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</si>
  <si>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</si>
  <si>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</si>
  <si>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</si>
  <si>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</si>
  <si>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</si>
  <si>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</si>
  <si>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</si>
  <si>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</si>
  <si>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</si>
  <si>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</si>
  <si>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</si>
  <si>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</si>
  <si>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</si>
  <si>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</si>
  <si>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</si>
  <si>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</si>
  <si>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</si>
  <si>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</si>
  <si>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</si>
  <si>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</si>
  <si>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</si>
  <si>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</si>
  <si>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</si>
  <si>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</si>
  <si>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</si>
  <si>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</si>
  <si>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</si>
  <si>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</si>
  <si>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</si>
  <si>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</si>
  <si>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</si>
  <si>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</si>
  <si>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</si>
  <si>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</si>
  <si>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</si>
  <si>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</si>
  <si>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</si>
  <si>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</si>
  <si>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</si>
  <si>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</si>
  <si>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</si>
  <si>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</si>
  <si>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</si>
  <si>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</si>
  <si>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</si>
  <si>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</si>
  <si>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</si>
  <si>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</si>
  <si>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</si>
  <si>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</si>
  <si>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</si>
  <si>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</si>
  <si>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</si>
  <si>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</si>
  <si>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</si>
  <si>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</si>
  <si>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</si>
  <si>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</si>
  <si>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</si>
  <si>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</si>
  <si>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</si>
  <si>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</si>
  <si>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</si>
  <si>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</si>
  <si>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</si>
  <si>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</si>
  <si>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</si>
  <si>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</si>
  <si>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</si>
  <si>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</si>
  <si>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</si>
  <si>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</si>
  <si>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</si>
  <si>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</si>
  <si>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</si>
  <si>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</si>
  <si>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</si>
  <si>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</si>
  <si>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</si>
  <si>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</si>
  <si>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</si>
  <si>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</si>
  <si>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</si>
  <si>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</si>
  <si>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</si>
  <si>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</si>
  <si>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</si>
  <si>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</si>
  <si>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</si>
  <si>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</si>
  <si>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</si>
  <si>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</si>
  <si>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</si>
  <si>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</si>
  <si>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</si>
  <si>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</si>
  <si>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</si>
  <si>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</si>
  <si>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</si>
  <si>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</si>
  <si>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</si>
  <si>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</si>
  <si>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</si>
  <si>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</si>
  <si>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</si>
  <si>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</si>
  <si>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</si>
  <si>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</si>
  <si>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</si>
  <si>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</si>
  <si>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</si>
  <si>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</si>
  <si>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</si>
  <si>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</si>
  <si>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</si>
  <si>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</si>
  <si>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</si>
  <si>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</si>
  <si>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</si>
  <si>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</si>
  <si>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</si>
  <si>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</si>
  <si>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</si>
  <si>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</si>
  <si>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</si>
  <si>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</si>
  <si>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</si>
  <si>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</si>
  <si>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</si>
  <si>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</si>
  <si>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</si>
  <si>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</si>
  <si>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</si>
  <si>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</si>
  <si>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</si>
  <si>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</si>
  <si>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</si>
  <si>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</si>
  <si>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</si>
  <si>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</si>
  <si>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</si>
  <si>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</si>
  <si>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</si>
  <si>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</si>
  <si>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</si>
  <si>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</si>
  <si>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</si>
  <si>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</si>
  <si>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</si>
  <si>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</si>
  <si>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</si>
  <si>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</si>
  <si>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</si>
  <si>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</si>
  <si>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</si>
  <si>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</si>
  <si>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</si>
  <si>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</si>
  <si>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</si>
  <si>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</si>
  <si>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</si>
  <si>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</si>
  <si>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</si>
  <si>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</si>
  <si>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</si>
  <si>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</si>
  <si>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</si>
  <si>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</si>
  <si>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</si>
  <si>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</si>
  <si>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</si>
  <si>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</si>
  <si>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</si>
  <si>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</si>
  <si>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</si>
  <si>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</si>
  <si>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</si>
  <si>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</si>
  <si>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</si>
  <si>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</si>
  <si>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</si>
  <si>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</si>
  <si>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</si>
  <si>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</si>
  <si>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</si>
  <si>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</si>
  <si>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</si>
  <si>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</si>
  <si>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</si>
  <si>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</si>
  <si>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</si>
  <si>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</si>
  <si>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</si>
  <si>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</si>
  <si>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</si>
  <si>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</si>
  <si>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</si>
  <si>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</si>
  <si>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</si>
  <si>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</si>
  <si>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</si>
  <si>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</si>
  <si>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</si>
  <si>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</si>
  <si>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</si>
  <si>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</si>
  <si>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</si>
  <si>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</si>
  <si>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</si>
  <si>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</si>
  <si>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</si>
  <si>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</si>
  <si>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</si>
  <si>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</si>
  <si>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</si>
  <si>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</si>
  <si>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</si>
  <si>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</si>
  <si>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</si>
  <si>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</si>
  <si>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</si>
  <si>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</si>
  <si>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</si>
  <si>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</si>
  <si>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</si>
  <si>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</si>
  <si>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</si>
  <si>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</si>
  <si>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</si>
  <si>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</si>
  <si>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</si>
  <si>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</si>
  <si>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</si>
  <si>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</si>
  <si>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</si>
  <si>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</si>
  <si>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</si>
  <si>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</si>
  <si>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</si>
  <si>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</si>
  <si>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</si>
  <si>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</si>
  <si>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</si>
  <si>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</si>
  <si>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</si>
  <si>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</si>
  <si>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</si>
  <si>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</si>
  <si>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</si>
  <si>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</si>
  <si>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</si>
  <si>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</si>
  <si>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</si>
  <si>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</si>
  <si>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</si>
  <si>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</si>
  <si>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</si>
  <si>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</si>
  <si>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</si>
  <si>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</si>
  <si>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</si>
  <si>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</si>
  <si>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</si>
  <si>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</si>
  <si>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</si>
  <si>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</si>
  <si>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</si>
  <si>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</si>
  <si>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</si>
  <si>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</si>
  <si>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</si>
  <si>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</si>
  <si>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</si>
  <si>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</si>
  <si>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</si>
  <si>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</si>
  <si>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</si>
  <si>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</si>
  <si>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</si>
  <si>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</si>
  <si>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</si>
  <si>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</si>
  <si>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</si>
  <si>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</si>
  <si>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</si>
  <si>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</si>
  <si>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</si>
  <si>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</si>
  <si>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</si>
  <si>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</si>
  <si>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</si>
  <si>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</si>
  <si>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</si>
  <si>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</si>
  <si>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</si>
  <si>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</si>
  <si>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</si>
  <si>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</si>
  <si>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</si>
  <si>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</si>
  <si>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</si>
  <si>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</si>
  <si>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</si>
  <si>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</si>
  <si>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</si>
  <si>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</si>
  <si>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</si>
  <si>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</si>
  <si>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</si>
  <si>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</si>
  <si>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</si>
  <si>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</si>
  <si>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</si>
  <si>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</si>
  <si>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</si>
  <si>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</si>
  <si>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</si>
  <si>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</si>
  <si>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</si>
  <si>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</si>
  <si>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</si>
  <si>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</si>
  <si>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</si>
  <si>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</si>
  <si>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</si>
  <si>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</si>
  <si>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</si>
  <si>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</si>
  <si>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</si>
  <si>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</si>
  <si>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</si>
  <si>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</si>
  <si>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</si>
  <si>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</si>
  <si>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</si>
  <si>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</si>
  <si>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</si>
  <si>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</si>
  <si>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</si>
  <si>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</si>
  <si>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</si>
  <si>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</si>
  <si>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</si>
  <si>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</si>
  <si>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</si>
  <si>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</si>
  <si>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</si>
  <si>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</si>
  <si>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</si>
  <si>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</si>
  <si>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</si>
  <si>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</si>
  <si>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</si>
  <si>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</si>
  <si>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</si>
  <si>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</si>
  <si>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</si>
  <si>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</si>
  <si>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</si>
  <si>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</si>
  <si>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</si>
  <si>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</si>
  <si>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</si>
  <si>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</si>
  <si>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</si>
  <si>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</si>
  <si>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</si>
  <si>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</si>
  <si>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</si>
  <si>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</si>
  <si>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</si>
  <si>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</si>
  <si>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</si>
  <si>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</si>
  <si>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</si>
  <si>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</si>
  <si>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</si>
  <si>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</si>
  <si>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</si>
  <si>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</si>
  <si>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</si>
  <si>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</si>
  <si>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</si>
  <si>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</si>
  <si>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</si>
  <si>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</si>
  <si>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</si>
  <si>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</si>
  <si>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</si>
  <si>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</si>
  <si>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</si>
  <si>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</si>
  <si>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</si>
  <si>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</si>
  <si>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</si>
  <si>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</si>
  <si>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</si>
  <si>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</si>
  <si>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</si>
  <si>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</si>
  <si>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</si>
  <si>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</si>
  <si>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</si>
  <si>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</si>
  <si>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</si>
  <si>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</si>
  <si>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</si>
  <si>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</si>
  <si>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</si>
  <si>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</si>
  <si>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</si>
  <si>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</si>
  <si>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</si>
  <si>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</si>
  <si>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</si>
  <si>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</si>
  <si>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</si>
  <si>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</si>
  <si>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</si>
  <si>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</si>
  <si>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</si>
  <si>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</si>
  <si>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</si>
  <si>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</si>
  <si>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</si>
  <si>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</si>
  <si>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</si>
  <si>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</si>
  <si>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</si>
  <si>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</si>
  <si>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</si>
  <si>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</si>
  <si>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</si>
  <si>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</si>
  <si>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</si>
  <si>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</si>
  <si>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</si>
  <si>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</si>
  <si>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</si>
  <si>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</si>
  <si>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</si>
  <si>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</si>
  <si>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</si>
  <si>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</si>
  <si>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</si>
  <si>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</si>
  <si>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</si>
  <si>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</si>
  <si>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</si>
  <si>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</si>
  <si>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</si>
  <si>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</si>
  <si>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</si>
  <si>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</si>
  <si>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</si>
  <si>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</si>
  <si>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</si>
  <si>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</si>
  <si>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</si>
  <si>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</si>
  <si>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</si>
  <si>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</si>
  <si>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</si>
  <si>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</si>
  <si>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</si>
  <si>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</si>
  <si>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</si>
  <si>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</si>
  <si>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</si>
  <si>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</si>
  <si>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</si>
  <si>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</si>
  <si>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</si>
  <si>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</si>
  <si>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</si>
  <si>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</si>
  <si>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</si>
  <si>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</si>
  <si>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</si>
  <si>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</si>
  <si>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</si>
  <si>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</si>
  <si>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</si>
  <si>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</si>
  <si>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</si>
  <si>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</si>
  <si>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</si>
  <si>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</si>
  <si>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</si>
  <si>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</si>
  <si>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</si>
  <si>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</si>
  <si>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</si>
  <si>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</si>
  <si>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</si>
  <si>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</si>
  <si>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</si>
  <si>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</si>
  <si>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</si>
  <si>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</si>
  <si>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</si>
  <si>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</si>
  <si>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</si>
  <si>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</si>
  <si>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</si>
  <si>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</si>
  <si>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</si>
  <si>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</si>
  <si>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</si>
  <si>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</si>
  <si>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</si>
  <si>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</si>
  <si>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</si>
  <si>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</si>
  <si>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</si>
  <si>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</si>
  <si>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</si>
  <si>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</si>
  <si>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</si>
  <si>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</si>
  <si>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</si>
  <si>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</si>
  <si>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</si>
  <si>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</si>
  <si>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</si>
  <si>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</si>
  <si>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</si>
  <si>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</si>
  <si>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</si>
  <si>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</si>
  <si>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</si>
  <si>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</si>
  <si>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</si>
  <si>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</si>
  <si>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</si>
  <si>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</si>
  <si>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</si>
  <si>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</si>
  <si>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</si>
  <si>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</si>
  <si>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</si>
  <si>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</si>
  <si>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</si>
  <si>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</si>
  <si>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</si>
  <si>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</si>
  <si>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</si>
  <si>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</si>
  <si>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</si>
  <si>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</si>
  <si>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</si>
  <si>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</si>
  <si>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</si>
  <si>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</si>
  <si>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</si>
  <si>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</si>
  <si>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</si>
  <si>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</si>
  <si>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</si>
  <si>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</si>
  <si>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</si>
  <si>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</si>
  <si>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</si>
  <si>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</si>
  <si>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</si>
  <si>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</si>
  <si>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</si>
  <si>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</si>
  <si>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</si>
  <si>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</si>
  <si>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</si>
  <si>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</si>
  <si>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</si>
  <si>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</si>
  <si>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</si>
  <si>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</si>
  <si>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</si>
  <si>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</si>
  <si>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</si>
  <si>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</si>
  <si>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</si>
  <si>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</si>
  <si>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</si>
  <si>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</si>
  <si>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</si>
  <si>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</si>
  <si>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</si>
  <si>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</si>
  <si>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</si>
  <si>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</si>
  <si>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</si>
  <si>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</si>
  <si>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</si>
  <si>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</si>
  <si>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</si>
  <si>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</si>
  <si>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</si>
  <si>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</si>
  <si>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</si>
  <si>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</si>
  <si>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</si>
  <si>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</si>
  <si>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</si>
  <si>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</si>
  <si>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</si>
  <si>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</si>
  <si>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</si>
  <si>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</si>
  <si>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</si>
  <si>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</si>
  <si>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</si>
  <si>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</si>
  <si>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</si>
  <si>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</si>
  <si>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</si>
  <si>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</si>
  <si>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</si>
  <si>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</si>
  <si>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</si>
  <si>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</si>
  <si>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</si>
  <si>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</si>
  <si>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</si>
  <si>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</si>
  <si>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</si>
  <si>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</si>
  <si>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</si>
  <si>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</si>
  <si>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</si>
  <si>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</si>
  <si>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</si>
  <si>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</si>
  <si>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</si>
  <si>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</si>
  <si>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</si>
  <si>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</si>
  <si>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</si>
  <si>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</si>
  <si>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</si>
  <si>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</si>
  <si>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</si>
  <si>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</si>
  <si>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</si>
  <si>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</si>
  <si>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</si>
  <si>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</si>
  <si>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</si>
  <si>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</si>
  <si>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</si>
  <si>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</si>
  <si>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</si>
  <si>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</si>
  <si>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</si>
  <si>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</si>
  <si>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</si>
  <si>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</si>
  <si>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</si>
  <si>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</si>
  <si>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</si>
  <si>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</si>
  <si>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</si>
  <si>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</si>
  <si>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</si>
  <si>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</si>
  <si>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</si>
  <si>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</si>
  <si>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</si>
  <si>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</si>
  <si>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</si>
  <si>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</si>
  <si>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</si>
  <si>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</si>
  <si>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</si>
  <si>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</si>
  <si>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</si>
  <si>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</si>
  <si>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</si>
  <si>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</si>
  <si>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</si>
  <si>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</si>
  <si>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</si>
  <si>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</si>
  <si>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</si>
  <si>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</si>
  <si>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</si>
  <si>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</si>
  <si>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</si>
  <si>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</si>
  <si>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</si>
  <si>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</si>
  <si>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</si>
  <si>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</si>
  <si>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</si>
  <si>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</si>
  <si>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</si>
  <si>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</si>
  <si>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</si>
  <si>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</si>
  <si>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</si>
  <si>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</si>
  <si>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</si>
  <si>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</si>
  <si>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</si>
  <si>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</si>
  <si>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</si>
  <si>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</si>
  <si>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</si>
  <si>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</si>
  <si>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</si>
  <si>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</si>
  <si>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</si>
  <si>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</si>
  <si>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</si>
  <si>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</si>
  <si>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</si>
  <si>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</si>
  <si>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</si>
  <si>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</si>
  <si>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</si>
  <si>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</si>
  <si>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</si>
  <si>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</si>
  <si>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</si>
  <si>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</si>
  <si>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</si>
  <si>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</si>
  <si>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</si>
  <si>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</si>
  <si>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</si>
  <si>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</si>
  <si>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</si>
  <si>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</si>
  <si>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</si>
  <si>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</si>
  <si>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</si>
  <si>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</si>
  <si>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</si>
  <si>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</si>
  <si>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</si>
  <si>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</si>
  <si>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</si>
  <si>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</si>
  <si>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</si>
  <si>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</si>
  <si>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</si>
  <si>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</si>
  <si>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</si>
  <si>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</si>
  <si>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</si>
  <si>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</si>
  <si>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</si>
  <si>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</si>
  <si>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</si>
  <si>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</si>
  <si>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</si>
  <si>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</si>
  <si>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</si>
  <si>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</si>
  <si>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</si>
  <si>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</si>
  <si>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</si>
  <si>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</si>
  <si>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</si>
  <si>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</si>
  <si>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</si>
  <si>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</si>
  <si>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</si>
  <si>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</si>
  <si>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</si>
  <si>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</si>
  <si>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</si>
  <si>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</si>
  <si>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</si>
  <si>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</si>
  <si>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</si>
  <si>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</si>
  <si>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</si>
  <si>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</si>
  <si>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</si>
  <si>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</si>
  <si>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</si>
  <si>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</si>
  <si>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</si>
  <si>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</si>
  <si>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</si>
  <si>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</si>
  <si>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</si>
  <si>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</si>
  <si>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</si>
  <si>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</si>
  <si>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</si>
  <si>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</si>
  <si>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</si>
  <si>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</si>
  <si>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</si>
  <si>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</si>
  <si>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</si>
  <si>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</si>
  <si>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</si>
  <si>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</si>
  <si>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</si>
  <si>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</si>
  <si>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</si>
  <si>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</si>
  <si>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</si>
  <si>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</si>
  <si>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</si>
  <si>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</si>
  <si>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</si>
  <si>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</si>
  <si>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</si>
  <si>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</si>
  <si>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</si>
  <si>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</si>
  <si>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</si>
  <si>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</si>
  <si>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</si>
  <si>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</si>
  <si>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</si>
  <si>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</si>
  <si>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</si>
  <si>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</si>
  <si>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</si>
  <si>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</si>
  <si>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</si>
  <si>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</si>
  <si>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</si>
  <si>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</si>
  <si>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</si>
  <si>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</si>
  <si>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</si>
  <si>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</si>
  <si>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</si>
  <si>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</si>
  <si>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</si>
  <si>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</si>
  <si>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</si>
  <si>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</si>
  <si>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</si>
  <si>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</si>
  <si>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</si>
  <si>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</si>
  <si>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</si>
  <si>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</si>
  <si>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</si>
  <si>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</si>
  <si>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</si>
  <si>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</si>
  <si>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</si>
  <si>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</si>
  <si>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</si>
  <si>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</si>
  <si>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</si>
  <si>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</si>
  <si>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</si>
  <si>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</si>
  <si>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</si>
  <si>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</si>
  <si>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</si>
  <si>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</si>
  <si>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</si>
  <si>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</si>
  <si>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</si>
  <si>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</si>
  <si>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</si>
  <si>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</si>
  <si>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</si>
  <si>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</si>
  <si>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</si>
  <si>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</si>
  <si>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</si>
  <si>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</si>
  <si>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</si>
  <si>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</si>
  <si>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</si>
  <si>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</si>
  <si>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</si>
  <si>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</si>
  <si>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</si>
  <si>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</si>
  <si>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</si>
  <si>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</si>
  <si>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</si>
  <si>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</si>
  <si>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</si>
  <si>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</si>
  <si>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</si>
  <si>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</si>
  <si>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</si>
  <si>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</si>
  <si>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</si>
  <si>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</si>
  <si>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</si>
  <si>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</si>
  <si>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</si>
  <si>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</si>
  <si>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</si>
  <si>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</si>
  <si>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</si>
  <si>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</si>
  <si>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</si>
  <si>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</si>
  <si>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</si>
  <si>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</si>
  <si>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</si>
  <si>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</si>
  <si>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</si>
  <si>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</si>
  <si>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</si>
  <si>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</si>
  <si>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</si>
  <si>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</si>
  <si>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</si>
  <si>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</si>
  <si>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</si>
  <si>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</si>
  <si>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</si>
  <si>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</si>
  <si>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</si>
  <si>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</si>
  <si>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</si>
  <si>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</si>
  <si>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</si>
  <si>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</si>
  <si>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</si>
  <si>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</si>
  <si>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</si>
  <si>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</si>
  <si>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</si>
  <si>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</si>
  <si>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</si>
  <si>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</si>
  <si>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</si>
  <si>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</si>
  <si>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</si>
  <si>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</si>
  <si>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</si>
  <si>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</si>
  <si>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</si>
  <si>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</si>
  <si>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</si>
  <si>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</si>
  <si>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</si>
  <si>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</si>
  <si>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</si>
  <si>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</si>
  <si>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</si>
  <si>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</si>
  <si>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</si>
  <si>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</si>
  <si>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</si>
  <si>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</si>
  <si>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</si>
  <si>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</si>
  <si>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</si>
  <si>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</si>
  <si>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</si>
  <si>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</si>
  <si>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</si>
  <si>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</si>
  <si>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</si>
  <si>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</si>
  <si>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</si>
  <si>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</si>
  <si>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</si>
  <si>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</si>
  <si>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</si>
  <si>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</si>
  <si>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</si>
  <si>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</si>
  <si>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</si>
  <si>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</si>
  <si>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</si>
  <si>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</si>
  <si>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</si>
  <si>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</si>
  <si>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</si>
  <si>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</si>
  <si>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</si>
  <si>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</si>
  <si>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</si>
  <si>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</si>
  <si>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</si>
  <si>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</si>
  <si>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</si>
  <si>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</si>
  <si>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</si>
  <si>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</si>
  <si>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</si>
  <si>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</si>
  <si>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</si>
  <si>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</si>
  <si>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</si>
  <si>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</si>
  <si>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</si>
  <si>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</si>
  <si>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</si>
  <si>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</si>
  <si>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</si>
  <si>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</si>
  <si>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</si>
  <si>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</si>
  <si>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</si>
  <si>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</si>
  <si>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</si>
  <si>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</si>
  <si>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</si>
  <si>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</si>
  <si>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</si>
  <si>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</si>
  <si>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</si>
  <si>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</si>
  <si>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</si>
  <si>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</si>
  <si>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</si>
  <si>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</si>
  <si>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</si>
  <si>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</si>
  <si>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</si>
  <si>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</si>
  <si>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</si>
  <si>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</si>
  <si>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</si>
  <si>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</si>
  <si>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</si>
  <si>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</si>
  <si>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</si>
  <si>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</si>
  <si>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</si>
  <si>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</si>
  <si>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</si>
  <si>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</si>
  <si>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</si>
  <si>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</si>
  <si>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</si>
  <si>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</si>
  <si>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</si>
  <si>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</si>
  <si>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</si>
  <si>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</si>
  <si>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</si>
  <si>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</si>
  <si>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</si>
  <si>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</si>
  <si>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</si>
  <si>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</si>
  <si>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</si>
  <si>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</si>
  <si>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</si>
  <si>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</si>
  <si>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</si>
  <si>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</si>
  <si>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</si>
  <si>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</si>
  <si>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</si>
  <si>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</si>
  <si>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</si>
  <si>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</si>
  <si>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</si>
  <si>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</si>
  <si>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</si>
  <si>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</si>
  <si>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</si>
  <si>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</si>
  <si>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</si>
  <si>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</si>
  <si>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</si>
  <si>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</si>
  <si>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</si>
  <si>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</si>
  <si>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</si>
  <si>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</si>
  <si>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</si>
  <si>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</si>
  <si>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</si>
  <si>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</si>
  <si>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</si>
  <si>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</si>
  <si>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</si>
  <si>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</si>
  <si>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</si>
  <si>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</si>
  <si>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</si>
  <si>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</si>
  <si>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</si>
  <si>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</si>
  <si>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</si>
  <si>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</si>
  <si>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</si>
  <si>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</si>
  <si>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</si>
  <si>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</si>
  <si>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</si>
  <si>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</si>
  <si>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</si>
  <si>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</si>
  <si>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</si>
  <si>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</si>
  <si>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</si>
  <si>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</si>
  <si>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</si>
  <si>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</si>
  <si>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</si>
  <si>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</si>
  <si>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</si>
  <si>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</si>
  <si>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</si>
  <si>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</si>
  <si>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</si>
  <si>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</si>
  <si>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</si>
  <si>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</si>
  <si>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</si>
  <si>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</si>
  <si>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</si>
  <si>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</si>
  <si>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</si>
  <si>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</si>
  <si>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</si>
  <si>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</si>
  <si>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</si>
  <si>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</si>
  <si>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</si>
  <si>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</si>
  <si>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</si>
  <si>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</si>
  <si>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</si>
  <si>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</si>
  <si>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</si>
  <si>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</si>
  <si>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</si>
  <si>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</si>
  <si>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</si>
  <si>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</si>
  <si>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</si>
  <si>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</si>
  <si>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</si>
  <si>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</si>
  <si>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</si>
  <si>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</si>
  <si>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</si>
  <si>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</si>
  <si>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</si>
  <si>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</si>
  <si>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</si>
  <si>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</si>
  <si>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</si>
  <si>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</si>
  <si>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</si>
  <si>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</si>
  <si>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</si>
  <si>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</si>
  <si>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</si>
  <si>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</si>
  <si>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</si>
  <si>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</si>
  <si>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</si>
  <si>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</si>
  <si>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</si>
  <si>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</si>
  <si>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</si>
  <si>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</si>
  <si>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</si>
  <si>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</si>
  <si>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</si>
  <si>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</si>
  <si>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</si>
  <si>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</si>
  <si>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</si>
  <si>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</si>
  <si>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</si>
  <si>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</si>
  <si>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</si>
  <si>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</si>
  <si>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</si>
  <si>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</si>
  <si>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</si>
  <si>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</si>
  <si>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</si>
  <si>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</si>
  <si>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</si>
  <si>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</si>
  <si>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</si>
  <si>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</si>
  <si>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</si>
  <si>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</si>
  <si>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</si>
  <si>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</si>
  <si>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</si>
  <si>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</si>
  <si>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</si>
  <si>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</si>
  <si>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</si>
  <si>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</si>
  <si>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</si>
  <si>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</si>
  <si>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</si>
  <si>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</si>
  <si>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</si>
  <si>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</si>
  <si>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</si>
  <si>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</si>
  <si>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</si>
  <si>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</si>
  <si>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</si>
  <si>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</si>
  <si>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</si>
  <si>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</si>
  <si>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</si>
  <si>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</si>
  <si>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</si>
  <si>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</si>
  <si>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</si>
  <si>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</si>
  <si>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</si>
  <si>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</si>
  <si>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</si>
  <si>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</si>
  <si>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</si>
  <si>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</si>
  <si>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</si>
  <si>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</si>
  <si>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</si>
  <si>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</si>
  <si>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</si>
  <si>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</si>
  <si>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</si>
  <si>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</si>
  <si>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</si>
  <si>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</si>
  <si>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</si>
  <si>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</si>
  <si>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</si>
  <si>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</si>
  <si>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</si>
  <si>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</si>
  <si>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</si>
  <si>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</si>
  <si>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</si>
  <si>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</si>
  <si>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</si>
  <si>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</si>
  <si>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</si>
  <si>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</si>
  <si>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</si>
  <si>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</si>
  <si>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</si>
  <si>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</si>
  <si>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</si>
  <si>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</si>
  <si>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</si>
  <si>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</si>
  <si>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</si>
  <si>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</si>
  <si>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</si>
  <si>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</si>
  <si>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</si>
  <si>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</si>
  <si>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</si>
  <si>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</si>
  <si>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</si>
  <si>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</si>
  <si>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</si>
  <si>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</si>
  <si>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</si>
  <si>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</si>
  <si>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</si>
  <si>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</si>
  <si>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</si>
  <si>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</si>
  <si>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</si>
  <si>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</si>
  <si>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</si>
  <si>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</si>
  <si>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</si>
  <si>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</si>
  <si>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</si>
  <si>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</si>
  <si>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</si>
  <si>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</si>
  <si>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</si>
  <si>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</si>
  <si>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</si>
  <si>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</si>
  <si>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</si>
  <si>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</si>
  <si>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</si>
  <si>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</si>
  <si>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</si>
  <si>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</si>
  <si>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</si>
  <si>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</si>
  <si>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</si>
  <si>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</si>
  <si>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</si>
  <si>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</si>
  <si>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</si>
  <si>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</si>
  <si>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</si>
  <si>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</si>
  <si>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</si>
  <si>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</si>
  <si>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</si>
  <si>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</si>
  <si>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</si>
  <si>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</si>
  <si>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</si>
  <si>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</si>
  <si>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</si>
  <si>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</si>
  <si>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</si>
  <si>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</si>
  <si>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</si>
  <si>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</si>
  <si>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</si>
  <si>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</si>
  <si>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</si>
  <si>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</si>
  <si>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</si>
  <si>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</si>
  <si>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</si>
  <si>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</si>
  <si>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</si>
  <si>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</si>
  <si>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</si>
  <si>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</si>
  <si>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</si>
  <si>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</si>
  <si>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</si>
  <si>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</si>
  <si>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</si>
  <si>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</si>
  <si>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</si>
  <si>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</si>
  <si>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</si>
  <si>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</si>
  <si>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</si>
  <si>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</si>
  <si>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</si>
  <si>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</si>
  <si>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</si>
  <si>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</si>
  <si>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</si>
  <si>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</si>
  <si>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</si>
  <si>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</si>
  <si>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</si>
  <si>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</si>
  <si>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</si>
  <si>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</si>
  <si>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</si>
  <si>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</si>
  <si>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</si>
  <si>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</si>
  <si>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</si>
  <si>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</si>
  <si>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</si>
  <si>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</si>
  <si>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</si>
  <si>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</si>
  <si>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</si>
  <si>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</si>
  <si>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</si>
  <si>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</si>
  <si>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</si>
  <si>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</si>
  <si>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</si>
  <si>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</si>
  <si>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</si>
  <si>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</si>
  <si>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</si>
  <si>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</si>
  <si>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</si>
  <si>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</si>
  <si>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</si>
  <si>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</si>
  <si>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</si>
  <si>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</si>
  <si>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</si>
  <si>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</si>
  <si>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</si>
  <si>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</si>
  <si>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</si>
  <si>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</si>
  <si>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</si>
  <si>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</si>
  <si>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</si>
  <si>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</si>
  <si>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</si>
  <si>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</si>
  <si>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</si>
  <si>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</si>
  <si>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</si>
  <si>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</si>
  <si>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</si>
  <si>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</si>
  <si>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</si>
  <si>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</si>
  <si>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</si>
  <si>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</si>
  <si>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</si>
  <si>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</si>
  <si>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</si>
  <si>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</si>
  <si>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</si>
  <si>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</si>
  <si>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</si>
  <si>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</si>
  <si>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</si>
  <si>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</si>
  <si>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</si>
  <si>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</si>
  <si>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</si>
  <si>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</si>
  <si>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</si>
  <si>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</si>
  <si>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</si>
  <si>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</si>
  <si>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</si>
  <si>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</si>
  <si>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</si>
  <si>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</si>
  <si>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</si>
  <si>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</si>
  <si>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</si>
  <si>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</si>
  <si>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</si>
  <si>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</si>
  <si>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</si>
  <si>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</si>
  <si>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</si>
  <si>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</si>
  <si>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</si>
  <si>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</si>
  <si>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</si>
  <si>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</si>
  <si>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</si>
  <si>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</si>
  <si>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</si>
  <si>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</si>
  <si>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</si>
  <si>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</si>
  <si>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</si>
  <si>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</si>
  <si>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</si>
  <si>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</si>
  <si>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</si>
  <si>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</si>
  <si>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</si>
  <si>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</si>
  <si>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</si>
  <si>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</si>
  <si>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</si>
  <si>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</si>
  <si>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</si>
  <si>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</si>
  <si>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</si>
  <si>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</si>
  <si>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</si>
  <si>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</si>
  <si>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</si>
  <si>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</si>
  <si>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</si>
  <si>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</si>
  <si>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</si>
  <si>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</si>
  <si>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</si>
  <si>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</si>
  <si>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</si>
  <si>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</si>
  <si>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</si>
  <si>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</si>
  <si>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</si>
  <si>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</si>
  <si>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</si>
  <si>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</si>
  <si>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</si>
  <si>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</si>
  <si>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</si>
  <si>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</si>
  <si>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</si>
  <si>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</si>
  <si>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</si>
  <si>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</si>
  <si>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</si>
  <si>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</si>
  <si>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</si>
  <si>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</si>
  <si>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</si>
  <si>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</si>
  <si>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</si>
  <si>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</si>
  <si>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</si>
  <si>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</si>
  <si>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</si>
  <si>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</si>
  <si>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</si>
  <si>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</si>
  <si>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</si>
  <si>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</si>
  <si>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</si>
  <si>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</si>
  <si>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</si>
  <si>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</si>
  <si>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</si>
  <si>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</si>
  <si>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</si>
  <si>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</si>
  <si>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</si>
  <si>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</si>
  <si>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</si>
  <si>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</si>
  <si>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</si>
  <si>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</si>
  <si>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</si>
  <si>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</si>
  <si>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</si>
  <si>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</si>
  <si>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</si>
  <si>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</si>
  <si>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</si>
  <si>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</si>
  <si>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</si>
  <si>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</si>
  <si>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</si>
  <si>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</si>
  <si>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</si>
  <si>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</si>
  <si>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</si>
  <si>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</si>
  <si>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</si>
  <si>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</si>
  <si>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</si>
  <si>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</si>
  <si>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</si>
  <si>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</si>
  <si>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</si>
  <si>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</si>
  <si>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</si>
  <si>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</si>
  <si>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</si>
  <si>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</si>
  <si>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</si>
  <si>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</si>
  <si>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</si>
  <si>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</si>
  <si>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</si>
  <si>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</si>
  <si>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</si>
  <si>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</si>
  <si>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</si>
  <si>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</si>
  <si>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</si>
  <si>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</si>
  <si>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</si>
  <si>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</si>
  <si>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</si>
  <si>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</si>
  <si>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</si>
  <si>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</si>
  <si>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</si>
  <si>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</si>
  <si>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</si>
  <si>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</si>
  <si>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</si>
  <si>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</si>
  <si>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</si>
  <si>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</si>
  <si>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</si>
  <si>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</si>
  <si>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</si>
  <si>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</si>
  <si>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</si>
  <si>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</si>
  <si>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</si>
  <si>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</si>
  <si>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</si>
  <si>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</si>
  <si>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</si>
  <si>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</si>
  <si>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</si>
  <si>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</si>
  <si>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</si>
  <si>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</si>
  <si>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</si>
  <si>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</si>
  <si>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</si>
  <si>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</si>
  <si>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</si>
  <si>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</si>
  <si>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</si>
  <si>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</si>
  <si>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</si>
  <si>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</si>
  <si>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</si>
  <si>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</si>
  <si>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</si>
  <si>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</si>
  <si>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</si>
  <si>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</si>
  <si>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</si>
  <si>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</si>
  <si>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</si>
  <si>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</si>
  <si>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</si>
  <si>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</si>
  <si>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</si>
  <si>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</si>
  <si>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</si>
  <si>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</si>
  <si>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</si>
  <si>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</si>
  <si>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</si>
  <si>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</si>
  <si>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</si>
  <si>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</si>
  <si>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</si>
  <si>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</si>
  <si>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</si>
  <si>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</si>
  <si>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</si>
  <si>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</si>
  <si>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</si>
  <si>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</si>
  <si>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</si>
  <si>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</si>
  <si>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</si>
  <si>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</si>
  <si>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</si>
  <si>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</si>
  <si>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</si>
  <si>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</si>
  <si>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</si>
  <si>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</si>
  <si>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</si>
  <si>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</si>
  <si>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</si>
  <si>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</si>
  <si>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</si>
  <si>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</si>
  <si>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</si>
  <si>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</si>
  <si>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</si>
  <si>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</si>
  <si>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</si>
  <si>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</si>
  <si>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</si>
  <si>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</si>
  <si>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</si>
  <si>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</si>
  <si>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</si>
  <si>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</si>
  <si>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</si>
  <si>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</si>
  <si>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</si>
  <si>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</si>
  <si>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</si>
  <si>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</si>
  <si>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</si>
  <si>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</si>
  <si>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</si>
  <si>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</si>
  <si>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</si>
  <si>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</si>
  <si>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</si>
  <si>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</si>
  <si>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</si>
  <si>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</si>
  <si>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</si>
  <si>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</si>
  <si>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</si>
  <si>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</si>
  <si>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</si>
  <si>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</si>
  <si>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</si>
  <si>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</si>
  <si>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</si>
  <si>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</si>
  <si>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</si>
  <si>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</si>
  <si>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</si>
  <si>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</si>
  <si>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</si>
  <si>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</si>
  <si>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</si>
  <si>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</si>
  <si>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</si>
  <si>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</si>
  <si>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</si>
  <si>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</si>
  <si>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</si>
  <si>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</si>
  <si>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</si>
  <si>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</si>
  <si>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</si>
  <si>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</si>
  <si>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</si>
  <si>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</si>
  <si>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</si>
  <si>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</si>
  <si>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</si>
  <si>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</si>
  <si>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</si>
  <si>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</si>
  <si>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</si>
  <si>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</si>
  <si>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</si>
  <si>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</si>
  <si>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</si>
  <si>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</si>
  <si>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</si>
  <si>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</si>
  <si>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</si>
  <si>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</si>
  <si>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</si>
  <si>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</si>
  <si>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</si>
  <si>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</si>
  <si>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</si>
  <si>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</si>
  <si>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</si>
  <si>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</si>
  <si>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</si>
  <si>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</si>
  <si>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</si>
  <si>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</si>
  <si>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</si>
  <si>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</si>
  <si>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</si>
  <si>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</si>
  <si>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</si>
  <si>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</si>
  <si>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</si>
  <si>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</si>
  <si>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</si>
  <si>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</si>
  <si>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</si>
  <si>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</si>
  <si>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</si>
  <si>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</si>
  <si>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</si>
  <si>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</si>
  <si>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</si>
  <si>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</si>
  <si>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</si>
  <si>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</si>
  <si>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</si>
  <si>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</si>
  <si>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</si>
  <si>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</si>
  <si>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</si>
  <si>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</si>
  <si>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</si>
  <si>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</si>
  <si>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</si>
  <si>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</si>
  <si>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</si>
  <si>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</si>
  <si>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</si>
  <si>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</si>
  <si>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</si>
  <si>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</si>
  <si>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</si>
  <si>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</si>
  <si>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</si>
  <si>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</si>
  <si>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</si>
  <si>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</si>
  <si>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</si>
  <si>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</si>
  <si>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</si>
  <si>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</si>
  <si>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</si>
  <si>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</si>
  <si>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</si>
  <si>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</si>
  <si>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</si>
  <si>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</si>
  <si>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</si>
  <si>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</si>
  <si>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</si>
  <si>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</si>
  <si>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</si>
  <si>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</si>
  <si>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</si>
  <si>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</si>
  <si>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</si>
  <si>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</si>
  <si>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</si>
  <si>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</si>
  <si>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</si>
  <si>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</si>
  <si>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</si>
  <si>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</si>
  <si>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</si>
  <si>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</si>
  <si>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</si>
  <si>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</si>
  <si>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</si>
  <si>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</si>
  <si>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</si>
  <si>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</si>
  <si>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</si>
  <si>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</si>
  <si>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</si>
  <si>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</si>
  <si>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</si>
  <si>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</si>
  <si>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</si>
  <si>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</si>
  <si>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</si>
  <si>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</si>
  <si>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</si>
  <si>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</si>
  <si>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</si>
  <si>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</si>
  <si>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</si>
  <si>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</si>
  <si>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</si>
  <si>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</si>
  <si>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</si>
  <si>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</si>
  <si>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</si>
  <si>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</si>
  <si>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</si>
  <si>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</si>
  <si>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</si>
  <si>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</si>
  <si>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</si>
  <si>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</si>
  <si>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</si>
  <si>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</si>
  <si>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</si>
  <si>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</si>
  <si>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</si>
  <si>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</si>
  <si>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</si>
  <si>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</si>
  <si>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</si>
  <si>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</si>
  <si>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</si>
  <si>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</si>
  <si>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</si>
  <si>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</si>
  <si>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</si>
  <si>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</si>
  <si>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</si>
  <si>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</si>
  <si>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</si>
  <si>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</si>
  <si>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</si>
  <si>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</si>
  <si>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</si>
  <si>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</si>
  <si>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</si>
  <si>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</si>
  <si>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</si>
  <si>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</si>
  <si>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</si>
  <si>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</si>
  <si>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</si>
  <si>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</si>
  <si>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</si>
  <si>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</si>
  <si>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</si>
  <si>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</si>
  <si>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</si>
  <si>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</si>
  <si>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</si>
  <si>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</si>
  <si>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</si>
  <si>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</si>
  <si>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</si>
  <si>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</si>
  <si>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</si>
  <si>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</si>
  <si>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</si>
  <si>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</si>
  <si>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</si>
  <si>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</si>
  <si>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</si>
  <si>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</si>
  <si>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</si>
  <si>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</si>
  <si>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</si>
  <si>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</si>
  <si>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</si>
  <si>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</si>
  <si>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</si>
  <si>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</si>
  <si>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</si>
  <si>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</si>
  <si>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</si>
  <si>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</si>
  <si>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</si>
  <si>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</si>
  <si>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</si>
  <si>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</si>
  <si>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</si>
  <si>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</si>
  <si>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</si>
  <si>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</si>
  <si>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</si>
  <si>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</si>
  <si>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</si>
  <si>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</si>
  <si>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</si>
  <si>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</si>
  <si>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</si>
  <si>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</si>
  <si>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</si>
  <si>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</si>
  <si>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</si>
  <si>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</si>
  <si>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</si>
  <si>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</si>
  <si>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</si>
  <si>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</si>
  <si>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</si>
  <si>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</si>
  <si>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</si>
  <si>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</si>
  <si>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</si>
  <si>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</si>
  <si>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</si>
  <si>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</si>
  <si>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</si>
  <si>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</si>
  <si>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</si>
  <si>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</si>
  <si>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</si>
  <si>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</si>
  <si>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</si>
  <si>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</si>
  <si>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</si>
  <si>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</si>
  <si>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</si>
  <si>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</si>
  <si>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</si>
  <si>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</si>
  <si>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</si>
  <si>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</si>
  <si>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</si>
  <si>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</si>
  <si>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</si>
  <si>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</si>
  <si>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</si>
  <si>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</si>
  <si>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</si>
  <si>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</si>
  <si>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</si>
  <si>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</si>
  <si>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</si>
  <si>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</si>
  <si>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</si>
  <si>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</si>
  <si>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</si>
  <si>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</si>
  <si>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</si>
  <si>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</si>
  <si>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</si>
  <si>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</si>
  <si>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</si>
  <si>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</si>
  <si>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</si>
  <si>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</si>
  <si>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</si>
  <si>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</si>
  <si>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</si>
  <si>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</si>
  <si>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</si>
  <si>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</si>
  <si>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</si>
  <si>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</si>
  <si>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</si>
  <si>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</si>
  <si>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</si>
  <si>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</si>
  <si>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</si>
  <si>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</si>
  <si>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</si>
  <si>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</si>
  <si>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</si>
  <si>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</si>
  <si>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</si>
  <si>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</si>
  <si>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</si>
  <si>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</si>
  <si>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</si>
  <si>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</si>
  <si>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</si>
  <si>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</si>
  <si>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</si>
  <si>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</si>
  <si>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</si>
  <si>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</si>
  <si>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</si>
  <si>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</si>
  <si>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</si>
  <si>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</si>
  <si>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</si>
  <si>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</si>
  <si>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</si>
  <si>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</si>
  <si>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</si>
  <si>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</si>
  <si>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</si>
  <si>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</si>
  <si>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</si>
  <si>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</si>
  <si>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</si>
  <si>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</si>
  <si>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</si>
  <si>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</si>
  <si>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</si>
  <si>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</si>
  <si>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</si>
  <si>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</si>
  <si>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</si>
  <si>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</si>
  <si>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</si>
  <si>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</si>
  <si>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</si>
  <si>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</si>
  <si>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</si>
  <si>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</si>
  <si>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</si>
  <si>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</si>
  <si>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</si>
  <si>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</si>
  <si>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</si>
  <si>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</si>
  <si>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</si>
  <si>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</si>
  <si>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</si>
  <si>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</si>
  <si>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</si>
  <si>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</si>
  <si>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</si>
  <si>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</si>
  <si>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</si>
  <si>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</si>
  <si>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</si>
  <si>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</si>
  <si>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</si>
  <si>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</si>
  <si>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</si>
  <si>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</si>
  <si>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</si>
  <si>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</si>
  <si>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</si>
  <si>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</si>
  <si>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</si>
  <si>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</si>
  <si>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</si>
  <si>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</si>
  <si>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</si>
  <si>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</si>
  <si>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</si>
  <si>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</si>
  <si>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</si>
  <si>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</si>
  <si>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</si>
  <si>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</si>
  <si>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</si>
  <si>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</si>
  <si>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</si>
  <si>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</si>
  <si>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</si>
  <si>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</si>
  <si>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</si>
  <si>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</si>
  <si>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</si>
  <si>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</si>
  <si>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</si>
  <si>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</si>
  <si>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</si>
  <si>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</si>
  <si>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</si>
  <si>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</si>
  <si>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</si>
  <si>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</si>
  <si>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</si>
  <si>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</si>
  <si>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</si>
  <si>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</si>
  <si>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</si>
  <si>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</si>
  <si>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</si>
  <si>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</si>
  <si>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</si>
  <si>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</si>
  <si>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</si>
  <si>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</si>
  <si>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</si>
  <si>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</si>
  <si>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</si>
  <si>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</si>
  <si>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</si>
  <si>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</si>
  <si>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</si>
  <si>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</si>
  <si>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</si>
  <si>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</si>
  <si>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</si>
  <si>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</si>
  <si>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</si>
  <si>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</si>
  <si>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</si>
  <si>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</si>
  <si>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</si>
  <si>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</si>
  <si>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</si>
  <si>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</si>
  <si>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</si>
  <si>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</si>
  <si>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</si>
  <si>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</si>
  <si>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</si>
  <si>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</si>
  <si>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</si>
  <si>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</si>
  <si>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</si>
  <si>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</si>
  <si>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</si>
  <si>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</si>
  <si>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</si>
  <si>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</si>
  <si>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</si>
  <si>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</si>
  <si>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</si>
  <si>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</si>
  <si>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</si>
  <si>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</si>
  <si>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</si>
  <si>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</si>
  <si>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</si>
  <si>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</si>
  <si>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</si>
  <si>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</si>
  <si>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</si>
  <si>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</si>
  <si>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</si>
  <si>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</si>
  <si>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</si>
  <si>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</si>
  <si>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</si>
  <si>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</si>
  <si>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</si>
  <si>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</si>
  <si>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</si>
  <si>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</si>
  <si>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</si>
  <si>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</si>
  <si>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</si>
  <si>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</si>
  <si>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</si>
  <si>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</si>
  <si>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</si>
  <si>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</si>
  <si>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</si>
  <si>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</si>
  <si>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</si>
  <si>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</si>
  <si>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</si>
  <si>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</si>
  <si>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</si>
  <si>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</si>
  <si>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</si>
  <si>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</si>
  <si>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</si>
  <si>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</si>
  <si>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</si>
  <si>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</si>
  <si>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</si>
  <si>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</si>
  <si>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</si>
  <si>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</si>
  <si>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</si>
  <si>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</si>
  <si>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</si>
  <si>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</si>
  <si>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</si>
  <si>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</si>
  <si>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</si>
  <si>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</si>
  <si>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</si>
  <si>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</si>
  <si>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</si>
  <si>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</si>
  <si>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</si>
  <si>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</si>
  <si>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</si>
  <si>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</si>
  <si>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</si>
  <si>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</si>
  <si>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</si>
  <si>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</si>
  <si>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</si>
  <si>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</si>
  <si>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</si>
  <si>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</si>
  <si>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</si>
  <si>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</si>
  <si>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</si>
  <si>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</si>
  <si>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</si>
  <si>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</si>
  <si>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</si>
  <si>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</si>
  <si>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</si>
  <si>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</si>
  <si>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</si>
  <si>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</si>
  <si>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</si>
  <si>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</si>
  <si>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</si>
  <si>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</si>
  <si>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</si>
  <si>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</si>
  <si>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</si>
  <si>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</si>
  <si>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</si>
  <si>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</si>
  <si>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</si>
  <si>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</si>
  <si>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</si>
  <si>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</si>
  <si>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</si>
  <si>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</si>
  <si>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</si>
  <si>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</si>
  <si>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</si>
  <si>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</si>
  <si>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</si>
  <si>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</si>
  <si>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</si>
  <si>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</si>
  <si>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</si>
  <si>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</si>
  <si>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</si>
  <si>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</si>
  <si>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</si>
  <si>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</si>
  <si>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</si>
  <si>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</si>
  <si>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</si>
  <si>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</si>
  <si>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</si>
  <si>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</si>
  <si>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</si>
  <si>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</si>
  <si>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</si>
  <si>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</si>
  <si>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</si>
  <si>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</si>
  <si>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</si>
  <si>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</si>
  <si>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</si>
  <si>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</si>
  <si>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</si>
  <si>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</si>
  <si>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</si>
  <si>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</si>
  <si>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</si>
  <si>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</si>
  <si>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</si>
  <si>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</si>
  <si>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</si>
  <si>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</si>
  <si>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</si>
  <si>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</si>
  <si>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</si>
  <si>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</si>
  <si>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</si>
  <si>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</si>
  <si>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</si>
  <si>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</si>
  <si>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</si>
  <si>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</si>
  <si>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</si>
  <si>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</si>
  <si>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</si>
  <si>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</si>
  <si>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</si>
  <si>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</si>
  <si>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</si>
  <si>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</si>
  <si>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</si>
  <si>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</si>
  <si>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</si>
  <si>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</si>
  <si>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</si>
  <si>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</si>
  <si>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</si>
  <si>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</si>
  <si>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</si>
  <si>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</si>
  <si>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</si>
  <si>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</si>
  <si>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</si>
  <si>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</si>
  <si>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</si>
  <si>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</si>
  <si>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</si>
  <si>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</si>
  <si>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</si>
  <si>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</si>
  <si>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</si>
  <si>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</si>
  <si>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</si>
  <si>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</si>
  <si>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</si>
  <si>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</si>
  <si>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</si>
  <si>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</si>
  <si>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</si>
  <si>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</si>
  <si>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</si>
  <si>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</si>
  <si>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</si>
  <si>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</si>
  <si>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</si>
  <si>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</si>
  <si>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</si>
  <si>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</si>
  <si>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</si>
  <si>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</si>
  <si>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</si>
  <si>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</si>
  <si>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</si>
  <si>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</si>
  <si>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</si>
  <si>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</si>
  <si>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</si>
  <si>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</si>
  <si>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</si>
  <si>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</si>
  <si>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</si>
  <si>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</si>
  <si>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</si>
  <si>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</si>
  <si>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</si>
  <si>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</si>
  <si>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</si>
  <si>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</si>
  <si>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</si>
  <si>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</si>
  <si>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</si>
  <si>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</si>
  <si>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</si>
  <si>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</si>
  <si>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</si>
  <si>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</si>
  <si>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</si>
  <si>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</si>
  <si>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</si>
  <si>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</si>
  <si>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</si>
  <si>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</si>
  <si>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</si>
  <si>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</si>
  <si>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</si>
  <si>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</si>
  <si>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</si>
  <si>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</si>
  <si>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</si>
  <si>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</si>
  <si>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</si>
  <si>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</si>
  <si>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</si>
  <si>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</si>
  <si>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</si>
  <si>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</si>
  <si>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</si>
  <si>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</si>
  <si>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</si>
  <si>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</si>
  <si>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</si>
  <si>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</si>
  <si>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</si>
  <si>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</si>
  <si>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</si>
  <si>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</si>
  <si>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</si>
  <si>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</si>
  <si>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</si>
  <si>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</si>
  <si>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</si>
  <si>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</si>
  <si>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</si>
  <si>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</si>
  <si>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</si>
  <si>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</si>
  <si>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</si>
  <si>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</si>
  <si>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</si>
  <si>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</si>
  <si>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</si>
  <si>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</si>
  <si>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</si>
  <si>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</si>
  <si>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</si>
  <si>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</si>
  <si>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</si>
  <si>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</si>
  <si>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</si>
  <si>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</si>
  <si>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</si>
  <si>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</si>
  <si>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</si>
  <si>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</si>
  <si>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</si>
  <si>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</si>
  <si>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</si>
  <si>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</si>
  <si>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</si>
  <si>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</si>
  <si>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</si>
  <si>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</si>
  <si>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</si>
  <si>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</si>
  <si>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</si>
  <si>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</si>
  <si>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</si>
  <si>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</si>
  <si>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</si>
  <si>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</si>
  <si>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</si>
  <si>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</si>
  <si>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</si>
  <si>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</si>
  <si>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</si>
  <si>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</si>
  <si>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</si>
  <si>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</si>
  <si>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</si>
  <si>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</si>
  <si>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</si>
  <si>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</si>
  <si>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</si>
  <si>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</si>
  <si>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</si>
  <si>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</si>
  <si>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</si>
  <si>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</si>
  <si>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</si>
  <si>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</si>
  <si>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</si>
  <si>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</si>
  <si>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</si>
  <si>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</si>
  <si>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</si>
  <si>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</si>
  <si>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</si>
  <si>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</si>
  <si>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</si>
  <si>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</si>
  <si>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</si>
  <si>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</si>
  <si>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</si>
  <si>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</si>
  <si>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</si>
  <si>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</si>
  <si>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</si>
  <si>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</si>
  <si>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</si>
  <si>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</si>
  <si>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</si>
  <si>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</si>
  <si>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</si>
  <si>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</si>
  <si>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</si>
  <si>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</si>
  <si>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</si>
  <si>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</si>
  <si>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</si>
  <si>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</si>
  <si>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</si>
  <si>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</si>
  <si>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</si>
  <si>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</si>
  <si>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</si>
  <si>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</si>
  <si>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</si>
  <si>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</si>
  <si>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</si>
  <si>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</si>
  <si>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</si>
  <si>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</si>
  <si>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</si>
  <si>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</si>
  <si>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</si>
  <si>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</si>
  <si>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</si>
  <si>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</si>
  <si>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</si>
  <si>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</si>
  <si>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</si>
  <si>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</si>
  <si>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</si>
  <si>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</si>
  <si>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</si>
  <si>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</si>
  <si>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</si>
  <si>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</si>
  <si>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</si>
  <si>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</si>
  <si>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</si>
  <si>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</si>
  <si>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</si>
  <si>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</si>
  <si>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</si>
  <si>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</si>
  <si>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</si>
  <si>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</si>
  <si>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</si>
  <si>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</si>
  <si>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</si>
  <si>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</si>
  <si>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</si>
  <si>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</si>
  <si>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</si>
  <si>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</si>
  <si>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</si>
  <si>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</si>
  <si>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</si>
  <si>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</si>
  <si>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</si>
  <si>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</si>
  <si>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</si>
  <si>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</si>
  <si>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</si>
  <si>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</si>
  <si>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</si>
  <si>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</si>
  <si>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</si>
  <si>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</si>
  <si>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</si>
  <si>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</si>
  <si>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</si>
  <si>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</si>
  <si>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</si>
  <si>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</si>
  <si>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</si>
  <si>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</si>
  <si>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</si>
  <si>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</si>
  <si>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</si>
  <si>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</si>
  <si>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</si>
  <si>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</si>
  <si>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</si>
  <si>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</si>
  <si>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</si>
  <si>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</si>
  <si>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</si>
  <si>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</si>
  <si>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</si>
  <si>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</si>
  <si>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</si>
  <si>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</si>
  <si>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</si>
  <si>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</si>
  <si>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</si>
  <si>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</si>
  <si>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</si>
  <si>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</si>
  <si>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</si>
  <si>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</si>
  <si>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</si>
  <si>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</si>
  <si>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</si>
  <si>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</si>
  <si>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</si>
  <si>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</si>
  <si>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</si>
  <si>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</si>
  <si>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</si>
  <si>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</si>
  <si>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</si>
  <si>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</si>
  <si>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</si>
  <si>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</si>
  <si>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</si>
  <si>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</si>
  <si>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</si>
  <si>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</si>
  <si>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</si>
  <si>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</si>
  <si>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</si>
  <si>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</si>
  <si>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</si>
  <si>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</si>
  <si>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</si>
  <si>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</si>
  <si>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</si>
  <si>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</si>
  <si>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</si>
  <si>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</si>
  <si>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</si>
  <si>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</si>
  <si>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</si>
  <si>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</si>
  <si>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</si>
  <si>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</si>
  <si>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</si>
  <si>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</si>
  <si>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</si>
  <si>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</si>
  <si>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</si>
  <si>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</si>
  <si>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</si>
  <si>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</si>
  <si>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</si>
  <si>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</si>
  <si>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</si>
  <si>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</si>
  <si>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</si>
  <si>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</si>
  <si>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</si>
  <si>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</si>
  <si>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</si>
  <si>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</si>
  <si>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</si>
  <si>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</si>
  <si>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</si>
  <si>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</si>
  <si>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</si>
  <si>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</si>
  <si>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</si>
  <si>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</si>
  <si>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</si>
  <si>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</si>
  <si>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</si>
  <si>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</si>
  <si>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</si>
  <si>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</si>
  <si>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</si>
  <si>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</si>
  <si>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</si>
  <si>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</si>
  <si>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</si>
  <si>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</si>
  <si>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</si>
  <si>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</si>
  <si>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</si>
  <si>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</si>
  <si>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</si>
  <si>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</si>
  <si>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</si>
  <si>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</si>
  <si>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</si>
  <si>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</si>
  <si>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</si>
  <si>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</si>
  <si>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</si>
  <si>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</si>
  <si>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</si>
  <si>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</si>
  <si>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</si>
  <si>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</si>
  <si>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</si>
  <si>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</si>
  <si>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</si>
  <si>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</si>
  <si>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</si>
  <si>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</si>
  <si>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</si>
  <si>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</si>
  <si>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</si>
  <si>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</si>
  <si>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</si>
  <si>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</si>
  <si>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</si>
  <si>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</si>
  <si>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</si>
  <si>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</si>
  <si>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</si>
  <si>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</si>
  <si>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</si>
  <si>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</si>
  <si>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</si>
  <si>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</si>
  <si>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</si>
  <si>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</si>
  <si>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</si>
  <si>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</si>
  <si>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</si>
  <si>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</si>
  <si>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</si>
  <si>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</si>
  <si>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</si>
  <si>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</si>
  <si>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</si>
  <si>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</si>
  <si>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</si>
  <si>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</si>
  <si>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</si>
  <si>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</si>
  <si>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</si>
  <si>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</si>
  <si>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</si>
  <si>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</si>
  <si>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</si>
  <si>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</si>
  <si>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</si>
  <si>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</si>
  <si>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</si>
  <si>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</si>
  <si>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</si>
  <si>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</si>
  <si>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</si>
  <si>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</si>
  <si>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</si>
  <si>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</si>
  <si>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</si>
  <si>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</si>
  <si>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</si>
  <si>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</si>
  <si>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</si>
  <si>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</si>
  <si>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</si>
  <si>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</si>
  <si>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</si>
  <si>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</si>
  <si>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</si>
  <si>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</si>
  <si>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</si>
  <si>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</si>
  <si>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</si>
  <si>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</si>
  <si>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</si>
  <si>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</si>
  <si>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</si>
  <si>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</si>
  <si>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</si>
  <si>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</si>
  <si>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</si>
  <si>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</si>
  <si>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</si>
  <si>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</si>
  <si>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</si>
  <si>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</si>
  <si>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</si>
  <si>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</si>
  <si>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</si>
  <si>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</si>
  <si>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</si>
  <si>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</si>
  <si>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</si>
  <si>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</si>
  <si>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</si>
  <si>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</si>
  <si>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</si>
  <si>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</si>
  <si>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</si>
  <si>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</si>
  <si>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</si>
  <si>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</si>
  <si>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</si>
  <si>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</si>
  <si>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</si>
  <si>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</si>
  <si>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</si>
  <si>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</si>
  <si>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</si>
  <si>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</si>
  <si>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</si>
  <si>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</si>
  <si>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</si>
  <si>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</si>
  <si>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</si>
  <si>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</si>
  <si>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</si>
  <si>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</si>
  <si>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</si>
  <si>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</si>
  <si>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</si>
  <si>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</si>
  <si>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</si>
  <si>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</si>
  <si>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</si>
  <si>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</si>
  <si>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</si>
  <si>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</si>
  <si>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</si>
  <si>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</si>
  <si>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</si>
  <si>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</si>
  <si>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</si>
  <si>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</si>
  <si>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</si>
  <si>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</si>
  <si>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</si>
  <si>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</si>
  <si>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</si>
  <si>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</si>
  <si>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</si>
  <si>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</si>
  <si>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</si>
  <si>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</si>
  <si>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</si>
  <si>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</si>
  <si>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</si>
  <si>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</si>
  <si>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</si>
  <si>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</si>
  <si>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</si>
  <si>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</si>
  <si>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</si>
  <si>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</si>
  <si>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</si>
  <si>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</si>
  <si>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</si>
  <si>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</si>
  <si>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</si>
  <si>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</si>
  <si>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</si>
  <si>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</si>
  <si>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</si>
  <si>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</si>
  <si>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</si>
  <si>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</si>
  <si>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</si>
  <si>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</si>
  <si>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</si>
  <si>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</si>
  <si>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</si>
  <si>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</si>
  <si>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</si>
  <si>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</si>
  <si>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</si>
  <si>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</si>
  <si>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</si>
  <si>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</si>
  <si>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</si>
  <si>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</si>
  <si>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</si>
  <si>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</si>
  <si>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</si>
  <si>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</si>
  <si>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</si>
  <si>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</si>
  <si>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</si>
  <si>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</si>
  <si>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</si>
  <si>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</si>
  <si>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</si>
  <si>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</si>
  <si>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</si>
  <si>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</si>
  <si>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</si>
  <si>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</si>
  <si>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</si>
  <si>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</si>
  <si>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</si>
  <si>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</si>
  <si>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</si>
  <si>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</si>
  <si>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</si>
  <si>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</si>
  <si>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</si>
  <si>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</si>
  <si>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</si>
  <si>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</si>
  <si>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</si>
  <si>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</si>
  <si>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</si>
  <si>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</si>
  <si>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</si>
  <si>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</si>
  <si>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</si>
  <si>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</si>
  <si>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</si>
  <si>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</si>
  <si>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</si>
  <si>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</si>
  <si>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</si>
  <si>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</si>
  <si>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</si>
  <si>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</si>
  <si>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</si>
  <si>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</si>
  <si>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</si>
  <si>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</si>
  <si>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</si>
  <si>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</si>
  <si>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</si>
  <si>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</si>
  <si>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</si>
  <si>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</si>
  <si>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</si>
  <si>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</si>
  <si>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</si>
  <si>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</si>
  <si>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</si>
  <si>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</si>
  <si>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</si>
  <si>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</si>
  <si>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</si>
  <si>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</si>
  <si>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</si>
  <si>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</si>
  <si>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</si>
  <si>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</si>
  <si>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</si>
  <si>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</si>
  <si>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</si>
  <si>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</si>
  <si>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</si>
  <si>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</si>
  <si>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</si>
  <si>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</si>
  <si>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</si>
  <si>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</si>
  <si>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</si>
  <si>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</si>
  <si>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</si>
  <si>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</si>
  <si>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</si>
  <si>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</si>
  <si>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</si>
  <si>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</si>
  <si>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</si>
  <si>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</si>
  <si>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</si>
  <si>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</si>
  <si>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</si>
  <si>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</si>
  <si>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</si>
  <si>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</si>
  <si>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</si>
  <si>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</si>
  <si>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</si>
  <si>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</si>
  <si>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</si>
  <si>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</si>
  <si>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</si>
  <si>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</si>
  <si>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</si>
  <si>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</si>
  <si>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</si>
  <si>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</si>
  <si>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</si>
  <si>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</si>
  <si>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</si>
  <si>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</si>
  <si>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</si>
  <si>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</si>
  <si>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</si>
  <si>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</si>
  <si>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</si>
  <si>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</si>
  <si>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</si>
  <si>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</si>
  <si>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</si>
  <si>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</si>
  <si>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</si>
  <si>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</si>
  <si>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</si>
  <si>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</si>
  <si>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</si>
  <si>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</si>
  <si>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</si>
  <si>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</si>
  <si>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</si>
  <si>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</si>
  <si>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</si>
  <si>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</si>
  <si>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</si>
  <si>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</si>
  <si>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</si>
  <si>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</si>
  <si>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</si>
  <si>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</si>
  <si>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</si>
  <si>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</si>
  <si>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</si>
  <si>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</si>
  <si>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</si>
  <si>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</si>
  <si>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</si>
  <si>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</si>
  <si>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</si>
  <si>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</si>
  <si>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</si>
  <si>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</si>
  <si>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</si>
  <si>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</si>
  <si>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</si>
  <si>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</si>
  <si>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</si>
  <si>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</si>
  <si>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</si>
  <si>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</si>
  <si>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</si>
  <si>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</si>
  <si>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</si>
  <si>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</si>
  <si>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</si>
  <si>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</si>
  <si>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</si>
  <si>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</si>
  <si>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</si>
  <si>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</si>
  <si>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</si>
  <si>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</si>
  <si>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</si>
  <si>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</si>
  <si>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</si>
  <si>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</si>
  <si>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</si>
  <si>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</si>
  <si>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</si>
  <si>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</si>
  <si>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</si>
  <si>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</si>
  <si>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</si>
  <si>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</si>
  <si>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</si>
  <si>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</si>
  <si>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</si>
  <si>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</si>
  <si>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</si>
  <si>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</si>
  <si>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</si>
  <si>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</si>
  <si>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</si>
  <si>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</si>
  <si>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</si>
  <si>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</si>
  <si>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</si>
  <si>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</si>
  <si>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</si>
  <si>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</si>
  <si>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</si>
  <si>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</si>
  <si>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</si>
  <si>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</si>
  <si>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</si>
  <si>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</si>
  <si>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</si>
  <si>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</si>
  <si>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</si>
  <si>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</si>
  <si>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</si>
  <si>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</si>
  <si>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</si>
  <si>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</si>
  <si>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</si>
  <si>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</si>
  <si>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</si>
  <si>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</si>
  <si>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</si>
  <si>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</si>
  <si>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</si>
  <si>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</si>
  <si>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</si>
  <si>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</si>
  <si>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</si>
  <si>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</si>
  <si>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</si>
  <si>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</si>
  <si>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</si>
  <si>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</si>
  <si>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</si>
  <si>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</si>
  <si>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</si>
  <si>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</si>
  <si>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</si>
  <si>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</si>
  <si>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</si>
  <si>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</si>
  <si>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</si>
  <si>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</si>
  <si>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</si>
  <si>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</si>
  <si>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</si>
  <si>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</si>
  <si>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</si>
  <si>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</si>
  <si>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</si>
  <si>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</si>
  <si>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</si>
  <si>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</si>
  <si>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</si>
  <si>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</si>
  <si>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</si>
  <si>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</si>
  <si>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</si>
  <si>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</si>
  <si>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</si>
  <si>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</si>
  <si>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</si>
  <si>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</si>
  <si>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</si>
  <si>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</si>
  <si>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</si>
  <si>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</si>
  <si>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</si>
  <si>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</si>
  <si>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</si>
  <si>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</si>
  <si>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</si>
  <si>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</si>
  <si>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</si>
  <si>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</si>
  <si>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</si>
  <si>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</si>
  <si>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</si>
  <si>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</si>
  <si>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</si>
  <si>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</si>
  <si>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</si>
  <si>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</si>
  <si>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</si>
  <si>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</si>
  <si>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</si>
  <si>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</si>
  <si>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</si>
  <si>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</si>
  <si>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</si>
  <si>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</si>
  <si>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</si>
  <si>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</si>
  <si>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</si>
  <si>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</si>
  <si>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</si>
  <si>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</si>
  <si>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</si>
  <si>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</si>
  <si>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</si>
  <si>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</si>
  <si>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</si>
  <si>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</si>
  <si>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</si>
  <si>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</si>
  <si>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</si>
  <si>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</si>
  <si>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</si>
  <si>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</si>
  <si>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</si>
  <si>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</si>
  <si>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</si>
  <si>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</si>
  <si>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</si>
  <si>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</si>
  <si>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</si>
  <si>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</si>
  <si>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</si>
  <si>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</si>
  <si>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</si>
  <si>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</si>
  <si>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</si>
  <si>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</si>
  <si>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</si>
  <si>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</si>
  <si>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</si>
  <si>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</si>
  <si>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</si>
  <si>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</si>
  <si>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</si>
  <si>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</si>
  <si>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</si>
  <si>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</si>
  <si>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</si>
  <si>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</si>
  <si>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</si>
  <si>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</si>
  <si>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</si>
  <si>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</si>
  <si>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</si>
  <si>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</si>
  <si>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</si>
  <si>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</si>
  <si>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</si>
  <si>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</si>
  <si>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</si>
  <si>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</si>
  <si>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</si>
  <si>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</si>
  <si>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</si>
  <si>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</si>
  <si>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</si>
  <si>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</si>
  <si>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</si>
  <si>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</si>
  <si>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</si>
  <si>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</si>
  <si>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</si>
  <si>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</si>
  <si>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</si>
  <si>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</si>
  <si>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</si>
  <si>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</si>
  <si>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</si>
  <si>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</si>
  <si>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</si>
  <si>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</si>
  <si>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</si>
  <si>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</si>
  <si>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</si>
  <si>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</si>
  <si>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</si>
  <si>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</si>
  <si>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</si>
  <si>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</si>
  <si>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</si>
  <si>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</si>
  <si>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</si>
  <si>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</si>
  <si>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</si>
  <si>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</si>
  <si>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</si>
  <si>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</si>
  <si>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</si>
  <si>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</si>
  <si>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</si>
  <si>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</si>
  <si>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</si>
  <si>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</si>
  <si>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</si>
  <si>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</si>
  <si>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</si>
  <si>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</si>
  <si>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</si>
  <si>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</si>
  <si>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</si>
  <si>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</si>
  <si>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</si>
  <si>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</si>
  <si>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</si>
  <si>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</si>
  <si>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</si>
  <si>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</si>
  <si>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</si>
  <si>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</si>
  <si>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</si>
  <si>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</si>
  <si>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</si>
  <si>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</si>
  <si>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</si>
  <si>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</si>
  <si>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</si>
  <si>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</si>
  <si>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</si>
  <si>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</si>
  <si>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</si>
  <si>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</si>
  <si>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</si>
  <si>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</si>
  <si>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</si>
  <si>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</si>
  <si>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</si>
  <si>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</si>
  <si>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</si>
  <si>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</si>
  <si>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</si>
  <si>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</si>
  <si>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</si>
  <si>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</si>
  <si>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</si>
  <si>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</si>
  <si>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</si>
  <si>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</si>
  <si>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</si>
  <si>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</si>
  <si>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</si>
  <si>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</si>
  <si>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</si>
  <si>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</si>
  <si>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</si>
  <si>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</si>
  <si>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</si>
  <si>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</si>
  <si>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</si>
  <si>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</si>
  <si>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</si>
  <si>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</si>
  <si>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</si>
  <si>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</si>
  <si>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</si>
  <si>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</si>
  <si>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</si>
  <si>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</si>
  <si>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</si>
  <si>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</si>
  <si>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</si>
  <si>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</si>
  <si>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</si>
  <si>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</si>
  <si>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</si>
  <si>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</si>
  <si>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</si>
  <si>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</si>
  <si>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</si>
  <si>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</si>
  <si>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</si>
  <si>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</si>
  <si>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</si>
  <si>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</si>
  <si>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</si>
  <si>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</si>
  <si>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</si>
  <si>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</si>
  <si>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</si>
  <si>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</si>
  <si>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</si>
  <si>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</si>
  <si>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</si>
  <si>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</si>
  <si>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</si>
  <si>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</si>
  <si>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</si>
  <si>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</si>
  <si>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</si>
  <si>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</si>
  <si>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</si>
  <si>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</si>
  <si>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</si>
  <si>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</si>
  <si>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</si>
  <si>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</si>
  <si>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</si>
  <si>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</si>
  <si>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</si>
  <si>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</si>
  <si>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</si>
  <si>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</si>
  <si>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</si>
  <si>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</si>
  <si>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</si>
  <si>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</si>
  <si>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</si>
  <si>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</si>
  <si>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</si>
  <si>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</si>
  <si>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</si>
  <si>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</si>
  <si>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</si>
  <si>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</si>
  <si>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</si>
  <si>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</si>
  <si>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</si>
  <si>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</si>
  <si>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</si>
  <si>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</si>
  <si>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</si>
  <si>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</si>
  <si>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</si>
  <si>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</si>
  <si>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</si>
  <si>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</si>
  <si>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</si>
  <si>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</si>
  <si>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</si>
  <si>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</si>
  <si>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</si>
  <si>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</si>
  <si>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</si>
  <si>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</si>
  <si>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</si>
  <si>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</si>
  <si>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</si>
  <si>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</si>
  <si>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</si>
  <si>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</si>
  <si>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</si>
  <si>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</si>
  <si>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</si>
  <si>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</si>
  <si>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</si>
  <si>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</si>
  <si>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</si>
  <si>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</si>
  <si>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</si>
  <si>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</si>
  <si>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</si>
  <si>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</si>
  <si>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</si>
  <si>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</si>
  <si>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</si>
  <si>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</si>
  <si>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</si>
  <si>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</si>
  <si>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</si>
  <si>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</si>
  <si>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</si>
  <si>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</si>
  <si>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</si>
  <si>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</si>
  <si>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</si>
  <si>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</si>
  <si>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</si>
  <si>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</si>
  <si>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</si>
  <si>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</si>
  <si>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</si>
  <si>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</si>
  <si>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</si>
  <si>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</si>
  <si>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</si>
  <si>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</si>
  <si>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</si>
  <si>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</si>
  <si>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</si>
  <si>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</si>
  <si>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</si>
  <si>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</si>
  <si>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</si>
  <si>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</si>
  <si>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</si>
  <si>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</si>
  <si>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</si>
  <si>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</si>
  <si>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</si>
  <si>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</si>
  <si>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</si>
  <si>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</si>
  <si>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</si>
  <si>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</si>
  <si>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</si>
  <si>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</si>
  <si>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</si>
  <si>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</si>
  <si>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</si>
  <si>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</si>
  <si>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</si>
  <si>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</si>
  <si>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</si>
  <si>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</si>
  <si>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</si>
  <si>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</si>
  <si>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</si>
  <si>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</si>
  <si>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</si>
  <si>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</si>
  <si>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</si>
  <si>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</si>
  <si>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</si>
  <si>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</si>
  <si>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</si>
  <si>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</si>
  <si>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</si>
  <si>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</si>
  <si>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</si>
  <si>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</si>
  <si>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</si>
  <si>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</si>
  <si>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</si>
  <si>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</si>
  <si>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</si>
  <si>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</si>
  <si>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</si>
  <si>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</si>
  <si>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</si>
  <si>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</si>
  <si>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</si>
  <si>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</si>
  <si>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</si>
  <si>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</si>
  <si>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</si>
  <si>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</si>
  <si>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</si>
  <si>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</si>
  <si>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</si>
  <si>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</si>
  <si>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</si>
  <si>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</si>
  <si>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</si>
  <si>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</si>
  <si>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</si>
  <si>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</si>
  <si>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</si>
  <si>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</si>
  <si>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</si>
  <si>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</si>
  <si>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</si>
  <si>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</si>
  <si>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</si>
  <si>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</si>
  <si>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</si>
  <si>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</si>
  <si>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</si>
  <si>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</si>
  <si>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</si>
  <si>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</si>
  <si>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</si>
  <si>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</si>
  <si>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</si>
  <si>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</si>
  <si>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</si>
  <si>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</si>
  <si>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</si>
  <si>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</si>
  <si>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</si>
  <si>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</si>
  <si>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</si>
  <si>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</si>
  <si>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</si>
  <si>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</si>
  <si>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</si>
  <si>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</si>
  <si>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</si>
  <si>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</si>
  <si>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</si>
  <si>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</si>
  <si>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</si>
  <si>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</si>
  <si>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</si>
  <si>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</si>
  <si>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</si>
  <si>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</si>
  <si>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</si>
  <si>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</si>
  <si>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</si>
  <si>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</si>
  <si>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</si>
  <si>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</si>
  <si>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</si>
  <si>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</si>
  <si>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</si>
  <si>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</si>
  <si>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</si>
  <si>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</si>
  <si>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</si>
  <si>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</si>
  <si>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</si>
  <si>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</si>
  <si>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</si>
  <si>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</si>
  <si>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</si>
  <si>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</si>
  <si>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</si>
  <si>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</si>
  <si>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</si>
  <si>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</si>
  <si>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</si>
  <si>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</si>
  <si>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</si>
  <si>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</si>
  <si>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</si>
  <si>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</si>
  <si>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</si>
  <si>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</si>
  <si>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</si>
  <si>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</si>
  <si>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</si>
  <si>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</si>
  <si>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</si>
  <si>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</si>
  <si>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</si>
  <si>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</si>
  <si>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</si>
  <si>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</si>
  <si>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</si>
  <si>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</si>
  <si>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</si>
  <si>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</si>
  <si>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</si>
  <si>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</si>
  <si>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</si>
  <si>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</si>
  <si>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</si>
  <si>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</si>
  <si>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</si>
  <si>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</si>
  <si>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</si>
  <si>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</si>
  <si>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</si>
  <si>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</si>
  <si>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</si>
  <si>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</si>
  <si>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</si>
  <si>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</si>
  <si>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</si>
  <si>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</si>
  <si>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</si>
  <si>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</si>
  <si>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</si>
  <si>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</si>
  <si>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</si>
  <si>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</si>
  <si>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</si>
  <si>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</si>
  <si>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</si>
  <si>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</si>
  <si>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</si>
  <si>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</si>
  <si>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</si>
  <si>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</si>
  <si>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</si>
  <si>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</si>
  <si>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</si>
  <si>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</si>
  <si>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</si>
  <si>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</si>
  <si>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</si>
  <si>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</si>
  <si>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</si>
  <si>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</si>
  <si>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</si>
  <si>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</si>
  <si>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</si>
  <si>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</si>
  <si>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</si>
  <si>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</si>
  <si>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</si>
  <si>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</si>
  <si>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</si>
  <si>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</si>
  <si>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</si>
  <si>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</si>
  <si>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</si>
  <si>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</si>
  <si>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</si>
  <si>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</si>
  <si>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</si>
  <si>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</si>
  <si>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</si>
  <si>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</si>
  <si>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</si>
  <si>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</si>
  <si>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</si>
  <si>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</si>
  <si>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</si>
  <si>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</si>
  <si>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</si>
  <si>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</si>
  <si>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</si>
  <si>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</si>
  <si>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</si>
  <si>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</si>
  <si>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</si>
  <si>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</si>
  <si>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</si>
  <si>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</si>
  <si>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</si>
  <si>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</si>
  <si>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</si>
  <si>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</si>
  <si>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</si>
  <si>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</si>
  <si>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</si>
  <si>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</si>
  <si>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</si>
  <si>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</si>
  <si>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</si>
  <si>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</si>
  <si>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</si>
  <si>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</si>
  <si>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</si>
  <si>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</si>
  <si>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</si>
  <si>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</si>
  <si>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</si>
  <si>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</si>
  <si>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</si>
  <si>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</si>
  <si>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</si>
  <si>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</si>
  <si>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</si>
  <si>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</si>
  <si>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</si>
  <si>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</si>
  <si>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</si>
  <si>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</si>
  <si>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</si>
  <si>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</si>
  <si>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</si>
  <si>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</si>
  <si>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</si>
  <si>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</si>
  <si>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</si>
  <si>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</si>
  <si>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</si>
  <si>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</si>
  <si>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</si>
  <si>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</si>
  <si>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</si>
  <si>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</si>
  <si>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</si>
  <si>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</si>
  <si>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</si>
  <si>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</si>
  <si>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</si>
  <si>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</si>
  <si>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</si>
  <si>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</si>
  <si>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</si>
  <si>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</si>
  <si>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</si>
  <si>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</si>
  <si>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</si>
  <si>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</si>
  <si>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</si>
  <si>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</si>
  <si>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</si>
  <si>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</si>
  <si>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</si>
  <si>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</si>
  <si>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</si>
  <si>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</si>
  <si>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</si>
  <si>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</si>
  <si>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</si>
  <si>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</si>
  <si>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</si>
  <si>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</si>
  <si>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</si>
  <si>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</si>
  <si>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</si>
  <si>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</si>
  <si>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</si>
  <si>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</si>
  <si>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</si>
  <si>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</si>
  <si>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</si>
  <si>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</si>
  <si>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</si>
  <si>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</si>
  <si>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</si>
  <si>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</si>
  <si>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</si>
  <si>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</si>
  <si>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</si>
  <si>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</si>
  <si>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</si>
  <si>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</si>
  <si>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</si>
  <si>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</si>
  <si>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</si>
  <si>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</si>
  <si>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</si>
  <si>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</si>
  <si>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</si>
  <si>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</si>
  <si>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</si>
  <si>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</si>
  <si>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</si>
  <si>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</si>
  <si>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</si>
  <si>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</si>
  <si>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</si>
  <si>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</si>
  <si>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</si>
  <si>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</si>
  <si>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</si>
  <si>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</si>
  <si>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</si>
  <si>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</si>
  <si>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</si>
  <si>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</si>
  <si>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</si>
  <si>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</si>
  <si>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</si>
  <si>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</si>
  <si>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</si>
  <si>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</si>
  <si>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</si>
  <si>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</si>
  <si>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</si>
  <si>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</si>
  <si>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</si>
  <si>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</si>
  <si>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</si>
  <si>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</si>
  <si>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</si>
  <si>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</si>
  <si>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</si>
  <si>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</si>
  <si>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</si>
  <si>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</si>
  <si>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</si>
  <si>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</si>
  <si>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</si>
  <si>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</si>
  <si>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</si>
  <si>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</si>
  <si>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</si>
  <si>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</si>
  <si>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</si>
  <si>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</si>
  <si>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</si>
  <si>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</si>
  <si>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</si>
  <si>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</si>
  <si>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</si>
  <si>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</si>
  <si>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</si>
  <si>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</si>
  <si>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</si>
  <si>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</si>
  <si>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</si>
  <si>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</si>
  <si>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</si>
  <si>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</si>
  <si>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</si>
  <si>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</si>
  <si>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</si>
  <si>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</si>
  <si>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</si>
  <si>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</si>
  <si>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</si>
  <si>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</si>
  <si>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</si>
  <si>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</si>
  <si>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</si>
  <si>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</si>
  <si>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</si>
  <si>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</si>
  <si>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</si>
  <si>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</si>
  <si>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</si>
  <si>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</si>
  <si>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</si>
  <si>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</si>
  <si>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</si>
  <si>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</si>
  <si>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</si>
  <si>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</si>
  <si>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</si>
  <si>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</si>
  <si>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</si>
  <si>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</si>
  <si>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</si>
  <si>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</si>
  <si>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</si>
  <si>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</si>
  <si>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</si>
  <si>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</si>
  <si>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</si>
  <si>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</si>
  <si>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</si>
  <si>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</si>
  <si>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</si>
  <si>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</si>
  <si>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</si>
  <si>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</si>
  <si>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</si>
  <si>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</si>
  <si>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</si>
  <si>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</si>
  <si>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</si>
  <si>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</si>
  <si>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</si>
  <si>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</si>
  <si>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</si>
  <si>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</si>
  <si>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</si>
  <si>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</si>
  <si>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</si>
  <si>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</si>
  <si>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</si>
  <si>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</si>
  <si>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</si>
  <si>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</si>
  <si>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</si>
  <si>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</si>
  <si>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</si>
  <si>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</si>
  <si>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</si>
  <si>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</si>
  <si>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</si>
  <si>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</si>
  <si>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</si>
  <si>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</si>
  <si>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</si>
  <si>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</si>
  <si>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</si>
  <si>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</si>
  <si>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</si>
  <si>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</si>
  <si>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</si>
  <si>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</si>
  <si>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</si>
  <si>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</si>
  <si>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</si>
  <si>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</si>
  <si>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</si>
  <si>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</si>
  <si>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</si>
  <si>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</si>
  <si>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</si>
  <si>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</si>
  <si>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</si>
  <si>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</si>
  <si>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</si>
  <si>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</si>
  <si>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</si>
  <si>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</si>
  <si>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</si>
  <si>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</si>
  <si>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</si>
  <si>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</si>
  <si>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</si>
  <si>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</si>
  <si>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</si>
  <si>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</si>
  <si>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</si>
  <si>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</si>
  <si>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</si>
  <si>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</si>
  <si>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</si>
  <si>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</si>
  <si>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</si>
  <si>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</si>
  <si>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</si>
  <si>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</si>
  <si>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</si>
  <si>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</si>
  <si>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</si>
  <si>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</si>
  <si>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</si>
  <si>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</si>
  <si>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</si>
  <si>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</si>
  <si>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</si>
  <si>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</si>
  <si>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</si>
  <si>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</si>
  <si>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</si>
  <si>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</si>
  <si>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</si>
  <si>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</si>
  <si>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</si>
  <si>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</si>
  <si>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</si>
  <si>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</si>
  <si>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</si>
  <si>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</si>
  <si>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</si>
  <si>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</si>
  <si>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</si>
  <si>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</si>
  <si>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</si>
  <si>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</si>
  <si>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</si>
  <si>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</si>
  <si>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</si>
  <si>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</si>
  <si>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</si>
  <si>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</si>
  <si>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</si>
  <si>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</si>
  <si>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</si>
  <si>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</si>
  <si>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</si>
  <si>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</si>
  <si>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</si>
  <si>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</si>
  <si>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</si>
  <si>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</si>
  <si>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</si>
  <si>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</si>
  <si>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</si>
  <si>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</si>
  <si>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</si>
  <si>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</si>
  <si>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</si>
  <si>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</si>
  <si>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</si>
  <si>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</si>
  <si>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</si>
  <si>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</si>
  <si>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</si>
  <si>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</si>
  <si>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</si>
  <si>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</si>
  <si>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</si>
  <si>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</si>
  <si>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</si>
  <si>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</si>
  <si>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</si>
  <si>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</si>
  <si>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</si>
  <si>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</si>
  <si>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</si>
  <si>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</si>
  <si>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</si>
  <si>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</si>
  <si>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</si>
  <si>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</si>
  <si>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</si>
  <si>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</si>
  <si>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</si>
  <si>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</si>
  <si>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</si>
  <si>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</si>
  <si>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</si>
  <si>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</si>
  <si>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</si>
  <si>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</si>
  <si>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</si>
  <si>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</si>
  <si>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</si>
  <si>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</si>
  <si>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</si>
  <si>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</si>
  <si>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</si>
  <si>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</si>
  <si>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</si>
  <si>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</si>
  <si>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</si>
  <si>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</si>
  <si>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</si>
  <si>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</si>
  <si>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</si>
  <si>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</si>
  <si>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</si>
  <si>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</si>
  <si>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</si>
  <si>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</si>
  <si>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</si>
  <si>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</si>
  <si>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</si>
  <si>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</si>
  <si>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</si>
  <si>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</si>
  <si>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</si>
  <si>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</si>
  <si>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</si>
  <si>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</si>
  <si>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</si>
  <si>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</si>
  <si>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</si>
  <si>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</si>
  <si>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</si>
  <si>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</si>
  <si>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</si>
  <si>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</si>
  <si>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</si>
  <si>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</si>
  <si>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</si>
  <si>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</si>
  <si>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</si>
  <si>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</si>
  <si>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</si>
  <si>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</si>
  <si>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</si>
  <si>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</si>
  <si>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</si>
  <si>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</si>
  <si>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</si>
  <si>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</si>
  <si>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</si>
  <si>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</si>
  <si>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</si>
  <si>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</si>
  <si>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</si>
  <si>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</si>
  <si>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</si>
  <si>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</si>
  <si>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</si>
  <si>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</si>
  <si>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</si>
  <si>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</si>
  <si>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</si>
  <si>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</si>
  <si>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</si>
  <si>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</si>
  <si>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</si>
  <si>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</si>
  <si>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</si>
  <si>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</si>
  <si>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</si>
  <si>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</si>
  <si>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</si>
  <si>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</si>
  <si>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</si>
  <si>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</si>
  <si>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</si>
  <si>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</si>
  <si>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</si>
  <si>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</si>
  <si>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</si>
  <si>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</si>
  <si>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</si>
  <si>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</si>
  <si>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</si>
  <si>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</si>
  <si>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</si>
  <si>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</si>
  <si>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</si>
  <si>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</si>
  <si>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</si>
  <si>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</si>
  <si>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</si>
  <si>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</si>
  <si>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</si>
  <si>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</si>
  <si>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</si>
  <si>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</si>
  <si>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</si>
  <si>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</si>
  <si>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</si>
  <si>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</si>
  <si>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</si>
  <si>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</si>
  <si>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</si>
  <si>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</si>
  <si>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</si>
  <si>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</si>
  <si>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</si>
  <si>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</si>
  <si>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</si>
  <si>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</si>
  <si>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</si>
  <si>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</si>
  <si>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</si>
  <si>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</si>
  <si>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</si>
  <si>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</si>
  <si>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</si>
  <si>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</si>
  <si>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</si>
  <si>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</si>
  <si>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</si>
  <si>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</si>
  <si>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</si>
  <si>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</si>
  <si>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</si>
  <si>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</si>
  <si>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</si>
  <si>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</si>
  <si>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</si>
  <si>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</si>
  <si>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</si>
  <si>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</si>
  <si>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</si>
  <si>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</si>
  <si>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</si>
  <si>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</si>
  <si>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</si>
  <si>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</si>
  <si>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</si>
  <si>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</si>
  <si>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</si>
  <si>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</si>
  <si>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</si>
  <si>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</si>
  <si>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</si>
  <si>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</si>
  <si>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</si>
  <si>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</si>
  <si>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</si>
  <si>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</si>
  <si>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</si>
  <si>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</si>
  <si>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</si>
  <si>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</si>
  <si>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</si>
  <si>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</si>
  <si>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</si>
  <si>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</si>
  <si>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</si>
  <si>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</si>
  <si>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</si>
  <si>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</si>
  <si>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</si>
  <si>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</si>
  <si>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</si>
  <si>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</si>
  <si>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</si>
  <si>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</si>
  <si>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</si>
  <si>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</si>
  <si>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</si>
  <si>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</si>
  <si>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</si>
  <si>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</si>
  <si>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</si>
  <si>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</si>
  <si>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</si>
  <si>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</si>
  <si>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</si>
  <si>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</si>
  <si>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</si>
  <si>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</si>
  <si>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</si>
  <si>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</si>
  <si>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</si>
  <si>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</si>
  <si>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</si>
  <si>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</si>
  <si>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</si>
  <si>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</si>
  <si>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</si>
  <si>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</si>
  <si>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</si>
  <si>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</si>
  <si>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</si>
  <si>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</si>
  <si>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</si>
  <si>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</si>
  <si>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</si>
  <si>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</si>
  <si>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</si>
  <si>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</si>
  <si>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</si>
  <si>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</si>
  <si>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</si>
  <si>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</si>
  <si>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</si>
  <si>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</si>
  <si>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</si>
  <si>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</si>
  <si>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</si>
  <si>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</si>
  <si>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</si>
  <si>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</si>
  <si>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</si>
  <si>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</si>
  <si>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</si>
  <si>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</si>
  <si>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</si>
  <si>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</si>
  <si>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</si>
  <si>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</si>
  <si>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</si>
  <si>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</si>
  <si>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</si>
  <si>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</si>
  <si>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</si>
  <si>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</si>
  <si>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</si>
  <si>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</si>
  <si>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</si>
  <si>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</si>
  <si>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</si>
  <si>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</si>
  <si>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</si>
  <si>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</si>
  <si>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</si>
  <si>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</si>
  <si>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</si>
  <si>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</si>
  <si>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</si>
  <si>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</si>
  <si>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</si>
  <si>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</si>
  <si>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</si>
  <si>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</si>
  <si>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</si>
  <si>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</si>
  <si>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</si>
  <si>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</si>
  <si>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</si>
  <si>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</si>
  <si>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</si>
  <si>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</si>
  <si>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</si>
  <si>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</si>
  <si>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</si>
  <si>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</si>
  <si>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</si>
  <si>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</si>
  <si>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</si>
  <si>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</si>
  <si>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</si>
  <si>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</si>
  <si>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</si>
  <si>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</si>
  <si>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</si>
  <si>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</si>
  <si>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</si>
  <si>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</si>
  <si>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</si>
  <si>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</si>
  <si>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</si>
  <si>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</si>
  <si>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</si>
  <si>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</si>
  <si>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</si>
  <si>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</si>
  <si>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</si>
  <si>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</si>
  <si>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</si>
  <si>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</si>
  <si>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</si>
  <si>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</si>
  <si>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</si>
  <si>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</si>
  <si>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</si>
  <si>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</si>
  <si>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</si>
  <si>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</si>
  <si>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</si>
  <si>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</si>
  <si>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</si>
  <si>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</si>
  <si>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</si>
  <si>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</si>
  <si>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</si>
  <si>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</si>
  <si>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</si>
  <si>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</si>
  <si>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</si>
  <si>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</si>
  <si>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</si>
  <si>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</si>
  <si>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</si>
  <si>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</si>
  <si>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</si>
  <si>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</si>
  <si>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</si>
  <si>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</si>
  <si>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</si>
  <si>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</si>
  <si>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</si>
  <si>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</si>
  <si>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</si>
  <si>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</si>
  <si>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</si>
  <si>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</si>
  <si>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</si>
  <si>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</si>
  <si>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</si>
  <si>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</si>
  <si>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</si>
  <si>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</si>
  <si>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</si>
  <si>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</si>
  <si>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</si>
  <si>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</si>
  <si>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</si>
  <si>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</si>
  <si>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</si>
  <si>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</si>
  <si>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</si>
  <si>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</si>
  <si>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</si>
  <si>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</si>
  <si>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</si>
  <si>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</si>
  <si>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</si>
  <si>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</si>
  <si>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</si>
  <si>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</si>
  <si>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</si>
  <si>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</si>
  <si>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</si>
  <si>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</si>
  <si>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</si>
  <si>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</si>
  <si>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</si>
  <si>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</si>
  <si>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</si>
  <si>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</si>
  <si>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</si>
  <si>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</si>
  <si>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</si>
  <si>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</si>
  <si>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</si>
  <si>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</si>
  <si>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</si>
  <si>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</si>
  <si>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</si>
  <si>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</si>
  <si>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</si>
  <si>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</si>
  <si>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</si>
  <si>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</si>
  <si>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</si>
  <si>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</si>
  <si>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</si>
  <si>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</si>
  <si>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</si>
  <si>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</si>
  <si>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</si>
  <si>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</si>
  <si>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</si>
  <si>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</si>
  <si>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</si>
  <si>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</si>
  <si>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</si>
  <si>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</si>
  <si>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</si>
  <si>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</si>
  <si>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</si>
  <si>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</si>
  <si>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</si>
  <si>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</si>
  <si>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</si>
  <si>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</si>
  <si>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</si>
  <si>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</si>
  <si>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</si>
  <si>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</si>
  <si>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</si>
  <si>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</si>
  <si>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</si>
  <si>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</si>
  <si>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</si>
  <si>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</si>
  <si>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</si>
  <si>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</si>
  <si>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</si>
  <si>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</si>
  <si>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</si>
  <si>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</si>
  <si>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</si>
  <si>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</si>
  <si>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</si>
  <si>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</si>
  <si>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</si>
  <si>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</si>
  <si>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</si>
  <si>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</si>
  <si>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</si>
  <si>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</si>
  <si>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</si>
  <si>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</si>
  <si>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</si>
  <si>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</si>
  <si>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</si>
  <si>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</si>
  <si>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</si>
  <si>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</si>
  <si>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</si>
  <si>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</si>
  <si>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</si>
  <si>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</si>
  <si>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</si>
  <si>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</si>
  <si>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</si>
  <si>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</si>
  <si>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</si>
  <si>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</si>
  <si>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</si>
  <si>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</si>
  <si>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</si>
  <si>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</si>
  <si>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</si>
  <si>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</si>
  <si>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</si>
  <si>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</si>
  <si>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</si>
  <si>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</si>
  <si>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</si>
  <si>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</si>
  <si>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</si>
  <si>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</si>
  <si>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</si>
  <si>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</si>
  <si>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</si>
  <si>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</si>
  <si>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</si>
  <si>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</si>
  <si>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</si>
  <si>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</si>
  <si>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</si>
  <si>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</si>
  <si>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</si>
  <si>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</si>
  <si>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</si>
  <si>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</si>
  <si>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</si>
  <si>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</si>
  <si>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</si>
  <si>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</si>
  <si>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</si>
  <si>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</si>
  <si>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</si>
  <si>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</si>
  <si>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</si>
  <si>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</si>
  <si>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</si>
  <si>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</si>
  <si>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</si>
  <si>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</si>
  <si>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</si>
  <si>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</si>
  <si>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</si>
  <si>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</si>
  <si>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</si>
  <si>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</si>
  <si>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</si>
  <si>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</si>
  <si>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</si>
  <si>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</si>
  <si>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</si>
  <si>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</si>
  <si>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</si>
  <si>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</si>
  <si>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</si>
  <si>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</si>
  <si>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</si>
  <si>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</si>
  <si>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</si>
  <si>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</si>
  <si>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</si>
  <si>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</si>
  <si>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</si>
  <si>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</si>
  <si>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</si>
  <si>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</si>
  <si>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</si>
  <si>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</si>
  <si>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</si>
  <si>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</si>
  <si>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</si>
  <si>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</si>
  <si>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</si>
  <si>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</si>
  <si>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</si>
  <si>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</si>
  <si>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</si>
  <si>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</si>
  <si>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</si>
  <si>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</si>
  <si>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</si>
  <si>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</si>
  <si>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</si>
  <si>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</si>
  <si>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</si>
  <si>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</si>
  <si>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</si>
  <si>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</si>
  <si>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</si>
  <si>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</si>
  <si>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</si>
  <si>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</si>
  <si>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</si>
  <si>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</si>
  <si>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</si>
  <si>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</si>
  <si>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</si>
  <si>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</si>
  <si>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</si>
  <si>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</si>
  <si>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</si>
  <si>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</si>
  <si>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</si>
  <si>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</si>
  <si>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</si>
  <si>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</si>
  <si>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</si>
  <si>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</si>
  <si>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</si>
  <si>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</si>
  <si>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</si>
  <si>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</si>
  <si>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</si>
  <si>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</si>
  <si>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</si>
  <si>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</si>
  <si>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</si>
  <si>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</si>
  <si>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</si>
  <si>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</si>
  <si>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</si>
  <si>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</si>
  <si>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</si>
  <si>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</si>
  <si>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</si>
  <si>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</si>
  <si>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</si>
  <si>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</si>
  <si>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</si>
  <si>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</si>
  <si>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</si>
  <si>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</si>
  <si>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</si>
  <si>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</si>
  <si>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</si>
  <si>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</si>
  <si>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</si>
  <si>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</si>
  <si>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</si>
  <si>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</si>
  <si>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</si>
  <si>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</si>
  <si>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</si>
  <si>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</si>
  <si>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</si>
  <si>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</si>
  <si>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</si>
  <si>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</si>
  <si>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</si>
  <si>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</si>
  <si>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</si>
  <si>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</si>
  <si>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</si>
  <si>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</si>
  <si>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</si>
  <si>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</si>
  <si>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</si>
  <si>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</si>
  <si>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</si>
  <si>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</si>
  <si>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</si>
  <si>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</si>
  <si>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</si>
  <si>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</si>
  <si>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</si>
  <si>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</si>
  <si>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</si>
  <si>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</si>
  <si>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</si>
  <si>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</si>
  <si>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</si>
  <si>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</si>
  <si>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</si>
  <si>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</si>
  <si>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</si>
  <si>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</si>
  <si>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</si>
  <si>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</si>
  <si>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</si>
  <si>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</si>
  <si>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</si>
  <si>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</si>
  <si>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</si>
  <si>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</si>
  <si>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</si>
  <si>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</si>
  <si>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</si>
  <si>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</si>
  <si>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</si>
  <si>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</si>
  <si>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</si>
  <si>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</si>
  <si>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</si>
  <si>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</si>
  <si>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</si>
  <si>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</si>
  <si>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</si>
  <si>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</si>
  <si>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</si>
  <si>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</si>
  <si>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</si>
  <si>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</si>
  <si>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</si>
  <si>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</si>
  <si>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</si>
  <si>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</si>
  <si>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</si>
  <si>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</si>
  <si>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</si>
  <si>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</si>
  <si>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</si>
  <si>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</si>
  <si>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</si>
  <si>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</si>
  <si>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</si>
  <si>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</si>
  <si>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</si>
  <si>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</si>
  <si>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</si>
  <si>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</si>
  <si>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</si>
  <si>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</si>
  <si>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</si>
  <si>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</si>
  <si>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</si>
  <si>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</si>
  <si>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</si>
  <si>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</si>
  <si>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</si>
  <si>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</si>
  <si>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</si>
  <si>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</si>
  <si>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</si>
  <si>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</si>
  <si>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</si>
  <si>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</si>
  <si>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</si>
  <si>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</si>
  <si>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</si>
  <si>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</si>
  <si>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</si>
  <si>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</si>
  <si>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</si>
  <si>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</si>
  <si>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</si>
  <si>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</si>
  <si>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</si>
  <si>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</si>
  <si>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</si>
  <si>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</si>
  <si>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</si>
  <si>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</si>
  <si>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</si>
  <si>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</si>
  <si>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</si>
  <si>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</si>
  <si>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</si>
  <si>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</si>
  <si>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</si>
  <si>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</si>
  <si>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</si>
  <si>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</si>
  <si>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</si>
  <si>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</si>
  <si>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</si>
  <si>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</si>
  <si>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</si>
  <si>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</si>
  <si>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</si>
  <si>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</si>
  <si>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</si>
  <si>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</si>
  <si>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</si>
  <si>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</si>
  <si>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</si>
  <si>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</si>
  <si>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</si>
  <si>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</si>
  <si>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</si>
  <si>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</si>
  <si>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</si>
  <si>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</si>
  <si>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</si>
  <si>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</si>
  <si>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</si>
  <si>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</si>
  <si>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</si>
  <si>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</si>
  <si>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</si>
  <si>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</si>
  <si>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</si>
  <si>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</si>
  <si>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</si>
  <si>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</si>
  <si>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</si>
  <si>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</si>
  <si>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</si>
  <si>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</si>
  <si>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</si>
  <si>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</si>
  <si>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</si>
  <si>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</si>
  <si>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</si>
  <si>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</si>
  <si>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</si>
  <si>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</si>
  <si>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</si>
  <si>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</si>
  <si>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</si>
  <si>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</si>
  <si>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</si>
  <si>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</si>
  <si>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</si>
  <si>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</si>
  <si>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</si>
  <si>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</si>
  <si>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</si>
  <si>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</si>
  <si>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</si>
  <si>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</si>
  <si>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</si>
  <si>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</si>
  <si>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</si>
  <si>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</si>
  <si>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</si>
  <si>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</si>
  <si>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</si>
  <si>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</si>
  <si>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</si>
  <si>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</si>
  <si>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</si>
  <si>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</si>
  <si>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</si>
  <si>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</si>
  <si>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</si>
  <si>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</si>
  <si>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</si>
  <si>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</si>
  <si>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</si>
  <si>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</si>
  <si>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</si>
  <si>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</si>
  <si>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</si>
  <si>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</si>
  <si>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</si>
  <si>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</si>
  <si>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</si>
  <si>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</si>
  <si>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</si>
  <si>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</si>
  <si>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</si>
  <si>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</si>
  <si>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</si>
  <si>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</si>
  <si>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</si>
  <si>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</si>
  <si>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</si>
  <si>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</si>
  <si>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</si>
  <si>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</si>
  <si>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</si>
  <si>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</si>
  <si>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</si>
  <si>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</si>
  <si>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</si>
  <si>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</si>
  <si>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</si>
  <si>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</si>
  <si>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</si>
  <si>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</si>
  <si>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</si>
  <si>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</si>
  <si>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</si>
  <si>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</si>
  <si>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</si>
  <si>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</si>
  <si>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</si>
  <si>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</si>
  <si>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</si>
  <si>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</si>
  <si>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</si>
  <si>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</si>
  <si>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</si>
  <si>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</si>
  <si>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</si>
  <si>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</si>
  <si>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</si>
  <si>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</si>
  <si>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</si>
  <si>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</si>
  <si>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</si>
  <si>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</si>
  <si>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</si>
  <si>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</si>
  <si>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</si>
  <si>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</si>
  <si>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</si>
  <si>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</si>
  <si>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</si>
  <si>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</si>
  <si>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</si>
  <si>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</si>
  <si>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</si>
  <si>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</si>
  <si>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</si>
  <si>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</si>
  <si>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</si>
  <si>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</si>
  <si>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</si>
  <si>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</si>
  <si>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</si>
  <si>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</si>
  <si>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</si>
  <si>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</si>
  <si>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</si>
  <si>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</si>
  <si>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</si>
  <si>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</si>
  <si>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</si>
  <si>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</si>
  <si>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</si>
  <si>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</si>
  <si>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</si>
  <si>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</si>
  <si>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</si>
  <si>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</si>
  <si>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</si>
  <si>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</si>
  <si>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</si>
  <si>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</si>
  <si>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</si>
  <si>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</si>
  <si>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</si>
  <si>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</si>
  <si>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</si>
  <si>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</si>
  <si>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</si>
  <si>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</si>
  <si>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</si>
  <si>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</si>
  <si>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</si>
  <si>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</si>
  <si>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</si>
  <si>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</si>
  <si>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</si>
  <si>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</si>
  <si>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</si>
  <si>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</si>
  <si>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</si>
  <si>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</si>
  <si>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</si>
  <si>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</si>
  <si>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</si>
  <si>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</si>
  <si>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</si>
  <si>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</si>
  <si>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</si>
  <si>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</si>
  <si>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</si>
  <si>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</si>
  <si>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</si>
  <si>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</si>
  <si>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</si>
  <si>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</si>
  <si>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</si>
  <si>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</si>
  <si>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</si>
  <si>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</si>
  <si>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</si>
  <si>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</si>
  <si>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</si>
  <si>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</si>
  <si>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</si>
  <si>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</si>
  <si>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</si>
  <si>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</si>
  <si>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</si>
  <si>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</si>
  <si>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</si>
  <si>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</si>
  <si>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</si>
  <si>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</si>
  <si>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</si>
  <si>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</si>
  <si>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</si>
  <si>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</si>
  <si>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</si>
  <si>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</si>
  <si>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</si>
  <si>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</si>
  <si>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</si>
  <si>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</si>
  <si>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</si>
  <si>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</si>
  <si>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</si>
  <si>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</si>
  <si>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</si>
  <si>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</si>
  <si>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</si>
  <si>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</si>
  <si>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</si>
  <si>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</si>
  <si>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</si>
  <si>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</si>
  <si>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</si>
  <si>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</si>
  <si>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</si>
  <si>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</si>
  <si>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</si>
  <si>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</si>
  <si>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</si>
  <si>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</si>
  <si>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</si>
  <si>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</si>
  <si>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</si>
  <si>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</si>
  <si>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</si>
  <si>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</si>
  <si>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</si>
  <si>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</si>
  <si>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</si>
  <si>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</si>
  <si>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</si>
  <si>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</si>
  <si>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</si>
  <si>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</si>
  <si>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</si>
  <si>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</si>
  <si>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</si>
  <si>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</si>
  <si>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</si>
  <si>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</si>
  <si>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</si>
  <si>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</si>
  <si>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</si>
  <si>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</si>
  <si>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</si>
  <si>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</si>
  <si>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</si>
  <si>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</si>
  <si>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</si>
  <si>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</si>
  <si>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</si>
  <si>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</si>
  <si>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</si>
  <si>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</si>
  <si>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</si>
  <si>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</si>
  <si>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</si>
  <si>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</si>
  <si>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</si>
  <si>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</si>
  <si>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</si>
  <si>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</si>
  <si>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</si>
  <si>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</si>
  <si>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</si>
  <si>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</si>
  <si>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</si>
  <si>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</si>
  <si>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</si>
  <si>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</si>
  <si>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</si>
  <si>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</si>
  <si>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</si>
  <si>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</si>
  <si>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</si>
  <si>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</si>
  <si>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</si>
  <si>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</si>
  <si>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</si>
  <si>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</si>
  <si>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</si>
  <si>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</si>
  <si>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</si>
  <si>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</si>
  <si>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</si>
  <si>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</si>
  <si>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</si>
  <si>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</si>
  <si>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</si>
  <si>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</si>
  <si>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</si>
  <si>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</si>
  <si>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</si>
  <si>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</si>
  <si>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</si>
  <si>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</si>
  <si>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</si>
  <si>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</si>
  <si>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</si>
  <si>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</si>
  <si>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</si>
  <si>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</si>
  <si>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</si>
  <si>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</si>
  <si>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</si>
  <si>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</si>
  <si>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</si>
  <si>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</si>
  <si>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</si>
  <si>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</si>
  <si>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</si>
  <si>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</si>
  <si>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</si>
  <si>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</si>
  <si>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</si>
  <si>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</si>
  <si>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</si>
  <si>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</si>
  <si>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</si>
  <si>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</si>
  <si>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</si>
  <si>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</si>
  <si>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</si>
  <si>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</si>
  <si>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</si>
  <si>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</si>
  <si>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</si>
  <si>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</si>
  <si>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</si>
  <si>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</si>
  <si>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</si>
  <si>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</si>
  <si>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</si>
  <si>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</si>
  <si>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</si>
  <si>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</si>
  <si>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</si>
  <si>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</si>
  <si>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</si>
  <si>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</si>
  <si>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</si>
  <si>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</si>
  <si>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</si>
  <si>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</si>
  <si>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</si>
  <si>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</si>
  <si>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</si>
  <si>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</si>
  <si>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</si>
  <si>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</si>
  <si>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</si>
  <si>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</si>
  <si>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</si>
  <si>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</si>
  <si>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</si>
  <si>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</si>
  <si>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</si>
  <si>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</si>
  <si>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</si>
  <si>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</si>
  <si>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</si>
  <si>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</si>
  <si>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</si>
  <si>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</si>
  <si>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</si>
  <si>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</si>
  <si>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</si>
  <si>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</si>
  <si>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</si>
  <si>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</si>
  <si>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</si>
  <si>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</si>
  <si>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</si>
  <si>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</si>
  <si>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</si>
  <si>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</si>
  <si>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</si>
  <si>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</si>
  <si>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</si>
  <si>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</si>
  <si>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</si>
  <si>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</si>
  <si>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</si>
  <si>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</si>
  <si>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</si>
  <si>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</si>
  <si>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</si>
  <si>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</si>
  <si>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</si>
  <si>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</si>
  <si>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</si>
  <si>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</si>
  <si>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</si>
  <si>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</si>
  <si>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</si>
  <si>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</si>
  <si>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</si>
  <si>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</si>
  <si>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</si>
  <si>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</si>
  <si>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</si>
  <si>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</si>
  <si>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</si>
  <si>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</si>
  <si>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</si>
  <si>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</si>
  <si>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</si>
  <si>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</si>
  <si>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</si>
  <si>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</si>
  <si>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</si>
  <si>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</si>
  <si>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</si>
  <si>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</si>
  <si>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</si>
  <si>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</si>
  <si>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</si>
  <si>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</si>
  <si>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</si>
  <si>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</si>
  <si>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</si>
  <si>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</si>
  <si>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</si>
  <si>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</si>
  <si>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</si>
  <si>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</si>
  <si>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</si>
  <si>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</si>
  <si>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</si>
  <si>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</si>
  <si>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</si>
  <si>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</si>
  <si>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</si>
  <si>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</si>
  <si>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</si>
  <si>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</si>
  <si>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</si>
  <si>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</si>
  <si>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</si>
  <si>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</si>
  <si>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</si>
  <si>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</si>
  <si>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</si>
  <si>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</si>
  <si>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</si>
  <si>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</si>
  <si>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</si>
  <si>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</si>
  <si>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</si>
  <si>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</si>
  <si>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</si>
  <si>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</si>
  <si>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</si>
  <si>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</si>
  <si>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</si>
  <si>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</si>
  <si>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</si>
  <si>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</si>
  <si>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</si>
  <si>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</si>
  <si>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</si>
  <si>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</si>
  <si>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</si>
  <si>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</si>
  <si>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</si>
  <si>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</si>
  <si>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</si>
  <si>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</si>
  <si>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</si>
  <si>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</si>
  <si>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</si>
  <si>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</si>
  <si>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</si>
  <si>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</si>
  <si>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</si>
  <si>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</si>
  <si>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</si>
  <si>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</si>
  <si>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</si>
  <si>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</si>
  <si>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</si>
  <si>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</si>
  <si>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</si>
  <si>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</si>
  <si>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</si>
  <si>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</si>
  <si>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</si>
  <si>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</si>
  <si>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</si>
  <si>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</si>
  <si>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</si>
  <si>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</si>
  <si>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</si>
  <si>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</si>
  <si>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</si>
  <si>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</si>
  <si>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</si>
  <si>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</si>
  <si>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</si>
  <si>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</si>
  <si>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</si>
  <si>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</si>
  <si>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</si>
  <si>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</si>
  <si>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</si>
  <si>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</si>
  <si>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</si>
  <si>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</si>
  <si>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</si>
  <si>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</si>
  <si>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</si>
  <si>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</si>
  <si>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</si>
  <si>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</si>
  <si>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</si>
  <si>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</si>
  <si>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</si>
  <si>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</si>
  <si>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</si>
  <si>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</si>
  <si>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</si>
  <si>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</si>
  <si>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</si>
  <si>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</si>
  <si>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</si>
  <si>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</si>
  <si>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</si>
  <si>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</si>
  <si>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</si>
  <si>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</si>
  <si>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</si>
  <si>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</si>
  <si>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</si>
  <si>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</si>
  <si>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</si>
  <si>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</si>
  <si>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</si>
  <si>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</si>
  <si>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</si>
  <si>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</si>
  <si>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</si>
  <si>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</si>
  <si>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</si>
  <si>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</si>
  <si>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</si>
  <si>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</si>
  <si>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</si>
  <si>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</si>
  <si>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</si>
  <si>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</si>
  <si>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</si>
  <si>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</si>
  <si>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</si>
  <si>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</si>
  <si>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</si>
  <si>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</si>
  <si>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</si>
  <si>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</si>
  <si>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</si>
  <si>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</si>
  <si>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</si>
  <si>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</si>
  <si>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</si>
  <si>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</si>
  <si>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</si>
  <si>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</si>
  <si>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</si>
  <si>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</si>
  <si>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</si>
  <si>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</si>
  <si>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</si>
  <si>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</si>
  <si>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</si>
  <si>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</si>
  <si>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</si>
  <si>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</si>
  <si>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</si>
  <si>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</si>
  <si>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</si>
  <si>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</si>
  <si>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</si>
  <si>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</si>
  <si>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</si>
  <si>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</si>
  <si>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</si>
  <si>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</si>
  <si>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</si>
  <si>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</si>
  <si>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</si>
  <si>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</si>
  <si>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</si>
  <si>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</si>
  <si>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</si>
  <si>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</si>
  <si>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</si>
  <si>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</si>
  <si>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</si>
  <si>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</si>
  <si>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</si>
  <si>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</si>
  <si>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</si>
  <si>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</si>
  <si>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</si>
  <si>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</si>
  <si>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</si>
  <si>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</si>
  <si>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</si>
  <si>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</si>
  <si>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</si>
  <si>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</si>
  <si>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</si>
  <si>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</si>
  <si>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</si>
  <si>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</si>
  <si>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</si>
  <si>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</si>
  <si>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</si>
  <si>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</si>
  <si>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</si>
  <si>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</si>
  <si>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</si>
  <si>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</si>
  <si>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</si>
  <si>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</si>
  <si>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</si>
  <si>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</si>
  <si>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</si>
  <si>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</si>
  <si>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</si>
  <si>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</si>
  <si>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</si>
  <si>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</si>
  <si>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</si>
  <si>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</si>
  <si>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</si>
  <si>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</si>
  <si>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</si>
  <si>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</si>
  <si>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</si>
  <si>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</si>
  <si>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</si>
  <si>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</si>
  <si>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</si>
  <si>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</si>
  <si>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</si>
  <si>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</si>
  <si>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</si>
  <si>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</si>
  <si>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</si>
  <si>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</si>
  <si>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</si>
  <si>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</si>
  <si>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</si>
  <si>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</si>
  <si>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</si>
  <si>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</si>
  <si>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</si>
  <si>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</si>
  <si>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</si>
  <si>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</si>
  <si>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</si>
  <si>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</si>
  <si>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</si>
  <si>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</si>
  <si>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</si>
  <si>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</si>
  <si>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</si>
  <si>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</si>
  <si>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</si>
  <si>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</si>
  <si>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</si>
  <si>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</si>
  <si>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</si>
  <si>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</si>
  <si>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</si>
  <si>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</si>
  <si>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</si>
  <si>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</si>
  <si>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</si>
  <si>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</si>
  <si>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</si>
  <si>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</si>
  <si>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</si>
  <si>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</si>
  <si>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</si>
  <si>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</si>
  <si>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</si>
  <si>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</si>
  <si>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</si>
  <si>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</si>
  <si>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</si>
  <si>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</si>
  <si>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</si>
  <si>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</si>
  <si>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</si>
  <si>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</si>
  <si>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</si>
  <si>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</si>
  <si>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</si>
  <si>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</si>
  <si>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</si>
  <si>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</si>
  <si>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</si>
  <si>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</si>
  <si>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</si>
  <si>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</si>
  <si>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</si>
  <si>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</si>
  <si>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</si>
  <si>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</si>
  <si>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</si>
  <si>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</si>
  <si>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</si>
  <si>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</si>
  <si>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</si>
  <si>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</si>
  <si>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</si>
  <si>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</si>
  <si>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</si>
  <si>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</si>
  <si>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</si>
  <si>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</si>
  <si>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</si>
  <si>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</si>
  <si>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</si>
  <si>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</si>
  <si>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</si>
  <si>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</si>
  <si>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</si>
  <si>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</si>
  <si>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</si>
  <si>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</si>
  <si>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</si>
  <si>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</si>
  <si>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</si>
  <si>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</si>
  <si>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</si>
  <si>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</si>
  <si>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</si>
  <si>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</si>
  <si>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</si>
  <si>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</si>
  <si>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</si>
  <si>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</si>
  <si>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</si>
  <si>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</si>
  <si>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</si>
  <si>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</si>
  <si>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</si>
  <si>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</si>
  <si>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</si>
  <si>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</si>
  <si>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</si>
  <si>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</si>
  <si>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</si>
  <si>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</si>
  <si>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</si>
  <si>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</si>
  <si>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</si>
  <si>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</si>
  <si>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</si>
  <si>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</si>
  <si>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</si>
  <si>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</si>
  <si>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</si>
  <si>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</si>
  <si>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</si>
  <si>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</si>
  <si>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</si>
  <si>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</si>
  <si>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</si>
  <si>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</si>
  <si>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</si>
  <si>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</si>
  <si>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</si>
  <si>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</si>
  <si>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</si>
  <si>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</si>
  <si>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</si>
  <si>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</si>
  <si>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</si>
  <si>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</si>
  <si>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</si>
  <si>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</si>
  <si>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</si>
  <si>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</si>
  <si>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</si>
  <si>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</si>
  <si>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</si>
  <si>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</si>
  <si>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</si>
  <si>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</si>
  <si>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</si>
  <si>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</si>
  <si>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</si>
  <si>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</si>
  <si>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</si>
  <si>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</si>
  <si>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</si>
  <si>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</si>
  <si>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</si>
  <si>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</si>
  <si>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</si>
  <si>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</si>
  <si>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</si>
  <si>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</si>
  <si>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</si>
  <si>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</si>
  <si>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</si>
  <si>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</si>
  <si>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</si>
  <si>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</si>
  <si>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</si>
  <si>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</si>
  <si>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</si>
  <si>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</si>
  <si>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</si>
  <si>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</si>
  <si>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</si>
  <si>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</si>
  <si>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</si>
  <si>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</si>
  <si>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</si>
  <si>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</si>
  <si>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</si>
  <si>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</si>
  <si>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</si>
  <si>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</si>
  <si>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</si>
  <si>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</si>
  <si>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</si>
  <si>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</si>
  <si>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</si>
  <si>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</si>
  <si>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</si>
  <si>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</si>
  <si>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</si>
  <si>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</si>
  <si>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</si>
  <si>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</si>
  <si>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</si>
  <si>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</si>
  <si>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</si>
  <si>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</si>
  <si>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</si>
  <si>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</si>
  <si>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</si>
  <si>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</si>
  <si>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</si>
  <si>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</si>
  <si>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</si>
  <si>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</si>
  <si>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</si>
  <si>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</si>
  <si>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</si>
  <si>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</si>
  <si>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</si>
  <si>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</si>
  <si>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</si>
  <si>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</si>
  <si>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</si>
  <si>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</si>
  <si>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</si>
  <si>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</si>
  <si>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</si>
  <si>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</si>
  <si>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</si>
  <si>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</si>
  <si>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</si>
  <si>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</si>
  <si>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</si>
  <si>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</si>
  <si>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</si>
  <si>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</si>
  <si>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</si>
  <si>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</si>
  <si>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</si>
  <si>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</si>
  <si>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</si>
  <si>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</si>
  <si>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</si>
  <si>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</si>
  <si>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</si>
  <si>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</si>
  <si>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</si>
  <si>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</si>
  <si>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</si>
  <si>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</si>
  <si>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</si>
  <si>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</si>
  <si>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</si>
  <si>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</si>
  <si>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</si>
  <si>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</si>
  <si>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</si>
  <si>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</si>
  <si>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</si>
  <si>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</si>
  <si>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</si>
  <si>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</si>
  <si>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</si>
  <si>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</si>
  <si>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</si>
  <si>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</si>
  <si>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</si>
  <si>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</si>
  <si>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</si>
  <si>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</si>
  <si>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</si>
  <si>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</si>
  <si>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</si>
  <si>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</si>
  <si>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</si>
  <si>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</si>
  <si>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</si>
  <si>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</si>
  <si>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</si>
  <si>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</si>
  <si>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</si>
  <si>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</si>
  <si>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</si>
  <si>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</si>
  <si>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</si>
  <si>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</si>
  <si>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</si>
  <si>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</si>
  <si>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</si>
  <si>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</si>
  <si>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</si>
  <si>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</si>
  <si>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</si>
  <si>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</si>
  <si>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</si>
  <si>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</si>
  <si>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</si>
  <si>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</si>
  <si>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</si>
  <si>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</si>
  <si>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</si>
  <si>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</si>
  <si>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</si>
  <si>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</si>
  <si>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</si>
  <si>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</si>
  <si>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</si>
  <si>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</si>
  <si>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</si>
  <si>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</si>
  <si>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</si>
  <si>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</si>
  <si>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</si>
  <si>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</si>
  <si>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</si>
  <si>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</si>
  <si>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</si>
  <si>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</si>
  <si>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</si>
  <si>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</si>
  <si>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</si>
  <si>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</si>
  <si>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</si>
  <si>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</si>
  <si>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</si>
  <si>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</si>
  <si>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</si>
  <si>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</si>
  <si>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</si>
  <si>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</si>
  <si>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</si>
  <si>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</si>
  <si>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</si>
  <si>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</si>
  <si>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</si>
  <si>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</si>
  <si>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</si>
  <si>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</si>
  <si>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</si>
  <si>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</si>
  <si>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</si>
  <si>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</si>
  <si>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</si>
  <si>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</si>
  <si>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</si>
  <si>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</si>
  <si>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</si>
  <si>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</si>
  <si>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</si>
  <si>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</si>
  <si>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</si>
  <si>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</si>
  <si>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</si>
  <si>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</si>
  <si>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</si>
  <si>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</si>
  <si>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</si>
  <si>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</si>
  <si>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</si>
  <si>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</si>
  <si>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</si>
  <si>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</si>
  <si>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</si>
  <si>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</si>
  <si>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</si>
  <si>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</si>
  <si>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</si>
  <si>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</si>
  <si>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</si>
  <si>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</si>
  <si>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</si>
  <si>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</si>
  <si>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</si>
  <si>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</si>
  <si>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</si>
  <si>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</si>
  <si>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</si>
  <si>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</si>
  <si>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</si>
  <si>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</si>
  <si>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</si>
  <si>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</si>
  <si>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</si>
  <si>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</si>
  <si>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</si>
  <si>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</si>
  <si>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</si>
  <si>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</si>
  <si>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</si>
  <si>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</si>
  <si>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</si>
  <si>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</si>
  <si>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</si>
  <si>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</si>
  <si>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</si>
  <si>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</si>
  <si>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</si>
  <si>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</si>
  <si>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</si>
  <si>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</si>
  <si>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</si>
  <si>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</si>
  <si>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</si>
  <si>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</si>
  <si>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</si>
  <si>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</si>
  <si>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</si>
  <si>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</si>
  <si>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</si>
  <si>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</si>
  <si>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</si>
  <si>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</si>
  <si>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</si>
  <si>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</si>
  <si>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</si>
  <si>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</si>
  <si>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</si>
  <si>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</si>
  <si>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</si>
  <si>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</si>
  <si>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</si>
  <si>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</si>
  <si>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</si>
  <si>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</si>
  <si>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</si>
  <si>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</si>
  <si>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</si>
  <si>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</si>
  <si>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</si>
  <si>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</si>
  <si>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</si>
  <si>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</si>
  <si>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</si>
  <si>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</si>
  <si>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</si>
  <si>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</si>
  <si>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</si>
  <si>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</si>
  <si>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</si>
  <si>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</si>
  <si>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</si>
  <si>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</si>
  <si>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</si>
  <si>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</si>
  <si>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</si>
  <si>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</si>
  <si>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</si>
  <si>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</si>
  <si>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</si>
  <si>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</si>
  <si>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</si>
  <si>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</si>
  <si>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</si>
  <si>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</si>
  <si>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</si>
  <si>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</si>
  <si>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</si>
  <si>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</si>
  <si>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</si>
  <si>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</si>
  <si>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</si>
  <si>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</si>
  <si>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</si>
  <si>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</si>
  <si>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</si>
  <si>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</si>
  <si>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</si>
  <si>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</si>
  <si>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</si>
  <si>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</si>
  <si>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</si>
  <si>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</si>
  <si>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</si>
  <si>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</si>
  <si>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</si>
  <si>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</si>
  <si>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</si>
  <si>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</si>
  <si>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</si>
  <si>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</si>
  <si>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</si>
  <si>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</si>
  <si>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</si>
  <si>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</si>
  <si>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</si>
  <si>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</si>
  <si>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</si>
  <si>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</si>
  <si>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</si>
  <si>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</si>
  <si>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</si>
  <si>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</si>
  <si>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</si>
  <si>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</si>
  <si>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</si>
  <si>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</si>
  <si>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</si>
  <si>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</si>
  <si>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</si>
  <si>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</si>
  <si>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</si>
  <si>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</si>
  <si>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</si>
  <si>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</si>
  <si>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</si>
  <si>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</si>
  <si>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</si>
  <si>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</si>
  <si>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</si>
  <si>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</si>
  <si>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</si>
  <si>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</si>
  <si>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</si>
  <si>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</si>
  <si>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</si>
  <si>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</si>
  <si>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</si>
  <si>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</si>
  <si>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</si>
  <si>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</si>
  <si>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</si>
  <si>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</si>
  <si>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</si>
  <si>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</si>
  <si>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</si>
  <si>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</si>
  <si>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</si>
  <si>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</si>
  <si>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</si>
  <si>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</si>
  <si>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</si>
  <si>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</si>
  <si>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</si>
  <si>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</si>
  <si>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</si>
  <si>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</si>
  <si>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</si>
  <si>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</si>
  <si>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</si>
  <si>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</si>
  <si>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</si>
  <si>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</si>
  <si>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</si>
  <si>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</si>
  <si>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</si>
  <si>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</si>
  <si>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</si>
  <si>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</si>
  <si>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</si>
  <si>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</si>
  <si>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</si>
  <si>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</si>
  <si>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</si>
  <si>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</si>
  <si>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</si>
  <si>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</si>
  <si>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</si>
  <si>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</si>
  <si>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</si>
  <si>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</si>
  <si>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</si>
  <si>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</si>
  <si>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</si>
  <si>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</si>
  <si>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</si>
  <si>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</si>
  <si>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</si>
  <si>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</si>
  <si>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</si>
  <si>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</si>
  <si>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</si>
  <si>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</si>
  <si>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</si>
  <si>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</si>
  <si>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</si>
  <si>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</si>
  <si>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</si>
  <si>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</si>
  <si>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</si>
  <si>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</si>
  <si>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</si>
  <si>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</si>
  <si>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</si>
  <si>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</si>
  <si>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</si>
  <si>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</si>
  <si>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</si>
  <si>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</si>
  <si>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</si>
  <si>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</si>
  <si>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</si>
  <si>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</si>
  <si>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</si>
  <si>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</si>
  <si>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</si>
  <si>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</si>
  <si>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</si>
  <si>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</si>
  <si>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</si>
  <si>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</si>
  <si>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</si>
  <si>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</si>
  <si>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</si>
  <si>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</si>
  <si>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</si>
  <si>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</si>
  <si>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</si>
  <si>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</si>
  <si>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</si>
  <si>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</si>
  <si>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</si>
  <si>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</si>
  <si>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</si>
  <si>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</si>
  <si>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</si>
  <si>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</si>
  <si>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</si>
  <si>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</si>
  <si>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</si>
  <si>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</si>
  <si>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</si>
  <si>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</si>
  <si>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</si>
  <si>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</si>
  <si>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</si>
  <si>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</si>
  <si>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</si>
  <si>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</si>
  <si>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</si>
  <si>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</si>
  <si>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</si>
  <si>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</si>
  <si>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</si>
  <si>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</si>
  <si>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</si>
  <si>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</si>
  <si>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</si>
  <si>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</si>
  <si>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</si>
  <si>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</si>
  <si>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</si>
  <si>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</si>
  <si>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</si>
  <si>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</si>
  <si>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</si>
  <si>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</si>
  <si>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</si>
  <si>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</si>
  <si>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</si>
  <si>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</si>
  <si>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</si>
  <si>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</si>
  <si>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</si>
  <si>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</si>
  <si>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</si>
  <si>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</si>
  <si>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</si>
  <si>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</si>
  <si>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</si>
  <si>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</si>
  <si>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</si>
  <si>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</si>
  <si>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</si>
  <si>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</si>
  <si>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</si>
  <si>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</si>
  <si>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</si>
  <si>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</si>
  <si>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</si>
  <si>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</si>
  <si>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</si>
  <si>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</si>
  <si>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</si>
  <si>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</si>
  <si>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</si>
  <si>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</si>
  <si>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</si>
  <si>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</si>
  <si>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</si>
  <si>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</si>
  <si>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</si>
  <si>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</si>
  <si>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</si>
  <si>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</si>
  <si>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</si>
  <si>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</si>
  <si>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</si>
  <si>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</si>
  <si>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</si>
  <si>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</si>
  <si>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</si>
  <si>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</si>
  <si>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</si>
  <si>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</si>
  <si>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</si>
  <si>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</si>
  <si>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</si>
  <si>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</si>
  <si>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</si>
  <si>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</si>
  <si>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</si>
  <si>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</si>
  <si>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</si>
  <si>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</si>
  <si>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</si>
  <si>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</si>
  <si>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</si>
  <si>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</si>
  <si>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</si>
  <si>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</si>
  <si>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</si>
  <si>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</si>
  <si>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</si>
  <si>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</si>
  <si>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</si>
  <si>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</si>
  <si>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</si>
  <si>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</si>
  <si>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</si>
  <si>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</si>
  <si>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</si>
  <si>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</si>
  <si>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</si>
  <si>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</si>
  <si>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</si>
  <si>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</si>
  <si>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</si>
  <si>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</si>
  <si>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</si>
  <si>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</si>
  <si>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</si>
  <si>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</si>
  <si>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</si>
  <si>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</si>
  <si>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</si>
  <si>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</si>
  <si>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</si>
  <si>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</si>
  <si>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</si>
  <si>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</si>
  <si>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</si>
  <si>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</si>
  <si>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</si>
  <si>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</si>
  <si>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</si>
  <si>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</si>
  <si>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</si>
  <si>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</si>
  <si>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</si>
  <si>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</si>
  <si>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</si>
  <si>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</si>
  <si>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</si>
  <si>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</si>
  <si>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</si>
  <si>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</si>
  <si>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</si>
  <si>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</si>
  <si>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</si>
  <si>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</si>
  <si>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</si>
  <si>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</si>
  <si>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</si>
  <si>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</si>
  <si>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</si>
  <si>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</si>
  <si>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</si>
  <si>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</si>
  <si>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</si>
  <si>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</si>
  <si>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</si>
  <si>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</si>
  <si>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</si>
  <si>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</si>
  <si>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</si>
  <si>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</si>
  <si>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</si>
  <si>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</si>
  <si>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</si>
  <si>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</si>
  <si>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</si>
  <si>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</si>
  <si>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</si>
  <si>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</si>
  <si>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</si>
  <si>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</si>
  <si>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</si>
  <si>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</si>
  <si>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</si>
  <si>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</si>
  <si>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</si>
  <si>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</si>
  <si>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</si>
  <si>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</si>
  <si>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</si>
  <si>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</si>
  <si>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</si>
  <si>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</si>
  <si>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</si>
  <si>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</si>
  <si>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</si>
  <si>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</si>
  <si>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</si>
  <si>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</si>
  <si>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</si>
  <si>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</si>
  <si>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</si>
  <si>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</si>
  <si>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</si>
  <si>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</si>
  <si>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</si>
  <si>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</si>
  <si>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</si>
  <si>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</si>
  <si>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</si>
  <si>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</si>
  <si>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</si>
  <si>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</si>
  <si>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</si>
  <si>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</si>
  <si>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</si>
  <si>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</si>
  <si>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</si>
  <si>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</si>
  <si>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</si>
  <si>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</si>
  <si>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</si>
  <si>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</si>
  <si>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</si>
  <si>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</si>
  <si>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</si>
  <si>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</si>
  <si>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</si>
  <si>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</si>
  <si>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</si>
  <si>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</si>
  <si>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</si>
  <si>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</si>
  <si>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</si>
  <si>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</si>
  <si>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</si>
  <si>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</si>
  <si>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</si>
  <si>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</si>
  <si>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</si>
  <si>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</si>
  <si>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</si>
  <si>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</si>
  <si>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</si>
  <si>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</si>
  <si>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</si>
  <si>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</si>
  <si>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</si>
  <si>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</si>
  <si>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</si>
  <si>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</si>
  <si>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</si>
  <si>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</si>
  <si>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</si>
  <si>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</si>
  <si>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</si>
  <si>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</si>
  <si>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</si>
  <si>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</si>
  <si>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</si>
  <si>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</si>
  <si>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</si>
  <si>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</si>
  <si>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</si>
  <si>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</si>
  <si>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</si>
  <si>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</si>
  <si>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</si>
  <si>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</si>
  <si>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</si>
  <si>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</si>
  <si>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</si>
  <si>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</si>
  <si>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</si>
  <si>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</si>
  <si>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</si>
  <si>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</si>
  <si>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</si>
  <si>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</si>
  <si>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</si>
  <si>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</si>
  <si>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</si>
  <si>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</si>
  <si>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</si>
  <si>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</si>
  <si>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</si>
  <si>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</si>
  <si>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</si>
  <si>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</si>
  <si>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</si>
  <si>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</si>
  <si>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</si>
  <si>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</si>
  <si>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</si>
  <si>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</si>
  <si>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</si>
  <si>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</si>
  <si>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</si>
  <si>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</si>
  <si>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</si>
  <si>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</si>
  <si>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</si>
  <si>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</si>
  <si>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</si>
  <si>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</si>
  <si>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</si>
  <si>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</si>
  <si>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</si>
  <si>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</si>
  <si>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</si>
  <si>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</si>
  <si>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</si>
  <si>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</si>
  <si>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</si>
  <si>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</si>
  <si>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</si>
  <si>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</si>
  <si>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</si>
  <si>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</si>
  <si>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</si>
  <si>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</si>
  <si>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</si>
  <si>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</si>
  <si>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</si>
  <si>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</si>
  <si>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</si>
  <si>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</si>
  <si>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</si>
  <si>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</si>
  <si>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</si>
  <si>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</si>
  <si>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</si>
  <si>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</si>
  <si>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</si>
  <si>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</si>
  <si>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</si>
  <si>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</si>
  <si>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</si>
  <si>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</si>
  <si>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</si>
  <si>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</si>
  <si>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</si>
  <si>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</si>
  <si>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</si>
  <si>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</si>
  <si>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</si>
  <si>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</si>
  <si>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</si>
  <si>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</si>
  <si>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</si>
  <si>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</si>
  <si>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</si>
  <si>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</si>
  <si>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</si>
  <si>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</si>
  <si>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</si>
  <si>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</si>
  <si>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</si>
  <si>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</si>
  <si>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</si>
  <si>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</si>
  <si>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</si>
  <si>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</si>
  <si>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</si>
  <si>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</si>
  <si>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</si>
  <si>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</si>
  <si>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</si>
  <si>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</si>
  <si>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</si>
  <si>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</si>
  <si>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</si>
  <si>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</si>
  <si>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</si>
  <si>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</si>
  <si>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</si>
  <si>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</si>
  <si>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</si>
  <si>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</si>
  <si>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</si>
  <si>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</si>
  <si>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</si>
  <si>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</si>
  <si>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</si>
  <si>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</si>
  <si>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</si>
  <si>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</si>
  <si>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</si>
  <si>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</si>
  <si>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</si>
  <si>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</si>
  <si>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</si>
  <si>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</si>
  <si>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</si>
  <si>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</si>
  <si>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</si>
  <si>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</si>
  <si>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</si>
  <si>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</si>
  <si>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</si>
  <si>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</si>
  <si>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</si>
  <si>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</si>
  <si>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</si>
  <si>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</si>
  <si>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</si>
  <si>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</si>
  <si>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</si>
  <si>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</si>
  <si>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</si>
  <si>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</si>
  <si>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</si>
  <si>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</si>
  <si>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</si>
  <si>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</si>
  <si>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</si>
  <si>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</si>
  <si>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</si>
  <si>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</si>
  <si>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</si>
  <si>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</si>
  <si>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</si>
  <si>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</si>
  <si>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</si>
  <si>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</si>
  <si>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</si>
  <si>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</si>
  <si>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</si>
  <si>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</si>
  <si>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</si>
  <si>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</si>
  <si>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</si>
  <si>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</si>
  <si>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</si>
  <si>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</si>
  <si>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</si>
  <si>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</si>
  <si>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</si>
  <si>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</si>
  <si>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</si>
  <si>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</si>
  <si>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</si>
  <si>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</si>
  <si>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</si>
  <si>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</si>
  <si>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</si>
  <si>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</si>
  <si>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</si>
  <si>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</si>
  <si>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</si>
  <si>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</si>
  <si>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</si>
  <si>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</si>
  <si>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</si>
  <si>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</si>
  <si>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</si>
  <si>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</si>
  <si>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</si>
  <si>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</si>
  <si>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</si>
  <si>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</si>
  <si>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</si>
  <si>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</si>
  <si>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</si>
  <si>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</si>
  <si>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</si>
  <si>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</si>
  <si>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</si>
  <si>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</si>
  <si>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</si>
  <si>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</si>
  <si>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</si>
  <si>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</si>
  <si>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</si>
  <si>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</si>
  <si>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</si>
  <si>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</si>
  <si>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</si>
  <si>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</si>
  <si>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</si>
  <si>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</si>
  <si>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</si>
  <si>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</si>
  <si>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</si>
  <si>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</si>
  <si>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</si>
  <si>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</si>
  <si>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</si>
  <si>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</si>
  <si>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</si>
  <si>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</si>
  <si>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</si>
  <si>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</si>
  <si>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</si>
  <si>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</si>
  <si>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</si>
  <si>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</si>
  <si>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</si>
  <si>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</si>
  <si>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</si>
  <si>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</si>
  <si>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</si>
  <si>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</si>
  <si>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</si>
  <si>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</si>
  <si>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</si>
  <si>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</si>
  <si>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</si>
  <si>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</si>
  <si>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</si>
  <si>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</si>
  <si>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</si>
  <si>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</si>
  <si>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</si>
  <si>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</si>
  <si>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</si>
  <si>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</si>
  <si>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</si>
  <si>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</si>
  <si>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</si>
  <si>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</si>
  <si>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</si>
  <si>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</si>
  <si>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</si>
  <si>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</si>
  <si>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</si>
  <si>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</si>
  <si>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</si>
  <si>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</si>
  <si>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</si>
  <si>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</si>
  <si>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</si>
  <si>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</si>
  <si>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</si>
  <si>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</si>
  <si>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</si>
  <si>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</si>
  <si>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</si>
  <si>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</si>
  <si>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</si>
  <si>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</si>
  <si>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</si>
  <si>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</si>
  <si>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</si>
  <si>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</si>
  <si>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</si>
  <si>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</si>
  <si>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</si>
  <si>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</si>
  <si>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</si>
  <si>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</si>
  <si>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</si>
  <si>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</si>
  <si>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</si>
  <si>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</si>
  <si>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</si>
  <si>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</si>
  <si>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</si>
  <si>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</si>
  <si>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</si>
  <si>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</si>
  <si>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</si>
  <si>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</si>
  <si>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</si>
  <si>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</si>
  <si>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</si>
  <si>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</si>
  <si>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</si>
  <si>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</si>
  <si>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</si>
  <si>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</si>
  <si>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</si>
  <si>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</si>
  <si>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</si>
  <si>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</si>
  <si>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</si>
  <si>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</si>
  <si>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</si>
  <si>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</si>
  <si>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</si>
  <si>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</si>
  <si>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</si>
  <si>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</si>
  <si>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</si>
  <si>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</si>
  <si>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</si>
  <si>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</si>
  <si>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</si>
  <si>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</si>
  <si>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</si>
  <si>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</si>
  <si>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</si>
  <si>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</si>
  <si>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</si>
  <si>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</si>
  <si>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</si>
  <si>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</si>
  <si>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</si>
  <si>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</si>
  <si>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</si>
  <si>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</si>
  <si>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</si>
  <si>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</si>
  <si>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</si>
  <si>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</si>
  <si>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</si>
  <si>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</si>
  <si>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</si>
  <si>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</si>
  <si>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</si>
  <si>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</si>
  <si>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</si>
  <si>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</si>
  <si>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</si>
  <si>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</si>
  <si>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</si>
  <si>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</si>
  <si>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</si>
  <si>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</si>
  <si>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</si>
  <si>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</si>
  <si>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</si>
  <si>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</si>
  <si>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</si>
  <si>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</si>
  <si>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</si>
  <si>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</si>
  <si>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</si>
  <si>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</si>
  <si>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</si>
  <si>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</si>
  <si>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</si>
  <si>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</si>
  <si>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</si>
  <si>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</si>
  <si>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</si>
  <si>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</si>
  <si>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</si>
  <si>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</si>
  <si>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</si>
  <si>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</si>
  <si>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</si>
  <si>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</si>
  <si>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</si>
  <si>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</si>
  <si>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</si>
  <si>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</si>
  <si>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</si>
  <si>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</si>
  <si>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</si>
  <si>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</si>
  <si>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</si>
  <si>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</si>
  <si>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</si>
  <si>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</si>
  <si>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</si>
  <si>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</si>
  <si>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</si>
  <si>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</si>
  <si>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</si>
  <si>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</si>
  <si>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</si>
  <si>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</si>
  <si>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</si>
  <si>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</si>
  <si>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</si>
  <si>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</si>
  <si>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</si>
  <si>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</si>
  <si>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</si>
  <si>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</si>
  <si>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</si>
  <si>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</si>
  <si>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</si>
  <si>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</si>
  <si>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</si>
  <si>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</si>
  <si>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</si>
  <si>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</si>
  <si>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</si>
  <si>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</si>
  <si>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</si>
  <si>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</si>
  <si>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</si>
  <si>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</si>
  <si>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</si>
  <si>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</si>
  <si>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</si>
  <si>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</si>
  <si>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</si>
  <si>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</si>
  <si>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</si>
  <si>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</si>
  <si>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</si>
  <si>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</si>
  <si>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</si>
  <si>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</si>
  <si>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</si>
  <si>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</si>
  <si>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</si>
  <si>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</si>
  <si>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</si>
  <si>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</si>
  <si>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</si>
  <si>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</si>
  <si>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</si>
  <si>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</si>
  <si>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</si>
  <si>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</si>
  <si>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</si>
  <si>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</si>
  <si>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</si>
  <si>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</si>
  <si>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</si>
  <si>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</si>
  <si>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</si>
  <si>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</si>
  <si>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</si>
  <si>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</si>
  <si>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</si>
  <si>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</si>
  <si>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</si>
  <si>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</si>
  <si>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</si>
  <si>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</si>
  <si>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</si>
  <si>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</si>
  <si>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</si>
  <si>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</si>
  <si>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</si>
  <si>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</si>
  <si>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</si>
  <si>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</si>
  <si>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</si>
  <si>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</si>
  <si>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</si>
  <si>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</si>
  <si>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</si>
  <si>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</si>
  <si>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</si>
  <si>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</si>
  <si>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</si>
  <si>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</si>
  <si>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</si>
  <si>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</si>
  <si>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</si>
  <si>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</si>
  <si>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</si>
  <si>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</si>
  <si>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</si>
  <si>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</si>
  <si>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</si>
  <si>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</si>
  <si>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</si>
  <si>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</si>
  <si>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</si>
  <si>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</si>
  <si>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</si>
  <si>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</si>
  <si>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</si>
  <si>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</si>
  <si>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</si>
  <si>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</si>
  <si>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</si>
  <si>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</si>
  <si>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</si>
  <si>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</si>
  <si>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</si>
  <si>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</si>
  <si>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</si>
  <si>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</si>
  <si>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</si>
  <si>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</si>
  <si>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</si>
  <si>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</si>
  <si>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</si>
  <si>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</si>
  <si>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</si>
  <si>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</si>
  <si>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</si>
  <si>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</si>
  <si>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</si>
  <si>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</si>
  <si>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</si>
  <si>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</si>
  <si>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</si>
  <si>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</si>
  <si>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</si>
  <si>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</si>
  <si>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</si>
  <si>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</si>
  <si>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</si>
  <si>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</si>
  <si>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</si>
  <si>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</si>
  <si>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</si>
  <si>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</si>
  <si>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</si>
  <si>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</si>
  <si>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</si>
  <si>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</si>
  <si>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</si>
  <si>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</si>
  <si>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</si>
  <si>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</si>
  <si>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</si>
  <si>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</si>
  <si>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</si>
  <si>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</si>
  <si>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</si>
  <si>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</si>
  <si>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</si>
  <si>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</si>
  <si>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</si>
  <si>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</si>
  <si>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</si>
  <si>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</si>
  <si>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</si>
  <si>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</si>
  <si>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</si>
  <si>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</si>
  <si>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</si>
  <si>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</si>
  <si>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</si>
  <si>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</si>
  <si>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</si>
  <si>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</si>
  <si>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</si>
  <si>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</si>
  <si>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</si>
  <si>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</si>
  <si>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</si>
  <si>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</si>
  <si>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</si>
  <si>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</si>
  <si>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</si>
  <si>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</si>
  <si>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</si>
  <si>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</si>
  <si>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</si>
  <si>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</si>
  <si>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</si>
  <si>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</si>
  <si>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</si>
  <si>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</si>
  <si>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</si>
  <si>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</si>
  <si>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</si>
  <si>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</si>
  <si>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</si>
  <si>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</si>
  <si>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</si>
  <si>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</si>
  <si>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</si>
  <si>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</si>
  <si>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</si>
  <si>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</si>
  <si>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</si>
  <si>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</si>
  <si>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</si>
  <si>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</si>
  <si>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</si>
  <si>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</si>
  <si>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</si>
  <si>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</si>
  <si>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</si>
  <si>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</si>
  <si>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</si>
  <si>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</si>
  <si>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</si>
  <si>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</si>
  <si>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</si>
  <si>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</si>
  <si>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</si>
  <si>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</si>
  <si>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</si>
  <si>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</si>
  <si>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</si>
  <si>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</si>
  <si>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</si>
  <si>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</si>
  <si>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</si>
  <si>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</si>
  <si>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</si>
  <si>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</si>
  <si>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</si>
  <si>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</si>
  <si>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</si>
  <si>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</si>
  <si>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</si>
  <si>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</si>
  <si>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</si>
  <si>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</si>
  <si>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</si>
  <si>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</si>
  <si>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</si>
  <si>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</si>
  <si>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</si>
  <si>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</si>
  <si>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</si>
  <si>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</si>
  <si>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</si>
  <si>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</si>
  <si>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</si>
  <si>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</si>
  <si>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</si>
  <si>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</si>
  <si>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</si>
  <si>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</si>
  <si>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</si>
  <si>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</si>
  <si>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</si>
  <si>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</si>
  <si>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</si>
  <si>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</si>
  <si>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</si>
  <si>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</si>
  <si>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</si>
  <si>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</si>
  <si>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</si>
  <si>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</si>
  <si>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</si>
  <si>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</si>
  <si>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</si>
  <si>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</si>
  <si>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</si>
  <si>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</si>
  <si>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</si>
  <si>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</si>
  <si>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</si>
  <si>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</si>
  <si>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</si>
  <si>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</si>
  <si>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</si>
  <si>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</si>
  <si>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</si>
  <si>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</si>
  <si>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</si>
  <si>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</si>
  <si>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</si>
  <si>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</si>
  <si>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</si>
  <si>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</si>
  <si>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</si>
  <si>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</si>
  <si>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</si>
  <si>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</si>
  <si>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</si>
  <si>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</si>
  <si>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</si>
  <si>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</si>
  <si>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</si>
  <si>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</si>
  <si>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</si>
  <si>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</si>
  <si>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</si>
  <si>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</si>
  <si>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</si>
  <si>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</si>
  <si>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</si>
  <si>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</si>
  <si>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</si>
  <si>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</si>
  <si>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</si>
  <si>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</si>
  <si>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</si>
  <si>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</si>
  <si>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</si>
  <si>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</si>
  <si>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</si>
  <si>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</si>
  <si>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</si>
  <si>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</si>
  <si>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</si>
  <si>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</si>
  <si>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</si>
  <si>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</si>
  <si>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</si>
  <si>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</si>
  <si>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</si>
  <si>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</si>
  <si>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</si>
  <si>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</si>
  <si>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</si>
  <si>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</si>
  <si>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</si>
  <si>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</si>
  <si>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</si>
  <si>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</si>
  <si>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</si>
  <si>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</si>
  <si>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</si>
  <si>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</si>
  <si>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</si>
  <si>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</si>
  <si>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</si>
  <si>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</si>
  <si>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</si>
  <si>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</si>
  <si>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</si>
  <si>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</si>
  <si>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</si>
  <si>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</si>
  <si>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</si>
  <si>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</si>
  <si>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</si>
  <si>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</si>
  <si>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</si>
  <si>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</si>
  <si>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</si>
  <si>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</si>
  <si>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</si>
  <si>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</si>
  <si>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</si>
  <si>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</si>
  <si>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</si>
  <si>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</si>
  <si>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</si>
  <si>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</si>
  <si>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</si>
  <si>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</si>
  <si>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</si>
  <si>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</si>
  <si>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</si>
  <si>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</si>
  <si>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</si>
  <si>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</si>
  <si>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</si>
  <si>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</si>
  <si>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</si>
  <si>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</si>
  <si>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</si>
  <si>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</si>
  <si>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</si>
  <si>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</si>
  <si>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</si>
  <si>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</si>
  <si>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</si>
  <si>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</si>
  <si>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</si>
  <si>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</si>
  <si>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</si>
  <si>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</si>
  <si>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</si>
  <si>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</si>
  <si>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</si>
  <si>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</si>
  <si>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</si>
  <si>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</si>
  <si>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</si>
  <si>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</si>
  <si>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</si>
  <si>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</si>
  <si>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</si>
  <si>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</si>
  <si>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</si>
  <si>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</si>
  <si>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</si>
  <si>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</si>
  <si>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</si>
  <si>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</si>
  <si>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</si>
  <si>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</si>
  <si>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</si>
  <si>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</si>
  <si>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</si>
  <si>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</si>
  <si>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</si>
  <si>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</si>
  <si>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</si>
  <si>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</si>
  <si>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</si>
  <si>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</si>
  <si>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</si>
  <si>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</si>
  <si>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</si>
  <si>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</si>
  <si>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</si>
  <si>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</si>
  <si>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</si>
  <si>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</si>
  <si>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</si>
  <si>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</si>
  <si>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</si>
  <si>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</si>
  <si>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</si>
  <si>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</si>
  <si>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</si>
  <si>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</si>
  <si>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</si>
  <si>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</si>
  <si>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</si>
  <si>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</si>
  <si>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</si>
  <si>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</si>
  <si>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</si>
  <si>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</si>
  <si>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</si>
  <si>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</si>
  <si>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</si>
  <si>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</si>
  <si>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</si>
  <si>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</si>
  <si>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</si>
  <si>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</si>
  <si>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</si>
  <si>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</si>
  <si>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</si>
  <si>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</si>
  <si>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</si>
  <si>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</si>
  <si>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</si>
  <si>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</si>
  <si>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</si>
  <si>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</si>
  <si>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</si>
  <si>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</si>
  <si>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</si>
  <si>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</si>
  <si>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</si>
  <si>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</si>
  <si>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</si>
  <si>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</si>
  <si>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</si>
  <si>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</si>
  <si>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</si>
  <si>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</si>
  <si>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</si>
  <si>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</si>
  <si>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</si>
  <si>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</si>
  <si>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</si>
  <si>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</si>
  <si>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</si>
  <si>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</si>
  <si>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</si>
  <si>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</si>
  <si>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</si>
  <si>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</si>
  <si>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</si>
  <si>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</si>
  <si>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</si>
  <si>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</si>
  <si>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</si>
  <si>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</si>
  <si>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</si>
  <si>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</si>
  <si>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</si>
  <si>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</si>
  <si>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</si>
  <si>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</si>
  <si>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</si>
  <si>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</si>
  <si>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</si>
  <si>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</si>
  <si>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</si>
  <si>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</si>
  <si>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</si>
  <si>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</si>
  <si>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</si>
  <si>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</si>
  <si>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</si>
  <si>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</si>
  <si>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</si>
  <si>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</si>
  <si>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</si>
  <si>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</si>
  <si>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</si>
  <si>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</si>
  <si>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</si>
  <si>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</si>
  <si>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</si>
  <si>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</si>
  <si>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</si>
  <si>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</si>
  <si>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</si>
  <si>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</si>
  <si>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</si>
  <si>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</si>
  <si>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</si>
  <si>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</si>
  <si>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</si>
  <si>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</si>
  <si>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</si>
  <si>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</si>
  <si>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</si>
  <si>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</si>
  <si>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</si>
  <si>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</si>
  <si>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</si>
  <si>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</si>
  <si>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</si>
  <si>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</si>
  <si>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</si>
  <si>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</si>
  <si>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</si>
  <si>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</si>
  <si>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</si>
  <si>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</si>
  <si>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</si>
  <si>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</si>
  <si>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</si>
  <si>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</si>
  <si>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</si>
  <si>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</si>
  <si>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</si>
  <si>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</si>
  <si>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</si>
  <si>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</si>
  <si>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</si>
  <si>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</si>
  <si>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</si>
  <si>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</si>
  <si>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</si>
  <si>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</si>
  <si>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</si>
  <si>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</si>
  <si>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</si>
  <si>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</si>
  <si>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</si>
  <si>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</si>
  <si>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</si>
  <si>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</si>
  <si>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</si>
  <si>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</si>
  <si>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</si>
  <si>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</si>
  <si>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</si>
  <si>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</si>
  <si>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</si>
  <si>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</si>
  <si>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</si>
  <si>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</si>
  <si>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</si>
  <si>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</si>
  <si>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</si>
  <si>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</si>
  <si>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</si>
  <si>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</si>
  <si>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</si>
  <si>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</si>
  <si>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</si>
  <si>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</si>
  <si>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</si>
  <si>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</si>
  <si>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</si>
  <si>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</si>
  <si>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</si>
  <si>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</si>
  <si>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</si>
  <si>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</si>
  <si>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</si>
  <si>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</si>
  <si>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</si>
  <si>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</si>
  <si>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</si>
  <si>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</si>
  <si>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</si>
  <si>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</si>
  <si>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</si>
  <si>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</si>
  <si>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</si>
  <si>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</si>
  <si>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</si>
  <si>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</si>
  <si>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</si>
  <si>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</si>
  <si>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</si>
  <si>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</si>
  <si>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</si>
  <si>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</si>
  <si>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</si>
  <si>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</si>
  <si>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</si>
  <si>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</si>
  <si>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</si>
  <si>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</si>
  <si>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</si>
  <si>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</si>
  <si>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</si>
  <si>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</si>
  <si>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</si>
  <si>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</si>
  <si>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</si>
  <si>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</si>
  <si>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</si>
  <si>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</si>
  <si>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</si>
  <si>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</si>
  <si>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</si>
  <si>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</si>
  <si>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</si>
  <si>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</si>
  <si>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</si>
  <si>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</si>
  <si>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</si>
  <si>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</si>
  <si>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</si>
  <si>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</si>
  <si>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</si>
  <si>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</si>
  <si>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</si>
  <si>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</si>
  <si>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</si>
  <si>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</si>
  <si>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</si>
  <si>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</si>
  <si>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</si>
  <si>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</si>
  <si>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</si>
  <si>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</si>
  <si>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</si>
  <si>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</si>
  <si>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</si>
  <si>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</si>
  <si>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</si>
  <si>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</si>
  <si>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</si>
  <si>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</si>
  <si>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</si>
  <si>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</si>
  <si>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</si>
  <si>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</si>
  <si>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</si>
  <si>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</si>
  <si>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</si>
  <si>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</si>
  <si>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</si>
  <si>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</si>
  <si>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</si>
  <si>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</si>
  <si>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</si>
  <si>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</si>
  <si>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</si>
  <si>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</si>
  <si>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</si>
  <si>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</si>
  <si>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</si>
  <si>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</si>
  <si>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</si>
  <si>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</si>
  <si>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</si>
  <si>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</si>
  <si>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</si>
  <si>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</si>
  <si>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</si>
  <si>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</si>
  <si>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</si>
  <si>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</si>
  <si>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</si>
  <si>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</si>
  <si>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</si>
  <si>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</si>
  <si>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</si>
  <si>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</si>
  <si>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</si>
  <si>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</si>
  <si>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</si>
  <si>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</si>
  <si>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</si>
  <si>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</si>
  <si>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</si>
  <si>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</si>
  <si>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</si>
  <si>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</si>
  <si>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</si>
  <si>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</si>
  <si>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</si>
  <si>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</si>
  <si>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</si>
  <si>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</si>
  <si>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</si>
  <si>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</si>
  <si>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</si>
  <si>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</si>
  <si>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</si>
  <si>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</si>
  <si>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</si>
  <si>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</si>
  <si>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</si>
  <si>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</si>
  <si>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</si>
  <si>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</si>
  <si>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</si>
  <si>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</si>
  <si>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</si>
  <si>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</si>
  <si>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</si>
  <si>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</si>
  <si>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</si>
  <si>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</si>
  <si>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</si>
  <si>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</si>
  <si>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</si>
  <si>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</si>
  <si>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</si>
  <si>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</si>
  <si>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</si>
  <si>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</si>
  <si>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</si>
  <si>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</si>
  <si>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</si>
  <si>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</si>
  <si>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</si>
  <si>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</si>
  <si>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</si>
  <si>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</si>
  <si>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</si>
  <si>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</si>
  <si>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</si>
  <si>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</si>
  <si>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</si>
  <si>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</si>
  <si>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</si>
  <si>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</si>
  <si>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</si>
  <si>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</si>
  <si>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</si>
  <si>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</si>
  <si>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</si>
  <si>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</si>
  <si>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</si>
  <si>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</si>
  <si>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</si>
  <si>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</si>
  <si>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</si>
  <si>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</si>
  <si>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</si>
  <si>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</si>
  <si>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</si>
  <si>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</si>
  <si>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</si>
  <si>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</si>
  <si>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</si>
  <si>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</si>
  <si>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</si>
  <si>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</si>
  <si>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</si>
  <si>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</si>
  <si>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</si>
  <si>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</si>
  <si>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</si>
  <si>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</si>
  <si>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</si>
  <si>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</si>
  <si>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</si>
  <si>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</si>
  <si>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</si>
  <si>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</si>
  <si>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</si>
  <si>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</si>
  <si>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</si>
  <si>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</si>
  <si>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</si>
  <si>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</si>
  <si>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</si>
  <si>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</si>
  <si>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</si>
  <si>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</si>
  <si>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</si>
  <si>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</si>
  <si>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</si>
  <si>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</si>
  <si>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</si>
  <si>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</si>
  <si>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</si>
  <si>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</si>
  <si>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</si>
  <si>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</si>
  <si>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</si>
  <si>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</si>
  <si>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</si>
  <si>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</si>
  <si>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</si>
  <si>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</si>
  <si>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</si>
  <si>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</si>
  <si>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</si>
  <si>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</si>
  <si>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</si>
  <si>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</si>
  <si>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</si>
  <si>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</si>
  <si>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</si>
  <si>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</si>
  <si>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</si>
  <si>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</si>
  <si>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</si>
  <si>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</si>
  <si>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</si>
  <si>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</si>
  <si>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</si>
  <si>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</si>
  <si>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</si>
  <si>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</si>
  <si>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</si>
  <si>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</si>
  <si>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</si>
  <si>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</si>
  <si>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</si>
  <si>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</si>
  <si>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</si>
  <si>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</si>
  <si>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</si>
  <si>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</si>
  <si>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</si>
  <si>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</si>
  <si>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</si>
  <si>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</si>
  <si>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</si>
  <si>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</si>
  <si>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</si>
  <si>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</si>
  <si>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</si>
  <si>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</si>
  <si>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</si>
  <si>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</si>
  <si>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</si>
  <si>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</si>
  <si>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</si>
  <si>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</si>
  <si>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</si>
  <si>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</si>
  <si>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</si>
  <si>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</si>
  <si>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</si>
  <si>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</si>
  <si>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</si>
  <si>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</si>
  <si>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</si>
  <si>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</si>
  <si>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</si>
  <si>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</si>
  <si>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</si>
  <si>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</si>
  <si>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</si>
  <si>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</si>
  <si>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</si>
  <si>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</si>
  <si>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</si>
  <si>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</si>
  <si>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</si>
  <si>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</si>
  <si>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</si>
  <si>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</si>
  <si>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</si>
  <si>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</si>
  <si>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</si>
  <si>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</si>
  <si>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</si>
  <si>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</si>
  <si>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</si>
  <si>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</si>
  <si>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</si>
  <si>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</si>
  <si>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</si>
  <si>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</si>
  <si>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</si>
  <si>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</si>
  <si>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</si>
  <si>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</si>
  <si>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</si>
  <si>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</si>
  <si>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</si>
  <si>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</si>
  <si>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</si>
  <si>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</si>
  <si>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</si>
  <si>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</si>
  <si>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</si>
  <si>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</si>
  <si>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</si>
  <si>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</si>
  <si>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</si>
  <si>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</si>
  <si>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</si>
  <si>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</si>
  <si>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</si>
  <si>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</si>
  <si>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</si>
  <si>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</si>
  <si>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</si>
  <si>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</si>
  <si>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</si>
  <si>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</si>
  <si>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</si>
  <si>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</si>
  <si>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</si>
  <si>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</si>
  <si>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</si>
  <si>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</si>
  <si>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</si>
  <si>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</si>
  <si>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</si>
  <si>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</si>
  <si>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</si>
  <si>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</si>
  <si>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</si>
  <si>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</si>
  <si>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</si>
  <si>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</si>
  <si>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</si>
  <si>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</si>
  <si>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</si>
  <si>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</si>
  <si>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</si>
  <si>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</si>
  <si>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</si>
  <si>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</si>
  <si>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</si>
  <si>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</si>
  <si>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</si>
  <si>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</si>
  <si>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</si>
  <si>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</si>
  <si>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</si>
  <si>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</si>
  <si>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</si>
  <si>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</si>
  <si>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</si>
  <si>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</si>
  <si>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</si>
  <si>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</si>
  <si>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</si>
  <si>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</si>
  <si>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</si>
  <si>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</si>
  <si>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</si>
  <si>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</si>
  <si>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</si>
  <si>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</si>
  <si>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</si>
  <si>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</si>
  <si>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</si>
  <si>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</si>
  <si>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</si>
  <si>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</si>
  <si>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</si>
  <si>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</si>
  <si>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</si>
  <si>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</si>
  <si>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</si>
  <si>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</si>
  <si>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</si>
  <si>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</si>
  <si>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</si>
  <si>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</si>
  <si>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</si>
  <si>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</si>
  <si>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</si>
  <si>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</si>
  <si>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</si>
  <si>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</si>
  <si>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</si>
  <si>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</si>
  <si>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</si>
  <si>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</si>
  <si>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</si>
  <si>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</si>
  <si>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</si>
  <si>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</si>
  <si>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</si>
  <si>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</si>
  <si>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</si>
  <si>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</si>
  <si>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</si>
  <si>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</si>
  <si>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</si>
  <si>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</si>
  <si>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</si>
  <si>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</si>
  <si>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</si>
  <si>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</si>
  <si>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</si>
  <si>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</si>
  <si>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</si>
  <si>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</si>
  <si>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</si>
  <si>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</si>
  <si>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</si>
  <si>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</si>
  <si>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</si>
  <si>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</si>
  <si>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</si>
  <si>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</si>
  <si>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</si>
  <si>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</si>
  <si>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</si>
  <si>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</si>
  <si>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</si>
  <si>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</si>
  <si>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</si>
  <si>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</si>
  <si>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</si>
  <si>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</si>
  <si>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</si>
  <si>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</si>
  <si>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</si>
  <si>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</si>
  <si>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</si>
  <si>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</si>
  <si>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</si>
  <si>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</si>
  <si>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</si>
  <si>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</si>
  <si>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</si>
  <si>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</si>
  <si>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</si>
  <si>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</si>
  <si>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</si>
  <si>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</si>
  <si>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</si>
  <si>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</si>
  <si>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</si>
  <si>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</si>
  <si>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</si>
  <si>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</si>
  <si>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</si>
  <si>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</si>
  <si>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</si>
  <si>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</si>
  <si>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</si>
  <si>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</si>
  <si>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</si>
  <si>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</si>
  <si>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</si>
  <si>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</si>
  <si>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</si>
  <si>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</si>
  <si>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</si>
  <si>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</si>
  <si>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</si>
  <si>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</si>
  <si>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</si>
  <si>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</si>
  <si>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</si>
  <si>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</si>
  <si>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</si>
  <si>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</si>
  <si>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</si>
  <si>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</si>
  <si>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</si>
  <si>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</si>
  <si>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</si>
  <si>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</si>
  <si>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</si>
  <si>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</si>
  <si>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</si>
  <si>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</si>
  <si>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</si>
  <si>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</si>
  <si>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</si>
  <si>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</si>
  <si>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</si>
  <si>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</si>
  <si>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</si>
  <si>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</si>
  <si>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</si>
  <si>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</si>
  <si>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</si>
  <si>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</si>
  <si>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</si>
  <si>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</si>
  <si>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</si>
  <si>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</si>
  <si>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</si>
  <si>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</si>
  <si>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</si>
  <si>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</si>
  <si>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</si>
  <si>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</si>
  <si>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</si>
  <si>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</si>
  <si>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</si>
  <si>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</si>
  <si>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</si>
  <si>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</si>
  <si>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</si>
  <si>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</si>
  <si>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</si>
  <si>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</si>
  <si>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</si>
  <si>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</si>
  <si>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</si>
  <si>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</si>
  <si>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</si>
  <si>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</si>
  <si>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</si>
  <si>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</si>
  <si>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</si>
  <si>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</si>
  <si>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</si>
  <si>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</si>
  <si>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</si>
  <si>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</si>
  <si>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</si>
  <si>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</si>
  <si>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</si>
  <si>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</si>
  <si>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</si>
  <si>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</si>
  <si>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</si>
  <si>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</si>
  <si>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</si>
  <si>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</si>
  <si>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Fuded</t>
  </si>
  <si>
    <t>Avergae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</si>
  <si>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</si>
  <si>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</si>
  <si>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</si>
  <si>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</si>
  <si>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</si>
  <si>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</si>
  <si>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</si>
  <si>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</si>
  <si>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</si>
  <si>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</si>
  <si>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</si>
  <si>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</si>
  <si>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</si>
  <si>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</si>
  <si>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</si>
  <si>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</si>
  <si>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</si>
  <si>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</si>
  <si>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</si>
  <si>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</si>
  <si>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</si>
  <si>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</si>
  <si>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</si>
  <si>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</si>
  <si>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</si>
  <si>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</si>
  <si>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</si>
  <si>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</si>
  <si>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</si>
  <si>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</si>
  <si>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</si>
  <si>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</si>
  <si>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</si>
  <si>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</si>
  <si>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</si>
  <si>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</si>
  <si>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</si>
  <si>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</si>
  <si>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</si>
  <si>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</si>
  <si>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</si>
  <si>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</si>
  <si>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</si>
  <si>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</si>
  <si>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</si>
  <si>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</si>
  <si>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</si>
  <si>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</si>
  <si>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</si>
  <si>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</si>
  <si>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</si>
  <si>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</si>
  <si>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</si>
  <si>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</si>
  <si>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</si>
  <si>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</si>
  <si>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</si>
  <si>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</si>
  <si>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</si>
  <si>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</si>
  <si>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</si>
  <si>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</si>
  <si>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</si>
  <si>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</si>
  <si>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</si>
  <si>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</si>
  <si>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</si>
  <si>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</si>
  <si>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</si>
  <si>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</si>
  <si>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</si>
  <si>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</si>
  <si>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</si>
  <si>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</si>
  <si>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</si>
  <si>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</si>
  <si>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</si>
  <si>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</si>
  <si>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</si>
  <si>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</si>
  <si>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</si>
  <si>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</si>
  <si>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</si>
  <si>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</si>
  <si>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</si>
  <si>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</si>
  <si>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</si>
  <si>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</si>
  <si>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</si>
  <si>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</si>
  <si>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</si>
  <si>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2. May has the most successful amount of Kickstarter campaigns.</t>
  </si>
  <si>
    <t xml:space="preserve">1. December has the least successful amount of Kickstarter campaigns. </t>
  </si>
  <si>
    <t>3. Music Kickstarter campaigns are 77% likely to be successful</t>
  </si>
  <si>
    <t xml:space="preserve">A percentage bar graph for each cateory to show success/failure would be an interesting visual. Also, a visual regarding the target amount of funding vs success/failure rates could be a good indicator of success. </t>
  </si>
  <si>
    <t xml:space="preserve">Which of these campaigns have been "featured" on the front/category page, and what are the success rates of being a "featured" campaign? I also think it would be interesting to see which of these campaigns had been modified or adjusted to have a lower/higher funding goal. </t>
  </si>
  <si>
    <t>Greater than/equal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</si>
</sst>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[D. McDonald HW #1.xlsx]Exercise 1!PivotTable1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'Exercise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D-4FCA-8DAF-469EE2669295}"/>
            </c:ext>
          </c:extLst>
        </c:ser>
        <c:ser>
          <c:idx val="1"/>
          <c:order val="1"/>
          <c:tx>
            <c:strRef>
              <c:f>'Exercise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'Exercise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D-4FCA-8DAF-469EE2669295}"/>
            </c:ext>
          </c:extLst>
        </c:ser>
        <c:ser>
          <c:idx val="2"/>
          <c:order val="2"/>
          <c:tx>
            <c:strRef>
              <c:f>'Exercise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'Exercise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D-4FCA-8DAF-469EE2669295}"/>
            </c:ext>
          </c:extLst>
        </c:ser>
        <c:ser>
          <c:idx val="3"/>
          <c:order val="3"/>
          <c:tx>
            <c:strRef>
              <c:f>'Exercise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'Exercise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D-4FCA-8DAF-469EE266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195800"/>
        <c:axId val="603194488"/>
      </c:barChart>
      <c:catAx>
        <c:axId val="60319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94488"/>
        <c:crosses val="autoZero"/>
        <c:auto val="1"/>
        <c:lblAlgn val="ctr"/>
        <c:lblOffset val="100"/>
        <c:noMultiLvlLbl val="0"/>
      </c:catAx>
      <c:valAx>
        <c:axId val="60319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9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[D. McDonald HW #1.xlsx]Exercise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A-4FE3-AF84-8111BFB424A7}"/>
            </c:ext>
          </c:extLst>
        </c:ser>
        <c:ser>
          <c:idx val="1"/>
          <c:order val="1"/>
          <c:tx>
            <c:strRef>
              <c:f>'Exercise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AA-4FE3-AF84-8111BFB424A7}"/>
            </c:ext>
          </c:extLst>
        </c:ser>
        <c:ser>
          <c:idx val="2"/>
          <c:order val="2"/>
          <c:tx>
            <c:strRef>
              <c:f>'Exercise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AA-4FE3-AF84-8111BFB424A7}"/>
            </c:ext>
          </c:extLst>
        </c:ser>
        <c:ser>
          <c:idx val="3"/>
          <c:order val="3"/>
          <c:tx>
            <c:strRef>
              <c:f>'Exercise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AA-4FE3-AF84-8111BFB42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921856"/>
        <c:axId val="588920544"/>
      </c:barChart>
      <c:catAx>
        <c:axId val="5889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20544"/>
        <c:crosses val="autoZero"/>
        <c:auto val="1"/>
        <c:lblAlgn val="ctr"/>
        <c:lblOffset val="100"/>
        <c:noMultiLvlLbl val="0"/>
      </c:catAx>
      <c:valAx>
        <c:axId val="5889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[D. McDonald HW #1.xlsx]Exercise 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'Exercise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'Exercise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4-4E9A-8449-ACD9C502DE10}"/>
            </c:ext>
          </c:extLst>
        </c:ser>
        <c:ser>
          <c:idx val="1"/>
          <c:order val="1"/>
          <c:tx>
            <c:strRef>
              <c:f>'Exercise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'Exercise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E4-4E9A-8449-ACD9C502DE10}"/>
            </c:ext>
          </c:extLst>
        </c:ser>
        <c:ser>
          <c:idx val="2"/>
          <c:order val="2"/>
          <c:tx>
            <c:strRef>
              <c:f>'Exercise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'Exercise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4-4E9A-8449-ACD9C502DE10}"/>
            </c:ext>
          </c:extLst>
        </c:ser>
        <c:ser>
          <c:idx val="3"/>
          <c:order val="3"/>
          <c:tx>
            <c:strRef>
              <c:f>'Exercise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'Exercise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4-4E9A-8449-ACD9C502D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756400"/>
        <c:axId val="592833056"/>
      </c:lineChart>
      <c:catAx>
        <c:axId val="40075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3056"/>
        <c:crosses val="autoZero"/>
        <c:auto val="1"/>
        <c:lblAlgn val="ctr"/>
        <c:lblOffset val="100"/>
        <c:noMultiLvlLbl val="0"/>
      </c:catAx>
      <c:valAx>
        <c:axId val="5928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82550</xdr:rowOff>
    </xdr:from>
    <xdr:to>
      <xdr:col>15</xdr:col>
      <xdr:colOff>69850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E820F-450D-493B-A6CA-E223E74E5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6350</xdr:rowOff>
    </xdr:from>
    <xdr:to>
      <xdr:col>17</xdr:col>
      <xdr:colOff>539750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E0736-3246-4B3C-90D7-C9F9DDC13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139700</xdr:rowOff>
    </xdr:from>
    <xdr:to>
      <xdr:col>14</xdr:col>
      <xdr:colOff>546100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456B3-7BD4-4A7E-B498-89CBE368C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a" refreshedDate="43422.561031712961" createdVersion="6" refreshedVersion="6" minRefreshableVersion="3" recordCount="4114" xr:uid="{134AD8A5-217A-4D82-8C19-F041B756482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ded" numFmtId="2">
      <sharedItems containsSemiMixedTypes="0" containsString="0" containsNumber="1" minValue="0" maxValue="2260300"/>
    </cacheField>
    <cacheField name="Averga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a" refreshedDate="43422.613321759258" createdVersion="6" refreshedVersion="6" minRefreshableVersion="3" recordCount="4114" xr:uid="{5BAC2A58-5468-458F-99E6-2567F73B9547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ded" numFmtId="2">
      <sharedItems containsSemiMixedTypes="0" containsString="0" containsNumber="1" minValue="0" maxValue="2260300"/>
    </cacheField>
    <cacheField name="Averga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E0F14-93DA-4A56-B641-2D22F0C6D8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F4469-1208-4FA8-BD54-F3E87BC2C96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336A1-F241-495F-AE73-84AA99B2104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76B3D-2B0A-443F-957F-D6E8F80BD388}">
  <dimension ref="A1:F14"/>
  <sheetViews>
    <sheetView workbookViewId="0">
      <selection activeCell="D1" sqref="D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781E1-D17D-454C-AFA2-148004E9EEBE}">
  <dimension ref="A1:F47"/>
  <sheetViews>
    <sheetView topLeftCell="A16" workbookViewId="0">
      <selection activeCell="D1" sqref="D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2" spans="1:6" x14ac:dyDescent="0.35">
      <c r="A2" s="9" t="s">
        <v>8308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41E00-9976-48CF-8A72-C5486F20DDCB}">
  <dimension ref="A1:F18"/>
  <sheetViews>
    <sheetView workbookViewId="0">
      <selection activeCell="D1" sqref="D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8308</v>
      </c>
      <c r="B1" t="s">
        <v>8364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5" t="s">
        <v>8373</v>
      </c>
      <c r="B6" s="11">
        <v>183</v>
      </c>
      <c r="C6" s="11">
        <v>149</v>
      </c>
      <c r="D6" s="11">
        <v>34</v>
      </c>
      <c r="E6" s="11">
        <v>2</v>
      </c>
      <c r="F6" s="11">
        <v>368</v>
      </c>
    </row>
    <row r="7" spans="1:6" x14ac:dyDescent="0.35">
      <c r="A7" s="15" t="s">
        <v>8374</v>
      </c>
      <c r="B7" s="11">
        <v>202</v>
      </c>
      <c r="C7" s="11">
        <v>105</v>
      </c>
      <c r="D7" s="11">
        <v>27</v>
      </c>
      <c r="E7" s="11">
        <v>18</v>
      </c>
      <c r="F7" s="11">
        <v>352</v>
      </c>
    </row>
    <row r="8" spans="1:6" x14ac:dyDescent="0.35">
      <c r="A8" s="15" t="s">
        <v>8375</v>
      </c>
      <c r="B8" s="11">
        <v>179</v>
      </c>
      <c r="C8" s="11">
        <v>108</v>
      </c>
      <c r="D8" s="11">
        <v>28</v>
      </c>
      <c r="E8" s="11">
        <v>30</v>
      </c>
      <c r="F8" s="11">
        <v>345</v>
      </c>
    </row>
    <row r="9" spans="1:6" x14ac:dyDescent="0.35">
      <c r="A9" s="15" t="s">
        <v>8376</v>
      </c>
      <c r="B9" s="11">
        <v>193</v>
      </c>
      <c r="C9" s="11">
        <v>103</v>
      </c>
      <c r="D9" s="11">
        <v>27</v>
      </c>
      <c r="E9" s="11"/>
      <c r="F9" s="11">
        <v>323</v>
      </c>
    </row>
    <row r="10" spans="1:6" x14ac:dyDescent="0.35">
      <c r="A10" s="15" t="s">
        <v>8367</v>
      </c>
      <c r="B10" s="11">
        <v>233</v>
      </c>
      <c r="C10" s="11">
        <v>126</v>
      </c>
      <c r="D10" s="11">
        <v>26</v>
      </c>
      <c r="E10" s="11"/>
      <c r="F10" s="11">
        <v>385</v>
      </c>
    </row>
    <row r="11" spans="1:6" x14ac:dyDescent="0.35">
      <c r="A11" s="15" t="s">
        <v>8377</v>
      </c>
      <c r="B11" s="11">
        <v>213</v>
      </c>
      <c r="C11" s="11">
        <v>148</v>
      </c>
      <c r="D11" s="11">
        <v>27</v>
      </c>
      <c r="E11" s="11"/>
      <c r="F11" s="11">
        <v>388</v>
      </c>
    </row>
    <row r="12" spans="1:6" x14ac:dyDescent="0.35">
      <c r="A12" s="15" t="s">
        <v>8368</v>
      </c>
      <c r="B12" s="11">
        <v>192</v>
      </c>
      <c r="C12" s="11">
        <v>148</v>
      </c>
      <c r="D12" s="11">
        <v>44</v>
      </c>
      <c r="E12" s="11"/>
      <c r="F12" s="11">
        <v>384</v>
      </c>
    </row>
    <row r="13" spans="1:6" x14ac:dyDescent="0.35">
      <c r="A13" s="15" t="s">
        <v>8369</v>
      </c>
      <c r="B13" s="11">
        <v>167</v>
      </c>
      <c r="C13" s="11">
        <v>134</v>
      </c>
      <c r="D13" s="11">
        <v>32</v>
      </c>
      <c r="E13" s="11"/>
      <c r="F13" s="11">
        <v>333</v>
      </c>
    </row>
    <row r="14" spans="1:6" x14ac:dyDescent="0.35">
      <c r="A14" s="15" t="s">
        <v>8370</v>
      </c>
      <c r="B14" s="11">
        <v>148</v>
      </c>
      <c r="C14" s="11">
        <v>127</v>
      </c>
      <c r="D14" s="11">
        <v>24</v>
      </c>
      <c r="E14" s="11"/>
      <c r="F14" s="11">
        <v>299</v>
      </c>
    </row>
    <row r="15" spans="1:6" x14ac:dyDescent="0.35">
      <c r="A15" s="15" t="s">
        <v>8371</v>
      </c>
      <c r="B15" s="11">
        <v>184</v>
      </c>
      <c r="C15" s="11">
        <v>150</v>
      </c>
      <c r="D15" s="11">
        <v>20</v>
      </c>
      <c r="E15" s="11"/>
      <c r="F15" s="11">
        <v>354</v>
      </c>
    </row>
    <row r="16" spans="1:6" x14ac:dyDescent="0.35">
      <c r="A16" s="15" t="s">
        <v>8372</v>
      </c>
      <c r="B16" s="11">
        <v>180</v>
      </c>
      <c r="C16" s="11">
        <v>113</v>
      </c>
      <c r="D16" s="11">
        <v>37</v>
      </c>
      <c r="E16" s="11"/>
      <c r="F16" s="11">
        <v>330</v>
      </c>
    </row>
    <row r="17" spans="1:6" x14ac:dyDescent="0.35">
      <c r="A17" s="15" t="s">
        <v>8378</v>
      </c>
      <c r="B17" s="11">
        <v>111</v>
      </c>
      <c r="C17" s="11">
        <v>119</v>
      </c>
      <c r="D17" s="11">
        <v>23</v>
      </c>
      <c r="E17" s="11"/>
      <c r="F17" s="11">
        <v>253</v>
      </c>
    </row>
    <row r="18" spans="1:6" x14ac:dyDescent="0.35">
      <c r="A18" s="15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9A27-595B-4AAD-A9BA-09D5FC77A63E}">
  <dimension ref="A1:A7"/>
  <sheetViews>
    <sheetView workbookViewId="0">
      <selection activeCell="A10" sqref="A10"/>
    </sheetView>
  </sheetViews>
  <sheetFormatPr defaultRowHeight="14.5" x14ac:dyDescent="0.35"/>
  <cols>
    <col min="1" max="1" width="120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1" x14ac:dyDescent="0.35">
      <c r="A1" s="16" t="s">
        <v>8400</v>
      </c>
    </row>
    <row r="2" spans="1:1" x14ac:dyDescent="0.35">
      <c r="A2" s="3" t="s">
        <v>8399</v>
      </c>
    </row>
    <row r="3" spans="1:1" x14ac:dyDescent="0.35">
      <c r="A3" s="3" t="s">
        <v>8401</v>
      </c>
    </row>
    <row r="4" spans="1:1" x14ac:dyDescent="0.35">
      <c r="A4" s="3"/>
    </row>
    <row r="5" spans="1:1" ht="29" x14ac:dyDescent="0.35">
      <c r="A5" s="3" t="s">
        <v>8403</v>
      </c>
    </row>
    <row r="6" spans="1:1" x14ac:dyDescent="0.35">
      <c r="A6" s="3"/>
    </row>
    <row r="7" spans="1:1" ht="29" x14ac:dyDescent="0.35">
      <c r="A7" s="3" t="s">
        <v>8402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2" sqref="B2"/>
    </sheetView>
  </sheetViews>
  <sheetFormatPr defaultRowHeight="14.5" x14ac:dyDescent="0.35"/>
  <cols>
    <col min="1" max="1" width="5.08984375" bestFit="1" customWidth="1"/>
    <col min="2" max="2" width="38.7265625" style="3" bestFit="1" customWidth="1"/>
    <col min="3" max="3" width="40.26953125" style="3" customWidth="1"/>
    <col min="4" max="4" width="10.1796875" bestFit="1" customWidth="1"/>
    <col min="5" max="5" width="11.26953125" bestFit="1" customWidth="1"/>
    <col min="6" max="6" width="9.453125" bestFit="1" customWidth="1"/>
    <col min="7" max="7" width="7.7265625" bestFit="1" customWidth="1"/>
    <col min="8" max="8" width="8.54296875" bestFit="1" customWidth="1"/>
    <col min="9" max="9" width="11.26953125" bestFit="1" customWidth="1"/>
    <col min="10" max="10" width="11.7265625" bestFit="1" customWidth="1"/>
    <col min="11" max="11" width="9.453125" bestFit="1" customWidth="1"/>
    <col min="12" max="12" width="13.7265625" bestFit="1" customWidth="1"/>
    <col min="13" max="13" width="8.54296875" bestFit="1" customWidth="1"/>
    <col min="14" max="14" width="26.26953125" bestFit="1" customWidth="1"/>
    <col min="15" max="15" width="13.54296875" style="6" bestFit="1" customWidth="1"/>
    <col min="16" max="16" width="16.54296875" style="8" bestFit="1" customWidth="1"/>
    <col min="17" max="17" width="11.54296875" bestFit="1" customWidth="1"/>
    <col min="18" max="18" width="15.90625" bestFit="1" customWidth="1"/>
    <col min="19" max="19" width="28.54296875" bestFit="1" customWidth="1"/>
    <col min="20" max="20" width="28.5429687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4">
        <f>(J2/86400)+25569+(-5/24)</f>
        <v>42176.798738425925</v>
      </c>
      <c r="T2" s="14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4">
        <f>(J3/86400)+25569+(-5/24)</f>
        <v>42766.392164351848</v>
      </c>
      <c r="T3" s="14">
        <f t="shared" ref="T3:T66" si="2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ref="S4:S66" si="3">(J4/86400)+25569+(-5/24)</f>
        <v>42405.494016203702</v>
      </c>
      <c r="T4" s="14">
        <f t="shared" si="2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3"/>
        <v>41828.306793981479</v>
      </c>
      <c r="T5" s="14">
        <f t="shared" si="2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3"/>
        <v>42327.625914351847</v>
      </c>
      <c r="T6" s="14">
        <f t="shared" si="2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3"/>
        <v>42563.724618055552</v>
      </c>
      <c r="T7" s="14">
        <f t="shared" si="2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3"/>
        <v>41793.864004629628</v>
      </c>
      <c r="T8" s="14">
        <f t="shared" si="2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3"/>
        <v>42515.838738425919</v>
      </c>
      <c r="T9" s="14">
        <f t="shared" si="2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3"/>
        <v>42468.736249999994</v>
      </c>
      <c r="T10" s="14">
        <f t="shared" si="2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3"/>
        <v>42446.895185185182</v>
      </c>
      <c r="T11" s="14">
        <f t="shared" si="2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3"/>
        <v>41779.859710648147</v>
      </c>
      <c r="T12" s="14">
        <f t="shared" si="2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3"/>
        <v>42572.570162037031</v>
      </c>
      <c r="T13" s="14">
        <f t="shared" si="2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4">
        <f t="shared" si="3"/>
        <v>41791.504918981482</v>
      </c>
      <c r="T14" s="14">
        <f t="shared" si="2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3"/>
        <v>42508.468854166662</v>
      </c>
      <c r="T15" s="14">
        <f t="shared" si="2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3"/>
        <v>41807.818148148144</v>
      </c>
      <c r="T16" s="14">
        <f t="shared" si="2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3"/>
        <v>42256.183541666665</v>
      </c>
      <c r="T17" s="14">
        <f t="shared" si="2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3"/>
        <v>41760.588090277779</v>
      </c>
      <c r="T18" s="14">
        <f t="shared" si="2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3"/>
        <v>41917.523402777777</v>
      </c>
      <c r="T19" s="14">
        <f t="shared" si="2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4">
        <f t="shared" si="3"/>
        <v>41869.333981481475</v>
      </c>
      <c r="T20" s="14">
        <f t="shared" si="2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3"/>
        <v>42175.608032407406</v>
      </c>
      <c r="T21" s="14">
        <f t="shared" si="2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3"/>
        <v>42200.549907407403</v>
      </c>
      <c r="T22" s="14">
        <f t="shared" si="2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3"/>
        <v>41878.418854166666</v>
      </c>
      <c r="T23" s="14">
        <f t="shared" si="2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4">
        <f t="shared" si="3"/>
        <v>41989.703009259254</v>
      </c>
      <c r="T24" s="14">
        <f t="shared" si="2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3"/>
        <v>42097.570613425924</v>
      </c>
      <c r="T25" s="14">
        <f t="shared" si="2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3"/>
        <v>42229.611840277772</v>
      </c>
      <c r="T26" s="14">
        <f t="shared" si="2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4">
        <f t="shared" si="3"/>
        <v>42317.816678240742</v>
      </c>
      <c r="T27" s="14">
        <f t="shared" si="2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4">
        <f t="shared" si="3"/>
        <v>41828.307222222218</v>
      </c>
      <c r="T28" s="14">
        <f t="shared" si="2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3"/>
        <v>41928.956400462957</v>
      </c>
      <c r="T29" s="14">
        <f t="shared" si="2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3"/>
        <v>42324.755601851844</v>
      </c>
      <c r="T30" s="14">
        <f t="shared" si="2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3"/>
        <v>41812.464907407404</v>
      </c>
      <c r="T31" s="14">
        <f t="shared" si="2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3"/>
        <v>41842.084664351853</v>
      </c>
      <c r="T32" s="14">
        <f t="shared" si="2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3"/>
        <v>42376.583726851844</v>
      </c>
      <c r="T33" s="14">
        <f t="shared" si="2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3"/>
        <v>42461.419178240736</v>
      </c>
      <c r="T34" s="14">
        <f t="shared" si="2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3"/>
        <v>42286.452557870369</v>
      </c>
      <c r="T35" s="14">
        <f t="shared" si="2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3"/>
        <v>41841.113437499997</v>
      </c>
      <c r="T36" s="14">
        <f t="shared" si="2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3"/>
        <v>42098.083495370367</v>
      </c>
      <c r="T37" s="14">
        <f t="shared" si="2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3"/>
        <v>42068.098668981482</v>
      </c>
      <c r="T38" s="14">
        <f t="shared" si="2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3"/>
        <v>42032.484710648147</v>
      </c>
      <c r="T39" s="14">
        <f t="shared" si="2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3"/>
        <v>41374.84888888889</v>
      </c>
      <c r="T40" s="14">
        <f t="shared" si="2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4">
        <f t="shared" si="3"/>
        <v>41753.838749999995</v>
      </c>
      <c r="T41" s="14">
        <f t="shared" si="2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3"/>
        <v>41789.005648148144</v>
      </c>
      <c r="T42" s="14">
        <f t="shared" si="2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3"/>
        <v>41887.360578703701</v>
      </c>
      <c r="T43" s="14">
        <f t="shared" si="2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3"/>
        <v>41971.430856481478</v>
      </c>
      <c r="T44" s="14">
        <f t="shared" si="2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4">
        <f t="shared" si="3"/>
        <v>41802.582013888888</v>
      </c>
      <c r="T45" s="14">
        <f t="shared" si="2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3"/>
        <v>41873.890474537031</v>
      </c>
      <c r="T46" s="14">
        <f t="shared" si="2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3"/>
        <v>42457.415590277778</v>
      </c>
      <c r="T47" s="14">
        <f t="shared" si="2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3"/>
        <v>42323.756643518514</v>
      </c>
      <c r="T48" s="14">
        <f t="shared" si="2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4">
        <f t="shared" si="3"/>
        <v>41932.611192129625</v>
      </c>
      <c r="T49" s="14">
        <f t="shared" si="2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3"/>
        <v>42033.308564814812</v>
      </c>
      <c r="T50" s="14">
        <f t="shared" si="2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3"/>
        <v>42270.968113425923</v>
      </c>
      <c r="T51" s="14">
        <f t="shared" si="2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3"/>
        <v>41995.544652777775</v>
      </c>
      <c r="T52" s="14">
        <f t="shared" si="2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4">
        <f t="shared" si="3"/>
        <v>42196.72033564814</v>
      </c>
      <c r="T53" s="14">
        <f t="shared" si="2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3"/>
        <v>41807.493587962963</v>
      </c>
      <c r="T54" s="14">
        <f t="shared" si="2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3"/>
        <v>41719.340798611105</v>
      </c>
      <c r="T55" s="14">
        <f t="shared" si="2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3"/>
        <v>42333.504872685182</v>
      </c>
      <c r="T56" s="14">
        <f t="shared" si="2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4">
        <f t="shared" si="3"/>
        <v>42496.760601851849</v>
      </c>
      <c r="T57" s="14">
        <f t="shared" si="2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3"/>
        <v>42149.340555555558</v>
      </c>
      <c r="T58" s="14">
        <f t="shared" si="2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3"/>
        <v>42089.624560185184</v>
      </c>
      <c r="T59" s="14">
        <f t="shared" si="2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3"/>
        <v>41932.536712962959</v>
      </c>
      <c r="T60" s="14">
        <f t="shared" si="2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3"/>
        <v>42230.027499999997</v>
      </c>
      <c r="T61" s="14">
        <f t="shared" si="2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3"/>
        <v>41701.693483796298</v>
      </c>
      <c r="T62" s="14">
        <f t="shared" si="2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3"/>
        <v>41409.605983796289</v>
      </c>
      <c r="T63" s="14">
        <f t="shared" si="2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3"/>
        <v>41311.591180555552</v>
      </c>
      <c r="T64" s="14">
        <f t="shared" si="2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3"/>
        <v>41612.703854166662</v>
      </c>
      <c r="T65" s="14">
        <f t="shared" si="2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3"/>
        <v>41432.809965277775</v>
      </c>
      <c r="T66" s="14">
        <f t="shared" si="2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41207.801863425928</v>
      </c>
      <c r="T74" s="14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40996.936539351846</v>
      </c>
      <c r="T79" s="14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41099.950543981475</v>
      </c>
      <c r="T83" s="14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40322.331053240741</v>
      </c>
      <c r="T89" s="14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41402.543888888882</v>
      </c>
      <c r="T91" s="14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41214.586504629631</v>
      </c>
      <c r="T100" s="14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40987.568298611106</v>
      </c>
      <c r="T108" s="14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41717.834699074076</v>
      </c>
      <c r="T114" s="14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40918.530601851853</v>
      </c>
      <c r="T117" s="14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41778.707083333335</v>
      </c>
      <c r="T132" s="14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42558.855810185181</v>
      </c>
      <c r="T145" s="14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41874.869212962956</v>
      </c>
      <c r="T154" s="14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42171.70475694444</v>
      </c>
      <c r="T162" s="14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41866.875034722216</v>
      </c>
      <c r="T202" s="14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42235.951585648145</v>
      </c>
      <c r="T213" s="14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42129.568877314814</v>
      </c>
      <c r="T232" s="14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42341.75059027777</v>
      </c>
      <c r="T233" s="14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42320.876145833332</v>
      </c>
      <c r="T238" s="14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42713.754166666666</v>
      </c>
      <c r="T240" s="14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40266.454374999994</v>
      </c>
      <c r="T254" s="14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42263.744328703702</v>
      </c>
      <c r="T256" s="14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40267.03738425926</v>
      </c>
      <c r="T267" s="14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40637.658217592594</v>
      </c>
      <c r="T272" s="14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41611.891909722217</v>
      </c>
      <c r="T273" s="14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40966.873541666668</v>
      </c>
      <c r="T278" s="14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41744.382349537038</v>
      </c>
      <c r="T282" s="14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41313.607916666668</v>
      </c>
      <c r="T288" s="14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42089.519687499997</v>
      </c>
      <c r="T299" s="14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41031.862800925919</v>
      </c>
      <c r="T305" s="14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41282.736122685186</v>
      </c>
      <c r="T309" s="14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42261.291909722218</v>
      </c>
      <c r="T348" s="14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41934.86215277778</v>
      </c>
      <c r="T361" s="14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41019.584699074076</v>
      </c>
      <c r="T368" s="14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42548.86782407407</v>
      </c>
      <c r="T390" s="14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41673.854745370372</v>
      </c>
      <c r="T391" s="14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40864.833923611106</v>
      </c>
      <c r="T393" s="14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41082.356550925928</v>
      </c>
      <c r="T398" s="14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41646.419699074067</v>
      </c>
      <c r="T406" s="14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42113.773113425923</v>
      </c>
      <c r="T412" s="14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41360.762268518512</v>
      </c>
      <c r="T419" s="14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41863.052048611113</v>
      </c>
      <c r="T424" s="14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42285.700694444444</v>
      </c>
      <c r="T429" s="14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42526.662997685184</v>
      </c>
      <c r="T433" s="14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42228.421550925923</v>
      </c>
      <c r="T435" s="14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41919.553449074076</v>
      </c>
      <c r="T441" s="14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42107.49554398148</v>
      </c>
      <c r="T454" s="14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40970.794236111113</v>
      </c>
      <c r="T457" s="14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41547.486122685186</v>
      </c>
      <c r="T458" s="14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40704.918298611105</v>
      </c>
      <c r="T464" s="14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42488.640451388885</v>
      </c>
      <c r="T466" s="14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41040.959293981483</v>
      </c>
      <c r="T470" s="14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41465.29184027778</v>
      </c>
      <c r="T482" s="14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42447.688541666663</v>
      </c>
      <c r="T484" s="14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41381.297442129631</v>
      </c>
      <c r="T487" s="14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41113.760243055549</v>
      </c>
      <c r="T492" s="14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42366.774293981478</v>
      </c>
      <c r="T493" s="14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42114.517800925925</v>
      </c>
      <c r="T495" s="14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40247.677673611106</v>
      </c>
      <c r="T502" s="14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41218.183113425919</v>
      </c>
      <c r="T521" s="14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42711.336863425924</v>
      </c>
      <c r="T537" s="14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42179.136655092589</v>
      </c>
      <c r="T538" s="14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42692.180729166663</v>
      </c>
      <c r="T564" s="14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42165.576956018514</v>
      </c>
      <c r="T567" s="14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42388.589918981474</v>
      </c>
      <c r="T572" s="14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42282.507962962962</v>
      </c>
      <c r="T574" s="14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42631.561180555553</v>
      </c>
      <c r="T590" s="14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42082.861550925925</v>
      </c>
      <c r="T597" s="14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42194.149398148147</v>
      </c>
      <c r="T607" s="14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42584.823449074072</v>
      </c>
      <c r="T614" s="14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42761.167905092589</v>
      </c>
      <c r="T618" s="14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42507.090995370367</v>
      </c>
      <c r="T635" s="14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42683.211979166663</v>
      </c>
      <c r="T642" s="14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41838.623819444438</v>
      </c>
      <c r="T668" s="14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42012.559965277775</v>
      </c>
      <c r="T678" s="14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41866.722743055558</v>
      </c>
      <c r="T700" s="14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42384.472592592589</v>
      </c>
      <c r="T714" s="14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41857.645856481475</v>
      </c>
      <c r="T719" s="14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42184.608206018514</v>
      </c>
      <c r="T725" s="14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41246.811909722222</v>
      </c>
      <c r="T729" s="14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41943.39576388889</v>
      </c>
      <c r="T740" s="14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41471.238518518519</v>
      </c>
      <c r="T765" s="14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41289.791307870364</v>
      </c>
      <c r="T772" s="14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42100.527604166666</v>
      </c>
      <c r="T775" s="14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41402.792523148142</v>
      </c>
      <c r="T783" s="14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41303.38559027778</v>
      </c>
      <c r="T787" s="14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41276.977777777771</v>
      </c>
      <c r="T791" s="14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41555.665312499994</v>
      </c>
      <c r="T794" s="14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41122.813935185179</v>
      </c>
      <c r="T804" s="14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40729.897291666661</v>
      </c>
      <c r="T806" s="14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41072.842384259253</v>
      </c>
      <c r="T830" s="14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41923.630358796298</v>
      </c>
      <c r="T843" s="14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41526.384062499994</v>
      </c>
      <c r="T844" s="14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42165.59</v>
      </c>
      <c r="T849" s="14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42544.916863425919</v>
      </c>
      <c r="T857" s="14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41230.564780092587</v>
      </c>
      <c r="T867" s="14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41342.637233796289</v>
      </c>
      <c r="T871" s="14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41183.958796296291</v>
      </c>
      <c r="T875" s="14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41597.580555555549</v>
      </c>
      <c r="T879" s="14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40981.594282407408</v>
      </c>
      <c r="T886" s="14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42496.773263888885</v>
      </c>
      <c r="T896" s="14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42218.66465277777</v>
      </c>
      <c r="T898" s="14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41116.554942129624</v>
      </c>
      <c r="T916" s="14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41562.463217592587</v>
      </c>
      <c r="T922" s="14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40846.962685185186</v>
      </c>
      <c r="T923" s="14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41288.734594907401</v>
      </c>
      <c r="T926" s="14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41710.960752314808</v>
      </c>
      <c r="T935" s="14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42382.634953703702</v>
      </c>
      <c r="T944" s="14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42732.66465277777</v>
      </c>
      <c r="T947" s="14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42480.445277777777</v>
      </c>
      <c r="T953" s="14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42506.208657407406</v>
      </c>
      <c r="T981" s="14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42574.459317129622</v>
      </c>
      <c r="T985" s="14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42748.851388888885</v>
      </c>
      <c r="T1002" s="14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42276.41646990741</v>
      </c>
      <c r="T1007" s="14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42111.438391203701</v>
      </c>
      <c r="T1024" s="14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</v>
      </c>
      <c r="T1035" s="14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41830.851759259254</v>
      </c>
      <c r="T1043" s="14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41844.666087962956</v>
      </c>
      <c r="T1047" s="14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41918.610127314816</v>
      </c>
      <c r="T1049" s="14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42678.662997685184</v>
      </c>
      <c r="T1059" s="14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41445.754421296289</v>
      </c>
      <c r="T1068" s="14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42440.162777777776</v>
      </c>
      <c r="T1070" s="14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42479.358055555553</v>
      </c>
      <c r="T1081" s="14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41101.697777777772</v>
      </c>
      <c r="T1084" s="14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41775.505636574067</v>
      </c>
      <c r="T1089" s="14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40795.505011574074</v>
      </c>
      <c r="T1096" s="14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42346.995254629626</v>
      </c>
      <c r="T1113" s="14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41009.638981481483</v>
      </c>
      <c r="T1118" s="14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42535.119143518517</v>
      </c>
      <c r="T1128" s="14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42558.781180555554</v>
      </c>
      <c r="T1137" s="14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42327.46329861111</v>
      </c>
      <c r="T1138" s="14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41975.139189814814</v>
      </c>
      <c r="T1141" s="14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42021.797766203701</v>
      </c>
      <c r="T1144" s="14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41854.539259259254</v>
      </c>
      <c r="T1147" s="14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42223.894247685188</v>
      </c>
      <c r="T1153" s="14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41792.00613425926</v>
      </c>
      <c r="T1167" s="14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41841.473981481475</v>
      </c>
      <c r="T1174" s="14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42409.567743055552</v>
      </c>
      <c r="T1195" s="14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42152.08048611111</v>
      </c>
      <c r="T1204" s="14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42772.567743055552</v>
      </c>
      <c r="T1208" s="14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42633.253622685188</v>
      </c>
      <c r="T1221" s="14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41506.639699074069</v>
      </c>
      <c r="T1234" s="14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41355.617164351854</v>
      </c>
      <c r="T1246" s="14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41774.391597222224</v>
      </c>
      <c r="T1247" s="14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41067.532534722217</v>
      </c>
      <c r="T1251" s="14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40921.711006944439</v>
      </c>
      <c r="T1258" s="14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42445.614722222221</v>
      </c>
      <c r="T1271" s="14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40933.648634259254</v>
      </c>
      <c r="T1272" s="14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41586.266840277771</v>
      </c>
      <c r="T1284" s="14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42708.926446759258</v>
      </c>
      <c r="T1291" s="14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42458.472592592589</v>
      </c>
      <c r="T1300" s="14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42387.294895833336</v>
      </c>
      <c r="T1309" s="14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42393.753576388888</v>
      </c>
      <c r="T1318" s="14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41974.583657407406</v>
      </c>
      <c r="T1328" s="14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42172.608090277776</v>
      </c>
      <c r="T1344" s="14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41963.297835648147</v>
      </c>
      <c r="T1350" s="14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41429.830555555549</v>
      </c>
      <c r="T1358" s="14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41951.487337962964</v>
      </c>
      <c r="T1366" s="14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42568.551041666666</v>
      </c>
      <c r="T1380" s="14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42130.283287037033</v>
      </c>
      <c r="T1381" s="14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42087.594976851855</v>
      </c>
      <c r="T1392" s="14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42073.852337962962</v>
      </c>
      <c r="T1431" s="14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41961.605185185188</v>
      </c>
      <c r="T1432" s="14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42040.621539351851</v>
      </c>
      <c r="T1441" s="14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40645.806122685179</v>
      </c>
      <c r="T1470" s="14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41500.519583333335</v>
      </c>
      <c r="T1476" s="14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41136.649722222217</v>
      </c>
      <c r="T1484" s="14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41411.658275462956</v>
      </c>
      <c r="T1495" s="14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40254.242002314808</v>
      </c>
      <c r="T1509" s="14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41809.176828703705</v>
      </c>
      <c r="T1512" s="14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42275.558969907404</v>
      </c>
      <c r="T1532" s="14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42221.465995370367</v>
      </c>
      <c r="T1536" s="14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42705.710868055554</v>
      </c>
      <c r="T1541" s="14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42107.844895833332</v>
      </c>
      <c r="T1561" s="14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41671.728530092594</v>
      </c>
      <c r="T1569" s="14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42144.56114583333</v>
      </c>
      <c r="T1573" s="14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41799.315925925919</v>
      </c>
      <c r="T1577" s="14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41054.639444444438</v>
      </c>
      <c r="T1579" s="14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40989.841736111106</v>
      </c>
      <c r="T1582" s="14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42068.896087962959</v>
      </c>
      <c r="T1588" s="14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41790.848981481475</v>
      </c>
      <c r="T1602" s="14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41794.772789351853</v>
      </c>
      <c r="T1616" s="14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41875.977847222217</v>
      </c>
      <c r="T1621" s="14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41950.086504629631</v>
      </c>
      <c r="T1624" s="14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41579.639664351846</v>
      </c>
      <c r="T1628" s="14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40750.132569444446</v>
      </c>
      <c r="T1634" s="14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41521.40902777778</v>
      </c>
      <c r="T1647" s="14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40939.553449074076</v>
      </c>
      <c r="T1666" s="14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40844.941423611112</v>
      </c>
      <c r="T1670" s="14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40313.722210648142</v>
      </c>
      <c r="T1672" s="14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40973.517905092587</v>
      </c>
      <c r="T1678" s="14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42795.493148148147</v>
      </c>
      <c r="T1693" s="14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42804.824629629627</v>
      </c>
      <c r="T1699" s="14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42187.073344907403</v>
      </c>
      <c r="T1705" s="14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41841.355486111112</v>
      </c>
      <c r="T1711" s="14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42341.382962962962</v>
      </c>
      <c r="T1712" s="14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42460.773587962962</v>
      </c>
      <c r="T1719" s="14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42044.719641203701</v>
      </c>
      <c r="T1729" s="14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42271.879432870366</v>
      </c>
      <c r="T1732" s="14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42559.605844907404</v>
      </c>
      <c r="T1737" s="14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42175.740648148145</v>
      </c>
      <c r="T1739" s="14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42171.609050925923</v>
      </c>
      <c r="T1742" s="14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42710.668634259258</v>
      </c>
      <c r="T1744" s="14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</v>
      </c>
      <c r="T1749" s="14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41905.771296296291</v>
      </c>
      <c r="T1773" s="14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41891.768055555549</v>
      </c>
      <c r="T1777" s="14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42493.392476851848</v>
      </c>
      <c r="T1782" s="14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42010.466180555552</v>
      </c>
      <c r="T1792" s="14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42017.863217592589</v>
      </c>
      <c r="T1805" s="14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42172.698344907403</v>
      </c>
      <c r="T1817" s="14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42064.876041666663</v>
      </c>
      <c r="T1822" s="14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41634.588680555556</v>
      </c>
      <c r="T1824" s="14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41626.707951388882</v>
      </c>
      <c r="T1826" s="14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41655.500972222224</v>
      </c>
      <c r="T1862" s="14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42755.284421296295</v>
      </c>
      <c r="T1864" s="14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41776.07644675926</v>
      </c>
      <c r="T1878" s="14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40920.696562499994</v>
      </c>
      <c r="T1896" s="14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41680.375069444439</v>
      </c>
      <c r="T1899" s="14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42113.667233796295</v>
      </c>
      <c r="T1921" s="14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41371.439745370364</v>
      </c>
      <c r="T1930" s="14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40911.601539351854</v>
      </c>
      <c r="T1934" s="14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41773.724201388883</v>
      </c>
      <c r="T1937" s="14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42157.043495370366</v>
      </c>
      <c r="T1947" s="14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41688.941678240742</v>
      </c>
      <c r="T1948" s="14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41800.21471064815</v>
      </c>
      <c r="T1951" s="14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41178.890196759261</v>
      </c>
      <c r="T1959" s="14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41871.637268518512</v>
      </c>
      <c r="T1961" s="14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42413.225497685184</v>
      </c>
      <c r="T1988" s="14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42329.380057870367</v>
      </c>
      <c r="T1995" s="14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41312.672442129631</v>
      </c>
      <c r="T2018" s="14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41736.889166666668</v>
      </c>
      <c r="T2022" s="14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42048.605543981474</v>
      </c>
      <c r="T2029" s="14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41738.656469907401</v>
      </c>
      <c r="T2038" s="14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41578.718784722216</v>
      </c>
      <c r="T2042" s="14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41068.880173611113</v>
      </c>
      <c r="T2047" s="14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41003.948553240734</v>
      </c>
      <c r="T2083" s="14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40395.506388888891</v>
      </c>
      <c r="T2090" s="14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41299.173090277771</v>
      </c>
      <c r="T2092" s="14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40555.114328703705</v>
      </c>
      <c r="T2093" s="14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40758.525150462963</v>
      </c>
      <c r="T2097" s="14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40818.376562500001</v>
      </c>
      <c r="T2099" s="14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40463.819849537038</v>
      </c>
      <c r="T2126" s="14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42045.297025462962</v>
      </c>
      <c r="T2129" s="14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41156.755011574074</v>
      </c>
      <c r="T2137" s="14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42520.639050925922</v>
      </c>
      <c r="T2153" s="14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40710.522847222222</v>
      </c>
      <c r="T2161" s="14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42240.644201388888</v>
      </c>
      <c r="T2163" s="14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42082.371759259258</v>
      </c>
      <c r="T2174" s="14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42745.157141203701</v>
      </c>
      <c r="T2185" s="14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41319.141655092586</v>
      </c>
      <c r="T2187" s="14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41276.638483796291</v>
      </c>
      <c r="T2203" s="14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41031.613298611112</v>
      </c>
      <c r="T2207" s="14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42194.543344907404</v>
      </c>
      <c r="T2218" s="14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42331.170590277776</v>
      </c>
      <c r="T2235" s="14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41660.500196759254</v>
      </c>
      <c r="T2247" s="14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41336.49496527778</v>
      </c>
      <c r="T2251" s="14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42775.874016203707</v>
      </c>
      <c r="T2270" s="14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42315.491157407407</v>
      </c>
      <c r="T2274" s="14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41965.408321759256</v>
      </c>
      <c r="T2277" s="14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42338.500775462962</v>
      </c>
      <c r="T2280" s="14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42020.598368055558</v>
      </c>
      <c r="T2281" s="14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41058.977349537039</v>
      </c>
      <c r="T2287" s="14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41004.594131944446</v>
      </c>
      <c r="T2309" s="14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42804.6871412037</v>
      </c>
      <c r="T2324" s="14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42807.546840277777</v>
      </c>
      <c r="T2325" s="14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41842.708796296291</v>
      </c>
      <c r="T2329" s="14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42139.573344907403</v>
      </c>
      <c r="T2330" s="14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41789.688472222224</v>
      </c>
      <c r="T2340" s="14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42577.39902777777</v>
      </c>
      <c r="T2349" s="14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42096.709907407407</v>
      </c>
      <c r="T2357" s="14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42264.411782407406</v>
      </c>
      <c r="T2359" s="14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42215.453981481478</v>
      </c>
      <c r="T2375" s="14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42017.634953703702</v>
      </c>
      <c r="T2376" s="14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42399.67428240741</v>
      </c>
      <c r="T2405" s="14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41993.529965277776</v>
      </c>
      <c r="T2421" s="14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42163.961712962962</v>
      </c>
      <c r="T2428" s="14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42412.110335648147</v>
      </c>
      <c r="T2429" s="14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42179.977708333332</v>
      </c>
      <c r="T2436" s="14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42252.069282407407</v>
      </c>
      <c r="T2437" s="14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42383.691122685188</v>
      </c>
      <c r="T2442" s="14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42052.458657407406</v>
      </c>
      <c r="T2444" s="14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42769.993148148147</v>
      </c>
      <c r="T2456" s="14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41173.945844907408</v>
      </c>
      <c r="T2470" s="14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40310.079340277771</v>
      </c>
      <c r="T2477" s="14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41023.01939814815</v>
      </c>
      <c r="T2492" s="14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41022.436851851853</v>
      </c>
      <c r="T2496" s="14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41327.788101851846</v>
      </c>
      <c r="T2498" s="14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41226.440243055556</v>
      </c>
      <c r="T2501" s="14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41053.564525462956</v>
      </c>
      <c r="T2502" s="14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42244.568333333336</v>
      </c>
      <c r="T2503" s="14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42078.789027777777</v>
      </c>
      <c r="T2512" s="14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41058.636238425919</v>
      </c>
      <c r="T2527" s="14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40127.492037037031</v>
      </c>
      <c r="T2536" s="14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41483.240949074076</v>
      </c>
      <c r="T2543" s="14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42026.929837962962</v>
      </c>
      <c r="T2547" s="14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41524.650219907409</v>
      </c>
      <c r="T2548" s="14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42618.417094907403</v>
      </c>
      <c r="T2550" s="14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41112.990821759253</v>
      </c>
      <c r="T2555" s="14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42093.651689814811</v>
      </c>
      <c r="T2560" s="14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41985.900393518517</v>
      </c>
      <c r="T2577" s="14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42237.814571759256</v>
      </c>
      <c r="T2580" s="14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42139.964918981474</v>
      </c>
      <c r="T2586" s="14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42089.636874999997</v>
      </c>
      <c r="T2595" s="14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41150.693854166668</v>
      </c>
      <c r="T2603" s="14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41726.504421296289</v>
      </c>
      <c r="T2608" s="14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42115.539212962962</v>
      </c>
      <c r="T2623" s="14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41144.213217592587</v>
      </c>
      <c r="T2626" s="14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42612.448159722218</v>
      </c>
      <c r="T2636" s="14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42689.374016203707</v>
      </c>
      <c r="T2645" s="14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42327.597326388888</v>
      </c>
      <c r="T2653" s="14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42055.392662037033</v>
      </c>
      <c r="T2656" s="14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42767.480185185188</v>
      </c>
      <c r="T2658" s="14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42551.675856481474</v>
      </c>
      <c r="T2660" s="14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42081.861226851848</v>
      </c>
      <c r="T2661" s="14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42275.380381944444</v>
      </c>
      <c r="T2670" s="14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42318.827499999992</v>
      </c>
      <c r="T2671" s="14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</v>
      </c>
      <c r="T2673" s="14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41792.821099537039</v>
      </c>
      <c r="T2679" s="14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41820.706307870372</v>
      </c>
      <c r="T2686" s="14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42027.910532407404</v>
      </c>
      <c r="T2690" s="14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41870.666342592587</v>
      </c>
      <c r="T2702" s="14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41780.536921296291</v>
      </c>
      <c r="T2713" s="14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41934.706585648142</v>
      </c>
      <c r="T2719" s="14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42655.257557870369</v>
      </c>
      <c r="T2722" s="14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41044.439780092587</v>
      </c>
      <c r="T2749" s="14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41078.691493055558</v>
      </c>
      <c r="T2752" s="14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41747.678726851846</v>
      </c>
      <c r="T2753" s="14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41863.427673611106</v>
      </c>
      <c r="T2756" s="14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41620.692141203697</v>
      </c>
      <c r="T2758" s="14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40736.459699074076</v>
      </c>
      <c r="T2768" s="14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41745.617939814816</v>
      </c>
      <c r="T2771" s="14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42550.49355324074</v>
      </c>
      <c r="T2790" s="14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42291.531215277777</v>
      </c>
      <c r="T2843" s="14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41784.744155092594</v>
      </c>
      <c r="T2844" s="14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42480.592314814814</v>
      </c>
      <c r="T2862" s="14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42672.746805555558</v>
      </c>
      <c r="T2879" s="14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42444.669409722221</v>
      </c>
      <c r="T2909" s="14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42499.523368055554</v>
      </c>
      <c r="T2910" s="14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41863.375787037039</v>
      </c>
      <c r="T2927" s="14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42654.765370370369</v>
      </c>
      <c r="T2987" s="14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42511.153715277775</v>
      </c>
      <c r="T2990" s="14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42090.704166666663</v>
      </c>
      <c r="T2998" s="14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</v>
      </c>
      <c r="T3008" s="14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41919.915277777771</v>
      </c>
      <c r="T3016" s="14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42163.09</v>
      </c>
      <c r="T3020" s="14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42121.467430555553</v>
      </c>
      <c r="T3025" s="14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41975.692847222221</v>
      </c>
      <c r="T3050" s="14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42744.207696759258</v>
      </c>
      <c r="T3053" s="14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42630.714560185188</v>
      </c>
      <c r="T3065" s="14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42409.362951388888</v>
      </c>
      <c r="T3076" s="14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42550.89398148148</v>
      </c>
      <c r="T3077" s="14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42246.675451388888</v>
      </c>
      <c r="T3087" s="14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41760.700706018521</v>
      </c>
      <c r="T3095" s="14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42241.220787037033</v>
      </c>
      <c r="T3108" s="14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42128.605914351851</v>
      </c>
      <c r="T3109" s="14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41885.386805555558</v>
      </c>
      <c r="T3113" s="14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42509.166203703702</v>
      </c>
      <c r="T3119" s="14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42435.733749999992</v>
      </c>
      <c r="T3122" s="14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42426.809745370367</v>
      </c>
      <c r="T3128" s="14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42800.511793981474</v>
      </c>
      <c r="T3136" s="14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41909.761053240734</v>
      </c>
      <c r="T3149" s="14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41447.631388888891</v>
      </c>
      <c r="T3160" s="14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41766.597395833327</v>
      </c>
      <c r="T3166" s="14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41878.670046296298</v>
      </c>
      <c r="T3175" s="14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41858.553449074076</v>
      </c>
      <c r="T3201" s="14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</v>
      </c>
      <c r="T3211" s="14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41834.378240740734</v>
      </c>
      <c r="T3213" s="14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42206.627037037033</v>
      </c>
      <c r="T3225" s="14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41897.959791666661</v>
      </c>
      <c r="T3232" s="14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42136.327800925923</v>
      </c>
      <c r="T3268" s="14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42137.187465277777</v>
      </c>
      <c r="T3271" s="14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41931.474606481475</v>
      </c>
      <c r="T3279" s="14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42430.894201388888</v>
      </c>
      <c r="T3281" s="14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42538.527499999997</v>
      </c>
      <c r="T3303" s="14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</v>
      </c>
      <c r="T3317" s="14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42498.831296296295</v>
      </c>
      <c r="T3319" s="14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42437.190347222218</v>
      </c>
      <c r="T3338" s="14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42062.088078703702</v>
      </c>
      <c r="T3344" s="14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42320.893425925919</v>
      </c>
      <c r="T3367" s="14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42053.524293981478</v>
      </c>
      <c r="T3379" s="14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41937.745115740741</v>
      </c>
      <c r="T3382" s="14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41947.554259259261</v>
      </c>
      <c r="T3389" s="14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41815.566493055558</v>
      </c>
      <c r="T3392" s="14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42140.503981481474</v>
      </c>
      <c r="T3397" s="14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41764.238298611112</v>
      </c>
      <c r="T3398" s="14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41941.543703703697</v>
      </c>
      <c r="T3400" s="14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42544.605995370366</v>
      </c>
      <c r="T3411" s="14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41775.854803240734</v>
      </c>
      <c r="T3435" s="14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41800.172094907401</v>
      </c>
      <c r="T3436" s="14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42100.719525462962</v>
      </c>
      <c r="T3440" s="14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42124.632777777777</v>
      </c>
      <c r="T3444" s="14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41852.318888888891</v>
      </c>
      <c r="T3462" s="14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42605.55704861111</v>
      </c>
      <c r="T3470" s="14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41841.61215277778</v>
      </c>
      <c r="T3473" s="14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42053.708587962959</v>
      </c>
      <c r="T3480" s="14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41781.64675925926</v>
      </c>
      <c r="T3481" s="14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41989.039212962962</v>
      </c>
      <c r="T3483" s="14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41915.554502314808</v>
      </c>
      <c r="T3497" s="14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42511.53361111111</v>
      </c>
      <c r="T3499" s="14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42419.711087962962</v>
      </c>
      <c r="T3502" s="14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41794.609189814808</v>
      </c>
      <c r="T3519" s="14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42248.431828703702</v>
      </c>
      <c r="T3537" s="14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41923.146018518521</v>
      </c>
      <c r="T3539" s="14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</v>
      </c>
      <c r="T3562" s="14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42236.414918981478</v>
      </c>
      <c r="T3566" s="14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</v>
      </c>
      <c r="T3572" s="14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41926.734351851854</v>
      </c>
      <c r="T3576" s="14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42506.501041666663</v>
      </c>
      <c r="T3610" s="14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42429.783391203702</v>
      </c>
      <c r="T3611" s="14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41789.518645833326</v>
      </c>
      <c r="T3614" s="14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42660.923912037033</v>
      </c>
      <c r="T3621" s="14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42545.56585648148</v>
      </c>
      <c r="T3626" s="14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42226.486446759256</v>
      </c>
      <c r="T3638" s="14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41899.41873842592</v>
      </c>
      <c r="T3643" s="14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42737.701805555553</v>
      </c>
      <c r="T3658" s="14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42499.4215162037</v>
      </c>
      <c r="T3659" s="14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42173.761793981474</v>
      </c>
      <c r="T3669" s="14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41802.365949074076</v>
      </c>
      <c r="T3679" s="14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42627.245763888888</v>
      </c>
      <c r="T3682" s="14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</v>
      </c>
      <c r="T3692" s="14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41809.933865740742</v>
      </c>
      <c r="T3710" s="14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42133.963738425919</v>
      </c>
      <c r="T3714" s="14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42118.347997685181</v>
      </c>
      <c r="T3716" s="14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41943.544699074067</v>
      </c>
      <c r="T3725" s="14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42465.283101851848</v>
      </c>
      <c r="T3726" s="14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42461.932534722218</v>
      </c>
      <c r="T3728" s="14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41831.489606481475</v>
      </c>
      <c r="T3747" s="14">
        <f t="shared" si="235"/>
        <v>41861.489606481475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41747.263171296298</v>
      </c>
      <c r="T3760" s="14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42655.796840277777</v>
      </c>
      <c r="T3775" s="14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42546.653900462959</v>
      </c>
      <c r="T3784" s="14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41831.514444444438</v>
      </c>
      <c r="T3800" s="14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41963.664027777777</v>
      </c>
      <c r="T3835" s="14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42154.934305555558</v>
      </c>
      <c r="T3841" s="14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42248.418680555558</v>
      </c>
      <c r="T3847" s="14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42128.222731481474</v>
      </c>
      <c r="T3860" s="14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41833.452662037038</v>
      </c>
      <c r="T3862" s="14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41865.45144675926</v>
      </c>
      <c r="T3870" s="14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41792.963865740741</v>
      </c>
      <c r="T3872" s="14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41867.443946759253</v>
      </c>
      <c r="T3894" s="14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41843.566678240742</v>
      </c>
      <c r="T3901" s="14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42317.618043981478</v>
      </c>
      <c r="T3903" s="14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42114.610601851855</v>
      </c>
      <c r="T3916" s="14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42221.448449074072</v>
      </c>
      <c r="T3937" s="14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42151.697384259256</v>
      </c>
      <c r="T3940" s="14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41829.117164351854</v>
      </c>
      <c r="T3950" s="14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42513.76798611111</v>
      </c>
      <c r="T3959" s="14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41816.742037037031</v>
      </c>
      <c r="T3960" s="14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42447.655219907407</v>
      </c>
      <c r="T3972" s="14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41920.75513888889</v>
      </c>
      <c r="T3986" s="14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41950.058611111112</v>
      </c>
      <c r="T3998" s="14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42174.572488425925</v>
      </c>
      <c r="T4017" s="14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41990.375775462962</v>
      </c>
      <c r="T4024" s="14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42408.791238425925</v>
      </c>
      <c r="T4025" s="14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42321.816782407404</v>
      </c>
      <c r="T4031" s="14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41903.674618055556</v>
      </c>
      <c r="T4037" s="14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41804.728750000002</v>
      </c>
      <c r="T4038" s="14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42496.862442129626</v>
      </c>
      <c r="T4039" s="14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41869.590393518512</v>
      </c>
      <c r="T4040" s="14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41761.601817129624</v>
      </c>
      <c r="T4053" s="14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42534.724988425922</v>
      </c>
      <c r="T4058" s="14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42078.136874999997</v>
      </c>
      <c r="T4075" s="14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41905.587372685179</v>
      </c>
      <c r="T4078" s="14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42766.823344907403</v>
      </c>
      <c r="T4110" s="14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42512.418414351851</v>
      </c>
      <c r="T4112" s="14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141C-F5C6-445F-997A-650094369683}">
  <dimension ref="A1:H13"/>
  <sheetViews>
    <sheetView workbookViewId="0"/>
  </sheetViews>
  <sheetFormatPr defaultRowHeight="14.5" x14ac:dyDescent="0.35"/>
  <cols>
    <col min="1" max="1" width="24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8387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8388</v>
      </c>
      <c r="B2">
        <f>COUNTIFS(Data!$F$2:$F$4115,"=successful", Data!$D$2:$D$4115,"&lt;=999")</f>
        <v>322</v>
      </c>
      <c r="C2">
        <f>COUNTIFS(Data!$F$2:$F$4115,"=failed", Data!$D$2:$D$4115,"&lt;=999")</f>
        <v>113</v>
      </c>
      <c r="D2">
        <f>COUNTIFS(Data!$F$2:$F$4115,"=canceled", Data!$D$2:$D$4115,"&lt;=999")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t="s">
        <v>8389</v>
      </c>
      <c r="B3">
        <f>COUNTIFS(Data!$F$2:$F$4115, "=Successful", Data!$D$2:$D$4115, "&gt;999", Data!$D$2:$D$4115, "&lt;=4999")</f>
        <v>932</v>
      </c>
      <c r="C3">
        <f>COUNTIFS(Data!$F$2:$F$4115, "=Failed", Data!$D$2:$D$4115, "&gt;999", Data!$D$2:$D$4115, "&lt;=4999")</f>
        <v>420</v>
      </c>
      <c r="D3">
        <f>COUNTIFS(Data!$F$2:$F$4115, "=Canceled", Data!$D$2:$D$4115, "&gt;999", Data!$D$2:$D$4115, 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5">
      <c r="A4" t="s">
        <v>8390</v>
      </c>
      <c r="B4">
        <f>COUNTIFS(Data!$F$2:$F$4115, "=Successful", Data!$D$2:$D$4115, "&gt;4999", Data!$D$2:$D$4115, "&lt;=9999")</f>
        <v>381</v>
      </c>
      <c r="C4">
        <f>COUNTIFS(Data!$F$2:$F$4115, "Failed", Data!$D$2:$D$4115, "&gt;4999", Data!$D$2:$D$4115, "&lt;=9999")</f>
        <v>283</v>
      </c>
      <c r="D4">
        <f>COUNTIFS(Data!$F$2:$F$4115, "=Canceled", Data!$D$2:$D$4115, "&gt;4999", Data!$D$2:$D$4115, 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5">
      <c r="A5" t="s">
        <v>8391</v>
      </c>
      <c r="B5">
        <f>COUNTIFS(Data!$F$2:$F$4115, "=Successful", Data!$D$2:$D$4115, "&gt;9999", Data!$D$2:$D$4115, "&lt;=14999")</f>
        <v>168</v>
      </c>
      <c r="C5">
        <f>COUNTIFS(Data!$F$2:$F$4115, "=Failed", Data!$D$2:$D$4115, "&gt;9999", Data!$D$2:$D$4115, "&lt;=14999")</f>
        <v>144</v>
      </c>
      <c r="D5">
        <f>COUNTIFS(Data!$F$2:$F$4115, "=Canceled", Data!$D$2:$D$4115, "&gt;9999", Data!$D$2:$D$4115, 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5">
      <c r="A6" t="s">
        <v>8392</v>
      </c>
      <c r="B6">
        <f>COUNTIFS(Data!$F$2:$F$4115, "=Successful", Data!$D$2:$D$4115, "&gt;14999", Data!$D$2:$D$4115, "&lt;=19999")</f>
        <v>94</v>
      </c>
      <c r="C6">
        <f>COUNTIFS(Data!$F$2:$F$4115, "=Failed", Data!$D$2:$D$4115, "&gt;14999", Data!$D$2:$D$4115, "&lt;=19999")</f>
        <v>90</v>
      </c>
      <c r="D6">
        <f>COUNTIFS(Data!$F$2:$F$4115, "=Canceled", Data!$D$2:$D$4115, "&gt;14999", Data!$D$2:$D$4115, 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t="s">
        <v>8393</v>
      </c>
      <c r="B7">
        <f>COUNTIFS(Data!$F$2:$F$4115, "=Successful", Data!$D$2:$D$4115, "&gt;19999", Data!$D$2:$D$4115, "&lt;=24999")</f>
        <v>62</v>
      </c>
      <c r="C7">
        <f>COUNTIFS(Data!$F$2:$F$4115, "=Failed", Data!$D$2:$D$4115, "&gt;19999", Data!$D$2:$D$4115, "&lt;=24999")</f>
        <v>72</v>
      </c>
      <c r="D7">
        <f>COUNTIFS(Data!$F$2:$F$4115, "=Canceled", Data!$D$2:$D$4115, "&gt;19999", Data!$D$2:$D$4115, 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5">
      <c r="A8" t="s">
        <v>8394</v>
      </c>
      <c r="B8">
        <f>COUNTIFS(Data!$F$2:$F$4115, "=Successful", Data!$D$2:$D$4115, "&gt;24999", Data!$D$2:$D$4115, "&lt;=29999")</f>
        <v>55</v>
      </c>
      <c r="C8">
        <f>COUNTIFS(Data!$F$2:$F$4115, "=Failed", Data!$D$2:$D$4115, "&gt;24999", Data!$D$2:$D$4115, "&lt;=29999")</f>
        <v>64</v>
      </c>
      <c r="D8">
        <f>COUNTIFS(Data!$F$2:$F$4115, "=Canceled", Data!$D$2:$D$4115, "&gt;24999", Data!$D$2:$D$4115, 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t="s">
        <v>8395</v>
      </c>
      <c r="B9">
        <f>COUNTIFS(Data!$F$2:$F$4115, "=Successful", Data!$D$2:$D$4115, "&gt;29999", Data!$D$2:$D$4115, "&lt;=34999")</f>
        <v>32</v>
      </c>
      <c r="C9">
        <f>COUNTIFS(Data!$F$2:$F$4115, "=Failed", Data!$D$2:$D$4115, "&gt;29999", Data!$D$2:$D$4115, "&lt;=34999")</f>
        <v>37</v>
      </c>
      <c r="D9">
        <f>COUNTIFS(Data!$F$2:$F$4115, "=Canceled", Data!$D$2:$D$4115, "&gt;29999", Data!$D$2:$D$4115, 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t="s">
        <v>8396</v>
      </c>
      <c r="B10">
        <f>COUNTIFS(Data!$F$2:$F$4115, "=Successful", Data!$D$2:$D$4115, "&gt;34999", Data!$D$2:$D$4115, "&lt;=39999")</f>
        <v>26</v>
      </c>
      <c r="C10">
        <f>COUNTIFS(Data!$F$2:$F$4115, "=Failed", Data!$D$2:$D$4115, "&gt;34999", Data!$D$2:$D$4115, "&lt;=39999")</f>
        <v>22</v>
      </c>
      <c r="D10">
        <f>COUNTIFS(Data!$F$2:$F$4115, "=Canceled", Data!$D$2:$D$4115, "&gt;34999", Data!$D$2:$D$4115, 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5">
      <c r="A11" t="s">
        <v>8397</v>
      </c>
      <c r="B11">
        <f>COUNTIFS(Data!$F$2:$F$4115, "=Successful", Data!$D$2:$D$4115, "&gt;39999", Data!$D$2:$D$4115, "&lt;=44999")</f>
        <v>21</v>
      </c>
      <c r="C11">
        <f>COUNTIFS(Data!$F$2:$F$4115, "=Failed", Data!$D$2:$D$4115, "&gt;39999", Data!$D$2:$D$4115, "&lt;=44999")</f>
        <v>16</v>
      </c>
      <c r="D11">
        <f>COUNTIFS(Data!$F$2:$F$4115, "=Canceled", Data!$D$2:$D$4115, "&gt;39999", Data!$D$2:$D$4115, 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5">
      <c r="A12" t="s">
        <v>8398</v>
      </c>
      <c r="B12">
        <f>COUNTIFS(Data!$F$2:$F$4115, "=Successful", Data!$D$2:$D$4115, "&gt;44999", Data!$D$2:$D$4115, "&lt;=49999")</f>
        <v>6</v>
      </c>
      <c r="C12">
        <f>COUNTIFS(Data!$F$2:$F$4115, "=Failed", Data!$D$2:$D$4115, "&gt;44999", Data!$D$2:$D$4115, "&lt;=49999")</f>
        <v>11</v>
      </c>
      <c r="D12">
        <f>COUNTIFS(Data!$F$2:$F$4115, "=Canceled", Data!$D$2:$D$4115, "&gt;44999", Data!$D$2:$D$4115, 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5">
      <c r="A13" t="s">
        <v>8404</v>
      </c>
      <c r="B13">
        <f>COUNTIFS(Data!$F$2:$F$4115,"=successful", Data!$D$2:$D$4115,"&gt;=50000")</f>
        <v>86</v>
      </c>
      <c r="C13">
        <f>COUNTIFS(Data!$F$2:$F$4115,"=Failed", Data!$D$2:$D$4115,"&gt;=50000")</f>
        <v>258</v>
      </c>
      <c r="D13">
        <f>COUNTIFS(Data!$F$2:$F$4115,"=Canceled", Data!$D$2:$D$4115,"&gt;=50000")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Exercise 1</vt:lpstr>
      <vt:lpstr>Exercise 2</vt:lpstr>
      <vt:lpstr>Exercise 3</vt:lpstr>
      <vt:lpstr>Questions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damia</cp:lastModifiedBy>
  <dcterms:created xsi:type="dcterms:W3CDTF">2017-04-20T15:17:24Z</dcterms:created>
  <dcterms:modified xsi:type="dcterms:W3CDTF">2018-11-29T00:25:08Z</dcterms:modified>
</cp:coreProperties>
</file>