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echnika\mel\Przejsciowka_A_Star\SPRAWOZDANIE\"/>
    </mc:Choice>
  </mc:AlternateContent>
  <xr:revisionPtr revIDLastSave="0" documentId="13_ncr:1_{338BEE00-0299-4560-A27C-26B9FAE61DE7}" xr6:coauthVersionLast="41" xr6:coauthVersionMax="41" xr10:uidLastSave="{00000000-0000-0000-0000-000000000000}"/>
  <bookViews>
    <workbookView xWindow="-108" yWindow="-108" windowWidth="23256" windowHeight="12576" xr2:uid="{1EE268C7-A948-4324-8221-D806E3051C2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K19" i="1"/>
  <c r="K20" i="1"/>
  <c r="K21" i="1"/>
  <c r="K22" i="1"/>
  <c r="K23" i="1"/>
  <c r="K18" i="1"/>
  <c r="B29" i="1"/>
  <c r="J19" i="1"/>
  <c r="J20" i="1"/>
  <c r="J21" i="1"/>
  <c r="J22" i="1"/>
  <c r="J23" i="1"/>
  <c r="J18" i="1"/>
  <c r="B27" i="1"/>
  <c r="H19" i="1"/>
  <c r="H20" i="1"/>
  <c r="H21" i="1"/>
  <c r="H22" i="1"/>
  <c r="H23" i="1"/>
  <c r="H18" i="1"/>
  <c r="D19" i="1"/>
  <c r="B26" i="1" s="1"/>
  <c r="D20" i="1"/>
  <c r="D21" i="1"/>
  <c r="D22" i="1"/>
  <c r="D23" i="1"/>
  <c r="D18" i="1"/>
  <c r="B13" i="1"/>
  <c r="S3" i="1"/>
  <c r="S4" i="1"/>
  <c r="S5" i="1"/>
  <c r="S6" i="1"/>
  <c r="S7" i="1"/>
  <c r="S2" i="1"/>
  <c r="Q2" i="1"/>
  <c r="B11" i="1"/>
  <c r="I3" i="1"/>
  <c r="I4" i="1"/>
  <c r="I5" i="1"/>
  <c r="I6" i="1"/>
  <c r="I7" i="1"/>
  <c r="I2" i="1"/>
  <c r="B9" i="1"/>
  <c r="Q3" i="1"/>
  <c r="Q4" i="1"/>
  <c r="Q5" i="1"/>
  <c r="Q6" i="1"/>
  <c r="Q7" i="1"/>
  <c r="M3" i="1"/>
  <c r="M4" i="1"/>
  <c r="M5" i="1"/>
  <c r="M6" i="1"/>
  <c r="M7" i="1"/>
  <c r="M2" i="1"/>
  <c r="H3" i="1"/>
  <c r="H4" i="1"/>
  <c r="H5" i="1"/>
  <c r="H6" i="1"/>
  <c r="H7" i="1"/>
  <c r="H2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<sst xmlns="http://schemas.openxmlformats.org/spreadsheetml/2006/main" count="43" uniqueCount="32">
  <si>
    <t>#0</t>
  </si>
  <si>
    <t>#1</t>
  </si>
  <si>
    <t>#2</t>
  </si>
  <si>
    <t>#3</t>
  </si>
  <si>
    <t>#5</t>
  </si>
  <si>
    <t>#6</t>
  </si>
  <si>
    <t>roznica %</t>
  </si>
  <si>
    <t>A_e</t>
  </si>
  <si>
    <t>A_e_priorytet</t>
  </si>
  <si>
    <t>roznica% A_e</t>
  </si>
  <si>
    <t>roznica% A_m</t>
  </si>
  <si>
    <t>A_m</t>
  </si>
  <si>
    <t>A_m_priorytet</t>
  </si>
  <si>
    <t>sredni_zysk_calosc_czas</t>
  </si>
  <si>
    <t>Theta_e</t>
  </si>
  <si>
    <t>Theta_e_priorytet</t>
  </si>
  <si>
    <t>roznica% theta_e</t>
  </si>
  <si>
    <t>theta_m</t>
  </si>
  <si>
    <t>theta_m_priorytet</t>
  </si>
  <si>
    <t>roznica% theta_m</t>
  </si>
  <si>
    <t>roznica % czasu  A_m_e (bez priorytetu)</t>
  </si>
  <si>
    <t>Theta_m</t>
  </si>
  <si>
    <t>(czas obliczen)</t>
  </si>
  <si>
    <t>dlugosci sciezki</t>
  </si>
  <si>
    <t>sredni zysk dlugosci sciezki z A_m w porownaniu do A_e</t>
  </si>
  <si>
    <t>sredni zysk dlugosci sciezki z theta_e w porownaniu do theta_m</t>
  </si>
  <si>
    <t>roznica% A_e theta_e</t>
  </si>
  <si>
    <t>sredni zysk theta_e w porowaniu do a_e</t>
  </si>
  <si>
    <t>sredni zysk theta_m w porowaniu do a_m</t>
  </si>
  <si>
    <t>roznica% A_m theta_m</t>
  </si>
  <si>
    <t>porownanie szybkosci E/M dla A star - korzysc dla M bez uwzglednienia pustej mapy: szybsze m</t>
  </si>
  <si>
    <t>porowanie szybkosci E/M dla Theta star - bez uwzglednienia pustej mapy: szybsze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</si>
</sst>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z_ł_-;\-* #,##0.00\ _z_ł_-;_-* &quot;-&quot;??\ _z_ł_-;_-@_-"/>
    <numFmt numFmtId="164" formatCode="0.0000%"/>
    <numFmt numFmtId="165" formatCode="_-* #,##0.0000\ _z_ł_-;\-* #,##0.0000\ _z_ł_-;_-* &quot;-&quot;??\ _z_ł_-;_-@_-"/>
    <numFmt numFmtId="166" formatCode="_-* #,##0.00000\ _z_ł_-;\-* #,##0.00000\ _z_ł_-;_-* &quot;-&quot;??\ _z_ł_-;_-@_-"/>
    <numFmt numFmtId="167" formatCode="0.00000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2" applyNumberFormat="1" applyFont="1"/>
    <xf numFmtId="166" fontId="0" fillId="0" borderId="0" xfId="1" applyNumberFormat="1" applyFont="1"/>
    <xf numFmtId="164" fontId="0" fillId="2" borderId="0" xfId="2" applyNumberFormat="1" applyFont="1" applyFill="1"/>
    <xf numFmtId="165" fontId="0" fillId="2" borderId="0" xfId="1" applyNumberFormat="1" applyFont="1" applyFill="1"/>
    <xf numFmtId="0" fontId="0" fillId="2" borderId="0" xfId="0" applyFill="1"/>
    <xf numFmtId="167" fontId="0" fillId="2" borderId="0" xfId="2" applyNumberFormat="1" applyFont="1" applyFill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90AF-FCDE-42A6-A1AD-6232D94CF78C}">
  <dimension ref="A1:S30"/>
  <sheetViews>
    <sheetView tabSelected="1" topLeftCell="A7" zoomScaleNormal="100" workbookViewId="0">
      <selection activeCell="C14" sqref="C14"/>
    </sheetView>
  </sheetViews>
  <sheetFormatPr defaultRowHeight="14.4" x14ac:dyDescent="0.3"/>
  <cols>
    <col min="1" max="1" width="37.5546875" customWidth="1"/>
    <col min="2" max="2" width="10.44140625" bestFit="1" customWidth="1"/>
    <col min="3" max="3" width="14.21875" customWidth="1"/>
    <col min="4" max="5" width="17.6640625" customWidth="1"/>
    <col min="7" max="7" width="17.109375" customWidth="1"/>
    <col min="8" max="9" width="20.88671875" customWidth="1"/>
    <col min="12" max="12" width="17.109375" customWidth="1"/>
    <col min="13" max="13" width="13.88671875" customWidth="1"/>
    <col min="16" max="16" width="15.88671875" customWidth="1"/>
    <col min="17" max="17" width="10.44140625" bestFit="1" customWidth="1"/>
  </cols>
  <sheetData>
    <row r="1" spans="1:19" x14ac:dyDescent="0.3">
      <c r="A1" t="s">
        <v>22</v>
      </c>
      <c r="B1" t="s">
        <v>7</v>
      </c>
      <c r="C1" t="s">
        <v>8</v>
      </c>
      <c r="D1" t="s">
        <v>9</v>
      </c>
      <c r="F1" t="s">
        <v>11</v>
      </c>
      <c r="G1" t="s">
        <v>12</v>
      </c>
      <c r="H1" t="s">
        <v>10</v>
      </c>
      <c r="I1" t="s">
        <v>20</v>
      </c>
      <c r="K1" t="s">
        <v>14</v>
      </c>
      <c r="L1" t="s">
        <v>15</v>
      </c>
      <c r="M1" t="s">
        <v>16</v>
      </c>
      <c r="O1" t="s">
        <v>17</v>
      </c>
      <c r="P1" t="s">
        <v>18</v>
      </c>
      <c r="Q1" t="s">
        <v>19</v>
      </c>
      <c r="S1" t="s">
        <v>20</v>
      </c>
    </row>
    <row r="2" spans="1:19" x14ac:dyDescent="0.3">
      <c r="A2" t="s">
        <v>0</v>
      </c>
      <c r="B2">
        <v>236.28200000000001</v>
      </c>
      <c r="C2">
        <v>235.80199999999999</v>
      </c>
      <c r="D2" s="2">
        <f>(B2-C2)/B2</f>
        <v>2.0314708695542538E-3</v>
      </c>
      <c r="E2" s="1"/>
      <c r="F2">
        <v>17.658000000000001</v>
      </c>
      <c r="G2">
        <v>17.158999999999999</v>
      </c>
      <c r="H2" s="2">
        <f>(F2-G2)/F2</f>
        <v>2.8259145996149183E-2</v>
      </c>
      <c r="I2" s="2">
        <f>(B2-F2)/F2</f>
        <v>12.381017102729642</v>
      </c>
      <c r="K2">
        <v>235.589</v>
      </c>
      <c r="L2">
        <v>233.517</v>
      </c>
      <c r="M2" s="2">
        <f>(K2-L2)/K2</f>
        <v>8.7949776942047499E-3</v>
      </c>
      <c r="O2">
        <v>19.806999999999999</v>
      </c>
      <c r="P2">
        <v>19.489999999999998</v>
      </c>
      <c r="Q2" s="2">
        <f>(O2-P2)/O2</f>
        <v>1.6004442873731518E-2</v>
      </c>
      <c r="S2">
        <f>(K2-O2)/O2</f>
        <v>10.894229312869189</v>
      </c>
    </row>
    <row r="3" spans="1:19" x14ac:dyDescent="0.3">
      <c r="A3" t="s">
        <v>1</v>
      </c>
      <c r="B3">
        <v>166.06700000000001</v>
      </c>
      <c r="C3">
        <v>165.25200000000001</v>
      </c>
      <c r="D3" s="2">
        <f>(B3-C3)/B3</f>
        <v>4.907657752593819E-3</v>
      </c>
      <c r="E3" s="1"/>
      <c r="F3">
        <v>41.502000000000002</v>
      </c>
      <c r="G3">
        <v>41.012999999999998</v>
      </c>
      <c r="H3" s="2">
        <f t="shared" ref="H3:H7" si="0">(F3-G3)/F3</f>
        <v>1.1782564695677421E-2</v>
      </c>
      <c r="I3" s="2">
        <f t="shared" ref="I3:I7" si="1">(B3-F3)/F3</f>
        <v>3.0014216182352653</v>
      </c>
      <c r="K3">
        <v>147.33500000000001</v>
      </c>
      <c r="L3">
        <v>146.25200000000001</v>
      </c>
      <c r="M3" s="2">
        <f t="shared" ref="M3:M7" si="2">(K3-L3)/K3</f>
        <v>7.3505955814979354E-3</v>
      </c>
      <c r="O3">
        <v>41.351999999999997</v>
      </c>
      <c r="P3">
        <v>40.783000000000001</v>
      </c>
      <c r="Q3" s="2">
        <f t="shared" ref="Q3:Q7" si="3">(O3-P3)/O3</f>
        <v>1.3759914877152146E-2</v>
      </c>
      <c r="S3">
        <f t="shared" ref="S3:S7" si="4">(K3-O3)/O3</f>
        <v>2.5629473786032118</v>
      </c>
    </row>
    <row r="4" spans="1:19" x14ac:dyDescent="0.3">
      <c r="A4" t="s">
        <v>2</v>
      </c>
      <c r="B4">
        <v>109.17100000000001</v>
      </c>
      <c r="C4">
        <v>108.611</v>
      </c>
      <c r="D4" s="2">
        <f t="shared" ref="D4:D7" si="5">(B4-C4)/B4</f>
        <v>5.1295673759515093E-3</v>
      </c>
      <c r="F4">
        <v>62.314</v>
      </c>
      <c r="G4">
        <v>59.326999999999998</v>
      </c>
      <c r="H4" s="2">
        <f t="shared" si="0"/>
        <v>4.7934653528902041E-2</v>
      </c>
      <c r="I4" s="2">
        <f t="shared" si="1"/>
        <v>0.75194980261257516</v>
      </c>
      <c r="K4">
        <v>116.30200000000001</v>
      </c>
      <c r="L4">
        <v>114.932</v>
      </c>
      <c r="M4" s="2">
        <f t="shared" si="2"/>
        <v>1.1779677047686234E-2</v>
      </c>
      <c r="O4">
        <v>68.138000000000005</v>
      </c>
      <c r="P4">
        <v>66.698999999999998</v>
      </c>
      <c r="Q4" s="2">
        <f t="shared" si="3"/>
        <v>2.1118905750095496E-2</v>
      </c>
      <c r="S4">
        <f t="shared" si="4"/>
        <v>0.70685960844169182</v>
      </c>
    </row>
    <row r="5" spans="1:19" x14ac:dyDescent="0.3">
      <c r="A5" t="s">
        <v>3</v>
      </c>
      <c r="B5">
        <v>199.24100000000001</v>
      </c>
      <c r="C5">
        <v>198.422</v>
      </c>
      <c r="D5" s="2">
        <f t="shared" si="5"/>
        <v>4.1105997259601023E-3</v>
      </c>
      <c r="F5">
        <v>36.094000000000001</v>
      </c>
      <c r="G5">
        <v>34.850999999999999</v>
      </c>
      <c r="H5" s="2">
        <f t="shared" si="0"/>
        <v>3.4437856707486066E-2</v>
      </c>
      <c r="I5" s="2">
        <f t="shared" si="1"/>
        <v>4.5200587355239099</v>
      </c>
      <c r="K5">
        <v>185.45400000000001</v>
      </c>
      <c r="L5">
        <v>183.678</v>
      </c>
      <c r="M5" s="2">
        <f t="shared" si="2"/>
        <v>9.5764987544081567E-3</v>
      </c>
      <c r="O5">
        <v>40.313000000000002</v>
      </c>
      <c r="P5">
        <v>39.42</v>
      </c>
      <c r="Q5" s="2">
        <f t="shared" si="3"/>
        <v>2.2151663235184697E-2</v>
      </c>
      <c r="S5">
        <f t="shared" si="4"/>
        <v>3.6003522436931017</v>
      </c>
    </row>
    <row r="6" spans="1:19" x14ac:dyDescent="0.3">
      <c r="A6" t="s">
        <v>4</v>
      </c>
      <c r="B6">
        <v>49.194000000000003</v>
      </c>
      <c r="C6">
        <v>48.448999999999998</v>
      </c>
      <c r="D6" s="2">
        <f t="shared" si="5"/>
        <v>1.5144123267065181E-2</v>
      </c>
      <c r="F6">
        <v>45.719000000000001</v>
      </c>
      <c r="G6">
        <v>43.259</v>
      </c>
      <c r="H6" s="2">
        <f t="shared" si="0"/>
        <v>5.380695115816183E-2</v>
      </c>
      <c r="I6" s="2">
        <f t="shared" si="1"/>
        <v>7.6007786696996898E-2</v>
      </c>
      <c r="K6">
        <v>48.357999999999997</v>
      </c>
      <c r="L6">
        <v>47.664000000000001</v>
      </c>
      <c r="M6" s="2">
        <f t="shared" si="2"/>
        <v>1.4351296579676487E-2</v>
      </c>
      <c r="O6">
        <v>48.72</v>
      </c>
      <c r="P6">
        <v>48.095999999999997</v>
      </c>
      <c r="Q6" s="2">
        <f t="shared" si="3"/>
        <v>1.2807881773399064E-2</v>
      </c>
      <c r="S6">
        <f t="shared" si="4"/>
        <v>-7.4302134646962621E-3</v>
      </c>
    </row>
    <row r="7" spans="1:19" x14ac:dyDescent="0.3">
      <c r="A7" t="s">
        <v>5</v>
      </c>
      <c r="B7">
        <v>100.952</v>
      </c>
      <c r="C7">
        <v>98.222999999999999</v>
      </c>
      <c r="D7" s="2">
        <f t="shared" si="5"/>
        <v>2.7032649179808219E-2</v>
      </c>
      <c r="F7">
        <v>87.266000000000005</v>
      </c>
      <c r="G7">
        <v>86.1</v>
      </c>
      <c r="H7" s="2">
        <f t="shared" si="0"/>
        <v>1.3361446611509762E-2</v>
      </c>
      <c r="I7" s="2">
        <f t="shared" si="1"/>
        <v>0.15683083904384287</v>
      </c>
      <c r="K7">
        <v>107.962</v>
      </c>
      <c r="L7">
        <v>105.402</v>
      </c>
      <c r="M7" s="2">
        <f t="shared" si="2"/>
        <v>2.3712046831292511E-2</v>
      </c>
      <c r="O7">
        <v>92.795000000000002</v>
      </c>
      <c r="P7">
        <v>91.55</v>
      </c>
      <c r="Q7" s="2">
        <f t="shared" si="3"/>
        <v>1.3416671156851172E-2</v>
      </c>
      <c r="S7">
        <f t="shared" si="4"/>
        <v>0.16344630637426588</v>
      </c>
    </row>
    <row r="9" spans="1:19" x14ac:dyDescent="0.3">
      <c r="A9" t="s">
        <v>13</v>
      </c>
      <c r="B9" s="3">
        <f>(SUM(D2:D7)+SUM(H2:H7)+SUM(M2:M7)+SUM(Q2:Q7))/24</f>
        <v>1.7615135792666648E-2</v>
      </c>
    </row>
    <row r="11" spans="1:19" x14ac:dyDescent="0.3">
      <c r="A11" t="s">
        <v>30</v>
      </c>
      <c r="B11" s="4">
        <f>SUM(I3:I7)/5</f>
        <v>1.7012537564225181</v>
      </c>
    </row>
    <row r="13" spans="1:19" x14ac:dyDescent="0.3">
      <c r="A13" t="s">
        <v>31</v>
      </c>
      <c r="B13" s="5">
        <f>SUM(S3:S7)/5</f>
        <v>1.4052350647295151</v>
      </c>
    </row>
    <row r="17" spans="1:11" x14ac:dyDescent="0.3">
      <c r="A17" t="s">
        <v>23</v>
      </c>
      <c r="B17" t="s">
        <v>7</v>
      </c>
      <c r="C17" t="s">
        <v>11</v>
      </c>
      <c r="D17" t="s">
        <v>6</v>
      </c>
      <c r="F17" t="s">
        <v>14</v>
      </c>
      <c r="G17" t="s">
        <v>21</v>
      </c>
      <c r="H17" t="s">
        <v>6</v>
      </c>
      <c r="J17" t="s">
        <v>26</v>
      </c>
      <c r="K17" t="s">
        <v>29</v>
      </c>
    </row>
    <row r="18" spans="1:11" x14ac:dyDescent="0.3">
      <c r="A18" t="s">
        <v>0</v>
      </c>
      <c r="B18">
        <v>58.941200000000002</v>
      </c>
      <c r="C18">
        <v>58.941200000000002</v>
      </c>
      <c r="D18" s="1">
        <f>(B18-C18)/C18</f>
        <v>0</v>
      </c>
      <c r="F18">
        <v>54.561900000000001</v>
      </c>
      <c r="G18">
        <v>54.561900000000001</v>
      </c>
      <c r="H18">
        <f>(F18-G18)/G18</f>
        <v>0</v>
      </c>
      <c r="J18">
        <f>(B18-F18)/F18</f>
        <v>8.0262967382001005E-2</v>
      </c>
      <c r="K18">
        <f>(C18-G18)/G18</f>
        <v>8.0262967382001005E-2</v>
      </c>
    </row>
    <row r="19" spans="1:11" x14ac:dyDescent="0.3">
      <c r="A19" t="s">
        <v>1</v>
      </c>
      <c r="B19">
        <v>59.769599999999997</v>
      </c>
      <c r="C19">
        <v>59.769599999999997</v>
      </c>
      <c r="D19" s="1">
        <f t="shared" ref="D19:D23" si="6">(B19-C19)/C19</f>
        <v>0</v>
      </c>
      <c r="F19">
        <v>56.595300000000002</v>
      </c>
      <c r="G19">
        <v>56.843000000000004</v>
      </c>
      <c r="H19">
        <f t="shared" ref="H19:H23" si="7">(F19-G19)/G19</f>
        <v>-4.3576165930721772E-3</v>
      </c>
      <c r="J19">
        <f t="shared" ref="J19:J23" si="8">(B19-F19)/F19</f>
        <v>5.6087696328140237E-2</v>
      </c>
      <c r="K19">
        <f t="shared" ref="K19:K23" si="9">(C19-G19)/G19</f>
        <v>5.1485671058881362E-2</v>
      </c>
    </row>
    <row r="20" spans="1:11" x14ac:dyDescent="0.3">
      <c r="A20" t="s">
        <v>2</v>
      </c>
      <c r="B20">
        <v>132.84100000000001</v>
      </c>
      <c r="C20">
        <v>132.255</v>
      </c>
      <c r="D20" s="1">
        <f t="shared" si="6"/>
        <v>4.430834372991666E-3</v>
      </c>
      <c r="F20">
        <v>126.837</v>
      </c>
      <c r="G20">
        <v>127.477</v>
      </c>
      <c r="H20">
        <f t="shared" si="7"/>
        <v>-5.0205135043968757E-3</v>
      </c>
      <c r="J20">
        <f t="shared" si="8"/>
        <v>4.7336345072810024E-2</v>
      </c>
      <c r="K20">
        <f t="shared" si="9"/>
        <v>3.748127113126283E-2</v>
      </c>
    </row>
    <row r="21" spans="1:11" x14ac:dyDescent="0.3">
      <c r="A21" t="s">
        <v>3</v>
      </c>
      <c r="B21">
        <v>101.042</v>
      </c>
      <c r="C21">
        <v>100.456</v>
      </c>
      <c r="D21" s="1">
        <f t="shared" si="6"/>
        <v>5.8333996973799328E-3</v>
      </c>
      <c r="F21">
        <v>97.899379999999994</v>
      </c>
      <c r="G21">
        <v>97.474000000000004</v>
      </c>
      <c r="H21">
        <f t="shared" si="7"/>
        <v>4.364035537681739E-3</v>
      </c>
      <c r="J21">
        <f t="shared" si="8"/>
        <v>3.2100509727436562E-2</v>
      </c>
      <c r="K21">
        <f t="shared" si="9"/>
        <v>3.0592773457537387E-2</v>
      </c>
    </row>
    <row r="22" spans="1:11" x14ac:dyDescent="0.3">
      <c r="A22" t="s">
        <v>4</v>
      </c>
      <c r="B22">
        <v>134.49799999999999</v>
      </c>
      <c r="C22">
        <v>134.49799999999999</v>
      </c>
      <c r="D22" s="1">
        <f t="shared" si="6"/>
        <v>0</v>
      </c>
      <c r="F22">
        <v>129.06700000000001</v>
      </c>
      <c r="G22">
        <v>129.38900000000001</v>
      </c>
      <c r="H22">
        <f t="shared" si="7"/>
        <v>-2.4886195889913571E-3</v>
      </c>
      <c r="J22">
        <f t="shared" si="8"/>
        <v>4.2078920250722358E-2</v>
      </c>
      <c r="K22">
        <f t="shared" si="9"/>
        <v>3.9485582236511448E-2</v>
      </c>
    </row>
    <row r="23" spans="1:11" x14ac:dyDescent="0.3">
      <c r="A23" t="s">
        <v>5</v>
      </c>
      <c r="B23">
        <v>92.254900000000006</v>
      </c>
      <c r="C23">
        <v>88.840599999999995</v>
      </c>
      <c r="D23" s="1">
        <f t="shared" si="6"/>
        <v>3.8431753049844461E-2</v>
      </c>
      <c r="F23">
        <v>86.546599999999998</v>
      </c>
      <c r="G23">
        <v>86.135400000000004</v>
      </c>
      <c r="H23">
        <f t="shared" si="7"/>
        <v>4.7738792645067394E-3</v>
      </c>
      <c r="J23">
        <f t="shared" si="8"/>
        <v>6.5956374947138408E-2</v>
      </c>
      <c r="K23">
        <f t="shared" si="9"/>
        <v>3.1406367184688186E-2</v>
      </c>
    </row>
    <row r="26" spans="1:11" x14ac:dyDescent="0.3">
      <c r="A26" t="s">
        <v>24</v>
      </c>
      <c r="B26" s="3">
        <f>(SUM(D18:D23)/6)</f>
        <v>8.115997853369342E-3</v>
      </c>
    </row>
    <row r="27" spans="1:11" x14ac:dyDescent="0.3">
      <c r="A27" t="s">
        <v>25</v>
      </c>
      <c r="B27" s="6">
        <f>-SUM(H18:H23)/6</f>
        <v>4.5480581404532184E-4</v>
      </c>
    </row>
    <row r="29" spans="1:11" x14ac:dyDescent="0.3">
      <c r="A29" t="s">
        <v>27</v>
      </c>
      <c r="B29" s="3">
        <f>SUM(J18:J23)/6</f>
        <v>5.3970468951374757E-2</v>
      </c>
    </row>
    <row r="30" spans="1:11" x14ac:dyDescent="0.3">
      <c r="A30" t="s">
        <v>28</v>
      </c>
      <c r="B30" s="3">
        <f>SUM(K18:K23)/6</f>
        <v>4.511910540848036E-2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</dc:creator>
  <cp:lastModifiedBy>damia</cp:lastModifiedBy>
  <dcterms:created xsi:type="dcterms:W3CDTF">2019-09-11T19:43:49Z</dcterms:created>
  <dcterms:modified xsi:type="dcterms:W3CDTF">2019-09-11T22:32:53Z</dcterms:modified>
</cp:coreProperties>
</file>