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wnloads\"/>
    </mc:Choice>
  </mc:AlternateContent>
  <xr:revisionPtr revIDLastSave="0" documentId="13_ncr:1_{4D9036D8-51AA-4B26-837A-A011C3A43B71}" xr6:coauthVersionLast="47" xr6:coauthVersionMax="47" xr10:uidLastSave="{00000000-0000-0000-0000-000000000000}"/>
  <bookViews>
    <workbookView xWindow="24855" yWindow="3810" windowWidth="26460" windowHeight="15630" xr2:uid="{DD027E4D-26AB-44A2-8296-F245D6EDA0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28" i="1"/>
  <c r="C27" i="1"/>
  <c r="C23" i="1"/>
  <c r="C22" i="1"/>
  <c r="C18" i="1"/>
  <c r="C17" i="1"/>
  <c r="C13" i="1"/>
  <c r="C12" i="1"/>
  <c r="C4" i="1"/>
  <c r="H17" i="1" l="1"/>
  <c r="H18" i="1"/>
  <c r="H22" i="1"/>
  <c r="H23" i="1"/>
  <c r="H13" i="1"/>
  <c r="H33" i="1"/>
  <c r="H32" i="1"/>
  <c r="H28" i="1"/>
  <c r="H27" i="1"/>
  <c r="H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tc={E14E2432-46A2-495A-A3BA-11724974401C}</author>
    <author>tc={130572FC-F92C-48EA-AA98-409FA1E40E72}</author>
    <author>tc={73CCC565-9323-4609-A83F-9272A6D56F29}</author>
  </authors>
  <commentList>
    <comment ref="D4" authorId="0" shapeId="0" xr:uid="{E14E2432-46A2-495A-A3BA-11724974401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weet dat er per molecuul een x-aantal warnings kwamen</t>
      </text>
    </comment>
    <comment ref="E4" authorId="1" shapeId="0" xr:uid="{130572FC-F92C-48EA-AA98-409FA1E40E7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Is het mogelijk om hier de moleculen met warnings apart te schrijven en te tellen</t>
      </text>
    </comment>
    <comment ref="F4" authorId="2" shapeId="0" xr:uid="{73CCC565-9323-4609-A83F-9272A6D56F2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% moleculen met warnings t.o.v. het aantal moleculen dat in de input file zat</t>
      </text>
    </comment>
  </commentList>
</comments>
</file>

<file path=xl/sharedStrings.xml><?xml version="1.0" encoding="utf-8"?>
<sst xmlns="http://schemas.openxmlformats.org/spreadsheetml/2006/main" count="68" uniqueCount="62">
  <si>
    <t>Filename</t>
  </si>
  <si>
    <t>#Conformers output OMEGA"</t>
  </si>
  <si>
    <t>" Molcount.py -conf flag</t>
  </si>
  <si>
    <r>
      <t xml:space="preserve">Always keep in mind that some molecules </t>
    </r>
    <r>
      <rPr>
        <b/>
        <sz val="24"/>
        <color rgb="FFC00000"/>
        <rFont val="Calibri"/>
        <family val="2"/>
        <scheme val="minor"/>
      </rPr>
      <t>fail</t>
    </r>
    <r>
      <rPr>
        <b/>
        <sz val="18"/>
        <color rgb="FFFF0000"/>
        <rFont val="Calibri"/>
        <family val="2"/>
        <scheme val="minor"/>
      </rPr>
      <t xml:space="preserve"> during a run in for example OMEGA/FILTER/FLIPPER/Tautomers</t>
    </r>
  </si>
  <si>
    <t>mcule_full.sdf.gz</t>
  </si>
  <si>
    <t>mcule_Filter.sdf.gz</t>
  </si>
  <si>
    <t>#Molecules</t>
  </si>
  <si>
    <t>#Molecules according to Molcount.py (Pythonscript)</t>
  </si>
  <si>
    <t>mcule_Filter_Flip.sdf.gz</t>
  </si>
  <si>
    <t xml:space="preserve">mcule_Filter_Flip_Taut.sdf.gz </t>
  </si>
  <si>
    <t>Enamine_CLOUD.sdf</t>
  </si>
  <si>
    <t>flip_Enamine_CLOUD.sdf</t>
  </si>
  <si>
    <t>taut_flip_Enamine_CLOUD.sdf</t>
  </si>
  <si>
    <t>pose_taut_flip_Enamine_CLOUD.oeb.gz</t>
  </si>
  <si>
    <t>rocs_taut_flip_Enamine_CLOUD.oeb.gz</t>
  </si>
  <si>
    <t>Enamine_Bioactive.sdf</t>
  </si>
  <si>
    <t>flip_Enamine_Bioactive.sdf</t>
  </si>
  <si>
    <t>taut_flip_Enamine_Bioactive.sdf</t>
  </si>
  <si>
    <t>pose_taut_flip_Enamine_Bioactive.oeb.gz</t>
  </si>
  <si>
    <t>rocs_taut_flip_Enamine_Bioactive.oeb.gz</t>
  </si>
  <si>
    <t>Enamine_FDA_approved.sdf</t>
  </si>
  <si>
    <t>flip_Enamine_FDA_approved.sdf</t>
  </si>
  <si>
    <t>taut_flip_Enamine_FDA_approved.sdf</t>
  </si>
  <si>
    <t>pose_taut_flip_Enamine_FDA_approved.oeb.gz</t>
  </si>
  <si>
    <t>Enamine_hts_collection.sdf</t>
  </si>
  <si>
    <t>flip_Enamine_hts_collection.sdf</t>
  </si>
  <si>
    <t>taut_flip_Enamine_hts_collection.sdf</t>
  </si>
  <si>
    <t>Enamine_Hit_Locator.sdf</t>
  </si>
  <si>
    <t>flip_Enamine_Hit_Locator.sdf</t>
  </si>
  <si>
    <t>taut_flip_Enamine_Hit_Locator.sdf</t>
  </si>
  <si>
    <t>pose_taut_flip_Enamine_Hit_Locator.oeb.gz</t>
  </si>
  <si>
    <t>rocs_taut_flip_Enamine_Hit_Locator.oeb.gz</t>
  </si>
  <si>
    <t>rocs_taut_flip_Enamine_FDA_approved.oeb.gz</t>
  </si>
  <si>
    <t>rocs_taut_flip_Enamine_hts_collection.oeb.gz</t>
  </si>
  <si>
    <t>#Conformers/molecule</t>
  </si>
  <si>
    <t>% Molecules lost</t>
  </si>
  <si>
    <t>pose_taut_flip_Enamine_hts_collection.oeb.gz</t>
  </si>
  <si>
    <t>%Molecules with warnings</t>
  </si>
  <si>
    <t>#Molecules with warnings</t>
  </si>
  <si>
    <t>#Warnings / Errors</t>
  </si>
  <si>
    <t>3 / 0</t>
  </si>
  <si>
    <t>272 / 0</t>
  </si>
  <si>
    <t>212 / 62</t>
  </si>
  <si>
    <t>83 / 0</t>
  </si>
  <si>
    <t>1524 / 0</t>
  </si>
  <si>
    <t>1888 / 429</t>
  </si>
  <si>
    <t>71 / 0</t>
  </si>
  <si>
    <t>894 / 0</t>
  </si>
  <si>
    <t>767 / 175</t>
  </si>
  <si>
    <t>359 / 0</t>
  </si>
  <si>
    <t>1584174 / 0</t>
  </si>
  <si>
    <t>884498 / 305922</t>
  </si>
  <si>
    <t>53489 / 0</t>
  </si>
  <si>
    <t>611241 / 0</t>
  </si>
  <si>
    <t>405868 / 128131</t>
  </si>
  <si>
    <t>19213 / 0</t>
  </si>
  <si>
    <t>26198750 / 0</t>
  </si>
  <si>
    <t>72296 / 5097971</t>
  </si>
  <si>
    <t>mcule_pose_1…14.oeb.gz</t>
  </si>
  <si>
    <t>mcule_rocs_1…14.oeb.gz</t>
  </si>
  <si>
    <t>44.7</t>
  </si>
  <si>
    <t>320.36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</si>
</sst>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3" xfId="0" applyBorder="1"/>
    <xf numFmtId="0" fontId="1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2" borderId="15" xfId="0" applyNumberFormat="1" applyFill="1" applyBorder="1"/>
    <xf numFmtId="164" fontId="0" fillId="2" borderId="14" xfId="0" applyNumberFormat="1" applyFill="1" applyBorder="1"/>
    <xf numFmtId="0" fontId="0" fillId="2" borderId="15" xfId="0" applyFill="1" applyBorder="1"/>
    <xf numFmtId="0" fontId="0" fillId="2" borderId="2" xfId="0" applyFill="1" applyBorder="1"/>
    <xf numFmtId="0" fontId="1" fillId="0" borderId="17" xfId="0" applyFont="1" applyBorder="1"/>
    <xf numFmtId="0" fontId="0" fillId="2" borderId="18" xfId="0" applyFill="1" applyBorder="1"/>
    <xf numFmtId="1" fontId="0" fillId="0" borderId="18" xfId="0" applyNumberFormat="1" applyBorder="1"/>
    <xf numFmtId="1" fontId="0" fillId="2" borderId="18" xfId="0" applyNumberFormat="1" applyFill="1" applyBorder="1"/>
    <xf numFmtId="164" fontId="0" fillId="0" borderId="20" xfId="0" applyNumberFormat="1" applyBorder="1"/>
    <xf numFmtId="0" fontId="0" fillId="0" borderId="21" xfId="0" applyBorder="1"/>
    <xf numFmtId="1" fontId="0" fillId="0" borderId="19" xfId="0" applyNumberFormat="1" applyBorder="1"/>
    <xf numFmtId="0" fontId="0" fillId="0" borderId="15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3" fontId="0" fillId="0" borderId="18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shant Sewgobind" id="{3D166D9D-6118-47BC-9CA3-1285937E28FF}" userId="S::nv.sewgobind@avans.nl::b7e2948f-2189-40af-90b8-0fdd8b7f1a71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3-04-26T12:22:00.08" personId="{3D166D9D-6118-47BC-9CA3-1285937E28FF}" id="{E14E2432-46A2-495A-A3BA-11724974401C}">
    <text>Ik weet dat er per molecuul een x-aantal warnings kwamen</text>
  </threadedComment>
  <threadedComment ref="E4" dT="2023-04-26T12:22:26.93" personId="{3D166D9D-6118-47BC-9CA3-1285937E28FF}" id="{130572FC-F92C-48EA-AA98-409FA1E40E72}">
    <text>Is het mogelijk om hier de moleculen met warnings apart te schrijven en te tellen</text>
  </threadedComment>
  <threadedComment ref="F4" dT="2023-04-26T12:24:09.57" personId="{3D166D9D-6118-47BC-9CA3-1285937E28FF}" id="{73CCC565-9323-4609-A83F-9272A6D56F29}">
    <text>% moleculen met warnings t.o.v. het aantal moleculen dat in de input file zat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3A33-74A5-42CF-ABEF-70913132FCA7}">
  <dimension ref="A1:H37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41.85546875" customWidth="1"/>
    <col min="2" max="2" width="15.140625" customWidth="1"/>
    <col min="3" max="4" width="16.28515625" customWidth="1"/>
    <col min="5" max="5" width="24.42578125" customWidth="1"/>
    <col min="6" max="6" width="25.140625" customWidth="1"/>
    <col min="7" max="7" width="26.42578125" customWidth="1"/>
    <col min="8" max="8" width="20.7109375" customWidth="1"/>
  </cols>
  <sheetData>
    <row r="1" spans="1:8" ht="15.75" thickBot="1" x14ac:dyDescent="0.3"/>
    <row r="2" spans="1:8" ht="15.75" thickBot="1" x14ac:dyDescent="0.3">
      <c r="A2" s="31" t="s">
        <v>0</v>
      </c>
      <c r="B2" s="6" t="s">
        <v>6</v>
      </c>
      <c r="C2" s="9" t="s">
        <v>35</v>
      </c>
      <c r="D2" s="9" t="s">
        <v>39</v>
      </c>
      <c r="E2" s="33" t="s">
        <v>38</v>
      </c>
      <c r="F2" s="32" t="s">
        <v>37</v>
      </c>
      <c r="G2" s="30" t="s">
        <v>1</v>
      </c>
      <c r="H2" s="22" t="s">
        <v>34</v>
      </c>
    </row>
    <row r="3" spans="1:8" x14ac:dyDescent="0.25">
      <c r="A3" s="4" t="s">
        <v>4</v>
      </c>
      <c r="B3" s="5">
        <v>40291174</v>
      </c>
      <c r="C3" s="13"/>
      <c r="D3" s="13"/>
      <c r="E3" s="13"/>
      <c r="F3" s="13"/>
      <c r="G3" s="21"/>
      <c r="H3" s="23"/>
    </row>
    <row r="4" spans="1:8" x14ac:dyDescent="0.25">
      <c r="A4" s="1" t="s">
        <v>5</v>
      </c>
      <c r="B4" s="3">
        <v>35802651</v>
      </c>
      <c r="C4" s="15">
        <f>((B3-B4)/B3)*100</f>
        <v>11.140213983340372</v>
      </c>
      <c r="D4" s="15"/>
      <c r="E4" s="15"/>
      <c r="F4" s="15"/>
      <c r="G4" s="21"/>
      <c r="H4" s="23"/>
    </row>
    <row r="5" spans="1:8" x14ac:dyDescent="0.25">
      <c r="A5" s="1" t="s">
        <v>8</v>
      </c>
      <c r="B5" s="3">
        <v>53903198</v>
      </c>
      <c r="C5" s="19"/>
      <c r="D5" s="15" t="s">
        <v>55</v>
      </c>
      <c r="E5" s="15"/>
      <c r="F5" s="15"/>
      <c r="G5" s="21"/>
      <c r="H5" s="23"/>
    </row>
    <row r="6" spans="1:8" x14ac:dyDescent="0.25">
      <c r="A6" s="1" t="s">
        <v>9</v>
      </c>
      <c r="B6" s="3">
        <v>56799316</v>
      </c>
      <c r="C6" s="19"/>
      <c r="D6" s="15" t="s">
        <v>56</v>
      </c>
      <c r="E6" s="15"/>
      <c r="F6" s="15"/>
      <c r="G6" s="21"/>
      <c r="H6" s="23"/>
    </row>
    <row r="7" spans="1:8" x14ac:dyDescent="0.25">
      <c r="A7" s="7" t="s">
        <v>58</v>
      </c>
      <c r="B7" s="8">
        <v>51881315</v>
      </c>
      <c r="C7" s="16"/>
      <c r="D7" s="16" t="s">
        <v>57</v>
      </c>
      <c r="E7" s="16"/>
      <c r="F7" s="16"/>
      <c r="G7" s="3">
        <v>16620597729</v>
      </c>
      <c r="H7" s="34" t="s">
        <v>61</v>
      </c>
    </row>
    <row r="8" spans="1:8" x14ac:dyDescent="0.25">
      <c r="A8" s="7" t="s">
        <v>59</v>
      </c>
      <c r="B8" s="8">
        <v>51881315</v>
      </c>
      <c r="C8" s="16"/>
      <c r="D8" s="16" t="s">
        <v>57</v>
      </c>
      <c r="E8" s="16"/>
      <c r="F8" s="16"/>
      <c r="G8" s="3">
        <v>2323038806</v>
      </c>
      <c r="H8" s="34" t="s">
        <v>60</v>
      </c>
    </row>
    <row r="9" spans="1:8" x14ac:dyDescent="0.25">
      <c r="A9" s="7" t="s">
        <v>10</v>
      </c>
      <c r="B9" s="8">
        <v>293</v>
      </c>
      <c r="C9" s="18"/>
      <c r="D9" s="16"/>
      <c r="E9" s="16"/>
      <c r="F9" s="16"/>
      <c r="G9" s="21"/>
      <c r="H9" s="23"/>
    </row>
    <row r="10" spans="1:8" x14ac:dyDescent="0.25">
      <c r="A10" s="7" t="s">
        <v>11</v>
      </c>
      <c r="B10" s="8">
        <v>393</v>
      </c>
      <c r="C10" s="18"/>
      <c r="D10" s="16" t="s">
        <v>40</v>
      </c>
      <c r="E10" s="16"/>
      <c r="F10" s="16"/>
      <c r="G10" s="21"/>
      <c r="H10" s="23"/>
    </row>
    <row r="11" spans="1:8" x14ac:dyDescent="0.25">
      <c r="A11" s="7" t="s">
        <v>12</v>
      </c>
      <c r="B11" s="8">
        <v>494</v>
      </c>
      <c r="C11" s="18"/>
      <c r="D11" s="16" t="s">
        <v>41</v>
      </c>
      <c r="E11" s="16"/>
      <c r="F11" s="16"/>
      <c r="G11" s="21"/>
      <c r="H11" s="23"/>
    </row>
    <row r="12" spans="1:8" x14ac:dyDescent="0.25">
      <c r="A12" s="7" t="s">
        <v>13</v>
      </c>
      <c r="B12" s="8">
        <v>424</v>
      </c>
      <c r="C12" s="16">
        <f>((B11-B12)/B11)*100</f>
        <v>14.17004048582996</v>
      </c>
      <c r="D12" s="16" t="s">
        <v>42</v>
      </c>
      <c r="E12" s="16"/>
      <c r="F12" s="16"/>
      <c r="G12" s="3">
        <v>74298</v>
      </c>
      <c r="H12" s="24">
        <f>G12/B12</f>
        <v>175.23113207547169</v>
      </c>
    </row>
    <row r="13" spans="1:8" x14ac:dyDescent="0.25">
      <c r="A13" s="7" t="s">
        <v>14</v>
      </c>
      <c r="B13" s="8">
        <v>424</v>
      </c>
      <c r="C13" s="16">
        <f>((B11-B13)/B11)*100</f>
        <v>14.17004048582996</v>
      </c>
      <c r="D13" s="16" t="s">
        <v>42</v>
      </c>
      <c r="E13" s="16"/>
      <c r="F13" s="16"/>
      <c r="G13" s="3">
        <v>12791</v>
      </c>
      <c r="H13" s="24">
        <f>G13/B13</f>
        <v>30.16745283018868</v>
      </c>
    </row>
    <row r="14" spans="1:8" x14ac:dyDescent="0.25">
      <c r="A14" s="7" t="s">
        <v>15</v>
      </c>
      <c r="B14" s="8">
        <v>2320</v>
      </c>
      <c r="C14" s="20"/>
      <c r="D14" s="29"/>
      <c r="E14" s="29"/>
      <c r="F14" s="29"/>
      <c r="G14" s="21"/>
      <c r="H14" s="25"/>
    </row>
    <row r="15" spans="1:8" x14ac:dyDescent="0.25">
      <c r="A15" s="7" t="s">
        <v>16</v>
      </c>
      <c r="B15" s="8">
        <v>2989</v>
      </c>
      <c r="C15" s="20"/>
      <c r="D15" s="29" t="s">
        <v>43</v>
      </c>
      <c r="E15" s="29"/>
      <c r="F15" s="29"/>
      <c r="G15" s="21"/>
      <c r="H15" s="25"/>
    </row>
    <row r="16" spans="1:8" x14ac:dyDescent="0.25">
      <c r="A16" s="7" t="s">
        <v>17</v>
      </c>
      <c r="B16" s="8">
        <v>3558</v>
      </c>
      <c r="C16" s="20"/>
      <c r="D16" s="29" t="s">
        <v>44</v>
      </c>
      <c r="E16" s="29"/>
      <c r="F16" s="29"/>
      <c r="G16" s="21"/>
      <c r="H16" s="25"/>
    </row>
    <row r="17" spans="1:8" x14ac:dyDescent="0.25">
      <c r="A17" s="7" t="s">
        <v>18</v>
      </c>
      <c r="B17" s="8">
        <v>3106</v>
      </c>
      <c r="C17" s="16">
        <f>((B16-B17)/B16)*100</f>
        <v>12.703766160764474</v>
      </c>
      <c r="D17" s="16" t="s">
        <v>45</v>
      </c>
      <c r="E17" s="16"/>
      <c r="F17" s="16"/>
      <c r="G17" s="3">
        <v>523223</v>
      </c>
      <c r="H17" s="24">
        <f>G17/B17</f>
        <v>168.45556986477786</v>
      </c>
    </row>
    <row r="18" spans="1:8" x14ac:dyDescent="0.25">
      <c r="A18" s="7" t="s">
        <v>19</v>
      </c>
      <c r="B18" s="8">
        <v>3106</v>
      </c>
      <c r="C18" s="16">
        <f>((B16-B18)/B16)*100</f>
        <v>12.703766160764474</v>
      </c>
      <c r="D18" s="16" t="s">
        <v>45</v>
      </c>
      <c r="E18" s="16"/>
      <c r="F18" s="16"/>
      <c r="G18" s="3">
        <v>91795</v>
      </c>
      <c r="H18" s="24">
        <f>G18/B18</f>
        <v>29.554088860270443</v>
      </c>
    </row>
    <row r="19" spans="1:8" x14ac:dyDescent="0.25">
      <c r="A19" s="7" t="s">
        <v>20</v>
      </c>
      <c r="B19" s="8">
        <v>1040</v>
      </c>
      <c r="C19" s="20"/>
      <c r="D19" s="29"/>
      <c r="E19" s="29"/>
      <c r="F19" s="29"/>
      <c r="G19" s="21"/>
      <c r="H19" s="25"/>
    </row>
    <row r="20" spans="1:8" x14ac:dyDescent="0.25">
      <c r="A20" s="7" t="s">
        <v>21</v>
      </c>
      <c r="B20" s="8">
        <v>1377</v>
      </c>
      <c r="C20" s="20"/>
      <c r="D20" s="29" t="s">
        <v>46</v>
      </c>
      <c r="E20" s="29"/>
      <c r="F20" s="29"/>
      <c r="G20" s="21"/>
      <c r="H20" s="25"/>
    </row>
    <row r="21" spans="1:8" x14ac:dyDescent="0.25">
      <c r="A21" s="7" t="s">
        <v>22</v>
      </c>
      <c r="B21" s="8">
        <v>1565</v>
      </c>
      <c r="C21" s="20"/>
      <c r="D21" s="29" t="s">
        <v>47</v>
      </c>
      <c r="E21" s="29"/>
      <c r="F21" s="29"/>
      <c r="G21" s="21"/>
      <c r="H21" s="25"/>
    </row>
    <row r="22" spans="1:8" x14ac:dyDescent="0.25">
      <c r="A22" s="7" t="s">
        <v>23</v>
      </c>
      <c r="B22" s="8">
        <v>1381</v>
      </c>
      <c r="C22" s="16">
        <f>((B21-B22)/B21)*100</f>
        <v>11.757188498402556</v>
      </c>
      <c r="D22" s="16" t="s">
        <v>48</v>
      </c>
      <c r="E22" s="16"/>
      <c r="F22" s="16"/>
      <c r="G22" s="3">
        <v>206125</v>
      </c>
      <c r="H22" s="24">
        <f>G22/B22</f>
        <v>149.25778421433745</v>
      </c>
    </row>
    <row r="23" spans="1:8" x14ac:dyDescent="0.25">
      <c r="A23" s="7" t="s">
        <v>32</v>
      </c>
      <c r="B23" s="8">
        <v>1381</v>
      </c>
      <c r="C23" s="16">
        <f>((B21-B23)/B21)*100</f>
        <v>11.757188498402556</v>
      </c>
      <c r="D23" s="16" t="s">
        <v>48</v>
      </c>
      <c r="E23" s="16"/>
      <c r="F23" s="16"/>
      <c r="G23" s="3">
        <v>36873</v>
      </c>
      <c r="H23" s="24">
        <f>G23/B23</f>
        <v>26.700217233888488</v>
      </c>
    </row>
    <row r="24" spans="1:8" x14ac:dyDescent="0.25">
      <c r="A24" s="7" t="s">
        <v>24</v>
      </c>
      <c r="B24" s="8">
        <v>1371031</v>
      </c>
      <c r="C24" s="18"/>
      <c r="D24" s="16"/>
      <c r="E24" s="16"/>
      <c r="F24" s="16"/>
      <c r="G24" s="21"/>
      <c r="H24" s="25"/>
    </row>
    <row r="25" spans="1:8" x14ac:dyDescent="0.25">
      <c r="A25" s="7" t="s">
        <v>25</v>
      </c>
      <c r="B25" s="8">
        <v>2343544</v>
      </c>
      <c r="C25" s="18"/>
      <c r="D25" s="16" t="s">
        <v>49</v>
      </c>
      <c r="E25" s="16"/>
      <c r="F25" s="16"/>
      <c r="G25" s="21"/>
      <c r="H25" s="25"/>
    </row>
    <row r="26" spans="1:8" x14ac:dyDescent="0.25">
      <c r="A26" s="1" t="s">
        <v>26</v>
      </c>
      <c r="B26" s="3">
        <v>2491132</v>
      </c>
      <c r="C26" s="19"/>
      <c r="D26" s="15" t="s">
        <v>50</v>
      </c>
      <c r="E26" s="15"/>
      <c r="F26" s="15"/>
      <c r="G26" s="21"/>
      <c r="H26" s="25"/>
    </row>
    <row r="27" spans="1:8" x14ac:dyDescent="0.25">
      <c r="A27" s="14" t="s">
        <v>36</v>
      </c>
      <c r="B27" s="10">
        <v>2175381</v>
      </c>
      <c r="C27" s="17">
        <f>((B26-B27)/B26)*100</f>
        <v>12.675000762705469</v>
      </c>
      <c r="D27" s="17" t="s">
        <v>51</v>
      </c>
      <c r="E27" s="17"/>
      <c r="F27" s="17"/>
      <c r="G27" s="3">
        <v>441028873</v>
      </c>
      <c r="H27" s="24">
        <f>G27/B27</f>
        <v>202.73638181081841</v>
      </c>
    </row>
    <row r="28" spans="1:8" x14ac:dyDescent="0.25">
      <c r="A28" s="7" t="s">
        <v>33</v>
      </c>
      <c r="B28" s="8">
        <v>2175381</v>
      </c>
      <c r="C28" s="16">
        <f>((B26-B28)/B26)*100</f>
        <v>12.675000762705469</v>
      </c>
      <c r="D28" s="16" t="s">
        <v>51</v>
      </c>
      <c r="E28" s="16"/>
      <c r="F28" s="16"/>
      <c r="G28" s="3">
        <v>97974365</v>
      </c>
      <c r="H28" s="24">
        <f>G28/B28</f>
        <v>45.037795678090411</v>
      </c>
    </row>
    <row r="29" spans="1:8" ht="21.6" customHeight="1" x14ac:dyDescent="0.25">
      <c r="A29" s="7" t="s">
        <v>27</v>
      </c>
      <c r="B29" s="8">
        <v>460160</v>
      </c>
      <c r="C29" s="20"/>
      <c r="D29" s="29"/>
      <c r="E29" s="29"/>
      <c r="F29" s="29"/>
      <c r="G29" s="21"/>
      <c r="H29" s="25"/>
    </row>
    <row r="30" spans="1:8" x14ac:dyDescent="0.25">
      <c r="A30" s="7" t="s">
        <v>28</v>
      </c>
      <c r="B30" s="8">
        <v>806843</v>
      </c>
      <c r="C30" s="20"/>
      <c r="D30" s="29" t="s">
        <v>52</v>
      </c>
      <c r="E30" s="29"/>
      <c r="F30" s="29"/>
      <c r="G30" s="21"/>
      <c r="H30" s="25"/>
    </row>
    <row r="31" spans="1:8" x14ac:dyDescent="0.25">
      <c r="A31" s="7" t="s">
        <v>29</v>
      </c>
      <c r="B31" s="8">
        <v>869261</v>
      </c>
      <c r="C31" s="20"/>
      <c r="D31" s="29" t="s">
        <v>53</v>
      </c>
      <c r="E31" s="29"/>
      <c r="F31" s="29"/>
      <c r="G31" s="21"/>
      <c r="H31" s="25"/>
    </row>
    <row r="32" spans="1:8" x14ac:dyDescent="0.25">
      <c r="A32" s="1" t="s">
        <v>30</v>
      </c>
      <c r="B32" s="3">
        <v>736939</v>
      </c>
      <c r="C32" s="15">
        <f>((B31-B32)/B31)*100</f>
        <v>15.222355541086049</v>
      </c>
      <c r="D32" s="15" t="s">
        <v>54</v>
      </c>
      <c r="E32" s="15"/>
      <c r="F32" s="15"/>
      <c r="G32" s="3">
        <v>139732210</v>
      </c>
      <c r="H32" s="24">
        <f>G32/B32</f>
        <v>189.61163678404861</v>
      </c>
    </row>
    <row r="33" spans="1:8" ht="15.75" thickBot="1" x14ac:dyDescent="0.3">
      <c r="A33" s="11" t="s">
        <v>31</v>
      </c>
      <c r="B33" s="12">
        <v>736939</v>
      </c>
      <c r="C33" s="26">
        <f>((B31-B33)/B31)*100</f>
        <v>15.222355541086049</v>
      </c>
      <c r="D33" s="26" t="s">
        <v>54</v>
      </c>
      <c r="E33" s="26"/>
      <c r="F33" s="26"/>
      <c r="G33" s="27">
        <v>33844645</v>
      </c>
      <c r="H33" s="28">
        <f>G33/B33</f>
        <v>45.925978948054045</v>
      </c>
    </row>
    <row r="35" spans="1:8" x14ac:dyDescent="0.25">
      <c r="A35" t="s">
        <v>7</v>
      </c>
    </row>
    <row r="36" spans="1:8" x14ac:dyDescent="0.25">
      <c r="A36" t="s">
        <v>2</v>
      </c>
    </row>
    <row r="37" spans="1:8" ht="31.5" x14ac:dyDescent="0.5">
      <c r="A37" s="2" t="s">
        <v>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Sewgobind</dc:creator>
  <cp:lastModifiedBy>Damian</cp:lastModifiedBy>
  <dcterms:created xsi:type="dcterms:W3CDTF">2021-09-09T11:09:07Z</dcterms:created>
  <dcterms:modified xsi:type="dcterms:W3CDTF">2023-07-11T22:03:12Z</dcterms:modified>
</cp:coreProperties>
</file>