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-dazou\Downloads\ICSE15\ICSE15\"/>
    </mc:Choice>
  </mc:AlternateContent>
  <bookViews>
    <workbookView xWindow="0" yWindow="660" windowWidth="17670" windowHeight="886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8" i="1" l="1"/>
  <c r="G158" i="1"/>
  <c r="F158" i="1"/>
  <c r="E158" i="1"/>
  <c r="H157" i="1"/>
  <c r="G157" i="1"/>
  <c r="F157" i="1"/>
  <c r="E157" i="1"/>
  <c r="H156" i="1"/>
  <c r="G156" i="1"/>
  <c r="F156" i="1"/>
  <c r="E156" i="1"/>
  <c r="H155" i="1"/>
  <c r="G155" i="1"/>
  <c r="F155" i="1"/>
  <c r="E155" i="1"/>
  <c r="H154" i="1"/>
  <c r="G154" i="1"/>
  <c r="F154" i="1"/>
  <c r="E154" i="1"/>
  <c r="H153" i="1"/>
  <c r="G153" i="1"/>
  <c r="F153" i="1"/>
  <c r="E153" i="1"/>
  <c r="H152" i="1"/>
  <c r="G152" i="1"/>
  <c r="F152" i="1"/>
  <c r="E152" i="1"/>
  <c r="H151" i="1"/>
  <c r="G151" i="1"/>
  <c r="F151" i="1"/>
  <c r="E151" i="1"/>
  <c r="H150" i="1"/>
  <c r="G150" i="1"/>
  <c r="F150" i="1"/>
  <c r="E150" i="1"/>
  <c r="H149" i="1"/>
  <c r="G149" i="1"/>
  <c r="F149" i="1"/>
  <c r="E149" i="1"/>
  <c r="H148" i="1"/>
  <c r="G148" i="1"/>
  <c r="F148" i="1"/>
  <c r="E148" i="1"/>
  <c r="H147" i="1"/>
  <c r="G147" i="1"/>
  <c r="F147" i="1"/>
  <c r="E147" i="1"/>
  <c r="H146" i="1"/>
  <c r="G146" i="1"/>
  <c r="F146" i="1"/>
  <c r="E146" i="1"/>
  <c r="H145" i="1"/>
  <c r="G145" i="1"/>
  <c r="F145" i="1"/>
  <c r="E145" i="1"/>
  <c r="H144" i="1"/>
  <c r="G144" i="1"/>
  <c r="F144" i="1"/>
  <c r="E144" i="1"/>
  <c r="H143" i="1"/>
  <c r="G143" i="1"/>
  <c r="F143" i="1"/>
  <c r="E143" i="1"/>
  <c r="H142" i="1"/>
  <c r="G142" i="1"/>
  <c r="F142" i="1"/>
  <c r="E142" i="1"/>
  <c r="H141" i="1"/>
  <c r="G141" i="1"/>
  <c r="F141" i="1"/>
  <c r="E141" i="1"/>
  <c r="H140" i="1"/>
  <c r="G140" i="1"/>
  <c r="F140" i="1"/>
  <c r="E140" i="1"/>
  <c r="H139" i="1"/>
  <c r="G139" i="1"/>
  <c r="F139" i="1"/>
  <c r="E139" i="1"/>
  <c r="H138" i="1"/>
  <c r="G138" i="1"/>
  <c r="F138" i="1"/>
  <c r="E138" i="1"/>
  <c r="H137" i="1"/>
  <c r="G137" i="1"/>
  <c r="F137" i="1"/>
  <c r="E137" i="1"/>
  <c r="H136" i="1"/>
  <c r="G136" i="1"/>
  <c r="F136" i="1"/>
  <c r="E136" i="1"/>
  <c r="H135" i="1"/>
  <c r="G135" i="1"/>
  <c r="F135" i="1"/>
  <c r="E135" i="1"/>
  <c r="H134" i="1"/>
  <c r="G134" i="1"/>
  <c r="F134" i="1"/>
  <c r="E134" i="1"/>
  <c r="H133" i="1"/>
  <c r="G133" i="1"/>
  <c r="F133" i="1"/>
  <c r="E133" i="1"/>
  <c r="H132" i="1"/>
  <c r="G132" i="1"/>
  <c r="F132" i="1"/>
  <c r="E132" i="1"/>
  <c r="H131" i="1"/>
  <c r="G131" i="1"/>
  <c r="F131" i="1"/>
  <c r="E131" i="1"/>
  <c r="H130" i="1"/>
  <c r="G130" i="1"/>
  <c r="F130" i="1"/>
  <c r="E130" i="1"/>
  <c r="H129" i="1"/>
  <c r="G129" i="1"/>
  <c r="F129" i="1"/>
  <c r="E129" i="1"/>
  <c r="H128" i="1"/>
  <c r="G128" i="1"/>
  <c r="F128" i="1"/>
  <c r="E128" i="1"/>
  <c r="H127" i="1"/>
  <c r="G127" i="1"/>
  <c r="F127" i="1"/>
  <c r="E127" i="1"/>
  <c r="H126" i="1"/>
  <c r="G126" i="1"/>
  <c r="F126" i="1"/>
  <c r="E126" i="1"/>
  <c r="H125" i="1"/>
  <c r="G125" i="1"/>
  <c r="F125" i="1"/>
  <c r="E125" i="1"/>
  <c r="H124" i="1"/>
  <c r="G124" i="1"/>
  <c r="F124" i="1"/>
  <c r="E124" i="1"/>
  <c r="H123" i="1"/>
  <c r="G123" i="1"/>
  <c r="F123" i="1"/>
  <c r="E123" i="1"/>
  <c r="H122" i="1"/>
  <c r="G122" i="1"/>
  <c r="F122" i="1"/>
  <c r="E122" i="1"/>
  <c r="H121" i="1"/>
  <c r="G121" i="1"/>
  <c r="F121" i="1"/>
  <c r="E121" i="1"/>
  <c r="H120" i="1"/>
  <c r="G120" i="1"/>
  <c r="F120" i="1"/>
  <c r="E120" i="1"/>
  <c r="H119" i="1"/>
  <c r="G119" i="1"/>
  <c r="F119" i="1"/>
  <c r="E119" i="1"/>
  <c r="H118" i="1"/>
  <c r="G118" i="1"/>
  <c r="F118" i="1"/>
  <c r="E118" i="1"/>
  <c r="H117" i="1"/>
  <c r="G117" i="1"/>
  <c r="F117" i="1"/>
  <c r="E117" i="1"/>
  <c r="H116" i="1"/>
  <c r="G116" i="1"/>
  <c r="F116" i="1"/>
  <c r="E116" i="1"/>
  <c r="H115" i="1"/>
  <c r="G115" i="1"/>
  <c r="F115" i="1"/>
  <c r="E115" i="1"/>
  <c r="H114" i="1"/>
  <c r="G114" i="1"/>
  <c r="F114" i="1"/>
  <c r="E114" i="1"/>
  <c r="H113" i="1"/>
  <c r="G113" i="1"/>
  <c r="F113" i="1"/>
  <c r="E113" i="1"/>
  <c r="H112" i="1"/>
  <c r="G112" i="1"/>
  <c r="F112" i="1"/>
  <c r="E112" i="1"/>
  <c r="H111" i="1"/>
  <c r="G111" i="1"/>
  <c r="F111" i="1"/>
  <c r="E111" i="1"/>
  <c r="H110" i="1"/>
  <c r="G110" i="1"/>
  <c r="F110" i="1"/>
  <c r="E110" i="1"/>
  <c r="H109" i="1"/>
  <c r="G109" i="1"/>
  <c r="F109" i="1"/>
  <c r="E109" i="1"/>
  <c r="H108" i="1"/>
  <c r="G108" i="1"/>
  <c r="F108" i="1"/>
  <c r="E108" i="1"/>
  <c r="H107" i="1"/>
  <c r="G107" i="1"/>
  <c r="F107" i="1"/>
  <c r="E107" i="1"/>
  <c r="H106" i="1"/>
  <c r="G106" i="1"/>
  <c r="F106" i="1"/>
  <c r="E106" i="1"/>
  <c r="H105" i="1"/>
  <c r="G105" i="1"/>
  <c r="F105" i="1"/>
  <c r="E105" i="1"/>
  <c r="H104" i="1"/>
  <c r="G104" i="1"/>
  <c r="F104" i="1"/>
  <c r="E104" i="1"/>
  <c r="H103" i="1"/>
  <c r="G103" i="1"/>
  <c r="F103" i="1"/>
  <c r="E103" i="1"/>
  <c r="H102" i="1"/>
  <c r="G102" i="1"/>
  <c r="F102" i="1"/>
  <c r="E102" i="1"/>
  <c r="H101" i="1"/>
  <c r="G101" i="1"/>
  <c r="F101" i="1"/>
  <c r="E101" i="1"/>
  <c r="H100" i="1"/>
  <c r="G100" i="1"/>
  <c r="F100" i="1"/>
  <c r="E100" i="1"/>
  <c r="H99" i="1"/>
  <c r="G99" i="1"/>
  <c r="F99" i="1"/>
  <c r="E99" i="1"/>
  <c r="H98" i="1"/>
  <c r="G98" i="1"/>
  <c r="F98" i="1"/>
  <c r="E98" i="1"/>
  <c r="H97" i="1"/>
  <c r="G97" i="1"/>
  <c r="F97" i="1"/>
  <c r="E97" i="1"/>
  <c r="H96" i="1"/>
  <c r="G96" i="1"/>
  <c r="F96" i="1"/>
  <c r="E96" i="1"/>
  <c r="H95" i="1"/>
  <c r="G95" i="1"/>
  <c r="F95" i="1"/>
  <c r="E95" i="1"/>
  <c r="H94" i="1"/>
  <c r="G94" i="1"/>
  <c r="F94" i="1"/>
  <c r="E94" i="1"/>
  <c r="H93" i="1"/>
  <c r="G93" i="1"/>
  <c r="F93" i="1"/>
  <c r="E93" i="1"/>
  <c r="H92" i="1"/>
  <c r="G92" i="1"/>
  <c r="F92" i="1"/>
  <c r="E92" i="1"/>
  <c r="H91" i="1"/>
  <c r="G91" i="1"/>
  <c r="F91" i="1"/>
  <c r="E91" i="1"/>
  <c r="H90" i="1"/>
  <c r="G90" i="1"/>
  <c r="F90" i="1"/>
  <c r="E90" i="1"/>
  <c r="H89" i="1"/>
  <c r="G89" i="1"/>
  <c r="F89" i="1"/>
  <c r="E89" i="1"/>
  <c r="H88" i="1"/>
  <c r="G88" i="1"/>
  <c r="F88" i="1"/>
  <c r="E88" i="1"/>
  <c r="H87" i="1"/>
  <c r="G87" i="1"/>
  <c r="F87" i="1"/>
  <c r="E87" i="1"/>
  <c r="H86" i="1"/>
  <c r="G86" i="1"/>
  <c r="F86" i="1"/>
  <c r="E86" i="1"/>
  <c r="H85" i="1"/>
  <c r="G85" i="1"/>
  <c r="F85" i="1"/>
  <c r="E85" i="1"/>
  <c r="H84" i="1"/>
  <c r="G84" i="1"/>
  <c r="F84" i="1"/>
  <c r="E84" i="1"/>
  <c r="H83" i="1"/>
  <c r="G83" i="1"/>
  <c r="F83" i="1"/>
  <c r="E83" i="1"/>
  <c r="H82" i="1"/>
  <c r="G82" i="1"/>
  <c r="F82" i="1"/>
  <c r="E82" i="1"/>
  <c r="H81" i="1"/>
  <c r="G81" i="1"/>
  <c r="F81" i="1"/>
  <c r="E81" i="1"/>
  <c r="H80" i="1"/>
  <c r="G80" i="1"/>
  <c r="F80" i="1"/>
  <c r="E80" i="1"/>
  <c r="H79" i="1"/>
  <c r="G79" i="1"/>
  <c r="F79" i="1"/>
  <c r="E79" i="1"/>
  <c r="H78" i="1"/>
  <c r="G78" i="1"/>
  <c r="F78" i="1"/>
  <c r="E78" i="1"/>
  <c r="H77" i="1"/>
  <c r="G77" i="1"/>
  <c r="F77" i="1"/>
  <c r="E77" i="1"/>
  <c r="H76" i="1"/>
  <c r="G76" i="1"/>
  <c r="F76" i="1"/>
  <c r="E76" i="1"/>
  <c r="H75" i="1"/>
  <c r="G75" i="1"/>
  <c r="F75" i="1"/>
  <c r="E75" i="1"/>
  <c r="H74" i="1"/>
  <c r="G74" i="1"/>
  <c r="F74" i="1"/>
  <c r="E74" i="1"/>
  <c r="H73" i="1"/>
  <c r="G73" i="1"/>
  <c r="F73" i="1"/>
  <c r="E73" i="1"/>
  <c r="H72" i="1"/>
  <c r="G72" i="1"/>
  <c r="F72" i="1"/>
  <c r="E72" i="1"/>
  <c r="H71" i="1"/>
  <c r="G71" i="1"/>
  <c r="F71" i="1"/>
  <c r="E71" i="1"/>
  <c r="H70" i="1"/>
  <c r="G70" i="1"/>
  <c r="F70" i="1"/>
  <c r="E70" i="1"/>
  <c r="H69" i="1"/>
  <c r="G69" i="1"/>
  <c r="F69" i="1"/>
  <c r="E69" i="1"/>
  <c r="H68" i="1"/>
  <c r="G68" i="1"/>
  <c r="F68" i="1"/>
  <c r="E68" i="1"/>
  <c r="H67" i="1"/>
  <c r="G67" i="1"/>
  <c r="F67" i="1"/>
  <c r="E67" i="1"/>
  <c r="H66" i="1"/>
  <c r="G66" i="1"/>
  <c r="F66" i="1"/>
  <c r="E66" i="1"/>
  <c r="H65" i="1"/>
  <c r="G65" i="1"/>
  <c r="F65" i="1"/>
  <c r="E65" i="1"/>
  <c r="H64" i="1"/>
  <c r="G64" i="1"/>
  <c r="F64" i="1"/>
  <c r="E64" i="1"/>
  <c r="H63" i="1"/>
  <c r="G63" i="1"/>
  <c r="F63" i="1"/>
  <c r="E63" i="1"/>
  <c r="H62" i="1"/>
  <c r="G62" i="1"/>
  <c r="F62" i="1"/>
  <c r="E62" i="1"/>
  <c r="H61" i="1"/>
  <c r="G61" i="1"/>
  <c r="F61" i="1"/>
  <c r="E61" i="1"/>
  <c r="H60" i="1"/>
  <c r="G60" i="1"/>
  <c r="F60" i="1"/>
  <c r="E60" i="1"/>
  <c r="H59" i="1"/>
  <c r="G59" i="1"/>
  <c r="F59" i="1"/>
  <c r="E59" i="1"/>
  <c r="H58" i="1"/>
  <c r="G58" i="1"/>
  <c r="F58" i="1"/>
  <c r="E58" i="1"/>
  <c r="H57" i="1"/>
  <c r="G57" i="1"/>
  <c r="F57" i="1"/>
  <c r="E57" i="1"/>
  <c r="H56" i="1"/>
  <c r="G56" i="1"/>
  <c r="F56" i="1"/>
  <c r="E56" i="1"/>
  <c r="H55" i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H30" i="1"/>
  <c r="G30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H26" i="1"/>
  <c r="G26" i="1"/>
  <c r="F26" i="1"/>
  <c r="E26" i="1"/>
  <c r="H25" i="1"/>
  <c r="G25" i="1"/>
  <c r="F25" i="1"/>
  <c r="E25" i="1"/>
  <c r="H24" i="1"/>
  <c r="G24" i="1"/>
  <c r="F24" i="1"/>
  <c r="E24" i="1"/>
  <c r="H23" i="1"/>
  <c r="G23" i="1"/>
  <c r="F23" i="1"/>
  <c r="E23" i="1"/>
  <c r="H22" i="1"/>
  <c r="G22" i="1"/>
  <c r="F22" i="1"/>
  <c r="E22" i="1"/>
  <c r="H21" i="1"/>
  <c r="G21" i="1"/>
  <c r="F21" i="1"/>
  <c r="E21" i="1"/>
  <c r="H20" i="1"/>
  <c r="G20" i="1"/>
  <c r="F20" i="1"/>
  <c r="E20" i="1"/>
  <c r="H19" i="1"/>
  <c r="G19" i="1"/>
  <c r="F19" i="1"/>
  <c r="E19" i="1"/>
  <c r="H18" i="1"/>
  <c r="G18" i="1"/>
  <c r="F18" i="1"/>
  <c r="E18" i="1"/>
  <c r="H17" i="1"/>
  <c r="G17" i="1"/>
  <c r="F17" i="1"/>
  <c r="E17" i="1"/>
  <c r="H16" i="1"/>
  <c r="G16" i="1"/>
  <c r="F16" i="1"/>
  <c r="E16" i="1"/>
  <c r="H15" i="1"/>
  <c r="G15" i="1"/>
  <c r="F15" i="1"/>
  <c r="E15" i="1"/>
  <c r="H14" i="1"/>
  <c r="G14" i="1"/>
  <c r="F14" i="1"/>
  <c r="E14" i="1"/>
  <c r="H13" i="1"/>
  <c r="G13" i="1"/>
  <c r="F13" i="1"/>
  <c r="E13" i="1"/>
  <c r="H12" i="1"/>
  <c r="G12" i="1"/>
  <c r="F12" i="1"/>
  <c r="E12" i="1"/>
  <c r="H11" i="1"/>
  <c r="G11" i="1"/>
  <c r="F11" i="1"/>
  <c r="E11" i="1"/>
  <c r="H10" i="1"/>
  <c r="G10" i="1"/>
  <c r="F10" i="1"/>
  <c r="E10" i="1"/>
  <c r="H9" i="1"/>
  <c r="G9" i="1"/>
  <c r="F9" i="1"/>
  <c r="E9" i="1"/>
  <c r="H8" i="1"/>
  <c r="G8" i="1"/>
  <c r="F8" i="1"/>
  <c r="E8" i="1"/>
  <c r="H7" i="1"/>
  <c r="G7" i="1"/>
  <c r="F7" i="1"/>
  <c r="E7" i="1"/>
  <c r="H6" i="1"/>
  <c r="G6" i="1"/>
  <c r="F6" i="1"/>
  <c r="E6" i="1"/>
  <c r="H5" i="1"/>
  <c r="G5" i="1"/>
  <c r="F5" i="1"/>
  <c r="E5" i="1"/>
  <c r="H4" i="1"/>
  <c r="G4" i="1"/>
  <c r="F4" i="1"/>
  <c r="E4" i="1"/>
  <c r="H3" i="1"/>
  <c r="G3" i="1"/>
  <c r="F3" i="1"/>
  <c r="E3" i="1"/>
  <c r="H2" i="1"/>
  <c r="H162" i="1" s="1"/>
  <c r="G2" i="1"/>
  <c r="G162" i="1" s="1"/>
  <c r="F2" i="1"/>
  <c r="F162" i="1" s="1"/>
  <c r="E2" i="1"/>
  <c r="E162" i="1" s="1"/>
  <c r="G161" i="1"/>
  <c r="H161" i="1"/>
  <c r="E161" i="1"/>
  <c r="F161" i="1" l="1"/>
  <c r="K158" i="2" l="1"/>
  <c r="I158" i="2"/>
  <c r="G158" i="2"/>
  <c r="K157" i="2"/>
  <c r="I157" i="2"/>
  <c r="G157" i="2"/>
  <c r="K156" i="2"/>
  <c r="I156" i="2"/>
  <c r="G156" i="2"/>
  <c r="K155" i="2"/>
  <c r="I155" i="2"/>
  <c r="G155" i="2"/>
  <c r="K154" i="2"/>
  <c r="I154" i="2"/>
  <c r="G154" i="2"/>
  <c r="K153" i="2"/>
  <c r="I153" i="2"/>
  <c r="G153" i="2"/>
  <c r="K152" i="2"/>
  <c r="I152" i="2"/>
  <c r="G152" i="2"/>
  <c r="K151" i="2"/>
  <c r="I151" i="2"/>
  <c r="G151" i="2"/>
  <c r="K150" i="2"/>
  <c r="I150" i="2"/>
  <c r="G150" i="2"/>
  <c r="K149" i="2"/>
  <c r="I149" i="2"/>
  <c r="G149" i="2"/>
  <c r="K148" i="2"/>
  <c r="I148" i="2"/>
  <c r="G148" i="2"/>
  <c r="K147" i="2"/>
  <c r="I147" i="2"/>
  <c r="G147" i="2"/>
  <c r="K146" i="2"/>
  <c r="I146" i="2"/>
  <c r="G146" i="2"/>
  <c r="K145" i="2"/>
  <c r="I145" i="2"/>
  <c r="G145" i="2"/>
  <c r="K144" i="2"/>
  <c r="I144" i="2"/>
  <c r="G144" i="2"/>
  <c r="K143" i="2"/>
  <c r="I143" i="2"/>
  <c r="G143" i="2"/>
  <c r="K142" i="2"/>
  <c r="I142" i="2"/>
  <c r="G142" i="2"/>
  <c r="K141" i="2"/>
  <c r="I141" i="2"/>
  <c r="G141" i="2"/>
  <c r="K140" i="2"/>
  <c r="I140" i="2"/>
  <c r="G140" i="2"/>
  <c r="K139" i="2"/>
  <c r="I139" i="2"/>
  <c r="G139" i="2"/>
  <c r="K138" i="2"/>
  <c r="I138" i="2"/>
  <c r="G138" i="2"/>
  <c r="K137" i="2"/>
  <c r="I137" i="2"/>
  <c r="G137" i="2"/>
  <c r="K136" i="2"/>
  <c r="I136" i="2"/>
  <c r="G136" i="2"/>
  <c r="K135" i="2"/>
  <c r="I135" i="2"/>
  <c r="G135" i="2"/>
  <c r="K134" i="2"/>
  <c r="I134" i="2"/>
  <c r="G134" i="2"/>
  <c r="K133" i="2"/>
  <c r="I133" i="2"/>
  <c r="G133" i="2"/>
  <c r="K132" i="2"/>
  <c r="I132" i="2"/>
  <c r="G132" i="2"/>
  <c r="K131" i="2"/>
  <c r="I131" i="2"/>
  <c r="G131" i="2"/>
  <c r="K130" i="2"/>
  <c r="I130" i="2"/>
  <c r="G130" i="2"/>
  <c r="K129" i="2"/>
  <c r="I129" i="2"/>
  <c r="G129" i="2"/>
  <c r="K128" i="2"/>
  <c r="I128" i="2"/>
  <c r="G128" i="2"/>
  <c r="K127" i="2"/>
  <c r="I127" i="2"/>
  <c r="G127" i="2"/>
  <c r="K126" i="2"/>
  <c r="I126" i="2"/>
  <c r="G126" i="2"/>
  <c r="K125" i="2"/>
  <c r="I125" i="2"/>
  <c r="G125" i="2"/>
  <c r="K124" i="2"/>
  <c r="I124" i="2"/>
  <c r="G124" i="2"/>
  <c r="K123" i="2"/>
  <c r="I123" i="2"/>
  <c r="G123" i="2"/>
  <c r="K122" i="2"/>
  <c r="I122" i="2"/>
  <c r="G122" i="2"/>
  <c r="K121" i="2"/>
  <c r="I121" i="2"/>
  <c r="G121" i="2"/>
  <c r="K120" i="2"/>
  <c r="I120" i="2"/>
  <c r="G120" i="2"/>
  <c r="K119" i="2"/>
  <c r="I119" i="2"/>
  <c r="G119" i="2"/>
  <c r="K118" i="2"/>
  <c r="I118" i="2"/>
  <c r="G118" i="2"/>
  <c r="K117" i="2"/>
  <c r="I117" i="2"/>
  <c r="G117" i="2"/>
  <c r="K116" i="2"/>
  <c r="I116" i="2"/>
  <c r="G116" i="2"/>
  <c r="K115" i="2"/>
  <c r="I115" i="2"/>
  <c r="G115" i="2"/>
  <c r="K114" i="2"/>
  <c r="I114" i="2"/>
  <c r="G114" i="2"/>
  <c r="K113" i="2"/>
  <c r="I113" i="2"/>
  <c r="G113" i="2"/>
  <c r="K112" i="2"/>
  <c r="I112" i="2"/>
  <c r="G112" i="2"/>
  <c r="K111" i="2"/>
  <c r="I111" i="2"/>
  <c r="G111" i="2"/>
  <c r="K110" i="2"/>
  <c r="I110" i="2"/>
  <c r="G110" i="2"/>
  <c r="K109" i="2"/>
  <c r="I109" i="2"/>
  <c r="G109" i="2"/>
  <c r="K108" i="2"/>
  <c r="I108" i="2"/>
  <c r="G108" i="2"/>
  <c r="K107" i="2"/>
  <c r="I107" i="2"/>
  <c r="G107" i="2"/>
  <c r="K106" i="2"/>
  <c r="I106" i="2"/>
  <c r="G106" i="2"/>
  <c r="K105" i="2"/>
  <c r="I105" i="2"/>
  <c r="G105" i="2"/>
  <c r="K104" i="2"/>
  <c r="I104" i="2"/>
  <c r="G104" i="2"/>
  <c r="K103" i="2"/>
  <c r="I103" i="2"/>
  <c r="G103" i="2"/>
  <c r="K102" i="2"/>
  <c r="I102" i="2"/>
  <c r="G102" i="2"/>
  <c r="K101" i="2"/>
  <c r="I101" i="2"/>
  <c r="G101" i="2"/>
  <c r="K100" i="2"/>
  <c r="I100" i="2"/>
  <c r="G100" i="2"/>
  <c r="K99" i="2"/>
  <c r="I99" i="2"/>
  <c r="G99" i="2"/>
  <c r="K98" i="2"/>
  <c r="I98" i="2"/>
  <c r="G98" i="2"/>
  <c r="K97" i="2"/>
  <c r="I97" i="2"/>
  <c r="G97" i="2"/>
  <c r="K96" i="2"/>
  <c r="I96" i="2"/>
  <c r="G96" i="2"/>
  <c r="K95" i="2"/>
  <c r="I95" i="2"/>
  <c r="G95" i="2"/>
  <c r="K94" i="2"/>
  <c r="I94" i="2"/>
  <c r="G94" i="2"/>
  <c r="K93" i="2"/>
  <c r="I93" i="2"/>
  <c r="G93" i="2"/>
  <c r="K92" i="2"/>
  <c r="I92" i="2"/>
  <c r="G92" i="2"/>
  <c r="K91" i="2"/>
  <c r="I91" i="2"/>
  <c r="G91" i="2"/>
  <c r="K90" i="2"/>
  <c r="I90" i="2"/>
  <c r="G90" i="2"/>
  <c r="K89" i="2"/>
  <c r="I89" i="2"/>
  <c r="G89" i="2"/>
  <c r="K88" i="2"/>
  <c r="I88" i="2"/>
  <c r="G88" i="2"/>
  <c r="K87" i="2"/>
  <c r="I87" i="2"/>
  <c r="G87" i="2"/>
  <c r="K86" i="2"/>
  <c r="I86" i="2"/>
  <c r="G86" i="2"/>
  <c r="K85" i="2"/>
  <c r="I85" i="2"/>
  <c r="G85" i="2"/>
  <c r="K84" i="2"/>
  <c r="I84" i="2"/>
  <c r="G84" i="2"/>
  <c r="K83" i="2"/>
  <c r="I83" i="2"/>
  <c r="G83" i="2"/>
  <c r="K82" i="2"/>
  <c r="I82" i="2"/>
  <c r="G82" i="2"/>
  <c r="K81" i="2"/>
  <c r="I81" i="2"/>
  <c r="G81" i="2"/>
  <c r="K80" i="2"/>
  <c r="I80" i="2"/>
  <c r="G80" i="2"/>
  <c r="K79" i="2"/>
  <c r="I79" i="2"/>
  <c r="G79" i="2"/>
  <c r="K78" i="2"/>
  <c r="I78" i="2"/>
  <c r="G78" i="2"/>
  <c r="K77" i="2"/>
  <c r="I77" i="2"/>
  <c r="G77" i="2"/>
  <c r="K76" i="2"/>
  <c r="I76" i="2"/>
  <c r="G76" i="2"/>
  <c r="K75" i="2"/>
  <c r="I75" i="2"/>
  <c r="G75" i="2"/>
  <c r="K74" i="2"/>
  <c r="I74" i="2"/>
  <c r="G74" i="2"/>
  <c r="K73" i="2"/>
  <c r="I73" i="2"/>
  <c r="G73" i="2"/>
  <c r="K72" i="2"/>
  <c r="I72" i="2"/>
  <c r="G72" i="2"/>
  <c r="K71" i="2"/>
  <c r="I71" i="2"/>
  <c r="G71" i="2"/>
  <c r="K70" i="2"/>
  <c r="I70" i="2"/>
  <c r="G70" i="2"/>
  <c r="K69" i="2"/>
  <c r="I69" i="2"/>
  <c r="G69" i="2"/>
  <c r="K68" i="2"/>
  <c r="I68" i="2"/>
  <c r="G68" i="2"/>
  <c r="K67" i="2"/>
  <c r="I67" i="2"/>
  <c r="G67" i="2"/>
  <c r="K66" i="2"/>
  <c r="I66" i="2"/>
  <c r="G66" i="2"/>
  <c r="K65" i="2"/>
  <c r="I65" i="2"/>
  <c r="G65" i="2"/>
  <c r="K64" i="2"/>
  <c r="I64" i="2"/>
  <c r="G64" i="2"/>
  <c r="K63" i="2"/>
  <c r="I63" i="2"/>
  <c r="G63" i="2"/>
  <c r="K62" i="2"/>
  <c r="I62" i="2"/>
  <c r="G62" i="2"/>
  <c r="K61" i="2"/>
  <c r="I61" i="2"/>
  <c r="G61" i="2"/>
  <c r="K60" i="2"/>
  <c r="I60" i="2"/>
  <c r="G60" i="2"/>
  <c r="K59" i="2"/>
  <c r="I59" i="2"/>
  <c r="G59" i="2"/>
  <c r="K58" i="2"/>
  <c r="I58" i="2"/>
  <c r="G58" i="2"/>
  <c r="K57" i="2"/>
  <c r="I57" i="2"/>
  <c r="G57" i="2"/>
  <c r="K56" i="2"/>
  <c r="I56" i="2"/>
  <c r="G56" i="2"/>
  <c r="K55" i="2"/>
  <c r="I55" i="2"/>
  <c r="G55" i="2"/>
  <c r="K54" i="2"/>
  <c r="I54" i="2"/>
  <c r="G54" i="2"/>
  <c r="K53" i="2"/>
  <c r="I53" i="2"/>
  <c r="G53" i="2"/>
  <c r="K52" i="2"/>
  <c r="I52" i="2"/>
  <c r="G52" i="2"/>
  <c r="K51" i="2"/>
  <c r="I51" i="2"/>
  <c r="G51" i="2"/>
  <c r="K50" i="2"/>
  <c r="I50" i="2"/>
  <c r="G50" i="2"/>
  <c r="K49" i="2"/>
  <c r="I49" i="2"/>
  <c r="G49" i="2"/>
  <c r="K48" i="2"/>
  <c r="I48" i="2"/>
  <c r="G48" i="2"/>
  <c r="K47" i="2"/>
  <c r="I47" i="2"/>
  <c r="G47" i="2"/>
  <c r="K46" i="2"/>
  <c r="I46" i="2"/>
  <c r="G46" i="2"/>
  <c r="K45" i="2"/>
  <c r="I45" i="2"/>
  <c r="G45" i="2"/>
  <c r="K44" i="2"/>
  <c r="I44" i="2"/>
  <c r="G44" i="2"/>
  <c r="K43" i="2"/>
  <c r="I43" i="2"/>
  <c r="G43" i="2"/>
  <c r="K42" i="2"/>
  <c r="I42" i="2"/>
  <c r="G42" i="2"/>
  <c r="K41" i="2"/>
  <c r="I41" i="2"/>
  <c r="G41" i="2"/>
  <c r="K40" i="2"/>
  <c r="I40" i="2"/>
  <c r="G40" i="2"/>
  <c r="K39" i="2"/>
  <c r="I39" i="2"/>
  <c r="G39" i="2"/>
  <c r="K38" i="2"/>
  <c r="I38" i="2"/>
  <c r="G38" i="2"/>
  <c r="K37" i="2"/>
  <c r="I37" i="2"/>
  <c r="G37" i="2"/>
  <c r="K36" i="2"/>
  <c r="I36" i="2"/>
  <c r="G36" i="2"/>
  <c r="K35" i="2"/>
  <c r="I35" i="2"/>
  <c r="G35" i="2"/>
  <c r="K34" i="2"/>
  <c r="I34" i="2"/>
  <c r="G34" i="2"/>
  <c r="K33" i="2"/>
  <c r="I33" i="2"/>
  <c r="G33" i="2"/>
  <c r="K32" i="2"/>
  <c r="I32" i="2"/>
  <c r="G32" i="2"/>
  <c r="K31" i="2"/>
  <c r="I31" i="2"/>
  <c r="G31" i="2"/>
  <c r="K30" i="2"/>
  <c r="I30" i="2"/>
  <c r="G30" i="2"/>
  <c r="K29" i="2"/>
  <c r="I29" i="2"/>
  <c r="G162" i="2" s="1"/>
  <c r="G29" i="2"/>
  <c r="K28" i="2"/>
  <c r="I28" i="2"/>
  <c r="G28" i="2"/>
  <c r="K27" i="2"/>
  <c r="I27" i="2"/>
  <c r="G27" i="2"/>
  <c r="K26" i="2"/>
  <c r="I26" i="2"/>
  <c r="G26" i="2"/>
  <c r="K25" i="2"/>
  <c r="I25" i="2"/>
  <c r="G25" i="2"/>
  <c r="K24" i="2"/>
  <c r="I24" i="2"/>
  <c r="G24" i="2"/>
  <c r="K23" i="2"/>
  <c r="I23" i="2"/>
  <c r="G23" i="2"/>
  <c r="K22" i="2"/>
  <c r="I22" i="2"/>
  <c r="G22" i="2"/>
  <c r="K21" i="2"/>
  <c r="I21" i="2"/>
  <c r="G21" i="2"/>
  <c r="K20" i="2"/>
  <c r="I20" i="2"/>
  <c r="G20" i="2"/>
  <c r="K19" i="2"/>
  <c r="I19" i="2"/>
  <c r="G19" i="2"/>
  <c r="K18" i="2"/>
  <c r="I18" i="2"/>
  <c r="G18" i="2"/>
  <c r="K17" i="2"/>
  <c r="I17" i="2"/>
  <c r="G17" i="2"/>
  <c r="K16" i="2"/>
  <c r="I16" i="2"/>
  <c r="G16" i="2"/>
  <c r="K15" i="2"/>
  <c r="I15" i="2"/>
  <c r="G15" i="2"/>
  <c r="K14" i="2"/>
  <c r="I14" i="2"/>
  <c r="G14" i="2"/>
  <c r="K13" i="2"/>
  <c r="I13" i="2"/>
  <c r="G13" i="2"/>
  <c r="K12" i="2"/>
  <c r="I12" i="2"/>
  <c r="G12" i="2"/>
  <c r="K11" i="2"/>
  <c r="I11" i="2"/>
  <c r="G11" i="2"/>
  <c r="K10" i="2"/>
  <c r="I10" i="2"/>
  <c r="G10" i="2"/>
  <c r="K9" i="2"/>
  <c r="I9" i="2"/>
  <c r="G9" i="2"/>
  <c r="K8" i="2"/>
  <c r="I8" i="2"/>
  <c r="G8" i="2"/>
  <c r="K7" i="2"/>
  <c r="I7" i="2"/>
  <c r="G7" i="2"/>
  <c r="K6" i="2"/>
  <c r="I6" i="2"/>
  <c r="G6" i="2"/>
  <c r="D161" i="2" s="1"/>
  <c r="K5" i="2"/>
  <c r="I5" i="2"/>
  <c r="G5" i="2"/>
  <c r="K4" i="2"/>
  <c r="I4" i="2"/>
  <c r="G4" i="2"/>
  <c r="K3" i="2"/>
  <c r="I3" i="2"/>
  <c r="G3" i="2"/>
  <c r="K2" i="2"/>
  <c r="G168" i="2" s="1"/>
  <c r="I2" i="2"/>
  <c r="F162" i="2" s="1"/>
  <c r="G2" i="2"/>
  <c r="D162" i="2" s="1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G165" i="2" s="1"/>
  <c r="F168" i="2" l="1"/>
  <c r="D163" i="2"/>
  <c r="F165" i="2"/>
  <c r="E160" i="2"/>
  <c r="T160" i="2"/>
  <c r="U160" i="2"/>
  <c r="T161" i="2"/>
  <c r="U161" i="2"/>
  <c r="T162" i="2"/>
  <c r="U162" i="2"/>
  <c r="T163" i="2"/>
  <c r="U163" i="2"/>
  <c r="T164" i="2"/>
  <c r="U164" i="2"/>
  <c r="T3" i="2"/>
  <c r="U3" i="2"/>
  <c r="T4" i="2"/>
  <c r="U4" i="2"/>
  <c r="T5" i="2"/>
  <c r="U5" i="2"/>
  <c r="T6" i="2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T37" i="2"/>
  <c r="U37" i="2"/>
  <c r="T38" i="2"/>
  <c r="U38" i="2"/>
  <c r="T39" i="2"/>
  <c r="U39" i="2"/>
  <c r="T40" i="2"/>
  <c r="U40" i="2"/>
  <c r="T41" i="2"/>
  <c r="U41" i="2"/>
  <c r="T42" i="2"/>
  <c r="U42" i="2"/>
  <c r="T43" i="2"/>
  <c r="U43" i="2"/>
  <c r="T44" i="2"/>
  <c r="U44" i="2"/>
  <c r="T45" i="2"/>
  <c r="U45" i="2"/>
  <c r="T46" i="2"/>
  <c r="U46" i="2"/>
  <c r="T47" i="2"/>
  <c r="U47" i="2"/>
  <c r="T48" i="2"/>
  <c r="U48" i="2"/>
  <c r="T49" i="2"/>
  <c r="U49" i="2"/>
  <c r="T50" i="2"/>
  <c r="U50" i="2"/>
  <c r="T51" i="2"/>
  <c r="U51" i="2"/>
  <c r="T52" i="2"/>
  <c r="U52" i="2"/>
  <c r="T53" i="2"/>
  <c r="U53" i="2"/>
  <c r="T54" i="2"/>
  <c r="U54" i="2"/>
  <c r="T55" i="2"/>
  <c r="U55" i="2"/>
  <c r="T56" i="2"/>
  <c r="U56" i="2"/>
  <c r="T57" i="2"/>
  <c r="U57" i="2"/>
  <c r="T58" i="2"/>
  <c r="U58" i="2"/>
  <c r="T59" i="2"/>
  <c r="U59" i="2"/>
  <c r="T60" i="2"/>
  <c r="U60" i="2"/>
  <c r="T61" i="2"/>
  <c r="U61" i="2"/>
  <c r="T62" i="2"/>
  <c r="U62" i="2"/>
  <c r="T63" i="2"/>
  <c r="U63" i="2"/>
  <c r="T64" i="2"/>
  <c r="U64" i="2"/>
  <c r="T65" i="2"/>
  <c r="U65" i="2"/>
  <c r="T66" i="2"/>
  <c r="U66" i="2"/>
  <c r="T67" i="2"/>
  <c r="U67" i="2"/>
  <c r="T68" i="2"/>
  <c r="U68" i="2"/>
  <c r="T69" i="2"/>
  <c r="U69" i="2"/>
  <c r="T70" i="2"/>
  <c r="U70" i="2"/>
  <c r="T71" i="2"/>
  <c r="U71" i="2"/>
  <c r="T72" i="2"/>
  <c r="U72" i="2"/>
  <c r="T73" i="2"/>
  <c r="U73" i="2"/>
  <c r="T74" i="2"/>
  <c r="U74" i="2"/>
  <c r="T75" i="2"/>
  <c r="U75" i="2"/>
  <c r="T76" i="2"/>
  <c r="U76" i="2"/>
  <c r="T77" i="2"/>
  <c r="U77" i="2"/>
  <c r="T78" i="2"/>
  <c r="U78" i="2"/>
  <c r="T79" i="2"/>
  <c r="U79" i="2"/>
  <c r="T80" i="2"/>
  <c r="U80" i="2"/>
  <c r="T81" i="2"/>
  <c r="U81" i="2"/>
  <c r="T82" i="2"/>
  <c r="U82" i="2"/>
  <c r="T83" i="2"/>
  <c r="U83" i="2"/>
  <c r="T84" i="2"/>
  <c r="U84" i="2"/>
  <c r="T85" i="2"/>
  <c r="U85" i="2"/>
  <c r="T86" i="2"/>
  <c r="U86" i="2"/>
  <c r="T87" i="2"/>
  <c r="U87" i="2"/>
  <c r="T88" i="2"/>
  <c r="U88" i="2"/>
  <c r="T89" i="2"/>
  <c r="U89" i="2"/>
  <c r="T90" i="2"/>
  <c r="U90" i="2"/>
  <c r="T91" i="2"/>
  <c r="U91" i="2"/>
  <c r="T92" i="2"/>
  <c r="U92" i="2"/>
  <c r="T93" i="2"/>
  <c r="U93" i="2"/>
  <c r="T94" i="2"/>
  <c r="U94" i="2"/>
  <c r="T95" i="2"/>
  <c r="U95" i="2"/>
  <c r="T96" i="2"/>
  <c r="U96" i="2"/>
  <c r="T97" i="2"/>
  <c r="U97" i="2"/>
  <c r="T98" i="2"/>
  <c r="U98" i="2"/>
  <c r="T99" i="2"/>
  <c r="U99" i="2"/>
  <c r="T100" i="2"/>
  <c r="U100" i="2"/>
  <c r="T101" i="2"/>
  <c r="U101" i="2"/>
  <c r="T102" i="2"/>
  <c r="U102" i="2"/>
  <c r="T103" i="2"/>
  <c r="U103" i="2"/>
  <c r="T104" i="2"/>
  <c r="U104" i="2"/>
  <c r="T105" i="2"/>
  <c r="U105" i="2"/>
  <c r="T106" i="2"/>
  <c r="U106" i="2"/>
  <c r="T107" i="2"/>
  <c r="U107" i="2"/>
  <c r="T108" i="2"/>
  <c r="U108" i="2"/>
  <c r="T109" i="2"/>
  <c r="U109" i="2"/>
  <c r="T110" i="2"/>
  <c r="U110" i="2"/>
  <c r="T111" i="2"/>
  <c r="U111" i="2"/>
  <c r="T112" i="2"/>
  <c r="U112" i="2"/>
  <c r="T113" i="2"/>
  <c r="U113" i="2"/>
  <c r="T114" i="2"/>
  <c r="U114" i="2"/>
  <c r="T115" i="2"/>
  <c r="U115" i="2"/>
  <c r="T116" i="2"/>
  <c r="U116" i="2"/>
  <c r="T117" i="2"/>
  <c r="U117" i="2"/>
  <c r="T118" i="2"/>
  <c r="U118" i="2"/>
  <c r="T119" i="2"/>
  <c r="U119" i="2"/>
  <c r="T120" i="2"/>
  <c r="U120" i="2"/>
  <c r="T121" i="2"/>
  <c r="U121" i="2"/>
  <c r="T122" i="2"/>
  <c r="U122" i="2"/>
  <c r="T123" i="2"/>
  <c r="U123" i="2"/>
  <c r="T124" i="2"/>
  <c r="U124" i="2"/>
  <c r="T125" i="2"/>
  <c r="U125" i="2"/>
  <c r="T126" i="2"/>
  <c r="U126" i="2"/>
  <c r="T127" i="2"/>
  <c r="U127" i="2"/>
  <c r="T128" i="2"/>
  <c r="U128" i="2"/>
  <c r="T129" i="2"/>
  <c r="U129" i="2"/>
  <c r="T130" i="2"/>
  <c r="U130" i="2"/>
  <c r="T131" i="2"/>
  <c r="U131" i="2"/>
  <c r="T132" i="2"/>
  <c r="U132" i="2"/>
  <c r="T133" i="2"/>
  <c r="U133" i="2"/>
  <c r="T134" i="2"/>
  <c r="U134" i="2"/>
  <c r="T135" i="2"/>
  <c r="U135" i="2"/>
  <c r="T136" i="2"/>
  <c r="U136" i="2"/>
  <c r="T137" i="2"/>
  <c r="U137" i="2"/>
  <c r="T138" i="2"/>
  <c r="U138" i="2"/>
  <c r="T139" i="2"/>
  <c r="U139" i="2"/>
  <c r="T140" i="2"/>
  <c r="U140" i="2"/>
  <c r="T141" i="2"/>
  <c r="U141" i="2"/>
  <c r="T142" i="2"/>
  <c r="U142" i="2"/>
  <c r="T143" i="2"/>
  <c r="U143" i="2"/>
  <c r="T144" i="2"/>
  <c r="U144" i="2"/>
  <c r="T145" i="2"/>
  <c r="U145" i="2"/>
  <c r="T146" i="2"/>
  <c r="U146" i="2"/>
  <c r="T147" i="2"/>
  <c r="U147" i="2"/>
  <c r="T148" i="2"/>
  <c r="U148" i="2"/>
  <c r="T149" i="2"/>
  <c r="U149" i="2"/>
  <c r="T150" i="2"/>
  <c r="U150" i="2"/>
  <c r="T151" i="2"/>
  <c r="U151" i="2"/>
  <c r="T152" i="2"/>
  <c r="U152" i="2"/>
  <c r="T153" i="2"/>
  <c r="U153" i="2"/>
  <c r="T154" i="2"/>
  <c r="U154" i="2"/>
  <c r="T155" i="2"/>
  <c r="U155" i="2"/>
  <c r="T156" i="2"/>
  <c r="U156" i="2"/>
  <c r="T157" i="2"/>
  <c r="U157" i="2"/>
  <c r="T158" i="2"/>
  <c r="U158" i="2"/>
  <c r="U2" i="2"/>
  <c r="T2" i="2"/>
  <c r="Q164" i="2"/>
  <c r="R164" i="2"/>
  <c r="S164" i="2"/>
  <c r="P164" i="2"/>
  <c r="Q163" i="2" l="1"/>
  <c r="R163" i="2"/>
  <c r="S163" i="2"/>
  <c r="P163" i="2"/>
  <c r="R3" i="2"/>
  <c r="R4" i="2"/>
  <c r="R5" i="2"/>
  <c r="R6" i="2"/>
  <c r="R160" i="2" s="1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2" i="2"/>
  <c r="S160" i="2"/>
  <c r="S161" i="2"/>
  <c r="S16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2" i="2"/>
  <c r="Q160" i="2"/>
  <c r="Q161" i="2"/>
  <c r="Q16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2" i="2"/>
  <c r="P3" i="2"/>
  <c r="P4" i="2"/>
  <c r="P5" i="2"/>
  <c r="P161" i="2" s="1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2" i="2"/>
  <c r="N160" i="2"/>
  <c r="O160" i="2"/>
  <c r="M160" i="2"/>
  <c r="M3" i="2"/>
  <c r="N3" i="2"/>
  <c r="O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O31" i="2"/>
  <c r="M32" i="2"/>
  <c r="N32" i="2"/>
  <c r="O32" i="2"/>
  <c r="M33" i="2"/>
  <c r="N33" i="2"/>
  <c r="O33" i="2"/>
  <c r="M34" i="2"/>
  <c r="N34" i="2"/>
  <c r="O34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M50" i="2"/>
  <c r="N50" i="2"/>
  <c r="O50" i="2"/>
  <c r="M51" i="2"/>
  <c r="N51" i="2"/>
  <c r="O51" i="2"/>
  <c r="M52" i="2"/>
  <c r="N52" i="2"/>
  <c r="O52" i="2"/>
  <c r="M53" i="2"/>
  <c r="N53" i="2"/>
  <c r="O53" i="2"/>
  <c r="M54" i="2"/>
  <c r="N54" i="2"/>
  <c r="O54" i="2"/>
  <c r="M55" i="2"/>
  <c r="N55" i="2"/>
  <c r="O55" i="2"/>
  <c r="M56" i="2"/>
  <c r="N56" i="2"/>
  <c r="O56" i="2"/>
  <c r="M57" i="2"/>
  <c r="N57" i="2"/>
  <c r="O57" i="2"/>
  <c r="M58" i="2"/>
  <c r="N58" i="2"/>
  <c r="O58" i="2"/>
  <c r="M59" i="2"/>
  <c r="N59" i="2"/>
  <c r="O59" i="2"/>
  <c r="M60" i="2"/>
  <c r="N60" i="2"/>
  <c r="O60" i="2"/>
  <c r="M61" i="2"/>
  <c r="N61" i="2"/>
  <c r="O61" i="2"/>
  <c r="M62" i="2"/>
  <c r="N62" i="2"/>
  <c r="O62" i="2"/>
  <c r="M63" i="2"/>
  <c r="N63" i="2"/>
  <c r="O63" i="2"/>
  <c r="M64" i="2"/>
  <c r="N64" i="2"/>
  <c r="O64" i="2"/>
  <c r="M65" i="2"/>
  <c r="N65" i="2"/>
  <c r="O65" i="2"/>
  <c r="M66" i="2"/>
  <c r="N66" i="2"/>
  <c r="O66" i="2"/>
  <c r="M67" i="2"/>
  <c r="N67" i="2"/>
  <c r="O67" i="2"/>
  <c r="M68" i="2"/>
  <c r="N68" i="2"/>
  <c r="O68" i="2"/>
  <c r="M69" i="2"/>
  <c r="N69" i="2"/>
  <c r="O69" i="2"/>
  <c r="M70" i="2"/>
  <c r="N70" i="2"/>
  <c r="O70" i="2"/>
  <c r="M71" i="2"/>
  <c r="N71" i="2"/>
  <c r="O71" i="2"/>
  <c r="M72" i="2"/>
  <c r="N72" i="2"/>
  <c r="O72" i="2"/>
  <c r="M73" i="2"/>
  <c r="N73" i="2"/>
  <c r="O73" i="2"/>
  <c r="M74" i="2"/>
  <c r="N74" i="2"/>
  <c r="O74" i="2"/>
  <c r="M75" i="2"/>
  <c r="N75" i="2"/>
  <c r="O75" i="2"/>
  <c r="M76" i="2"/>
  <c r="N76" i="2"/>
  <c r="O76" i="2"/>
  <c r="M77" i="2"/>
  <c r="N77" i="2"/>
  <c r="O77" i="2"/>
  <c r="M78" i="2"/>
  <c r="N78" i="2"/>
  <c r="O78" i="2"/>
  <c r="M79" i="2"/>
  <c r="N79" i="2"/>
  <c r="O79" i="2"/>
  <c r="M80" i="2"/>
  <c r="N80" i="2"/>
  <c r="O80" i="2"/>
  <c r="M81" i="2"/>
  <c r="N81" i="2"/>
  <c r="O81" i="2"/>
  <c r="M82" i="2"/>
  <c r="N82" i="2"/>
  <c r="O82" i="2"/>
  <c r="M83" i="2"/>
  <c r="N83" i="2"/>
  <c r="O83" i="2"/>
  <c r="M84" i="2"/>
  <c r="N84" i="2"/>
  <c r="O84" i="2"/>
  <c r="M85" i="2"/>
  <c r="N85" i="2"/>
  <c r="O85" i="2"/>
  <c r="M86" i="2"/>
  <c r="N86" i="2"/>
  <c r="O86" i="2"/>
  <c r="M87" i="2"/>
  <c r="N87" i="2"/>
  <c r="O87" i="2"/>
  <c r="M88" i="2"/>
  <c r="N88" i="2"/>
  <c r="O88" i="2"/>
  <c r="M89" i="2"/>
  <c r="N89" i="2"/>
  <c r="O89" i="2"/>
  <c r="M90" i="2"/>
  <c r="N90" i="2"/>
  <c r="O90" i="2"/>
  <c r="M91" i="2"/>
  <c r="N91" i="2"/>
  <c r="O91" i="2"/>
  <c r="M92" i="2"/>
  <c r="N92" i="2"/>
  <c r="O92" i="2"/>
  <c r="M93" i="2"/>
  <c r="N93" i="2"/>
  <c r="O93" i="2"/>
  <c r="M94" i="2"/>
  <c r="N94" i="2"/>
  <c r="O94" i="2"/>
  <c r="M95" i="2"/>
  <c r="N95" i="2"/>
  <c r="O95" i="2"/>
  <c r="M96" i="2"/>
  <c r="N96" i="2"/>
  <c r="O96" i="2"/>
  <c r="M97" i="2"/>
  <c r="N97" i="2"/>
  <c r="O97" i="2"/>
  <c r="M98" i="2"/>
  <c r="N98" i="2"/>
  <c r="O98" i="2"/>
  <c r="M99" i="2"/>
  <c r="N99" i="2"/>
  <c r="O99" i="2"/>
  <c r="M100" i="2"/>
  <c r="N100" i="2"/>
  <c r="O100" i="2"/>
  <c r="M101" i="2"/>
  <c r="N101" i="2"/>
  <c r="O101" i="2"/>
  <c r="M102" i="2"/>
  <c r="N102" i="2"/>
  <c r="O102" i="2"/>
  <c r="M103" i="2"/>
  <c r="N103" i="2"/>
  <c r="O103" i="2"/>
  <c r="M104" i="2"/>
  <c r="N104" i="2"/>
  <c r="O104" i="2"/>
  <c r="M105" i="2"/>
  <c r="N105" i="2"/>
  <c r="O105" i="2"/>
  <c r="M106" i="2"/>
  <c r="N106" i="2"/>
  <c r="O106" i="2"/>
  <c r="M107" i="2"/>
  <c r="N107" i="2"/>
  <c r="O107" i="2"/>
  <c r="M108" i="2"/>
  <c r="N108" i="2"/>
  <c r="O108" i="2"/>
  <c r="M109" i="2"/>
  <c r="N109" i="2"/>
  <c r="O109" i="2"/>
  <c r="M110" i="2"/>
  <c r="N110" i="2"/>
  <c r="O110" i="2"/>
  <c r="M111" i="2"/>
  <c r="N111" i="2"/>
  <c r="O111" i="2"/>
  <c r="M112" i="2"/>
  <c r="N112" i="2"/>
  <c r="O112" i="2"/>
  <c r="M113" i="2"/>
  <c r="N113" i="2"/>
  <c r="O113" i="2"/>
  <c r="M114" i="2"/>
  <c r="N114" i="2"/>
  <c r="O114" i="2"/>
  <c r="M115" i="2"/>
  <c r="N115" i="2"/>
  <c r="O115" i="2"/>
  <c r="M116" i="2"/>
  <c r="N116" i="2"/>
  <c r="O116" i="2"/>
  <c r="M117" i="2"/>
  <c r="N117" i="2"/>
  <c r="O117" i="2"/>
  <c r="M118" i="2"/>
  <c r="N118" i="2"/>
  <c r="O118" i="2"/>
  <c r="M119" i="2"/>
  <c r="N119" i="2"/>
  <c r="O119" i="2"/>
  <c r="M120" i="2"/>
  <c r="N120" i="2"/>
  <c r="O120" i="2"/>
  <c r="M121" i="2"/>
  <c r="N121" i="2"/>
  <c r="O121" i="2"/>
  <c r="M122" i="2"/>
  <c r="N122" i="2"/>
  <c r="O122" i="2"/>
  <c r="M123" i="2"/>
  <c r="N123" i="2"/>
  <c r="O123" i="2"/>
  <c r="M124" i="2"/>
  <c r="N124" i="2"/>
  <c r="O124" i="2"/>
  <c r="M125" i="2"/>
  <c r="N125" i="2"/>
  <c r="O125" i="2"/>
  <c r="M126" i="2"/>
  <c r="N126" i="2"/>
  <c r="O126" i="2"/>
  <c r="M127" i="2"/>
  <c r="N127" i="2"/>
  <c r="O127" i="2"/>
  <c r="M128" i="2"/>
  <c r="N128" i="2"/>
  <c r="O128" i="2"/>
  <c r="M129" i="2"/>
  <c r="N129" i="2"/>
  <c r="O129" i="2"/>
  <c r="M130" i="2"/>
  <c r="N130" i="2"/>
  <c r="O130" i="2"/>
  <c r="M131" i="2"/>
  <c r="N131" i="2"/>
  <c r="O131" i="2"/>
  <c r="M132" i="2"/>
  <c r="N132" i="2"/>
  <c r="O132" i="2"/>
  <c r="M133" i="2"/>
  <c r="N133" i="2"/>
  <c r="O133" i="2"/>
  <c r="M134" i="2"/>
  <c r="N134" i="2"/>
  <c r="O134" i="2"/>
  <c r="M135" i="2"/>
  <c r="N135" i="2"/>
  <c r="O135" i="2"/>
  <c r="M136" i="2"/>
  <c r="N136" i="2"/>
  <c r="O136" i="2"/>
  <c r="M137" i="2"/>
  <c r="N137" i="2"/>
  <c r="O137" i="2"/>
  <c r="M138" i="2"/>
  <c r="N138" i="2"/>
  <c r="O138" i="2"/>
  <c r="M139" i="2"/>
  <c r="N139" i="2"/>
  <c r="O139" i="2"/>
  <c r="M140" i="2"/>
  <c r="N140" i="2"/>
  <c r="O140" i="2"/>
  <c r="M141" i="2"/>
  <c r="N141" i="2"/>
  <c r="O141" i="2"/>
  <c r="M142" i="2"/>
  <c r="N142" i="2"/>
  <c r="O142" i="2"/>
  <c r="M143" i="2"/>
  <c r="N143" i="2"/>
  <c r="O143" i="2"/>
  <c r="M144" i="2"/>
  <c r="N144" i="2"/>
  <c r="O144" i="2"/>
  <c r="M145" i="2"/>
  <c r="N145" i="2"/>
  <c r="O145" i="2"/>
  <c r="M146" i="2"/>
  <c r="N146" i="2"/>
  <c r="O146" i="2"/>
  <c r="M147" i="2"/>
  <c r="N147" i="2"/>
  <c r="O147" i="2"/>
  <c r="M148" i="2"/>
  <c r="N148" i="2"/>
  <c r="O148" i="2"/>
  <c r="M149" i="2"/>
  <c r="N149" i="2"/>
  <c r="O149" i="2"/>
  <c r="M150" i="2"/>
  <c r="N150" i="2"/>
  <c r="O150" i="2"/>
  <c r="M151" i="2"/>
  <c r="N151" i="2"/>
  <c r="O151" i="2"/>
  <c r="M152" i="2"/>
  <c r="N152" i="2"/>
  <c r="O152" i="2"/>
  <c r="M153" i="2"/>
  <c r="N153" i="2"/>
  <c r="O153" i="2"/>
  <c r="M154" i="2"/>
  <c r="N154" i="2"/>
  <c r="O154" i="2"/>
  <c r="M155" i="2"/>
  <c r="N155" i="2"/>
  <c r="O155" i="2"/>
  <c r="M156" i="2"/>
  <c r="N156" i="2"/>
  <c r="O156" i="2"/>
  <c r="M157" i="2"/>
  <c r="N157" i="2"/>
  <c r="O157" i="2"/>
  <c r="M158" i="2"/>
  <c r="N158" i="2"/>
  <c r="O158" i="2"/>
  <c r="N2" i="2"/>
  <c r="O2" i="2"/>
  <c r="M2" i="2"/>
  <c r="R161" i="2" l="1"/>
  <c r="R162" i="2"/>
  <c r="P162" i="2"/>
  <c r="P160" i="2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2" i="2"/>
  <c r="D165" i="2" l="1"/>
  <c r="F163" i="1" l="1"/>
  <c r="H163" i="1" l="1"/>
  <c r="G163" i="1"/>
  <c r="D162" i="1" l="1"/>
  <c r="D161" i="1"/>
  <c r="E163" i="1" l="1"/>
  <c r="D163" i="1" s="1"/>
</calcChain>
</file>

<file path=xl/sharedStrings.xml><?xml version="1.0" encoding="utf-8"?>
<sst xmlns="http://schemas.openxmlformats.org/spreadsheetml/2006/main" count="360" uniqueCount="197">
  <si>
    <t>arguments</t>
    <phoneticPr fontId="1" type="noConversion"/>
  </si>
  <si>
    <t>function</t>
  </si>
  <si>
    <t>gsl_sf_airy_Ai</t>
  </si>
  <si>
    <t>gsl_sf_airy_Ai_scaled</t>
  </si>
  <si>
    <t>gsl_sf_airy_Bi</t>
  </si>
  <si>
    <t>gsl_sf_airy_Bi_scaled</t>
  </si>
  <si>
    <t>gsl_sf_airy_Ai_deriv_scaled</t>
  </si>
  <si>
    <t>gsl_sf_airy_Ai_deriv</t>
  </si>
  <si>
    <t>gsl_sf_airy_Bi_deriv_scaled</t>
  </si>
  <si>
    <t>gsl_sf_airy_Bi_deriv</t>
  </si>
  <si>
    <t>gsl_sf_atanint</t>
  </si>
  <si>
    <t>gsl_sf_bessel_i0_scaled</t>
  </si>
  <si>
    <t>gsl_sf_bessel_i1_scaled</t>
  </si>
  <si>
    <t>gsl_sf_bessel_i2_scaled</t>
  </si>
  <si>
    <t>gsl_sf_bessel_I0_scaled</t>
  </si>
  <si>
    <t>gsl_sf_bessel_I0</t>
  </si>
  <si>
    <t>gsl_sf_bessel_I1_scaled</t>
  </si>
  <si>
    <t>gsl_sf_bessel_I1</t>
  </si>
  <si>
    <t>gsl_sf_bessel_Inu_scaled</t>
  </si>
  <si>
    <t>gsl_sf_bessel_Inu</t>
  </si>
  <si>
    <t>gsl_sf_bessel_j0</t>
  </si>
  <si>
    <t>gsl_sf_bessel_j1</t>
  </si>
  <si>
    <t>gsl_sf_bessel_j2</t>
  </si>
  <si>
    <t>gsl_sf_bessel_J0</t>
  </si>
  <si>
    <t>gsl_sf_bessel_J1</t>
  </si>
  <si>
    <t>gsl_sf_bessel_Jnu</t>
  </si>
  <si>
    <t>gsl_sf_bessel_k0_scaled</t>
  </si>
  <si>
    <t>gsl_sf_bessel_k1_scaled</t>
  </si>
  <si>
    <t>gsl_sf_bessel_k2_scaled</t>
  </si>
  <si>
    <t>gsl_sf_bessel_K0_scaled</t>
  </si>
  <si>
    <t>gsl_sf_bessel_K0</t>
  </si>
  <si>
    <t>gsl_sf_bessel_K1_scaled</t>
  </si>
  <si>
    <t>gsl_sf_bessel_K1</t>
  </si>
  <si>
    <t>gsl_sf_lnbeta</t>
  </si>
  <si>
    <t>gsl_sf_beta</t>
  </si>
  <si>
    <t>gsl_sf_beta_inc</t>
  </si>
  <si>
    <t>gsl_sf_clausen</t>
  </si>
  <si>
    <t>gsl_sf_dawson</t>
  </si>
  <si>
    <t>gsl_sf_debye_1</t>
  </si>
  <si>
    <t>gsl_sf_debye_2</t>
  </si>
  <si>
    <t>gsl_sf_debye_3</t>
  </si>
  <si>
    <t>gsl_sf_debye_4</t>
  </si>
  <si>
    <t>gsl_sf_debye_5</t>
  </si>
  <si>
    <t>gsl_sf_debye_6</t>
  </si>
  <si>
    <t>gsl_sf_dilog</t>
  </si>
  <si>
    <t>gsl_sf_multiply</t>
  </si>
  <si>
    <t>gsl_sf_ellint_Ecomp</t>
  </si>
  <si>
    <t>gsl_sf_ellint_Pcomp</t>
  </si>
  <si>
    <t>gsl_sf_ellint_Dcomp</t>
  </si>
  <si>
    <t>gsl_sf_ellint_F</t>
  </si>
  <si>
    <t>gsl_sf_ellint_E</t>
  </si>
  <si>
    <t>gsl_sf_ellint_P</t>
  </si>
  <si>
    <t>gsl_sf_ellint_D</t>
  </si>
  <si>
    <t>gsl_sf_ellint_RC</t>
  </si>
  <si>
    <t>gsl_sf_ellint_RD</t>
  </si>
  <si>
    <t>gsl_sf_ellint_RF</t>
  </si>
  <si>
    <t>gsl_sf_ellint_RJ</t>
  </si>
  <si>
    <t>gsl_sf_erfc</t>
  </si>
  <si>
    <t>gsl_sf_log_erfc</t>
  </si>
  <si>
    <t>gsl_sf_erf</t>
  </si>
  <si>
    <t>gsl_sf_erf_Z</t>
  </si>
  <si>
    <t>gsl_sf_erf_Q</t>
  </si>
  <si>
    <t>gsl_sf_hazard</t>
  </si>
  <si>
    <t>gsl_sf_exp</t>
  </si>
  <si>
    <t>gsl_sf_exp_mult</t>
  </si>
  <si>
    <t>gsl_sf_expm1</t>
  </si>
  <si>
    <t>gsl_sf_exprel</t>
  </si>
  <si>
    <t>gsl_sf_exprel_2</t>
  </si>
  <si>
    <t>gsl_sf_expint_E1</t>
  </si>
  <si>
    <t>gsl_sf_expint_E1_scaled</t>
  </si>
  <si>
    <t>gsl_sf_expint_E2</t>
  </si>
  <si>
    <t>gsl_sf_expint_E2_scaled</t>
  </si>
  <si>
    <t>gsl_sf_expint_Ei</t>
  </si>
  <si>
    <t>gsl_sf_expint_Ei_scaled</t>
  </si>
  <si>
    <t>gsl_sf_expint_3</t>
  </si>
  <si>
    <t>gsl_sf_fermi_dirac_m1</t>
  </si>
  <si>
    <t>gsl_sf_fermi_dirac_1</t>
  </si>
  <si>
    <t>gsl_sf_fermi_dirac_2</t>
  </si>
  <si>
    <t>gsl_sf_fermi_dirac_mhalf</t>
  </si>
  <si>
    <t>gsl_sf_fermi_dirac_half</t>
  </si>
  <si>
    <t>gsl_sf_fermi_dirac_3half</t>
  </si>
  <si>
    <t>gsl_sf_fermi_dirac_inc_0</t>
  </si>
  <si>
    <t>gsl_sf_lngamma</t>
  </si>
  <si>
    <t>gsl_sf_gamma</t>
  </si>
  <si>
    <t>gsl_sf_gammastar</t>
  </si>
  <si>
    <t>gsl_sf_gammainv</t>
  </si>
  <si>
    <t>gsl_sf_gamma_inc_P</t>
  </si>
  <si>
    <t>gsl_sf_gamma_inc_Q</t>
  </si>
  <si>
    <t>gsl_sf_gamma_inc</t>
  </si>
  <si>
    <t>gsl_sf_gegenpoly_2</t>
  </si>
  <si>
    <t>gsl_sf_gegenpoly_3</t>
  </si>
  <si>
    <t>gsl_sf_hyperg_0F1</t>
  </si>
  <si>
    <t>gsl_sf_hyperg_1F1</t>
  </si>
  <si>
    <t>gsl_sf_hyperg_2F0</t>
  </si>
  <si>
    <t>gsl_sf_hyperg_2F1</t>
  </si>
  <si>
    <t>gsl_sf_hyperg_2F1_conj</t>
  </si>
  <si>
    <t>gsl_sf_hyperg_2F1_renorm</t>
  </si>
  <si>
    <t>gsl_sf_hyperg_2F1_conj_renorm</t>
  </si>
  <si>
    <t>gsl_sf_hyperg_U</t>
  </si>
  <si>
    <t>gsl_sf_laguerre_1</t>
  </si>
  <si>
    <t>gsl_sf_laguerre_2</t>
  </si>
  <si>
    <t>gsl_sf_laguerre_3</t>
  </si>
  <si>
    <t>gsl_sf_lambert_W0</t>
  </si>
  <si>
    <t>gsl_sf_lambert_Wm1</t>
  </si>
  <si>
    <t>gsl_sf_conicalP_0</t>
  </si>
  <si>
    <t>gsl_sf_conicalP_1</t>
  </si>
  <si>
    <t>gsl_sf_conicalP_half</t>
  </si>
  <si>
    <t>gsl_sf_conicalP_mhalf</t>
  </si>
  <si>
    <t>gsl_sf_legendre_H3d_0</t>
  </si>
  <si>
    <t>gsl_sf_legendre_H3d_1</t>
  </si>
  <si>
    <t>gsl_sf_legendre_P1</t>
  </si>
  <si>
    <t>gsl_sf_legendre_P2</t>
  </si>
  <si>
    <t>gsl_sf_legendre_P3</t>
  </si>
  <si>
    <t>gsl_sf_legendre_Q0</t>
  </si>
  <si>
    <t>gsl_sf_legendre_Q1</t>
  </si>
  <si>
    <t>gsl_sf_log</t>
  </si>
  <si>
    <t>gsl_sf_log_abs</t>
  </si>
  <si>
    <t>gsl_sf_log_1plusx</t>
  </si>
  <si>
    <t>gsl_sf_log_1plusx_mx</t>
  </si>
  <si>
    <t>gsl_sf_lnpoch</t>
  </si>
  <si>
    <t>gsl_sf_poch</t>
  </si>
  <si>
    <t>gsl_sf_pochrel</t>
  </si>
  <si>
    <t>gsl_sf_psi</t>
  </si>
  <si>
    <t>gsl_sf_psi_1piy</t>
  </si>
  <si>
    <t>gsl_sf_psi_1</t>
  </si>
  <si>
    <t>gsl_sf_Shi</t>
  </si>
  <si>
    <t>gsl_sf_Chi</t>
  </si>
  <si>
    <t>gsl_sf_Si</t>
  </si>
  <si>
    <t>gsl_sf_Ci</t>
  </si>
  <si>
    <t>gsl_sf_synchrotron_1</t>
  </si>
  <si>
    <t>gsl_sf_synchrotron_2</t>
  </si>
  <si>
    <t>gsl_sf_transport_2</t>
  </si>
  <si>
    <t>gsl_sf_transport_3</t>
  </si>
  <si>
    <t>gsl_sf_transport_4</t>
  </si>
  <si>
    <t>gsl_sf_transport_5</t>
  </si>
  <si>
    <t>gsl_sf_sin</t>
  </si>
  <si>
    <t>gsl_sf_cos</t>
  </si>
  <si>
    <t>gsl_sf_lnsinh</t>
  </si>
  <si>
    <t>gsl_sf_lncosh</t>
  </si>
  <si>
    <t>gsl_sf_angle_restrict_symm</t>
  </si>
  <si>
    <t>gsl_sf_angle_restrict_pos</t>
  </si>
  <si>
    <t>gsl_sf_sinc</t>
  </si>
  <si>
    <t>gsl_sf_zeta</t>
  </si>
  <si>
    <t>gsl_sf_hzeta</t>
  </si>
  <si>
    <t>gsl_sf_zetam1</t>
  </si>
  <si>
    <t>gsl_sf_eta</t>
  </si>
  <si>
    <t>gsl_sf_bessel_Knu_scaled</t>
  </si>
  <si>
    <t>gsl_sf_bessel_Knu</t>
  </si>
  <si>
    <t>gsl_sf_bessel_lnKnu</t>
  </si>
  <si>
    <t>gsl_sf_bessel_y0</t>
  </si>
  <si>
    <t>gsl_sf_bessel_y1</t>
  </si>
  <si>
    <t>gsl_sf_bessel_y2</t>
  </si>
  <si>
    <t>gsl_sf_bessel_Y0</t>
  </si>
  <si>
    <t>gsl_sf_bessel_Y1</t>
  </si>
  <si>
    <t>gsl_sf_bessel_Ynu</t>
  </si>
  <si>
    <t>gsl_sf_fermi_dirac_0</t>
    <phoneticPr fontId="1" type="noConversion"/>
  </si>
  <si>
    <t>Maximum inaccuracy detected</t>
    <phoneticPr fontId="1" type="noConversion"/>
  </si>
  <si>
    <t>total</t>
    <phoneticPr fontId="1" type="noConversion"/>
  </si>
  <si>
    <t>1 input</t>
    <phoneticPr fontId="1" type="noConversion"/>
  </si>
  <si>
    <t>max_algotirhm
3inputs</t>
    <phoneticPr fontId="1" type="noConversion"/>
  </si>
  <si>
    <t>3 inputs</t>
    <phoneticPr fontId="1" type="noConversion"/>
  </si>
  <si>
    <t>max_algotirhm
4inputs</t>
  </si>
  <si>
    <t>4 inputs</t>
  </si>
  <si>
    <t>total</t>
    <phoneticPr fontId="1" type="noConversion"/>
  </si>
  <si>
    <t>gsl_sf_ellint_Kcomp</t>
    <phoneticPr fontId="1" type="noConversion"/>
  </si>
  <si>
    <t>gsl_sf_gegenpoly_1</t>
    <phoneticPr fontId="1" type="noConversion"/>
  </si>
  <si>
    <t>gsl_sf_hypot</t>
    <phoneticPr fontId="1" type="noConversion"/>
  </si>
  <si>
    <t>max_algorithm
1input</t>
    <phoneticPr fontId="1" type="noConversion"/>
  </si>
  <si>
    <t>MAX</t>
    <phoneticPr fontId="1" type="noConversion"/>
  </si>
  <si>
    <t>MAX algorithm</t>
    <phoneticPr fontId="1" type="noConversion"/>
  </si>
  <si>
    <t>total</t>
    <phoneticPr fontId="1" type="noConversion"/>
  </si>
  <si>
    <t>2 inputs</t>
    <phoneticPr fontId="1" type="noConversion"/>
  </si>
  <si>
    <t>max_algotirhm
2inputs</t>
    <phoneticPr fontId="1" type="noConversion"/>
  </si>
  <si>
    <t>all equal</t>
    <phoneticPr fontId="1" type="noConversion"/>
  </si>
  <si>
    <t>LSGA</t>
  </si>
  <si>
    <t>relative error by RAND</t>
  </si>
  <si>
    <t>RAND vs LSGA</t>
  </si>
  <si>
    <t>STD&gt; RAND</t>
  </si>
  <si>
    <t>RAND</t>
  </si>
  <si>
    <t>RAND &lt; 
LSGA</t>
  </si>
  <si>
    <t>RAND &gt; 
LSGA</t>
  </si>
  <si>
    <t>RAND &lt;STD</t>
  </si>
  <si>
    <t>RAND vs STD</t>
  </si>
  <si>
    <t>STD vs LSGA</t>
  </si>
  <si>
    <t>RAND &lt; STD</t>
  </si>
  <si>
    <t>RAND &gt; STD</t>
  </si>
  <si>
    <t>STD &lt; LSGA</t>
  </si>
  <si>
    <t>STD &gt; LSGA</t>
  </si>
  <si>
    <t>relative error by STD</t>
  </si>
  <si>
    <t>relative error by LSGA</t>
  </si>
  <si>
    <t>STD</t>
  </si>
  <si>
    <t>RAND &gt; LSGA</t>
  </si>
  <si>
    <t>LSGA &lt; RAND</t>
  </si>
  <si>
    <t xml:space="preserve">STD &gt; LSGA </t>
  </si>
  <si>
    <t>LSGA &lt; STD</t>
  </si>
  <si>
    <t>relative error by LSGA(0812)</t>
  </si>
  <si>
    <t>The sum is not 157 because of equal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</si>
</sst>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164" fontId="0" fillId="0" borderId="0" xfId="0" applyNumberFormat="1" applyAlignment="1">
      <alignment vertical="center" wrapText="1"/>
    </xf>
    <xf numFmtId="164" fontId="0" fillId="0" borderId="0" xfId="0" applyNumberFormat="1">
      <alignment vertical="center"/>
    </xf>
    <xf numFmtId="0" fontId="0" fillId="0" borderId="0" xfId="0" applyFill="1">
      <alignment vertical="center"/>
    </xf>
    <xf numFmtId="164" fontId="0" fillId="0" borderId="0" xfId="0" applyNumberFormat="1" applyFill="1">
      <alignment vertical="center"/>
    </xf>
    <xf numFmtId="0" fontId="0" fillId="2" borderId="0" xfId="0" applyFill="1">
      <alignment vertical="center"/>
    </xf>
    <xf numFmtId="164" fontId="0" fillId="0" borderId="0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0" borderId="0" xfId="0" applyFill="1" applyAlignment="1">
      <alignment vertical="center" wrapText="1"/>
    </xf>
    <xf numFmtId="164" fontId="0" fillId="0" borderId="0" xfId="0" applyNumberForma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5" borderId="0" xfId="0" applyFill="1">
      <alignment vertical="center"/>
    </xf>
    <xf numFmtId="164" fontId="0" fillId="5" borderId="0" xfId="0" applyNumberFormat="1" applyFill="1">
      <alignment vertical="center"/>
    </xf>
    <xf numFmtId="0" fontId="2" fillId="0" borderId="0" xfId="0" applyFont="1">
      <alignment vertical="center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5"/>
  <sheetViews>
    <sheetView topLeftCell="A128" workbookViewId="0">
      <selection activeCell="C1" sqref="C1"/>
    </sheetView>
  </sheetViews>
  <sheetFormatPr defaultRowHeight="15"/>
  <cols>
    <col min="2" max="2" width="25.140625" customWidth="1"/>
    <col min="3" max="4" width="18.42578125" customWidth="1"/>
    <col min="5" max="5" width="15.28515625" customWidth="1"/>
    <col min="6" max="6" width="16.42578125" customWidth="1"/>
    <col min="7" max="8" width="15.140625" customWidth="1"/>
    <col min="9" max="9" width="15.140625" style="3" customWidth="1"/>
    <col min="10" max="10" width="16.42578125" style="3" customWidth="1"/>
    <col min="11" max="11" width="15.28515625" style="3" customWidth="1"/>
  </cols>
  <sheetData>
    <row r="1" spans="1:11" ht="30">
      <c r="A1" t="s">
        <v>0</v>
      </c>
      <c r="B1" t="s">
        <v>1</v>
      </c>
      <c r="C1" s="1" t="s">
        <v>175</v>
      </c>
      <c r="D1" s="1" t="s">
        <v>195</v>
      </c>
      <c r="E1" s="1" t="s">
        <v>167</v>
      </c>
      <c r="F1" s="7" t="s">
        <v>172</v>
      </c>
      <c r="G1" s="7" t="s">
        <v>159</v>
      </c>
      <c r="H1" s="7" t="s">
        <v>161</v>
      </c>
      <c r="I1" s="9"/>
      <c r="J1" s="9"/>
      <c r="K1" s="10"/>
    </row>
    <row r="2" spans="1:11">
      <c r="A2" s="3">
        <v>1</v>
      </c>
      <c r="B2" s="3" t="s">
        <v>2</v>
      </c>
      <c r="C2" s="4">
        <v>31.291149999999998</v>
      </c>
      <c r="D2" s="2">
        <v>345.0566</v>
      </c>
      <c r="E2" t="str">
        <f t="shared" ref="E2:E33" si="0">IF(A2=1, IF(C2&gt;D2,"RAND","LSGA"), "")</f>
        <v>LSGA</v>
      </c>
      <c r="F2" t="str">
        <f t="shared" ref="F2:F33" si="1">IF(A2=2, IF(C2&gt;D2,"RAND","LSGA"), "")</f>
        <v/>
      </c>
      <c r="G2" t="str">
        <f t="shared" ref="G2:G33" si="2">IF(A2=3, IF(C2&gt;D2,"RAND","LSGA"), "")</f>
        <v/>
      </c>
      <c r="H2" t="str">
        <f t="shared" ref="H2:H33" si="3">IF(A2=4, IF(C2&gt;D2,"RAND","LSGA"), "")</f>
        <v/>
      </c>
      <c r="K2" s="4"/>
    </row>
    <row r="3" spans="1:11">
      <c r="A3" s="3">
        <v>1</v>
      </c>
      <c r="B3" s="3" t="s">
        <v>3</v>
      </c>
      <c r="C3" s="4">
        <v>31.291149999999998</v>
      </c>
      <c r="D3" s="2">
        <v>345.0566</v>
      </c>
      <c r="E3" t="str">
        <f t="shared" si="0"/>
        <v>LSGA</v>
      </c>
      <c r="F3" t="str">
        <f t="shared" si="1"/>
        <v/>
      </c>
      <c r="G3" t="str">
        <f t="shared" si="2"/>
        <v/>
      </c>
      <c r="H3" t="str">
        <f t="shared" si="3"/>
        <v/>
      </c>
      <c r="K3" s="4"/>
    </row>
    <row r="4" spans="1:11">
      <c r="A4" s="3">
        <v>1</v>
      </c>
      <c r="B4" s="3" t="s">
        <v>4</v>
      </c>
      <c r="C4" s="4">
        <v>14.546049999999999</v>
      </c>
      <c r="D4" s="2">
        <v>87.476789999999994</v>
      </c>
      <c r="E4" t="str">
        <f t="shared" si="0"/>
        <v>LSGA</v>
      </c>
      <c r="F4" t="str">
        <f t="shared" si="1"/>
        <v/>
      </c>
      <c r="G4" t="str">
        <f t="shared" si="2"/>
        <v/>
      </c>
      <c r="H4" t="str">
        <f t="shared" si="3"/>
        <v/>
      </c>
      <c r="K4" s="4"/>
    </row>
    <row r="5" spans="1:11">
      <c r="A5" s="3">
        <v>1</v>
      </c>
      <c r="B5" s="3" t="s">
        <v>5</v>
      </c>
      <c r="C5" s="4">
        <v>14.546049999999999</v>
      </c>
      <c r="D5" s="2">
        <v>87.476789999999994</v>
      </c>
      <c r="E5" t="str">
        <f t="shared" si="0"/>
        <v>LSGA</v>
      </c>
      <c r="F5" t="str">
        <f t="shared" si="1"/>
        <v/>
      </c>
      <c r="G5" t="str">
        <f t="shared" si="2"/>
        <v/>
      </c>
      <c r="H5" t="str">
        <f t="shared" si="3"/>
        <v/>
      </c>
      <c r="K5" s="4"/>
    </row>
    <row r="6" spans="1:11">
      <c r="A6" s="3">
        <v>1</v>
      </c>
      <c r="B6" s="3" t="s">
        <v>6</v>
      </c>
      <c r="C6" s="4">
        <v>2.698213E+19</v>
      </c>
      <c r="D6" s="2">
        <v>1541870</v>
      </c>
      <c r="E6" s="8" t="str">
        <f t="shared" si="0"/>
        <v>RAND</v>
      </c>
      <c r="F6" t="str">
        <f t="shared" si="1"/>
        <v/>
      </c>
      <c r="G6" t="str">
        <f t="shared" si="2"/>
        <v/>
      </c>
      <c r="H6" t="str">
        <f t="shared" si="3"/>
        <v/>
      </c>
      <c r="K6" s="4"/>
    </row>
    <row r="7" spans="1:11">
      <c r="A7" s="3">
        <v>1</v>
      </c>
      <c r="B7" s="3" t="s">
        <v>7</v>
      </c>
      <c r="C7" s="4">
        <v>2.698213E+19</v>
      </c>
      <c r="D7" s="2">
        <v>1541870</v>
      </c>
      <c r="E7" s="8" t="str">
        <f t="shared" si="0"/>
        <v>RAND</v>
      </c>
      <c r="F7" t="str">
        <f t="shared" si="1"/>
        <v/>
      </c>
      <c r="G7" t="str">
        <f t="shared" si="2"/>
        <v/>
      </c>
      <c r="H7" t="str">
        <f t="shared" si="3"/>
        <v/>
      </c>
      <c r="K7" s="4"/>
    </row>
    <row r="8" spans="1:11">
      <c r="A8" s="3">
        <v>1</v>
      </c>
      <c r="B8" s="3" t="s">
        <v>8</v>
      </c>
      <c r="C8" s="4">
        <v>1.659357E+19</v>
      </c>
      <c r="D8" s="2">
        <v>2.076874E+19</v>
      </c>
      <c r="E8" t="str">
        <f t="shared" si="0"/>
        <v>LSGA</v>
      </c>
      <c r="F8" t="str">
        <f t="shared" si="1"/>
        <v/>
      </c>
      <c r="G8" t="str">
        <f t="shared" si="2"/>
        <v/>
      </c>
      <c r="H8" t="str">
        <f t="shared" si="3"/>
        <v/>
      </c>
      <c r="K8" s="4"/>
    </row>
    <row r="9" spans="1:11">
      <c r="A9" s="3">
        <v>1</v>
      </c>
      <c r="B9" s="3" t="s">
        <v>9</v>
      </c>
      <c r="C9" s="4">
        <v>1.659357E+19</v>
      </c>
      <c r="D9" s="2">
        <v>8.941285E+18</v>
      </c>
      <c r="E9" s="8" t="str">
        <f t="shared" si="0"/>
        <v>RAND</v>
      </c>
      <c r="F9" t="str">
        <f t="shared" si="1"/>
        <v/>
      </c>
      <c r="G9" t="str">
        <f t="shared" si="2"/>
        <v/>
      </c>
      <c r="H9" t="str">
        <f t="shared" si="3"/>
        <v/>
      </c>
      <c r="K9" s="4"/>
    </row>
    <row r="10" spans="1:11">
      <c r="A10" s="3">
        <v>1</v>
      </c>
      <c r="B10" s="3" t="s">
        <v>10</v>
      </c>
      <c r="C10" s="4">
        <v>1.443215E-16</v>
      </c>
      <c r="D10" s="2">
        <v>1.618351E-16</v>
      </c>
      <c r="E10" t="str">
        <f t="shared" si="0"/>
        <v>LSGA</v>
      </c>
      <c r="F10" t="str">
        <f t="shared" si="1"/>
        <v/>
      </c>
      <c r="G10" t="str">
        <f t="shared" si="2"/>
        <v/>
      </c>
      <c r="H10" t="str">
        <f t="shared" si="3"/>
        <v/>
      </c>
      <c r="K10" s="4"/>
    </row>
    <row r="11" spans="1:11">
      <c r="A11" s="3">
        <v>1</v>
      </c>
      <c r="B11" s="3" t="s">
        <v>11</v>
      </c>
      <c r="C11" s="4">
        <v>3.0544199999999999E-9</v>
      </c>
      <c r="D11" s="2">
        <v>1</v>
      </c>
      <c r="E11" t="str">
        <f t="shared" si="0"/>
        <v>LSGA</v>
      </c>
      <c r="F11" t="str">
        <f t="shared" si="1"/>
        <v/>
      </c>
      <c r="G11" t="str">
        <f t="shared" si="2"/>
        <v/>
      </c>
      <c r="H11" t="str">
        <f t="shared" si="3"/>
        <v/>
      </c>
      <c r="K11" s="4"/>
    </row>
    <row r="12" spans="1:11">
      <c r="A12" s="3">
        <v>1</v>
      </c>
      <c r="B12" s="3" t="s">
        <v>12</v>
      </c>
      <c r="C12" s="4">
        <v>1</v>
      </c>
      <c r="D12" s="2">
        <v>1</v>
      </c>
      <c r="E12" t="str">
        <f t="shared" si="0"/>
        <v>LSGA</v>
      </c>
      <c r="F12" t="str">
        <f t="shared" si="1"/>
        <v/>
      </c>
      <c r="G12" t="str">
        <f t="shared" si="2"/>
        <v/>
      </c>
      <c r="H12" t="str">
        <f t="shared" si="3"/>
        <v/>
      </c>
      <c r="K12" s="4"/>
    </row>
    <row r="13" spans="1:11">
      <c r="A13" s="3">
        <v>1</v>
      </c>
      <c r="B13" s="3" t="s">
        <v>13</v>
      </c>
      <c r="C13" s="4">
        <v>1</v>
      </c>
      <c r="D13" s="2">
        <v>1</v>
      </c>
      <c r="E13" t="str">
        <f t="shared" si="0"/>
        <v>LSGA</v>
      </c>
      <c r="F13" t="str">
        <f t="shared" si="1"/>
        <v/>
      </c>
      <c r="G13" t="str">
        <f t="shared" si="2"/>
        <v/>
      </c>
      <c r="H13" t="str">
        <f t="shared" si="3"/>
        <v/>
      </c>
      <c r="K13" s="4"/>
    </row>
    <row r="14" spans="1:11">
      <c r="A14" s="3">
        <v>1</v>
      </c>
      <c r="B14" s="3" t="s">
        <v>14</v>
      </c>
      <c r="C14" s="4">
        <v>9.9194990000000004E-17</v>
      </c>
      <c r="D14" s="2">
        <v>1.864206E-6</v>
      </c>
      <c r="E14" t="str">
        <f t="shared" si="0"/>
        <v>LSGA</v>
      </c>
      <c r="F14" t="str">
        <f t="shared" si="1"/>
        <v/>
      </c>
      <c r="G14" t="str">
        <f t="shared" si="2"/>
        <v/>
      </c>
      <c r="H14" t="str">
        <f t="shared" si="3"/>
        <v/>
      </c>
      <c r="K14" s="4"/>
    </row>
    <row r="15" spans="1:11">
      <c r="A15" s="3">
        <v>1</v>
      </c>
      <c r="B15" s="3" t="s">
        <v>15</v>
      </c>
      <c r="C15" s="4">
        <v>0</v>
      </c>
      <c r="D15" s="2">
        <v>1.847166E-6</v>
      </c>
      <c r="E15" t="str">
        <f t="shared" si="0"/>
        <v>LSGA</v>
      </c>
      <c r="F15" t="str">
        <f t="shared" si="1"/>
        <v/>
      </c>
      <c r="G15" t="str">
        <f t="shared" si="2"/>
        <v/>
      </c>
      <c r="H15" t="str">
        <f t="shared" si="3"/>
        <v/>
      </c>
      <c r="K15" s="4"/>
    </row>
    <row r="16" spans="1:11">
      <c r="A16" s="3">
        <v>1</v>
      </c>
      <c r="B16" s="3" t="s">
        <v>16</v>
      </c>
      <c r="C16" s="4">
        <v>1.617932E-16</v>
      </c>
      <c r="D16" s="2">
        <v>1.864206E-6</v>
      </c>
      <c r="E16" t="str">
        <f t="shared" si="0"/>
        <v>LSGA</v>
      </c>
      <c r="F16" t="str">
        <f t="shared" si="1"/>
        <v/>
      </c>
      <c r="G16" t="str">
        <f t="shared" si="2"/>
        <v/>
      </c>
      <c r="H16" t="str">
        <f t="shared" si="3"/>
        <v/>
      </c>
      <c r="K16" s="4"/>
    </row>
    <row r="17" spans="1:11">
      <c r="A17" s="3">
        <v>1</v>
      </c>
      <c r="B17" s="3" t="s">
        <v>17</v>
      </c>
      <c r="C17" s="4">
        <v>0</v>
      </c>
      <c r="D17" s="2">
        <v>1.816357E-6</v>
      </c>
      <c r="E17" t="str">
        <f t="shared" si="0"/>
        <v>LSGA</v>
      </c>
      <c r="F17" t="str">
        <f t="shared" si="1"/>
        <v/>
      </c>
      <c r="G17" t="str">
        <f t="shared" si="2"/>
        <v/>
      </c>
      <c r="H17" t="str">
        <f t="shared" si="3"/>
        <v/>
      </c>
      <c r="K17" s="4"/>
    </row>
    <row r="18" spans="1:11">
      <c r="A18" s="3">
        <v>2</v>
      </c>
      <c r="B18" s="3" t="s">
        <v>18</v>
      </c>
      <c r="C18" s="4">
        <v>6.3508090000000005E-11</v>
      </c>
      <c r="D18" s="2">
        <v>4.0305800000000003E-6</v>
      </c>
      <c r="E18" t="str">
        <f t="shared" si="0"/>
        <v/>
      </c>
      <c r="F18" t="str">
        <f t="shared" si="1"/>
        <v>LSGA</v>
      </c>
      <c r="G18" t="str">
        <f t="shared" si="2"/>
        <v/>
      </c>
      <c r="H18" t="str">
        <f t="shared" si="3"/>
        <v/>
      </c>
      <c r="K18" s="4"/>
    </row>
    <row r="19" spans="1:11">
      <c r="A19" s="3">
        <v>2</v>
      </c>
      <c r="B19" s="3" t="s">
        <v>19</v>
      </c>
      <c r="C19" s="4">
        <v>6.3508090000000005E-11</v>
      </c>
      <c r="D19" s="2">
        <v>3.395663E-6</v>
      </c>
      <c r="E19" t="str">
        <f t="shared" si="0"/>
        <v/>
      </c>
      <c r="F19" t="str">
        <f t="shared" si="1"/>
        <v>LSGA</v>
      </c>
      <c r="G19" t="str">
        <f t="shared" si="2"/>
        <v/>
      </c>
      <c r="H19" t="str">
        <f t="shared" si="3"/>
        <v/>
      </c>
      <c r="K19" s="4"/>
    </row>
    <row r="20" spans="1:11">
      <c r="A20" s="3">
        <v>1</v>
      </c>
      <c r="B20" s="3" t="s">
        <v>20</v>
      </c>
      <c r="C20" s="4">
        <v>32.963999999999999</v>
      </c>
      <c r="D20" s="2">
        <v>67.604579999999999</v>
      </c>
      <c r="E20" t="str">
        <f t="shared" si="0"/>
        <v>LSGA</v>
      </c>
      <c r="F20" t="str">
        <f t="shared" si="1"/>
        <v/>
      </c>
      <c r="G20" t="str">
        <f t="shared" si="2"/>
        <v/>
      </c>
      <c r="H20" t="str">
        <f t="shared" si="3"/>
        <v/>
      </c>
      <c r="K20" s="4"/>
    </row>
    <row r="21" spans="1:11">
      <c r="A21" s="3">
        <v>1</v>
      </c>
      <c r="B21" s="3" t="s">
        <v>21</v>
      </c>
      <c r="C21" s="4">
        <v>108.9913</v>
      </c>
      <c r="D21" s="2">
        <v>279.84769999999997</v>
      </c>
      <c r="E21" t="str">
        <f t="shared" si="0"/>
        <v>LSGA</v>
      </c>
      <c r="F21" t="str">
        <f t="shared" si="1"/>
        <v/>
      </c>
      <c r="G21" t="str">
        <f t="shared" si="2"/>
        <v/>
      </c>
      <c r="H21" t="str">
        <f t="shared" si="3"/>
        <v/>
      </c>
      <c r="K21" s="4"/>
    </row>
    <row r="22" spans="1:11">
      <c r="A22" s="3">
        <v>1</v>
      </c>
      <c r="B22" s="3" t="s">
        <v>22</v>
      </c>
      <c r="C22" s="4">
        <v>32.963999999999999</v>
      </c>
      <c r="D22" s="2">
        <v>67.604579999999999</v>
      </c>
      <c r="E22" t="str">
        <f t="shared" si="0"/>
        <v>LSGA</v>
      </c>
      <c r="F22" t="str">
        <f t="shared" si="1"/>
        <v/>
      </c>
      <c r="G22" t="str">
        <f t="shared" si="2"/>
        <v/>
      </c>
      <c r="H22" t="str">
        <f t="shared" si="3"/>
        <v/>
      </c>
      <c r="K22" s="4"/>
    </row>
    <row r="23" spans="1:11">
      <c r="A23" s="3">
        <v>1</v>
      </c>
      <c r="B23" s="3" t="s">
        <v>23</v>
      </c>
      <c r="C23" s="4">
        <v>2.2482690000000001E-16</v>
      </c>
      <c r="D23" s="2">
        <v>3.024583E-16</v>
      </c>
      <c r="E23" t="str">
        <f t="shared" si="0"/>
        <v>LSGA</v>
      </c>
      <c r="F23" t="str">
        <f t="shared" si="1"/>
        <v/>
      </c>
      <c r="G23" t="str">
        <f t="shared" si="2"/>
        <v/>
      </c>
      <c r="H23" t="str">
        <f t="shared" si="3"/>
        <v/>
      </c>
      <c r="K23" s="4"/>
    </row>
    <row r="24" spans="1:11">
      <c r="A24" s="3">
        <v>1</v>
      </c>
      <c r="B24" s="3" t="s">
        <v>24</v>
      </c>
      <c r="C24" s="4">
        <v>2.6940980000000001E-16</v>
      </c>
      <c r="D24" s="2">
        <v>4.3397549999999998E-16</v>
      </c>
      <c r="E24" t="str">
        <f t="shared" si="0"/>
        <v>LSGA</v>
      </c>
      <c r="F24" t="str">
        <f t="shared" si="1"/>
        <v/>
      </c>
      <c r="G24" t="str">
        <f t="shared" si="2"/>
        <v/>
      </c>
      <c r="H24" t="str">
        <f t="shared" si="3"/>
        <v/>
      </c>
      <c r="K24" s="4"/>
    </row>
    <row r="25" spans="1:11">
      <c r="A25" s="3">
        <v>2</v>
      </c>
      <c r="B25" s="3" t="s">
        <v>25</v>
      </c>
      <c r="C25" s="4">
        <v>6.3508090000000005E-11</v>
      </c>
      <c r="D25" s="2">
        <v>3.395663E-6</v>
      </c>
      <c r="E25" t="str">
        <f t="shared" si="0"/>
        <v/>
      </c>
      <c r="F25" t="str">
        <f t="shared" si="1"/>
        <v>LSGA</v>
      </c>
      <c r="G25" t="str">
        <f t="shared" si="2"/>
        <v/>
      </c>
      <c r="H25" t="str">
        <f t="shared" si="3"/>
        <v/>
      </c>
      <c r="K25" s="4"/>
    </row>
    <row r="26" spans="1:11">
      <c r="A26" s="3">
        <v>1</v>
      </c>
      <c r="B26" s="3" t="s">
        <v>26</v>
      </c>
      <c r="C26" s="4">
        <v>9.7204359999999998E-17</v>
      </c>
      <c r="D26" s="2">
        <v>1.007292E-16</v>
      </c>
      <c r="E26" t="str">
        <f t="shared" si="0"/>
        <v>LSGA</v>
      </c>
      <c r="F26" t="str">
        <f t="shared" si="1"/>
        <v/>
      </c>
      <c r="G26" t="str">
        <f t="shared" si="2"/>
        <v/>
      </c>
      <c r="H26" t="str">
        <f t="shared" si="3"/>
        <v/>
      </c>
      <c r="K26" s="4"/>
    </row>
    <row r="27" spans="1:11">
      <c r="A27" s="3">
        <v>1</v>
      </c>
      <c r="B27" s="3" t="s">
        <v>27</v>
      </c>
      <c r="C27" s="4">
        <v>1.4906640000000001E-16</v>
      </c>
      <c r="D27" s="2">
        <v>1.8989880000000001E-16</v>
      </c>
      <c r="E27" t="str">
        <f t="shared" si="0"/>
        <v>LSGA</v>
      </c>
      <c r="F27" t="str">
        <f t="shared" si="1"/>
        <v/>
      </c>
      <c r="G27" t="str">
        <f t="shared" si="2"/>
        <v/>
      </c>
      <c r="H27" t="str">
        <f t="shared" si="3"/>
        <v/>
      </c>
      <c r="K27" s="4"/>
    </row>
    <row r="28" spans="1:11">
      <c r="A28" s="3">
        <v>1</v>
      </c>
      <c r="B28" s="3" t="s">
        <v>28</v>
      </c>
      <c r="C28" s="4">
        <v>1.9452319999999999E-16</v>
      </c>
      <c r="D28" s="2">
        <v>2.6464249999999999E-16</v>
      </c>
      <c r="E28" t="str">
        <f t="shared" si="0"/>
        <v>LSGA</v>
      </c>
      <c r="F28" t="str">
        <f t="shared" si="1"/>
        <v/>
      </c>
      <c r="G28" t="str">
        <f t="shared" si="2"/>
        <v/>
      </c>
      <c r="H28" t="str">
        <f t="shared" si="3"/>
        <v/>
      </c>
      <c r="K28" s="4"/>
    </row>
    <row r="29" spans="1:11">
      <c r="A29" s="3">
        <v>1</v>
      </c>
      <c r="B29" s="3" t="s">
        <v>29</v>
      </c>
      <c r="C29" s="4">
        <v>3.9389699999999997E-12</v>
      </c>
      <c r="D29" s="2">
        <v>1.9071999999999999E-6</v>
      </c>
      <c r="E29" t="str">
        <f t="shared" si="0"/>
        <v>LSGA</v>
      </c>
      <c r="F29" t="str">
        <f t="shared" si="1"/>
        <v/>
      </c>
      <c r="G29" t="str">
        <f t="shared" si="2"/>
        <v/>
      </c>
      <c r="H29" t="str">
        <f t="shared" si="3"/>
        <v/>
      </c>
      <c r="K29" s="4"/>
    </row>
    <row r="30" spans="1:11">
      <c r="A30" s="3">
        <v>1</v>
      </c>
      <c r="B30" s="3" t="s">
        <v>30</v>
      </c>
      <c r="C30" s="4">
        <v>2.888541E-16</v>
      </c>
      <c r="D30" s="2">
        <v>1.792394E-6</v>
      </c>
      <c r="E30" t="str">
        <f t="shared" si="0"/>
        <v>LSGA</v>
      </c>
      <c r="F30" t="str">
        <f t="shared" si="1"/>
        <v/>
      </c>
      <c r="G30" t="str">
        <f t="shared" si="2"/>
        <v/>
      </c>
      <c r="H30" t="str">
        <f t="shared" si="3"/>
        <v/>
      </c>
      <c r="K30" s="4"/>
    </row>
    <row r="31" spans="1:11">
      <c r="A31" s="3">
        <v>1</v>
      </c>
      <c r="B31" s="3" t="s">
        <v>31</v>
      </c>
      <c r="C31" s="4">
        <v>3.9391379999999998E-12</v>
      </c>
      <c r="D31" s="2">
        <v>1.9071999999999999E-6</v>
      </c>
      <c r="E31" t="str">
        <f t="shared" si="0"/>
        <v>LSGA</v>
      </c>
      <c r="F31" t="str">
        <f t="shared" si="1"/>
        <v/>
      </c>
      <c r="G31" t="str">
        <f t="shared" si="2"/>
        <v/>
      </c>
      <c r="H31" t="str">
        <f t="shared" si="3"/>
        <v/>
      </c>
      <c r="K31" s="4"/>
    </row>
    <row r="32" spans="1:11">
      <c r="A32" s="3">
        <v>1</v>
      </c>
      <c r="B32" s="3" t="s">
        <v>32</v>
      </c>
      <c r="C32" s="4">
        <v>9.2467170000000006E-17</v>
      </c>
      <c r="D32" s="2">
        <v>2.144371E-6</v>
      </c>
      <c r="E32" t="str">
        <f t="shared" si="0"/>
        <v>LSGA</v>
      </c>
      <c r="F32" t="str">
        <f t="shared" si="1"/>
        <v/>
      </c>
      <c r="G32" t="str">
        <f t="shared" si="2"/>
        <v/>
      </c>
      <c r="H32" t="str">
        <f t="shared" si="3"/>
        <v/>
      </c>
      <c r="K32" s="4"/>
    </row>
    <row r="33" spans="1:11">
      <c r="A33" s="3">
        <v>2</v>
      </c>
      <c r="B33" s="3" t="s">
        <v>33</v>
      </c>
      <c r="C33" s="4">
        <v>6.150336E-2</v>
      </c>
      <c r="D33" s="2">
        <v>5.0817500000000003E-4</v>
      </c>
      <c r="E33" t="str">
        <f t="shared" si="0"/>
        <v/>
      </c>
      <c r="F33" s="8" t="str">
        <f t="shared" si="1"/>
        <v>RAND</v>
      </c>
      <c r="G33" t="str">
        <f t="shared" si="2"/>
        <v/>
      </c>
      <c r="H33" t="str">
        <f t="shared" si="3"/>
        <v/>
      </c>
      <c r="K33" s="4"/>
    </row>
    <row r="34" spans="1:11">
      <c r="A34" s="3">
        <v>2</v>
      </c>
      <c r="B34" s="3" t="s">
        <v>34</v>
      </c>
      <c r="C34" s="4">
        <v>1.814225E-6</v>
      </c>
      <c r="D34" s="2">
        <v>1.902417E-6</v>
      </c>
      <c r="E34" t="str">
        <f t="shared" ref="E34:E65" si="4">IF(A34=1, IF(C34&gt;D34,"RAND","LSGA"), "")</f>
        <v/>
      </c>
      <c r="F34" t="str">
        <f t="shared" ref="F34:F65" si="5">IF(A34=2, IF(C34&gt;D34,"RAND","LSGA"), "")</f>
        <v>LSGA</v>
      </c>
      <c r="G34" t="str">
        <f t="shared" ref="G34:G65" si="6">IF(A34=3, IF(C34&gt;D34,"RAND","LSGA"), "")</f>
        <v/>
      </c>
      <c r="H34" t="str">
        <f t="shared" ref="H34:H65" si="7">IF(A34=4, IF(C34&gt;D34,"RAND","LSGA"), "")</f>
        <v/>
      </c>
      <c r="K34" s="4"/>
    </row>
    <row r="35" spans="1:11">
      <c r="A35" s="3">
        <v>3</v>
      </c>
      <c r="B35" s="3" t="s">
        <v>35</v>
      </c>
      <c r="C35" s="4">
        <v>1.6100639999999999E-6</v>
      </c>
      <c r="D35" s="2">
        <v>1.870486E-6</v>
      </c>
      <c r="E35" t="str">
        <f t="shared" si="4"/>
        <v/>
      </c>
      <c r="F35" t="str">
        <f t="shared" si="5"/>
        <v/>
      </c>
      <c r="G35" t="str">
        <f t="shared" si="6"/>
        <v>LSGA</v>
      </c>
      <c r="H35" t="str">
        <f t="shared" si="7"/>
        <v/>
      </c>
      <c r="K35" s="4"/>
    </row>
    <row r="36" spans="1:11">
      <c r="A36" s="3">
        <v>1</v>
      </c>
      <c r="B36" s="3" t="s">
        <v>36</v>
      </c>
      <c r="C36" s="4">
        <v>9.2749849999999997E-4</v>
      </c>
      <c r="D36" s="2">
        <v>5.5368960000000002E-2</v>
      </c>
      <c r="E36" t="str">
        <f t="shared" si="4"/>
        <v>LSGA</v>
      </c>
      <c r="F36" t="str">
        <f t="shared" si="5"/>
        <v/>
      </c>
      <c r="G36" t="str">
        <f t="shared" si="6"/>
        <v/>
      </c>
      <c r="H36" t="str">
        <f t="shared" si="7"/>
        <v/>
      </c>
      <c r="K36" s="4"/>
    </row>
    <row r="37" spans="1:11">
      <c r="A37" s="3">
        <v>1</v>
      </c>
      <c r="B37" s="3" t="s">
        <v>37</v>
      </c>
      <c r="C37" s="4">
        <v>9.8902260000000002E-17</v>
      </c>
      <c r="D37" s="2">
        <v>3.7382060000000002E-16</v>
      </c>
      <c r="E37" t="str">
        <f t="shared" si="4"/>
        <v>LSGA</v>
      </c>
      <c r="F37" t="str">
        <f t="shared" si="5"/>
        <v/>
      </c>
      <c r="G37" t="str">
        <f t="shared" si="6"/>
        <v/>
      </c>
      <c r="H37" t="str">
        <f t="shared" si="7"/>
        <v/>
      </c>
      <c r="K37" s="4"/>
    </row>
    <row r="38" spans="1:11">
      <c r="A38" s="3">
        <v>1</v>
      </c>
      <c r="B38" s="3" t="s">
        <v>38</v>
      </c>
      <c r="C38" s="4">
        <v>9.9684539999999996E-17</v>
      </c>
      <c r="D38" s="2">
        <v>1.849971E-16</v>
      </c>
      <c r="E38" t="str">
        <f t="shared" si="4"/>
        <v>LSGA</v>
      </c>
      <c r="F38" t="str">
        <f t="shared" si="5"/>
        <v/>
      </c>
      <c r="G38" t="str">
        <f t="shared" si="6"/>
        <v/>
      </c>
      <c r="H38" t="str">
        <f t="shared" si="7"/>
        <v/>
      </c>
      <c r="K38" s="4"/>
    </row>
    <row r="39" spans="1:11">
      <c r="A39" s="3">
        <v>1</v>
      </c>
      <c r="B39" s="3" t="s">
        <v>39</v>
      </c>
      <c r="C39" s="4">
        <v>1.3733569999999999E-16</v>
      </c>
      <c r="D39" s="2">
        <v>2.8597050000000003E-7</v>
      </c>
      <c r="E39" t="str">
        <f t="shared" si="4"/>
        <v>LSGA</v>
      </c>
      <c r="F39" t="str">
        <f t="shared" si="5"/>
        <v/>
      </c>
      <c r="G39" t="str">
        <f t="shared" si="6"/>
        <v/>
      </c>
      <c r="H39" t="str">
        <f t="shared" si="7"/>
        <v/>
      </c>
      <c r="K39" s="4"/>
    </row>
    <row r="40" spans="1:11">
      <c r="A40" s="3">
        <v>1</v>
      </c>
      <c r="B40" s="3" t="s">
        <v>40</v>
      </c>
      <c r="C40" s="4">
        <v>2.351524E-16</v>
      </c>
      <c r="D40" s="2">
        <v>7.8737520000000001E-7</v>
      </c>
      <c r="E40" t="str">
        <f t="shared" si="4"/>
        <v>LSGA</v>
      </c>
      <c r="F40" t="str">
        <f t="shared" si="5"/>
        <v/>
      </c>
      <c r="G40" t="str">
        <f t="shared" si="6"/>
        <v/>
      </c>
      <c r="H40" t="str">
        <f t="shared" si="7"/>
        <v/>
      </c>
      <c r="K40" s="4"/>
    </row>
    <row r="41" spans="1:11">
      <c r="A41" s="3">
        <v>1</v>
      </c>
      <c r="B41" s="3" t="s">
        <v>41</v>
      </c>
      <c r="C41" s="4">
        <v>2.8478319999999998E-16</v>
      </c>
      <c r="D41" s="2">
        <v>2.416168E-16</v>
      </c>
      <c r="E41" s="8" t="str">
        <f t="shared" si="4"/>
        <v>RAND</v>
      </c>
      <c r="F41" t="str">
        <f t="shared" si="5"/>
        <v/>
      </c>
      <c r="G41" t="str">
        <f t="shared" si="6"/>
        <v/>
      </c>
      <c r="H41" t="str">
        <f t="shared" si="7"/>
        <v/>
      </c>
      <c r="K41" s="4"/>
    </row>
    <row r="42" spans="1:11">
      <c r="A42" s="3">
        <v>1</v>
      </c>
      <c r="B42" s="3" t="s">
        <v>42</v>
      </c>
      <c r="C42" s="4">
        <v>2.145888E-16</v>
      </c>
      <c r="D42" s="2">
        <v>5.1363230000000001E-16</v>
      </c>
      <c r="E42" t="str">
        <f t="shared" si="4"/>
        <v>LSGA</v>
      </c>
      <c r="F42" t="str">
        <f t="shared" si="5"/>
        <v/>
      </c>
      <c r="G42" t="str">
        <f t="shared" si="6"/>
        <v/>
      </c>
      <c r="H42" t="str">
        <f t="shared" si="7"/>
        <v/>
      </c>
      <c r="K42" s="4"/>
    </row>
    <row r="43" spans="1:11">
      <c r="A43" s="3">
        <v>1</v>
      </c>
      <c r="B43" s="3" t="s">
        <v>43</v>
      </c>
      <c r="C43" s="4">
        <v>1.53774E-16</v>
      </c>
      <c r="D43" s="2">
        <v>3.4543170000000001E-16</v>
      </c>
      <c r="E43" t="str">
        <f t="shared" si="4"/>
        <v>LSGA</v>
      </c>
      <c r="F43" t="str">
        <f t="shared" si="5"/>
        <v/>
      </c>
      <c r="G43" t="str">
        <f t="shared" si="6"/>
        <v/>
      </c>
      <c r="H43" t="str">
        <f t="shared" si="7"/>
        <v/>
      </c>
      <c r="K43" s="4"/>
    </row>
    <row r="44" spans="1:11">
      <c r="A44" s="3">
        <v>1</v>
      </c>
      <c r="B44" s="3" t="s">
        <v>44</v>
      </c>
      <c r="C44" s="4">
        <v>3.5342560000000001E-16</v>
      </c>
      <c r="D44" s="2">
        <v>1.2517720000000001E-15</v>
      </c>
      <c r="E44" t="str">
        <f t="shared" si="4"/>
        <v>LSGA</v>
      </c>
      <c r="F44" t="str">
        <f t="shared" si="5"/>
        <v/>
      </c>
      <c r="G44" t="str">
        <f t="shared" si="6"/>
        <v/>
      </c>
      <c r="H44" t="str">
        <f t="shared" si="7"/>
        <v/>
      </c>
      <c r="K44" s="4"/>
    </row>
    <row r="45" spans="1:11">
      <c r="A45" s="3">
        <v>2</v>
      </c>
      <c r="B45" s="3" t="s">
        <v>45</v>
      </c>
      <c r="C45" s="4">
        <v>9.7456109999999995E-17</v>
      </c>
      <c r="D45" s="2">
        <v>9.9948680000000005E-17</v>
      </c>
      <c r="E45" t="str">
        <f t="shared" si="4"/>
        <v/>
      </c>
      <c r="F45" t="str">
        <f t="shared" si="5"/>
        <v>LSGA</v>
      </c>
      <c r="G45" t="str">
        <f t="shared" si="6"/>
        <v/>
      </c>
      <c r="H45" t="str">
        <f t="shared" si="7"/>
        <v/>
      </c>
      <c r="K45" s="4"/>
    </row>
    <row r="46" spans="1:11">
      <c r="A46" s="3">
        <v>1</v>
      </c>
      <c r="B46" s="3" t="s">
        <v>164</v>
      </c>
      <c r="C46" s="4">
        <v>2.023625E-17</v>
      </c>
      <c r="D46" s="2">
        <v>2.0138049999999999E-16</v>
      </c>
      <c r="E46" t="str">
        <f t="shared" si="4"/>
        <v>LSGA</v>
      </c>
      <c r="F46" t="str">
        <f t="shared" si="5"/>
        <v/>
      </c>
      <c r="G46" t="str">
        <f t="shared" si="6"/>
        <v/>
      </c>
      <c r="H46" t="str">
        <f t="shared" si="7"/>
        <v/>
      </c>
      <c r="K46" s="4"/>
    </row>
    <row r="47" spans="1:11">
      <c r="A47" s="3">
        <v>1</v>
      </c>
      <c r="B47" s="3" t="s">
        <v>46</v>
      </c>
      <c r="C47" s="4">
        <v>2.4900989999999999E-17</v>
      </c>
      <c r="D47" s="2">
        <v>2.2415369999999998E-16</v>
      </c>
      <c r="E47" t="str">
        <f t="shared" si="4"/>
        <v>LSGA</v>
      </c>
      <c r="F47" t="str">
        <f t="shared" si="5"/>
        <v/>
      </c>
      <c r="G47" t="str">
        <f t="shared" si="6"/>
        <v/>
      </c>
      <c r="H47" t="str">
        <f t="shared" si="7"/>
        <v/>
      </c>
      <c r="K47" s="4"/>
    </row>
    <row r="48" spans="1:11">
      <c r="A48" s="3">
        <v>2</v>
      </c>
      <c r="B48" s="3" t="s">
        <v>47</v>
      </c>
      <c r="C48" s="4">
        <v>3.7539319999999998</v>
      </c>
      <c r="D48" s="2">
        <v>9.2038119999999992</v>
      </c>
      <c r="E48" t="str">
        <f t="shared" si="4"/>
        <v/>
      </c>
      <c r="F48" t="str">
        <f t="shared" si="5"/>
        <v>LSGA</v>
      </c>
      <c r="G48" t="str">
        <f t="shared" si="6"/>
        <v/>
      </c>
      <c r="H48" t="str">
        <f t="shared" si="7"/>
        <v/>
      </c>
      <c r="K48" s="4"/>
    </row>
    <row r="49" spans="1:11">
      <c r="A49" s="3">
        <v>1</v>
      </c>
      <c r="B49" s="3" t="s">
        <v>48</v>
      </c>
      <c r="C49" s="4">
        <v>2.1222249999999999E-16</v>
      </c>
      <c r="D49" s="2">
        <v>2.9490170000000001E-16</v>
      </c>
      <c r="E49" t="str">
        <f t="shared" si="4"/>
        <v>LSGA</v>
      </c>
      <c r="F49" t="str">
        <f t="shared" si="5"/>
        <v/>
      </c>
      <c r="G49" t="str">
        <f t="shared" si="6"/>
        <v/>
      </c>
      <c r="H49" t="str">
        <f t="shared" si="7"/>
        <v/>
      </c>
      <c r="K49" s="4"/>
    </row>
    <row r="50" spans="1:11">
      <c r="A50" s="3">
        <v>2</v>
      </c>
      <c r="B50" s="3" t="s">
        <v>49</v>
      </c>
      <c r="C50" s="4">
        <v>1.4610619999999999E-16</v>
      </c>
      <c r="D50" s="2">
        <v>9.0731449999999995E-3</v>
      </c>
      <c r="E50" t="str">
        <f t="shared" si="4"/>
        <v/>
      </c>
      <c r="F50" t="str">
        <f t="shared" si="5"/>
        <v>LSGA</v>
      </c>
      <c r="G50" t="str">
        <f t="shared" si="6"/>
        <v/>
      </c>
      <c r="H50" t="str">
        <f t="shared" si="7"/>
        <v/>
      </c>
      <c r="K50" s="4"/>
    </row>
    <row r="51" spans="1:11">
      <c r="A51" s="3">
        <v>2</v>
      </c>
      <c r="B51" s="3" t="s">
        <v>50</v>
      </c>
      <c r="C51" s="4">
        <v>1.4610619999999999E-16</v>
      </c>
      <c r="D51" s="2">
        <v>9.0731449999999995E-3</v>
      </c>
      <c r="E51" t="str">
        <f t="shared" si="4"/>
        <v/>
      </c>
      <c r="F51" t="str">
        <f t="shared" si="5"/>
        <v>LSGA</v>
      </c>
      <c r="G51" t="str">
        <f t="shared" si="6"/>
        <v/>
      </c>
      <c r="H51" t="str">
        <f t="shared" si="7"/>
        <v/>
      </c>
      <c r="K51" s="4"/>
    </row>
    <row r="52" spans="1:11">
      <c r="A52" s="3">
        <v>3</v>
      </c>
      <c r="B52" s="3" t="s">
        <v>51</v>
      </c>
      <c r="C52" s="4">
        <v>8.1530450000000005</v>
      </c>
      <c r="D52" s="2">
        <v>166.9983</v>
      </c>
      <c r="E52" t="str">
        <f t="shared" si="4"/>
        <v/>
      </c>
      <c r="F52" t="str">
        <f t="shared" si="5"/>
        <v/>
      </c>
      <c r="G52" t="str">
        <f t="shared" si="6"/>
        <v>LSGA</v>
      </c>
      <c r="H52" t="str">
        <f t="shared" si="7"/>
        <v/>
      </c>
      <c r="K52" s="4"/>
    </row>
    <row r="53" spans="1:11">
      <c r="A53" s="3">
        <v>3</v>
      </c>
      <c r="B53" s="3" t="s">
        <v>52</v>
      </c>
      <c r="C53" s="4">
        <v>1</v>
      </c>
      <c r="D53" s="2">
        <v>1</v>
      </c>
      <c r="E53" t="str">
        <f t="shared" si="4"/>
        <v/>
      </c>
      <c r="F53" t="str">
        <f t="shared" si="5"/>
        <v/>
      </c>
      <c r="G53" t="str">
        <f t="shared" si="6"/>
        <v>LSGA</v>
      </c>
      <c r="H53" t="str">
        <f t="shared" si="7"/>
        <v/>
      </c>
      <c r="K53" s="4"/>
    </row>
    <row r="54" spans="1:11">
      <c r="A54" s="3">
        <v>2</v>
      </c>
      <c r="B54" s="3" t="s">
        <v>53</v>
      </c>
      <c r="C54" s="4">
        <v>1.5727770000000001E-16</v>
      </c>
      <c r="D54" s="2">
        <v>1.949367E-16</v>
      </c>
      <c r="E54" t="str">
        <f t="shared" si="4"/>
        <v/>
      </c>
      <c r="F54" t="str">
        <f t="shared" si="5"/>
        <v>LSGA</v>
      </c>
      <c r="G54" t="str">
        <f t="shared" si="6"/>
        <v/>
      </c>
      <c r="H54" t="str">
        <f t="shared" si="7"/>
        <v/>
      </c>
      <c r="K54" s="4"/>
    </row>
    <row r="55" spans="1:11">
      <c r="A55" s="3">
        <v>3</v>
      </c>
      <c r="B55" s="3" t="s">
        <v>54</v>
      </c>
      <c r="C55" s="4">
        <v>1.677542E-16</v>
      </c>
      <c r="D55" s="2">
        <v>3.4131349999999998E-16</v>
      </c>
      <c r="E55" t="str">
        <f t="shared" si="4"/>
        <v/>
      </c>
      <c r="F55" t="str">
        <f t="shared" si="5"/>
        <v/>
      </c>
      <c r="G55" t="str">
        <f t="shared" si="6"/>
        <v>LSGA</v>
      </c>
      <c r="H55" t="str">
        <f t="shared" si="7"/>
        <v/>
      </c>
      <c r="K55" s="4"/>
    </row>
    <row r="56" spans="1:11">
      <c r="A56" s="3">
        <v>3</v>
      </c>
      <c r="B56" s="3" t="s">
        <v>55</v>
      </c>
      <c r="C56" s="4">
        <v>2.6092760000000002E-16</v>
      </c>
      <c r="D56" s="2">
        <v>2.6317370000000002E-16</v>
      </c>
      <c r="E56" t="str">
        <f t="shared" si="4"/>
        <v/>
      </c>
      <c r="F56" t="str">
        <f t="shared" si="5"/>
        <v/>
      </c>
      <c r="G56" t="str">
        <f t="shared" si="6"/>
        <v>LSGA</v>
      </c>
      <c r="H56" t="str">
        <f t="shared" si="7"/>
        <v/>
      </c>
      <c r="K56" s="4"/>
    </row>
    <row r="57" spans="1:11">
      <c r="A57" s="3">
        <v>4</v>
      </c>
      <c r="B57" s="3" t="s">
        <v>56</v>
      </c>
      <c r="C57" s="4">
        <v>0</v>
      </c>
      <c r="D57" s="2">
        <v>4.0377980000000001E-16</v>
      </c>
      <c r="E57" t="str">
        <f t="shared" si="4"/>
        <v/>
      </c>
      <c r="F57" t="str">
        <f t="shared" si="5"/>
        <v/>
      </c>
      <c r="G57" t="str">
        <f t="shared" si="6"/>
        <v/>
      </c>
      <c r="H57" t="str">
        <f t="shared" si="7"/>
        <v>LSGA</v>
      </c>
      <c r="K57" s="4"/>
    </row>
    <row r="58" spans="1:11">
      <c r="A58" s="3">
        <v>1</v>
      </c>
      <c r="B58" s="3" t="s">
        <v>57</v>
      </c>
      <c r="C58" s="4">
        <v>8.5361239999999994E-17</v>
      </c>
      <c r="D58" s="2">
        <v>1.873019E-6</v>
      </c>
      <c r="E58" t="str">
        <f t="shared" si="4"/>
        <v>LSGA</v>
      </c>
      <c r="F58" t="str">
        <f t="shared" si="5"/>
        <v/>
      </c>
      <c r="G58" t="str">
        <f t="shared" si="6"/>
        <v/>
      </c>
      <c r="H58" t="str">
        <f t="shared" si="7"/>
        <v/>
      </c>
      <c r="K58" s="4"/>
    </row>
    <row r="59" spans="1:11">
      <c r="A59" s="3">
        <v>1</v>
      </c>
      <c r="B59" s="3" t="s">
        <v>58</v>
      </c>
      <c r="C59" s="4">
        <v>1.0361050000000001E-16</v>
      </c>
      <c r="D59" s="2">
        <v>6.3233720000000005E-16</v>
      </c>
      <c r="E59" t="str">
        <f t="shared" si="4"/>
        <v>LSGA</v>
      </c>
      <c r="F59" t="str">
        <f t="shared" si="5"/>
        <v/>
      </c>
      <c r="G59" t="str">
        <f t="shared" si="6"/>
        <v/>
      </c>
      <c r="H59" t="str">
        <f t="shared" si="7"/>
        <v/>
      </c>
      <c r="K59" s="4"/>
    </row>
    <row r="60" spans="1:11">
      <c r="A60" s="3">
        <v>1</v>
      </c>
      <c r="B60" s="3" t="s">
        <v>59</v>
      </c>
      <c r="C60" s="4">
        <v>1.002355E-16</v>
      </c>
      <c r="D60" s="2">
        <v>1.103813E-7</v>
      </c>
      <c r="E60" t="str">
        <f t="shared" si="4"/>
        <v>LSGA</v>
      </c>
      <c r="F60" t="str">
        <f t="shared" si="5"/>
        <v/>
      </c>
      <c r="G60" t="str">
        <f t="shared" si="6"/>
        <v/>
      </c>
      <c r="H60" t="str">
        <f t="shared" si="7"/>
        <v/>
      </c>
      <c r="K60" s="4"/>
    </row>
    <row r="61" spans="1:11">
      <c r="A61" s="3">
        <v>1</v>
      </c>
      <c r="B61" s="3" t="s">
        <v>60</v>
      </c>
      <c r="C61" s="4">
        <v>3.5519879999999997E-18</v>
      </c>
      <c r="D61" s="2">
        <v>1.9047590000000001E-6</v>
      </c>
      <c r="E61" t="str">
        <f t="shared" si="4"/>
        <v>LSGA</v>
      </c>
      <c r="F61" t="str">
        <f t="shared" si="5"/>
        <v/>
      </c>
      <c r="G61" t="str">
        <f t="shared" si="6"/>
        <v/>
      </c>
      <c r="H61" t="str">
        <f t="shared" si="7"/>
        <v/>
      </c>
      <c r="K61" s="4"/>
    </row>
    <row r="62" spans="1:11">
      <c r="A62" s="3">
        <v>1</v>
      </c>
      <c r="B62" s="3" t="s">
        <v>61</v>
      </c>
      <c r="C62" s="4">
        <v>8.1882590000000001E-17</v>
      </c>
      <c r="D62" s="2">
        <v>1.9047590000000001E-6</v>
      </c>
      <c r="E62" t="str">
        <f t="shared" si="4"/>
        <v>LSGA</v>
      </c>
      <c r="F62" t="str">
        <f t="shared" si="5"/>
        <v/>
      </c>
      <c r="G62" t="str">
        <f t="shared" si="6"/>
        <v/>
      </c>
      <c r="H62" t="str">
        <f t="shared" si="7"/>
        <v/>
      </c>
      <c r="K62" s="4"/>
    </row>
    <row r="63" spans="1:11">
      <c r="A63" s="3">
        <v>1</v>
      </c>
      <c r="B63" s="3" t="s">
        <v>62</v>
      </c>
      <c r="C63" s="4">
        <v>5.7851089999999999E-7</v>
      </c>
      <c r="D63" s="2">
        <v>1.814362E-6</v>
      </c>
      <c r="E63" t="str">
        <f t="shared" si="4"/>
        <v>LSGA</v>
      </c>
      <c r="F63" t="str">
        <f t="shared" si="5"/>
        <v/>
      </c>
      <c r="G63" t="str">
        <f t="shared" si="6"/>
        <v/>
      </c>
      <c r="H63" t="str">
        <f t="shared" si="7"/>
        <v/>
      </c>
      <c r="K63" s="4"/>
    </row>
    <row r="64" spans="1:11">
      <c r="A64" s="3">
        <v>1</v>
      </c>
      <c r="B64" s="3" t="s">
        <v>63</v>
      </c>
      <c r="C64" s="4">
        <v>3.0544199999999999E-9</v>
      </c>
      <c r="D64" s="2">
        <v>1.8885190000000001E-6</v>
      </c>
      <c r="E64" t="str">
        <f t="shared" si="4"/>
        <v>LSGA</v>
      </c>
      <c r="F64" t="str">
        <f t="shared" si="5"/>
        <v/>
      </c>
      <c r="G64" t="str">
        <f t="shared" si="6"/>
        <v/>
      </c>
      <c r="H64" t="str">
        <f t="shared" si="7"/>
        <v/>
      </c>
      <c r="K64" s="4"/>
    </row>
    <row r="65" spans="1:11">
      <c r="A65" s="3">
        <v>2</v>
      </c>
      <c r="B65" s="3" t="s">
        <v>64</v>
      </c>
      <c r="C65" s="4">
        <v>3.3189679999999999E-6</v>
      </c>
      <c r="D65" s="2">
        <v>3.3412989999999999E-6</v>
      </c>
      <c r="E65" t="str">
        <f t="shared" si="4"/>
        <v/>
      </c>
      <c r="F65" t="str">
        <f t="shared" si="5"/>
        <v>LSGA</v>
      </c>
      <c r="G65" t="str">
        <f t="shared" si="6"/>
        <v/>
      </c>
      <c r="H65" t="str">
        <f t="shared" si="7"/>
        <v/>
      </c>
      <c r="K65" s="4"/>
    </row>
    <row r="66" spans="1:11">
      <c r="A66" s="3">
        <v>1</v>
      </c>
      <c r="B66" s="3" t="s">
        <v>65</v>
      </c>
      <c r="C66" s="4">
        <v>1.330364E-16</v>
      </c>
      <c r="D66" s="2">
        <v>3.3672230000000001E-4</v>
      </c>
      <c r="E66" t="str">
        <f t="shared" ref="E66:E97" si="8">IF(A66=1, IF(C66&gt;D66,"RAND","LSGA"), "")</f>
        <v>LSGA</v>
      </c>
      <c r="F66" t="str">
        <f t="shared" ref="F66:F97" si="9">IF(A66=2, IF(C66&gt;D66,"RAND","LSGA"), "")</f>
        <v/>
      </c>
      <c r="G66" t="str">
        <f t="shared" ref="G66:G97" si="10">IF(A66=3, IF(C66&gt;D66,"RAND","LSGA"), "")</f>
        <v/>
      </c>
      <c r="H66" t="str">
        <f t="shared" ref="H66:H97" si="11">IF(A66=4, IF(C66&gt;D66,"RAND","LSGA"), "")</f>
        <v/>
      </c>
      <c r="K66" s="4"/>
    </row>
    <row r="67" spans="1:11">
      <c r="A67" s="3">
        <v>1</v>
      </c>
      <c r="B67" s="3" t="s">
        <v>66</v>
      </c>
      <c r="C67" s="4">
        <v>9.8902260000000002E-17</v>
      </c>
      <c r="D67" s="2">
        <v>3.3672230000000001E-4</v>
      </c>
      <c r="E67" t="str">
        <f t="shared" si="8"/>
        <v>LSGA</v>
      </c>
      <c r="F67" t="str">
        <f t="shared" si="9"/>
        <v/>
      </c>
      <c r="G67" t="str">
        <f t="shared" si="10"/>
        <v/>
      </c>
      <c r="H67" t="str">
        <f t="shared" si="11"/>
        <v/>
      </c>
      <c r="K67" s="4"/>
    </row>
    <row r="68" spans="1:11">
      <c r="A68" s="3">
        <v>1</v>
      </c>
      <c r="B68" s="3" t="s">
        <v>67</v>
      </c>
      <c r="C68" s="4">
        <v>9.8902260000000002E-17</v>
      </c>
      <c r="D68" s="2">
        <v>2.8509720000000001</v>
      </c>
      <c r="E68" t="str">
        <f t="shared" si="8"/>
        <v>LSGA</v>
      </c>
      <c r="F68" t="str">
        <f t="shared" si="9"/>
        <v/>
      </c>
      <c r="G68" t="str">
        <f t="shared" si="10"/>
        <v/>
      </c>
      <c r="H68" t="str">
        <f t="shared" si="11"/>
        <v/>
      </c>
      <c r="K68" s="4"/>
    </row>
    <row r="69" spans="1:11">
      <c r="A69" s="3">
        <v>1</v>
      </c>
      <c r="B69" s="3" t="s">
        <v>68</v>
      </c>
      <c r="C69" s="4">
        <v>1.049745E-16</v>
      </c>
      <c r="D69" s="2">
        <v>1.8930750000000001E-6</v>
      </c>
      <c r="E69" t="str">
        <f t="shared" si="8"/>
        <v>LSGA</v>
      </c>
      <c r="F69" t="str">
        <f t="shared" si="9"/>
        <v/>
      </c>
      <c r="G69" t="str">
        <f t="shared" si="10"/>
        <v/>
      </c>
      <c r="H69" t="str">
        <f t="shared" si="11"/>
        <v/>
      </c>
      <c r="K69" s="4"/>
    </row>
    <row r="70" spans="1:11">
      <c r="A70" s="3">
        <v>1</v>
      </c>
      <c r="B70" s="3" t="s">
        <v>69</v>
      </c>
      <c r="C70" s="4">
        <v>3.0544199999999999E-9</v>
      </c>
      <c r="D70" s="2">
        <v>1.9047960000000001E-6</v>
      </c>
      <c r="E70" t="str">
        <f t="shared" si="8"/>
        <v>LSGA</v>
      </c>
      <c r="F70" t="str">
        <f t="shared" si="9"/>
        <v/>
      </c>
      <c r="G70" t="str">
        <f t="shared" si="10"/>
        <v/>
      </c>
      <c r="H70" t="str">
        <f t="shared" si="11"/>
        <v/>
      </c>
      <c r="K70" s="4"/>
    </row>
    <row r="71" spans="1:11">
      <c r="A71" s="3">
        <v>1</v>
      </c>
      <c r="B71" s="3" t="s">
        <v>70</v>
      </c>
      <c r="C71" s="4">
        <v>3.0544199999999999E-9</v>
      </c>
      <c r="D71" s="2">
        <v>4.0868560000000003E-6</v>
      </c>
      <c r="E71" t="str">
        <f t="shared" si="8"/>
        <v>LSGA</v>
      </c>
      <c r="F71" t="str">
        <f t="shared" si="9"/>
        <v/>
      </c>
      <c r="G71" t="str">
        <f t="shared" si="10"/>
        <v/>
      </c>
      <c r="H71" t="str">
        <f t="shared" si="11"/>
        <v/>
      </c>
      <c r="K71" s="4"/>
    </row>
    <row r="72" spans="1:11">
      <c r="A72" s="3">
        <v>1</v>
      </c>
      <c r="B72" s="3" t="s">
        <v>71</v>
      </c>
      <c r="C72" s="4">
        <v>2.9013420000000001</v>
      </c>
      <c r="D72" s="2">
        <v>8.8026839999999993</v>
      </c>
      <c r="E72" t="str">
        <f t="shared" si="8"/>
        <v>LSGA</v>
      </c>
      <c r="F72" t="str">
        <f t="shared" si="9"/>
        <v/>
      </c>
      <c r="G72" t="str">
        <f t="shared" si="10"/>
        <v/>
      </c>
      <c r="H72" t="str">
        <f t="shared" si="11"/>
        <v/>
      </c>
      <c r="K72" s="4"/>
    </row>
    <row r="73" spans="1:11">
      <c r="A73" s="3">
        <v>1</v>
      </c>
      <c r="B73" s="3" t="s">
        <v>72</v>
      </c>
      <c r="C73" s="4">
        <v>0</v>
      </c>
      <c r="D73" s="2">
        <v>0</v>
      </c>
      <c r="E73" t="str">
        <f t="shared" si="8"/>
        <v>LSGA</v>
      </c>
      <c r="F73" t="str">
        <f t="shared" si="9"/>
        <v/>
      </c>
      <c r="G73" t="str">
        <f t="shared" si="10"/>
        <v/>
      </c>
      <c r="H73" t="str">
        <f t="shared" si="11"/>
        <v/>
      </c>
      <c r="K73" s="4"/>
    </row>
    <row r="74" spans="1:11">
      <c r="A74" s="3">
        <v>1</v>
      </c>
      <c r="B74" s="3" t="s">
        <v>73</v>
      </c>
      <c r="C74" s="4">
        <v>0</v>
      </c>
      <c r="D74" s="2">
        <v>0</v>
      </c>
      <c r="E74" t="str">
        <f t="shared" si="8"/>
        <v>LSGA</v>
      </c>
      <c r="F74" t="str">
        <f t="shared" si="9"/>
        <v/>
      </c>
      <c r="G74" t="str">
        <f t="shared" si="10"/>
        <v/>
      </c>
      <c r="H74" t="str">
        <f t="shared" si="11"/>
        <v/>
      </c>
      <c r="K74" s="4"/>
    </row>
    <row r="75" spans="1:11">
      <c r="A75" s="3">
        <v>1</v>
      </c>
      <c r="B75" s="3" t="s">
        <v>74</v>
      </c>
      <c r="C75" s="4">
        <v>0</v>
      </c>
      <c r="D75" s="2">
        <v>2.5720669999999998E-12</v>
      </c>
      <c r="E75" t="str">
        <f t="shared" si="8"/>
        <v>LSGA</v>
      </c>
      <c r="F75" t="str">
        <f t="shared" si="9"/>
        <v/>
      </c>
      <c r="G75" t="str">
        <f t="shared" si="10"/>
        <v/>
      </c>
      <c r="H75" t="str">
        <f t="shared" si="11"/>
        <v/>
      </c>
      <c r="K75" s="4"/>
    </row>
    <row r="76" spans="1:11">
      <c r="A76" s="3">
        <v>1</v>
      </c>
      <c r="B76" s="3" t="s">
        <v>75</v>
      </c>
      <c r="C76" s="4">
        <v>1.5272099999999999E-9</v>
      </c>
      <c r="D76" s="2">
        <v>1.6604090000000001E-6</v>
      </c>
      <c r="E76" t="str">
        <f t="shared" si="8"/>
        <v>LSGA</v>
      </c>
      <c r="F76" t="str">
        <f t="shared" si="9"/>
        <v/>
      </c>
      <c r="G76" t="str">
        <f t="shared" si="10"/>
        <v/>
      </c>
      <c r="H76" t="str">
        <f t="shared" si="11"/>
        <v/>
      </c>
      <c r="K76" s="4"/>
    </row>
    <row r="77" spans="1:11">
      <c r="A77" s="3">
        <v>1</v>
      </c>
      <c r="B77" s="3" t="s">
        <v>155</v>
      </c>
      <c r="C77" s="4">
        <v>3.3465570000000001E-17</v>
      </c>
      <c r="D77" s="2">
        <v>1.76644E-6</v>
      </c>
      <c r="E77" t="str">
        <f t="shared" si="8"/>
        <v>LSGA</v>
      </c>
      <c r="F77" t="str">
        <f t="shared" si="9"/>
        <v/>
      </c>
      <c r="G77" t="str">
        <f t="shared" si="10"/>
        <v/>
      </c>
      <c r="H77" t="str">
        <f t="shared" si="11"/>
        <v/>
      </c>
      <c r="K77" s="4"/>
    </row>
    <row r="78" spans="1:11">
      <c r="A78" s="3">
        <v>1</v>
      </c>
      <c r="B78" s="3" t="s">
        <v>76</v>
      </c>
      <c r="C78" s="4">
        <v>1.491175E-16</v>
      </c>
      <c r="D78" s="2">
        <v>1.8471629999999999E-6</v>
      </c>
      <c r="E78" t="str">
        <f t="shared" si="8"/>
        <v>LSGA</v>
      </c>
      <c r="F78" t="str">
        <f t="shared" si="9"/>
        <v/>
      </c>
      <c r="G78" t="str">
        <f t="shared" si="10"/>
        <v/>
      </c>
      <c r="H78" t="str">
        <f t="shared" si="11"/>
        <v/>
      </c>
      <c r="K78" s="4"/>
    </row>
    <row r="79" spans="1:11">
      <c r="A79" s="3">
        <v>1</v>
      </c>
      <c r="B79" s="3" t="s">
        <v>77</v>
      </c>
      <c r="C79" s="4">
        <v>1.544326E-16</v>
      </c>
      <c r="D79" s="2">
        <v>1.8471629999999999E-6</v>
      </c>
      <c r="E79" t="str">
        <f t="shared" si="8"/>
        <v>LSGA</v>
      </c>
      <c r="F79" t="str">
        <f t="shared" si="9"/>
        <v/>
      </c>
      <c r="G79" t="str">
        <f t="shared" si="10"/>
        <v/>
      </c>
      <c r="H79" t="str">
        <f t="shared" si="11"/>
        <v/>
      </c>
      <c r="K79" s="4"/>
    </row>
    <row r="80" spans="1:11">
      <c r="A80" s="3">
        <v>1</v>
      </c>
      <c r="B80" s="3" t="s">
        <v>78</v>
      </c>
      <c r="C80" s="4">
        <v>1.834901E-6</v>
      </c>
      <c r="D80" s="2">
        <v>1.8884570000000001E-6</v>
      </c>
      <c r="E80" t="str">
        <f t="shared" si="8"/>
        <v>LSGA</v>
      </c>
      <c r="F80" t="str">
        <f t="shared" si="9"/>
        <v/>
      </c>
      <c r="G80" t="str">
        <f t="shared" si="10"/>
        <v/>
      </c>
      <c r="H80" t="str">
        <f t="shared" si="11"/>
        <v/>
      </c>
      <c r="K80" s="4"/>
    </row>
    <row r="81" spans="1:11">
      <c r="A81" s="3">
        <v>1</v>
      </c>
      <c r="B81" s="3" t="s">
        <v>79</v>
      </c>
      <c r="C81" s="4">
        <v>1.8188920000000001E-6</v>
      </c>
      <c r="D81" s="2">
        <v>1.9039929999999999E-6</v>
      </c>
      <c r="E81" t="str">
        <f t="shared" si="8"/>
        <v>LSGA</v>
      </c>
      <c r="F81" t="str">
        <f t="shared" si="9"/>
        <v/>
      </c>
      <c r="G81" t="str">
        <f t="shared" si="10"/>
        <v/>
      </c>
      <c r="H81" t="str">
        <f t="shared" si="11"/>
        <v/>
      </c>
      <c r="K81" s="4"/>
    </row>
    <row r="82" spans="1:11">
      <c r="A82" s="3">
        <v>1</v>
      </c>
      <c r="B82" s="3" t="s">
        <v>80</v>
      </c>
      <c r="C82" s="4">
        <v>1.808888E-6</v>
      </c>
      <c r="D82" s="2">
        <v>1.892704E-6</v>
      </c>
      <c r="E82" t="str">
        <f t="shared" si="8"/>
        <v>LSGA</v>
      </c>
      <c r="F82" t="str">
        <f t="shared" si="9"/>
        <v/>
      </c>
      <c r="G82" t="str">
        <f t="shared" si="10"/>
        <v/>
      </c>
      <c r="H82" t="str">
        <f t="shared" si="11"/>
        <v/>
      </c>
      <c r="K82" s="4"/>
    </row>
    <row r="83" spans="1:11">
      <c r="A83" s="3">
        <v>2</v>
      </c>
      <c r="B83" s="3" t="s">
        <v>81</v>
      </c>
      <c r="C83" s="4">
        <v>1.065148E-16</v>
      </c>
      <c r="D83" s="2">
        <v>6.0504380000000002E-9</v>
      </c>
      <c r="E83" t="str">
        <f t="shared" si="8"/>
        <v/>
      </c>
      <c r="F83" t="str">
        <f t="shared" si="9"/>
        <v>LSGA</v>
      </c>
      <c r="G83" t="str">
        <f t="shared" si="10"/>
        <v/>
      </c>
      <c r="H83" t="str">
        <f t="shared" si="11"/>
        <v/>
      </c>
      <c r="K83" s="4"/>
    </row>
    <row r="84" spans="1:11">
      <c r="A84" s="3">
        <v>1</v>
      </c>
      <c r="B84" s="3" t="s">
        <v>82</v>
      </c>
      <c r="C84" s="4">
        <v>1.8449189999999999E-16</v>
      </c>
      <c r="D84" s="2">
        <v>1.210396E-14</v>
      </c>
      <c r="E84" t="str">
        <f t="shared" si="8"/>
        <v>LSGA</v>
      </c>
      <c r="F84" t="str">
        <f t="shared" si="9"/>
        <v/>
      </c>
      <c r="G84" t="str">
        <f t="shared" si="10"/>
        <v/>
      </c>
      <c r="H84" t="str">
        <f t="shared" si="11"/>
        <v/>
      </c>
      <c r="K84" s="4"/>
    </row>
    <row r="85" spans="1:11">
      <c r="A85" s="3">
        <v>1</v>
      </c>
      <c r="B85" s="3" t="s">
        <v>83</v>
      </c>
      <c r="C85" s="4">
        <v>1.940972E-16</v>
      </c>
      <c r="D85" s="2">
        <v>1.0713749999999999E-2</v>
      </c>
      <c r="E85" t="str">
        <f t="shared" si="8"/>
        <v>LSGA</v>
      </c>
      <c r="F85" t="str">
        <f t="shared" si="9"/>
        <v/>
      </c>
      <c r="G85" t="str">
        <f t="shared" si="10"/>
        <v/>
      </c>
      <c r="H85" t="str">
        <f t="shared" si="11"/>
        <v/>
      </c>
      <c r="K85" s="4"/>
    </row>
    <row r="86" spans="1:11">
      <c r="A86" s="3">
        <v>1</v>
      </c>
      <c r="B86" s="3" t="s">
        <v>84</v>
      </c>
      <c r="C86" s="4">
        <v>1.885676E-6</v>
      </c>
      <c r="D86" s="2">
        <v>1.8504849999999999E-6</v>
      </c>
      <c r="E86" s="8" t="str">
        <f t="shared" si="8"/>
        <v>RAND</v>
      </c>
      <c r="F86" t="str">
        <f t="shared" si="9"/>
        <v/>
      </c>
      <c r="G86" t="str">
        <f t="shared" si="10"/>
        <v/>
      </c>
      <c r="H86" t="str">
        <f t="shared" si="11"/>
        <v/>
      </c>
      <c r="K86" s="4"/>
    </row>
    <row r="87" spans="1:11">
      <c r="A87" s="3">
        <v>1</v>
      </c>
      <c r="B87" s="3" t="s">
        <v>85</v>
      </c>
      <c r="C87" s="4">
        <v>3.6923230000000002E-6</v>
      </c>
      <c r="D87" s="2">
        <v>3.5303529999999999E-6</v>
      </c>
      <c r="E87" s="8" t="str">
        <f t="shared" si="8"/>
        <v>RAND</v>
      </c>
      <c r="F87" t="str">
        <f t="shared" si="9"/>
        <v/>
      </c>
      <c r="G87" t="str">
        <f t="shared" si="10"/>
        <v/>
      </c>
      <c r="H87" t="str">
        <f t="shared" si="11"/>
        <v/>
      </c>
      <c r="K87" s="4"/>
    </row>
    <row r="88" spans="1:11">
      <c r="A88" s="3">
        <v>2</v>
      </c>
      <c r="B88" s="3" t="s">
        <v>86</v>
      </c>
      <c r="C88" s="4">
        <v>6.3191120000000004E-11</v>
      </c>
      <c r="D88" s="2">
        <v>1.887633E-6</v>
      </c>
      <c r="E88" t="str">
        <f t="shared" si="8"/>
        <v/>
      </c>
      <c r="F88" t="str">
        <f t="shared" si="9"/>
        <v>LSGA</v>
      </c>
      <c r="G88" t="str">
        <f t="shared" si="10"/>
        <v/>
      </c>
      <c r="H88" t="str">
        <f t="shared" si="11"/>
        <v/>
      </c>
      <c r="K88" s="4"/>
    </row>
    <row r="89" spans="1:11">
      <c r="A89" s="3">
        <v>2</v>
      </c>
      <c r="B89" s="3" t="s">
        <v>87</v>
      </c>
      <c r="C89" s="4">
        <v>12631970000000</v>
      </c>
      <c r="D89" s="2">
        <v>12612270000000</v>
      </c>
      <c r="E89" t="str">
        <f t="shared" si="8"/>
        <v/>
      </c>
      <c r="F89" s="8" t="str">
        <f t="shared" si="9"/>
        <v>RAND</v>
      </c>
      <c r="G89" t="str">
        <f t="shared" si="10"/>
        <v/>
      </c>
      <c r="H89" t="str">
        <f t="shared" si="11"/>
        <v/>
      </c>
      <c r="K89" s="4"/>
    </row>
    <row r="90" spans="1:11">
      <c r="A90" s="3">
        <v>2</v>
      </c>
      <c r="B90" s="3" t="s">
        <v>88</v>
      </c>
      <c r="C90" s="4">
        <v>1.408706E-16</v>
      </c>
      <c r="D90" s="2">
        <v>12612270000000</v>
      </c>
      <c r="E90" t="str">
        <f t="shared" si="8"/>
        <v/>
      </c>
      <c r="F90" t="str">
        <f t="shared" si="9"/>
        <v>LSGA</v>
      </c>
      <c r="G90" t="str">
        <f t="shared" si="10"/>
        <v/>
      </c>
      <c r="H90" t="str">
        <f t="shared" si="11"/>
        <v/>
      </c>
      <c r="K90" s="4"/>
    </row>
    <row r="91" spans="1:11">
      <c r="A91" s="3">
        <v>2</v>
      </c>
      <c r="B91" s="3" t="s">
        <v>165</v>
      </c>
      <c r="C91" s="4">
        <v>1</v>
      </c>
      <c r="D91" s="2">
        <v>1</v>
      </c>
      <c r="E91" t="str">
        <f t="shared" si="8"/>
        <v/>
      </c>
      <c r="F91" t="str">
        <f t="shared" si="9"/>
        <v>LSGA</v>
      </c>
      <c r="G91" t="str">
        <f t="shared" si="10"/>
        <v/>
      </c>
      <c r="H91" t="str">
        <f t="shared" si="11"/>
        <v/>
      </c>
      <c r="K91" s="4"/>
    </row>
    <row r="92" spans="1:11">
      <c r="A92" s="3">
        <v>2</v>
      </c>
      <c r="B92" s="3" t="s">
        <v>89</v>
      </c>
      <c r="C92" s="4">
        <v>2.0492269999999999E-16</v>
      </c>
      <c r="D92" s="2">
        <v>1.8115699999999999E-16</v>
      </c>
      <c r="E92" t="str">
        <f t="shared" si="8"/>
        <v/>
      </c>
      <c r="F92" s="8" t="str">
        <f t="shared" si="9"/>
        <v>RAND</v>
      </c>
      <c r="G92" t="str">
        <f t="shared" si="10"/>
        <v/>
      </c>
      <c r="H92" t="str">
        <f t="shared" si="11"/>
        <v/>
      </c>
      <c r="K92" s="4"/>
    </row>
    <row r="93" spans="1:11">
      <c r="A93" s="3">
        <v>2</v>
      </c>
      <c r="B93" s="3" t="s">
        <v>90</v>
      </c>
      <c r="C93" s="4">
        <v>1</v>
      </c>
      <c r="D93" s="2">
        <v>1</v>
      </c>
      <c r="E93" t="str">
        <f t="shared" si="8"/>
        <v/>
      </c>
      <c r="F93" t="str">
        <f t="shared" si="9"/>
        <v>LSGA</v>
      </c>
      <c r="G93" t="str">
        <f t="shared" si="10"/>
        <v/>
      </c>
      <c r="H93" t="str">
        <f t="shared" si="11"/>
        <v/>
      </c>
      <c r="K93" s="4"/>
    </row>
    <row r="94" spans="1:11">
      <c r="A94" s="3">
        <v>2</v>
      </c>
      <c r="B94" s="3" t="s">
        <v>91</v>
      </c>
      <c r="C94" s="4">
        <v>5796878</v>
      </c>
      <c r="D94" s="2">
        <v>5796881</v>
      </c>
      <c r="E94" t="str">
        <f t="shared" si="8"/>
        <v/>
      </c>
      <c r="F94" t="str">
        <f t="shared" si="9"/>
        <v>LSGA</v>
      </c>
      <c r="G94" t="str">
        <f t="shared" si="10"/>
        <v/>
      </c>
      <c r="H94" t="str">
        <f t="shared" si="11"/>
        <v/>
      </c>
      <c r="K94" s="4"/>
    </row>
    <row r="95" spans="1:11">
      <c r="A95" s="3">
        <v>3</v>
      </c>
      <c r="B95" s="3" t="s">
        <v>92</v>
      </c>
      <c r="C95" s="4">
        <v>1.6574640000000001E-6</v>
      </c>
      <c r="D95" s="2">
        <v>2.456985E+17</v>
      </c>
      <c r="E95" t="str">
        <f t="shared" si="8"/>
        <v/>
      </c>
      <c r="F95" t="str">
        <f t="shared" si="9"/>
        <v/>
      </c>
      <c r="G95" t="str">
        <f t="shared" si="10"/>
        <v>LSGA</v>
      </c>
      <c r="H95" t="str">
        <f t="shared" si="11"/>
        <v/>
      </c>
      <c r="K95" s="4"/>
    </row>
    <row r="96" spans="1:11">
      <c r="A96" s="3">
        <v>3</v>
      </c>
      <c r="B96" s="3" t="s">
        <v>93</v>
      </c>
      <c r="C96" s="4">
        <v>0</v>
      </c>
      <c r="D96" s="2">
        <v>4.3538709999999996E-3</v>
      </c>
      <c r="E96" t="str">
        <f t="shared" si="8"/>
        <v/>
      </c>
      <c r="F96" t="str">
        <f t="shared" si="9"/>
        <v/>
      </c>
      <c r="G96" t="str">
        <f t="shared" si="10"/>
        <v>LSGA</v>
      </c>
      <c r="H96" t="str">
        <f t="shared" si="11"/>
        <v/>
      </c>
      <c r="K96" s="4"/>
    </row>
    <row r="97" spans="1:11">
      <c r="A97" s="3">
        <v>4</v>
      </c>
      <c r="B97" s="3" t="s">
        <v>94</v>
      </c>
      <c r="C97" s="4">
        <v>0</v>
      </c>
      <c r="D97" s="2">
        <v>100.946</v>
      </c>
      <c r="E97" t="str">
        <f t="shared" si="8"/>
        <v/>
      </c>
      <c r="F97" t="str">
        <f t="shared" si="9"/>
        <v/>
      </c>
      <c r="G97" t="str">
        <f t="shared" si="10"/>
        <v/>
      </c>
      <c r="H97" t="str">
        <f t="shared" si="11"/>
        <v>LSGA</v>
      </c>
      <c r="K97" s="4"/>
    </row>
    <row r="98" spans="1:11">
      <c r="A98" s="3">
        <v>4</v>
      </c>
      <c r="B98" s="3" t="s">
        <v>95</v>
      </c>
      <c r="C98" s="4">
        <v>1.01478E-16</v>
      </c>
      <c r="D98" s="2">
        <v>1.252776E-16</v>
      </c>
      <c r="E98" t="str">
        <f t="shared" ref="E98:E129" si="12">IF(A98=1, IF(C98&gt;D98,"RAND","LSGA"), "")</f>
        <v/>
      </c>
      <c r="F98" t="str">
        <f t="shared" ref="F98:F129" si="13">IF(A98=2, IF(C98&gt;D98,"RAND","LSGA"), "")</f>
        <v/>
      </c>
      <c r="G98" t="str">
        <f t="shared" ref="G98:G129" si="14">IF(A98=3, IF(C98&gt;D98,"RAND","LSGA"), "")</f>
        <v/>
      </c>
      <c r="H98" t="str">
        <f t="shared" ref="H98:H129" si="15">IF(A98=4, IF(C98&gt;D98,"RAND","LSGA"), "")</f>
        <v>LSGA</v>
      </c>
      <c r="K98" s="4"/>
    </row>
    <row r="99" spans="1:11">
      <c r="A99" s="3">
        <v>4</v>
      </c>
      <c r="B99" s="3" t="s">
        <v>96</v>
      </c>
      <c r="C99" s="4">
        <v>0</v>
      </c>
      <c r="D99" s="2">
        <v>3.0754089999999998E-6</v>
      </c>
      <c r="E99" t="str">
        <f t="shared" si="12"/>
        <v/>
      </c>
      <c r="F99" t="str">
        <f t="shared" si="13"/>
        <v/>
      </c>
      <c r="G99" t="str">
        <f t="shared" si="14"/>
        <v/>
      </c>
      <c r="H99" t="str">
        <f t="shared" si="15"/>
        <v>LSGA</v>
      </c>
      <c r="K99" s="4"/>
    </row>
    <row r="100" spans="1:11">
      <c r="A100" s="3">
        <v>4</v>
      </c>
      <c r="B100" s="3" t="s">
        <v>97</v>
      </c>
      <c r="C100" s="4">
        <v>3.655141E-6</v>
      </c>
      <c r="D100" s="2">
        <v>2.9459390000000001E-6</v>
      </c>
      <c r="E100" t="str">
        <f t="shared" si="12"/>
        <v/>
      </c>
      <c r="F100" t="str">
        <f t="shared" si="13"/>
        <v/>
      </c>
      <c r="G100" t="str">
        <f t="shared" si="14"/>
        <v/>
      </c>
      <c r="H100" s="8" t="str">
        <f t="shared" si="15"/>
        <v>RAND</v>
      </c>
      <c r="K100" s="4"/>
    </row>
    <row r="101" spans="1:11">
      <c r="A101" s="3">
        <v>3</v>
      </c>
      <c r="B101" s="3" t="s">
        <v>98</v>
      </c>
      <c r="C101" s="4">
        <v>4.76442E-7</v>
      </c>
      <c r="D101" s="2">
        <v>2.8109679999999998E-6</v>
      </c>
      <c r="E101" t="str">
        <f t="shared" si="12"/>
        <v/>
      </c>
      <c r="F101" t="str">
        <f t="shared" si="13"/>
        <v/>
      </c>
      <c r="G101" t="str">
        <f t="shared" si="14"/>
        <v>LSGA</v>
      </c>
      <c r="H101" t="str">
        <f t="shared" si="15"/>
        <v/>
      </c>
      <c r="K101" s="4"/>
    </row>
    <row r="102" spans="1:11">
      <c r="A102" s="3">
        <v>2</v>
      </c>
      <c r="B102" s="3" t="s">
        <v>99</v>
      </c>
      <c r="C102" s="4">
        <v>9.4383580000000001E-17</v>
      </c>
      <c r="D102" s="2">
        <v>1.1887130000000001E-16</v>
      </c>
      <c r="E102" t="str">
        <f t="shared" si="12"/>
        <v/>
      </c>
      <c r="F102" t="str">
        <f t="shared" si="13"/>
        <v>LSGA</v>
      </c>
      <c r="G102" t="str">
        <f t="shared" si="14"/>
        <v/>
      </c>
      <c r="H102" t="str">
        <f t="shared" si="15"/>
        <v/>
      </c>
      <c r="K102" s="4"/>
    </row>
    <row r="103" spans="1:11">
      <c r="A103" s="3">
        <v>2</v>
      </c>
      <c r="B103" s="3" t="s">
        <v>100</v>
      </c>
      <c r="C103" s="4">
        <v>1.6532519999999999E-16</v>
      </c>
      <c r="D103" s="2">
        <v>2.2589380000000001E-16</v>
      </c>
      <c r="E103" t="str">
        <f t="shared" si="12"/>
        <v/>
      </c>
      <c r="F103" t="str">
        <f t="shared" si="13"/>
        <v>LSGA</v>
      </c>
      <c r="G103" t="str">
        <f t="shared" si="14"/>
        <v/>
      </c>
      <c r="H103" t="str">
        <f t="shared" si="15"/>
        <v/>
      </c>
      <c r="K103" s="4"/>
    </row>
    <row r="104" spans="1:11">
      <c r="A104" s="3">
        <v>2</v>
      </c>
      <c r="B104" s="3" t="s">
        <v>101</v>
      </c>
      <c r="C104" s="4">
        <v>3.2175149999999998E-16</v>
      </c>
      <c r="D104" s="2">
        <v>5.2889079999999996E-16</v>
      </c>
      <c r="E104" t="str">
        <f t="shared" si="12"/>
        <v/>
      </c>
      <c r="F104" t="str">
        <f t="shared" si="13"/>
        <v>LSGA</v>
      </c>
      <c r="G104" t="str">
        <f t="shared" si="14"/>
        <v/>
      </c>
      <c r="H104" t="str">
        <f t="shared" si="15"/>
        <v/>
      </c>
      <c r="K104" s="4"/>
    </row>
    <row r="105" spans="1:11">
      <c r="A105" s="3">
        <v>1</v>
      </c>
      <c r="B105" s="3" t="s">
        <v>102</v>
      </c>
      <c r="C105" s="4">
        <v>1</v>
      </c>
      <c r="D105" s="2">
        <v>1</v>
      </c>
      <c r="E105" t="str">
        <f t="shared" si="12"/>
        <v>LSGA</v>
      </c>
      <c r="F105" t="str">
        <f t="shared" si="13"/>
        <v/>
      </c>
      <c r="G105" t="str">
        <f t="shared" si="14"/>
        <v/>
      </c>
      <c r="H105" t="str">
        <f t="shared" si="15"/>
        <v/>
      </c>
      <c r="K105" s="4"/>
    </row>
    <row r="106" spans="1:11">
      <c r="A106" s="3">
        <v>1</v>
      </c>
      <c r="B106" s="3" t="s">
        <v>103</v>
      </c>
      <c r="C106" s="4">
        <v>1</v>
      </c>
      <c r="D106" s="2">
        <v>1</v>
      </c>
      <c r="E106" t="str">
        <f t="shared" si="12"/>
        <v>LSGA</v>
      </c>
      <c r="F106" t="str">
        <f t="shared" si="13"/>
        <v/>
      </c>
      <c r="G106" t="str">
        <f t="shared" si="14"/>
        <v/>
      </c>
      <c r="H106" t="str">
        <f t="shared" si="15"/>
        <v/>
      </c>
      <c r="K106" s="4"/>
    </row>
    <row r="107" spans="1:11">
      <c r="A107" s="3">
        <v>2</v>
      </c>
      <c r="B107" s="3" t="s">
        <v>104</v>
      </c>
      <c r="C107" s="4">
        <v>9.3341850000000004E-2</v>
      </c>
      <c r="D107" s="2">
        <v>0.68786320000000001</v>
      </c>
      <c r="E107" t="str">
        <f t="shared" si="12"/>
        <v/>
      </c>
      <c r="F107" t="str">
        <f t="shared" si="13"/>
        <v>LSGA</v>
      </c>
      <c r="G107" t="str">
        <f t="shared" si="14"/>
        <v/>
      </c>
      <c r="H107" t="str">
        <f t="shared" si="15"/>
        <v/>
      </c>
      <c r="K107" s="4"/>
    </row>
    <row r="108" spans="1:11">
      <c r="A108" s="3">
        <v>2</v>
      </c>
      <c r="B108" s="3" t="s">
        <v>105</v>
      </c>
      <c r="C108" s="4">
        <v>1.2947790000000001E-2</v>
      </c>
      <c r="D108" s="2">
        <v>0.69328409999999996</v>
      </c>
      <c r="E108" t="str">
        <f t="shared" si="12"/>
        <v/>
      </c>
      <c r="F108" t="str">
        <f t="shared" si="13"/>
        <v>LSGA</v>
      </c>
      <c r="G108" t="str">
        <f t="shared" si="14"/>
        <v/>
      </c>
      <c r="H108" t="str">
        <f t="shared" si="15"/>
        <v/>
      </c>
      <c r="K108" s="4"/>
    </row>
    <row r="109" spans="1:11">
      <c r="A109" s="3">
        <v>2</v>
      </c>
      <c r="B109" s="3" t="s">
        <v>106</v>
      </c>
      <c r="C109" s="4">
        <v>12.873139999999999</v>
      </c>
      <c r="D109" s="2">
        <v>148.82249999999999</v>
      </c>
      <c r="E109" t="str">
        <f t="shared" si="12"/>
        <v/>
      </c>
      <c r="F109" t="str">
        <f t="shared" si="13"/>
        <v>LSGA</v>
      </c>
      <c r="G109" t="str">
        <f t="shared" si="14"/>
        <v/>
      </c>
      <c r="H109" t="str">
        <f t="shared" si="15"/>
        <v/>
      </c>
      <c r="K109" s="4"/>
    </row>
    <row r="110" spans="1:11">
      <c r="A110" s="3">
        <v>2</v>
      </c>
      <c r="B110" s="3" t="s">
        <v>107</v>
      </c>
      <c r="C110" s="4">
        <v>1.803672E-16</v>
      </c>
      <c r="D110" s="2">
        <v>79.063839999999999</v>
      </c>
      <c r="E110" t="str">
        <f t="shared" si="12"/>
        <v/>
      </c>
      <c r="F110" t="str">
        <f t="shared" si="13"/>
        <v>LSGA</v>
      </c>
      <c r="G110" t="str">
        <f t="shared" si="14"/>
        <v/>
      </c>
      <c r="H110" t="str">
        <f t="shared" si="15"/>
        <v/>
      </c>
      <c r="K110" s="4"/>
    </row>
    <row r="111" spans="1:11">
      <c r="A111" s="3">
        <v>2</v>
      </c>
      <c r="B111" s="3" t="s">
        <v>108</v>
      </c>
      <c r="C111" s="4">
        <v>1.667426E-6</v>
      </c>
      <c r="D111" s="2">
        <v>117.2405</v>
      </c>
      <c r="E111" t="str">
        <f t="shared" si="12"/>
        <v/>
      </c>
      <c r="F111" t="str">
        <f t="shared" si="13"/>
        <v>LSGA</v>
      </c>
      <c r="G111" t="str">
        <f t="shared" si="14"/>
        <v/>
      </c>
      <c r="H111" t="str">
        <f t="shared" si="15"/>
        <v/>
      </c>
      <c r="K111" s="4"/>
    </row>
    <row r="112" spans="1:11">
      <c r="A112" s="3">
        <v>2</v>
      </c>
      <c r="B112" s="3" t="s">
        <v>109</v>
      </c>
      <c r="C112" s="4">
        <v>1</v>
      </c>
      <c r="D112" s="2">
        <v>579.34780000000001</v>
      </c>
      <c r="E112" t="str">
        <f t="shared" si="12"/>
        <v/>
      </c>
      <c r="F112" t="str">
        <f t="shared" si="13"/>
        <v>LSGA</v>
      </c>
      <c r="G112" t="str">
        <f t="shared" si="14"/>
        <v/>
      </c>
      <c r="H112" t="str">
        <f t="shared" si="15"/>
        <v/>
      </c>
      <c r="K112" s="4"/>
    </row>
    <row r="113" spans="1:11">
      <c r="A113" s="3">
        <v>1</v>
      </c>
      <c r="B113" s="3" t="s">
        <v>110</v>
      </c>
      <c r="C113" s="4">
        <v>0</v>
      </c>
      <c r="D113" s="2">
        <v>0</v>
      </c>
      <c r="E113" t="str">
        <f t="shared" si="12"/>
        <v>LSGA</v>
      </c>
      <c r="F113" t="str">
        <f t="shared" si="13"/>
        <v/>
      </c>
      <c r="G113" t="str">
        <f t="shared" si="14"/>
        <v/>
      </c>
      <c r="H113" t="str">
        <f t="shared" si="15"/>
        <v/>
      </c>
      <c r="K113" s="4"/>
    </row>
    <row r="114" spans="1:11">
      <c r="A114" s="3">
        <v>1</v>
      </c>
      <c r="B114" s="3" t="s">
        <v>111</v>
      </c>
      <c r="C114" s="4">
        <v>1.3311630000000001E-16</v>
      </c>
      <c r="D114" s="2">
        <v>1.653753E-16</v>
      </c>
      <c r="E114" t="str">
        <f t="shared" si="12"/>
        <v>LSGA</v>
      </c>
      <c r="F114" t="str">
        <f t="shared" si="13"/>
        <v/>
      </c>
      <c r="G114" t="str">
        <f t="shared" si="14"/>
        <v/>
      </c>
      <c r="H114" t="str">
        <f t="shared" si="15"/>
        <v/>
      </c>
      <c r="K114" s="4"/>
    </row>
    <row r="115" spans="1:11">
      <c r="A115" s="3">
        <v>1</v>
      </c>
      <c r="B115" s="3" t="s">
        <v>112</v>
      </c>
      <c r="C115" s="4">
        <v>2.1612870000000001E-16</v>
      </c>
      <c r="D115" s="2">
        <v>6.8247480000000005E-16</v>
      </c>
      <c r="E115" t="str">
        <f t="shared" si="12"/>
        <v>LSGA</v>
      </c>
      <c r="F115" t="str">
        <f t="shared" si="13"/>
        <v/>
      </c>
      <c r="G115" t="str">
        <f t="shared" si="14"/>
        <v/>
      </c>
      <c r="H115" t="str">
        <f t="shared" si="15"/>
        <v/>
      </c>
      <c r="K115" s="4"/>
    </row>
    <row r="116" spans="1:11">
      <c r="A116" s="3">
        <v>1</v>
      </c>
      <c r="B116" s="3" t="s">
        <v>113</v>
      </c>
      <c r="C116" s="4">
        <v>9.1054010000000001E-17</v>
      </c>
      <c r="D116" s="2">
        <v>1.520066E-16</v>
      </c>
      <c r="E116" t="str">
        <f t="shared" si="12"/>
        <v>LSGA</v>
      </c>
      <c r="F116" t="str">
        <f t="shared" si="13"/>
        <v/>
      </c>
      <c r="G116" t="str">
        <f t="shared" si="14"/>
        <v/>
      </c>
      <c r="H116" t="str">
        <f t="shared" si="15"/>
        <v/>
      </c>
      <c r="K116" s="4"/>
    </row>
    <row r="117" spans="1:11">
      <c r="A117" s="3">
        <v>1</v>
      </c>
      <c r="B117" s="3" t="s">
        <v>114</v>
      </c>
      <c r="C117" s="4">
        <v>1.4239000000000001E-16</v>
      </c>
      <c r="D117" s="2">
        <v>2.6577290000000001E-15</v>
      </c>
      <c r="E117" t="str">
        <f t="shared" si="12"/>
        <v>LSGA</v>
      </c>
      <c r="F117" t="str">
        <f t="shared" si="13"/>
        <v/>
      </c>
      <c r="G117" t="str">
        <f t="shared" si="14"/>
        <v/>
      </c>
      <c r="H117" t="str">
        <f t="shared" si="15"/>
        <v/>
      </c>
      <c r="K117" s="4"/>
    </row>
    <row r="118" spans="1:11">
      <c r="A118" s="3">
        <v>1</v>
      </c>
      <c r="B118" s="3" t="s">
        <v>115</v>
      </c>
      <c r="C118" s="4">
        <v>1.0163380000000001E-16</v>
      </c>
      <c r="D118" s="2">
        <v>1.0304759999999999E-16</v>
      </c>
      <c r="E118" t="str">
        <f t="shared" si="12"/>
        <v>LSGA</v>
      </c>
      <c r="F118" t="str">
        <f t="shared" si="13"/>
        <v/>
      </c>
      <c r="G118" t="str">
        <f t="shared" si="14"/>
        <v/>
      </c>
      <c r="H118" t="str">
        <f t="shared" si="15"/>
        <v/>
      </c>
      <c r="K118" s="4"/>
    </row>
    <row r="119" spans="1:11">
      <c r="A119" s="3">
        <v>1</v>
      </c>
      <c r="B119" s="3" t="s">
        <v>116</v>
      </c>
      <c r="C119" s="4">
        <v>1.0173820000000001E-16</v>
      </c>
      <c r="D119" s="2">
        <v>1.0304759999999999E-16</v>
      </c>
      <c r="E119" t="str">
        <f t="shared" si="12"/>
        <v>LSGA</v>
      </c>
      <c r="F119" t="str">
        <f t="shared" si="13"/>
        <v/>
      </c>
      <c r="G119" t="str">
        <f t="shared" si="14"/>
        <v/>
      </c>
      <c r="H119" t="str">
        <f t="shared" si="15"/>
        <v/>
      </c>
      <c r="K119" s="4"/>
    </row>
    <row r="120" spans="1:11">
      <c r="A120" s="3">
        <v>1</v>
      </c>
      <c r="B120" s="3" t="s">
        <v>117</v>
      </c>
      <c r="C120" s="4">
        <v>1.4296590000000001E-16</v>
      </c>
      <c r="D120" s="2">
        <v>1.5703810000000001E-16</v>
      </c>
      <c r="E120" t="str">
        <f t="shared" si="12"/>
        <v>LSGA</v>
      </c>
      <c r="F120" t="str">
        <f t="shared" si="13"/>
        <v/>
      </c>
      <c r="G120" t="str">
        <f t="shared" si="14"/>
        <v/>
      </c>
      <c r="H120" t="str">
        <f t="shared" si="15"/>
        <v/>
      </c>
      <c r="K120" s="4"/>
    </row>
    <row r="121" spans="1:11">
      <c r="A121" s="3">
        <v>1</v>
      </c>
      <c r="B121" s="3" t="s">
        <v>118</v>
      </c>
      <c r="C121" s="4">
        <v>1</v>
      </c>
      <c r="D121" s="2">
        <v>1</v>
      </c>
      <c r="E121" t="str">
        <f t="shared" si="12"/>
        <v>LSGA</v>
      </c>
      <c r="F121" t="str">
        <f t="shared" si="13"/>
        <v/>
      </c>
      <c r="G121" t="str">
        <f t="shared" si="14"/>
        <v/>
      </c>
      <c r="H121" t="str">
        <f t="shared" si="15"/>
        <v/>
      </c>
      <c r="K121" s="4"/>
    </row>
    <row r="122" spans="1:11">
      <c r="A122" s="3">
        <v>2</v>
      </c>
      <c r="B122" s="3" t="s">
        <v>119</v>
      </c>
      <c r="C122" s="4">
        <v>1</v>
      </c>
      <c r="D122" s="2">
        <v>1</v>
      </c>
      <c r="E122" t="str">
        <f t="shared" si="12"/>
        <v/>
      </c>
      <c r="F122" t="str">
        <f t="shared" si="13"/>
        <v>LSGA</v>
      </c>
      <c r="G122" t="str">
        <f t="shared" si="14"/>
        <v/>
      </c>
      <c r="H122" t="str">
        <f t="shared" si="15"/>
        <v/>
      </c>
      <c r="K122" s="4"/>
    </row>
    <row r="123" spans="1:11">
      <c r="A123" s="3">
        <v>2</v>
      </c>
      <c r="B123" s="3" t="s">
        <v>120</v>
      </c>
      <c r="C123" s="4">
        <v>1.902524E-6</v>
      </c>
      <c r="D123" s="2">
        <v>1.888736E-6</v>
      </c>
      <c r="E123" t="str">
        <f t="shared" si="12"/>
        <v/>
      </c>
      <c r="F123" s="8" t="str">
        <f t="shared" si="13"/>
        <v>RAND</v>
      </c>
      <c r="G123" t="str">
        <f t="shared" si="14"/>
        <v/>
      </c>
      <c r="H123" t="str">
        <f t="shared" si="15"/>
        <v/>
      </c>
      <c r="K123" s="4"/>
    </row>
    <row r="124" spans="1:11">
      <c r="A124" s="3">
        <v>2</v>
      </c>
      <c r="B124" s="3" t="s">
        <v>121</v>
      </c>
      <c r="C124" s="4">
        <v>1.2118500000000001</v>
      </c>
      <c r="D124" s="2">
        <v>8.331906</v>
      </c>
      <c r="E124" t="str">
        <f t="shared" si="12"/>
        <v/>
      </c>
      <c r="F124" t="str">
        <f t="shared" si="13"/>
        <v>LSGA</v>
      </c>
      <c r="G124" t="str">
        <f t="shared" si="14"/>
        <v/>
      </c>
      <c r="H124" t="str">
        <f t="shared" si="15"/>
        <v/>
      </c>
      <c r="K124" s="4"/>
    </row>
    <row r="125" spans="1:11">
      <c r="A125" s="3">
        <v>1</v>
      </c>
      <c r="B125" s="3" t="s">
        <v>122</v>
      </c>
      <c r="C125" s="4">
        <v>1.8867289999999999E-16</v>
      </c>
      <c r="D125" s="2">
        <v>1.2756739999999999E-15</v>
      </c>
      <c r="E125" t="str">
        <f t="shared" si="12"/>
        <v>LSGA</v>
      </c>
      <c r="F125" t="str">
        <f t="shared" si="13"/>
        <v/>
      </c>
      <c r="G125" t="str">
        <f t="shared" si="14"/>
        <v/>
      </c>
      <c r="H125" t="str">
        <f t="shared" si="15"/>
        <v/>
      </c>
      <c r="K125" s="4"/>
    </row>
    <row r="126" spans="1:11">
      <c r="A126" s="3">
        <v>1</v>
      </c>
      <c r="B126" s="3" t="s">
        <v>123</v>
      </c>
      <c r="C126" s="4">
        <v>1.0173820000000001E-16</v>
      </c>
      <c r="D126" s="2">
        <v>6.4058620000000002E-16</v>
      </c>
      <c r="E126" t="str">
        <f t="shared" si="12"/>
        <v>LSGA</v>
      </c>
      <c r="F126" t="str">
        <f t="shared" si="13"/>
        <v/>
      </c>
      <c r="G126" t="str">
        <f t="shared" si="14"/>
        <v/>
      </c>
      <c r="H126" t="str">
        <f t="shared" si="15"/>
        <v/>
      </c>
      <c r="K126" s="4"/>
    </row>
    <row r="127" spans="1:11">
      <c r="A127" s="3">
        <v>1</v>
      </c>
      <c r="B127" s="3" t="s">
        <v>124</v>
      </c>
      <c r="C127" s="4">
        <v>1</v>
      </c>
      <c r="D127" s="2">
        <v>1</v>
      </c>
      <c r="E127" t="str">
        <f t="shared" si="12"/>
        <v>LSGA</v>
      </c>
      <c r="F127" t="str">
        <f t="shared" si="13"/>
        <v/>
      </c>
      <c r="G127" t="str">
        <f t="shared" si="14"/>
        <v/>
      </c>
      <c r="H127" t="str">
        <f t="shared" si="15"/>
        <v/>
      </c>
      <c r="K127" s="4"/>
    </row>
    <row r="128" spans="1:11">
      <c r="A128" s="3">
        <v>1</v>
      </c>
      <c r="B128" s="3" t="s">
        <v>125</v>
      </c>
      <c r="C128" s="4">
        <v>0</v>
      </c>
      <c r="D128" s="2">
        <v>1.7692079999999999E-6</v>
      </c>
      <c r="E128" t="str">
        <f t="shared" si="12"/>
        <v>LSGA</v>
      </c>
      <c r="F128" t="str">
        <f t="shared" si="13"/>
        <v/>
      </c>
      <c r="G128" t="str">
        <f t="shared" si="14"/>
        <v/>
      </c>
      <c r="H128" t="str">
        <f t="shared" si="15"/>
        <v/>
      </c>
      <c r="K128" s="4"/>
    </row>
    <row r="129" spans="1:11">
      <c r="A129" s="3">
        <v>1</v>
      </c>
      <c r="B129" s="3" t="s">
        <v>126</v>
      </c>
      <c r="C129" s="4">
        <v>5.2487240000000001E-17</v>
      </c>
      <c r="D129" s="2">
        <v>1.7692309999999999E-6</v>
      </c>
      <c r="E129" t="str">
        <f t="shared" si="12"/>
        <v>LSGA</v>
      </c>
      <c r="F129" t="str">
        <f t="shared" si="13"/>
        <v/>
      </c>
      <c r="G129" t="str">
        <f t="shared" si="14"/>
        <v/>
      </c>
      <c r="H129" t="str">
        <f t="shared" si="15"/>
        <v/>
      </c>
      <c r="K129" s="4"/>
    </row>
    <row r="130" spans="1:11">
      <c r="A130" s="3">
        <v>1</v>
      </c>
      <c r="B130" s="3" t="s">
        <v>127</v>
      </c>
      <c r="C130" s="4">
        <v>1.9450419999999999E-16</v>
      </c>
      <c r="D130" s="2">
        <v>1.9450419999999999E-16</v>
      </c>
      <c r="E130" t="str">
        <f t="shared" ref="E130:E161" si="16">IF(A130=1, IF(C130&gt;D130,"RAND","LSGA"), "")</f>
        <v>LSGA</v>
      </c>
      <c r="F130" t="str">
        <f t="shared" ref="F130:F158" si="17">IF(A130=2, IF(C130&gt;D130,"RAND","LSGA"), "")</f>
        <v/>
      </c>
      <c r="G130" t="str">
        <f t="shared" ref="G130:G158" si="18">IF(A130=3, IF(C130&gt;D130,"RAND","LSGA"), "")</f>
        <v/>
      </c>
      <c r="H130" t="str">
        <f t="shared" ref="H130:H158" si="19">IF(A130=4, IF(C130&gt;D130,"RAND","LSGA"), "")</f>
        <v/>
      </c>
      <c r="K130" s="4"/>
    </row>
    <row r="131" spans="1:11">
      <c r="A131" s="3">
        <v>1</v>
      </c>
      <c r="B131" s="3" t="s">
        <v>128</v>
      </c>
      <c r="C131" s="4">
        <v>32.963999999999999</v>
      </c>
      <c r="D131" s="2">
        <v>67.604579999999999</v>
      </c>
      <c r="E131" t="str">
        <f t="shared" si="16"/>
        <v>LSGA</v>
      </c>
      <c r="F131" t="str">
        <f t="shared" si="17"/>
        <v/>
      </c>
      <c r="G131" t="str">
        <f t="shared" si="18"/>
        <v/>
      </c>
      <c r="H131" t="str">
        <f t="shared" si="19"/>
        <v/>
      </c>
      <c r="K131" s="4"/>
    </row>
    <row r="132" spans="1:11">
      <c r="A132" s="3">
        <v>1</v>
      </c>
      <c r="B132" s="3" t="s">
        <v>129</v>
      </c>
      <c r="C132" s="4">
        <v>1.8808400000000001E-6</v>
      </c>
      <c r="D132" s="2">
        <v>5.3509270000000001E-3</v>
      </c>
      <c r="E132" t="str">
        <f t="shared" si="16"/>
        <v>LSGA</v>
      </c>
      <c r="F132" t="str">
        <f t="shared" si="17"/>
        <v/>
      </c>
      <c r="G132" t="str">
        <f t="shared" si="18"/>
        <v/>
      </c>
      <c r="H132" t="str">
        <f t="shared" si="19"/>
        <v/>
      </c>
      <c r="K132" s="4"/>
    </row>
    <row r="133" spans="1:11">
      <c r="A133" s="3">
        <v>1</v>
      </c>
      <c r="B133" s="3" t="s">
        <v>130</v>
      </c>
      <c r="C133" s="4">
        <v>1.8808400000000001E-6</v>
      </c>
      <c r="D133" s="2">
        <v>3.6742609999999998E-3</v>
      </c>
      <c r="E133" t="str">
        <f t="shared" si="16"/>
        <v>LSGA</v>
      </c>
      <c r="F133" t="str">
        <f t="shared" si="17"/>
        <v/>
      </c>
      <c r="G133" t="str">
        <f t="shared" si="18"/>
        <v/>
      </c>
      <c r="H133" t="str">
        <f t="shared" si="19"/>
        <v/>
      </c>
      <c r="K133" s="4"/>
    </row>
    <row r="134" spans="1:11">
      <c r="A134" s="3">
        <v>1</v>
      </c>
      <c r="B134" s="3" t="s">
        <v>131</v>
      </c>
      <c r="C134" s="4">
        <v>0</v>
      </c>
      <c r="D134" s="2">
        <v>2.3457380000000001E-7</v>
      </c>
      <c r="E134" t="str">
        <f t="shared" si="16"/>
        <v>LSGA</v>
      </c>
      <c r="F134" t="str">
        <f t="shared" si="17"/>
        <v/>
      </c>
      <c r="G134" t="str">
        <f t="shared" si="18"/>
        <v/>
      </c>
      <c r="H134" t="str">
        <f t="shared" si="19"/>
        <v/>
      </c>
      <c r="K134" s="4"/>
    </row>
    <row r="135" spans="1:11">
      <c r="A135" s="3">
        <v>1</v>
      </c>
      <c r="B135" s="3" t="s">
        <v>132</v>
      </c>
      <c r="C135" s="4">
        <v>8.1375319999999995E-17</v>
      </c>
      <c r="D135" s="2">
        <v>7.0111240000000003E-7</v>
      </c>
      <c r="E135" t="str">
        <f t="shared" si="16"/>
        <v>LSGA</v>
      </c>
      <c r="F135" t="str">
        <f t="shared" si="17"/>
        <v/>
      </c>
      <c r="G135" t="str">
        <f t="shared" si="18"/>
        <v/>
      </c>
      <c r="H135" t="str">
        <f t="shared" si="19"/>
        <v/>
      </c>
      <c r="K135" s="4"/>
    </row>
    <row r="136" spans="1:11">
      <c r="A136" s="3">
        <v>1</v>
      </c>
      <c r="B136" s="3" t="s">
        <v>133</v>
      </c>
      <c r="C136" s="4">
        <v>1.5694289999999999E-16</v>
      </c>
      <c r="D136" s="2">
        <v>6.8631600000000002E-7</v>
      </c>
      <c r="E136" t="str">
        <f t="shared" si="16"/>
        <v>LSGA</v>
      </c>
      <c r="F136" t="str">
        <f t="shared" si="17"/>
        <v/>
      </c>
      <c r="G136" t="str">
        <f t="shared" si="18"/>
        <v/>
      </c>
      <c r="H136" t="str">
        <f t="shared" si="19"/>
        <v/>
      </c>
      <c r="K136" s="4"/>
    </row>
    <row r="137" spans="1:11">
      <c r="A137" s="3">
        <v>1</v>
      </c>
      <c r="B137" s="3" t="s">
        <v>134</v>
      </c>
      <c r="C137" s="4">
        <v>1.8809510000000001E-16</v>
      </c>
      <c r="D137" s="2">
        <v>2.553793E-6</v>
      </c>
      <c r="E137" t="str">
        <f t="shared" si="16"/>
        <v>LSGA</v>
      </c>
      <c r="F137" t="str">
        <f t="shared" si="17"/>
        <v/>
      </c>
      <c r="G137" t="str">
        <f t="shared" si="18"/>
        <v/>
      </c>
      <c r="H137" t="str">
        <f t="shared" si="19"/>
        <v/>
      </c>
      <c r="K137" s="4"/>
    </row>
    <row r="138" spans="1:11">
      <c r="A138" s="3">
        <v>1</v>
      </c>
      <c r="B138" s="3" t="s">
        <v>135</v>
      </c>
      <c r="C138" s="4">
        <v>32.963999999999999</v>
      </c>
      <c r="D138" s="2">
        <v>67.604579999999999</v>
      </c>
      <c r="E138" t="str">
        <f t="shared" si="16"/>
        <v>LSGA</v>
      </c>
      <c r="F138" t="str">
        <f t="shared" si="17"/>
        <v/>
      </c>
      <c r="G138" t="str">
        <f t="shared" si="18"/>
        <v/>
      </c>
      <c r="H138" t="str">
        <f t="shared" si="19"/>
        <v/>
      </c>
      <c r="K138" s="4"/>
    </row>
    <row r="139" spans="1:11">
      <c r="A139" s="3">
        <v>1</v>
      </c>
      <c r="B139" s="3" t="s">
        <v>136</v>
      </c>
      <c r="C139" s="4">
        <v>108.9913</v>
      </c>
      <c r="D139" s="2">
        <v>279.84769999999997</v>
      </c>
      <c r="E139" t="str">
        <f t="shared" si="16"/>
        <v>LSGA</v>
      </c>
      <c r="F139" t="str">
        <f t="shared" si="17"/>
        <v/>
      </c>
      <c r="G139" t="str">
        <f t="shared" si="18"/>
        <v/>
      </c>
      <c r="H139" t="str">
        <f t="shared" si="19"/>
        <v/>
      </c>
      <c r="K139" s="4"/>
    </row>
    <row r="140" spans="1:11">
      <c r="A140" s="3">
        <v>2</v>
      </c>
      <c r="B140" s="3" t="s">
        <v>166</v>
      </c>
      <c r="C140" s="4">
        <v>7.5883690000000001E-17</v>
      </c>
      <c r="D140" s="2">
        <v>1.3475249999999999E-16</v>
      </c>
      <c r="E140" t="str">
        <f t="shared" si="16"/>
        <v/>
      </c>
      <c r="F140" t="str">
        <f t="shared" si="17"/>
        <v>LSGA</v>
      </c>
      <c r="G140" t="str">
        <f t="shared" si="18"/>
        <v/>
      </c>
      <c r="H140" t="str">
        <f t="shared" si="19"/>
        <v/>
      </c>
      <c r="K140" s="4"/>
    </row>
    <row r="141" spans="1:11">
      <c r="A141" s="3">
        <v>1</v>
      </c>
      <c r="B141" s="3" t="s">
        <v>137</v>
      </c>
      <c r="C141" s="4">
        <v>1.0163380000000001E-16</v>
      </c>
      <c r="D141" s="2">
        <v>1.0304759999999999E-16</v>
      </c>
      <c r="E141" t="str">
        <f t="shared" si="16"/>
        <v>LSGA</v>
      </c>
      <c r="F141" t="str">
        <f t="shared" si="17"/>
        <v/>
      </c>
      <c r="G141" t="str">
        <f t="shared" si="18"/>
        <v/>
      </c>
      <c r="H141" t="str">
        <f t="shared" si="19"/>
        <v/>
      </c>
      <c r="K141" s="4"/>
    </row>
    <row r="142" spans="1:11">
      <c r="A142" s="3">
        <v>1</v>
      </c>
      <c r="B142" s="3" t="s">
        <v>138</v>
      </c>
      <c r="C142" s="4">
        <v>1</v>
      </c>
      <c r="D142" s="2">
        <v>1</v>
      </c>
      <c r="E142" t="str">
        <f t="shared" si="16"/>
        <v>LSGA</v>
      </c>
      <c r="F142" t="str">
        <f t="shared" si="17"/>
        <v/>
      </c>
      <c r="G142" t="str">
        <f t="shared" si="18"/>
        <v/>
      </c>
      <c r="H142" t="str">
        <f t="shared" si="19"/>
        <v/>
      </c>
      <c r="K142" s="4"/>
    </row>
    <row r="143" spans="1:11">
      <c r="A143" s="3">
        <v>1</v>
      </c>
      <c r="B143" s="3" t="s">
        <v>139</v>
      </c>
      <c r="C143" s="4">
        <v>9.2513199999999995E-4</v>
      </c>
      <c r="D143" s="2">
        <v>5.5360279999999998E-2</v>
      </c>
      <c r="E143" t="str">
        <f t="shared" si="16"/>
        <v>LSGA</v>
      </c>
      <c r="F143" t="str">
        <f t="shared" si="17"/>
        <v/>
      </c>
      <c r="G143" t="str">
        <f t="shared" si="18"/>
        <v/>
      </c>
      <c r="H143" t="str">
        <f t="shared" si="19"/>
        <v/>
      </c>
      <c r="K143" s="4"/>
    </row>
    <row r="144" spans="1:11">
      <c r="A144" s="3">
        <v>1</v>
      </c>
      <c r="B144" s="3" t="s">
        <v>140</v>
      </c>
      <c r="C144" s="4">
        <v>9.2513199999999995E-4</v>
      </c>
      <c r="D144" s="2">
        <v>1.443644E-2</v>
      </c>
      <c r="E144" t="str">
        <f t="shared" si="16"/>
        <v>LSGA</v>
      </c>
      <c r="F144" t="str">
        <f t="shared" si="17"/>
        <v/>
      </c>
      <c r="G144" t="str">
        <f t="shared" si="18"/>
        <v/>
      </c>
      <c r="H144" t="str">
        <f t="shared" si="19"/>
        <v/>
      </c>
      <c r="K144" s="4"/>
    </row>
    <row r="145" spans="1:11">
      <c r="A145" s="3">
        <v>1</v>
      </c>
      <c r="B145" s="3" t="s">
        <v>141</v>
      </c>
      <c r="C145" s="4">
        <v>52.092939999999999</v>
      </c>
      <c r="D145" s="2">
        <v>135.84909999999999</v>
      </c>
      <c r="E145" t="str">
        <f t="shared" si="16"/>
        <v>LSGA</v>
      </c>
      <c r="F145" t="str">
        <f t="shared" si="17"/>
        <v/>
      </c>
      <c r="G145" t="str">
        <f t="shared" si="18"/>
        <v/>
      </c>
      <c r="H145" t="str">
        <f t="shared" si="19"/>
        <v/>
      </c>
      <c r="K145" s="4"/>
    </row>
    <row r="146" spans="1:11">
      <c r="A146" s="3">
        <v>1</v>
      </c>
      <c r="B146" s="3" t="s">
        <v>142</v>
      </c>
      <c r="C146" s="4">
        <v>5.6136480000000001E-9</v>
      </c>
      <c r="D146" s="2">
        <v>95791250000000</v>
      </c>
      <c r="E146" t="str">
        <f t="shared" si="16"/>
        <v>LSGA</v>
      </c>
      <c r="F146" t="str">
        <f t="shared" si="17"/>
        <v/>
      </c>
      <c r="G146" t="str">
        <f t="shared" si="18"/>
        <v/>
      </c>
      <c r="H146" t="str">
        <f t="shared" si="19"/>
        <v/>
      </c>
      <c r="K146" s="4"/>
    </row>
    <row r="147" spans="1:11">
      <c r="A147" s="3">
        <v>2</v>
      </c>
      <c r="B147" s="3" t="s">
        <v>143</v>
      </c>
      <c r="C147" s="4">
        <v>0</v>
      </c>
      <c r="D147" s="2">
        <v>1.8332840000000001E-6</v>
      </c>
      <c r="E147" t="str">
        <f t="shared" si="16"/>
        <v/>
      </c>
      <c r="F147" t="str">
        <f t="shared" si="17"/>
        <v>LSGA</v>
      </c>
      <c r="G147" t="str">
        <f t="shared" si="18"/>
        <v/>
      </c>
      <c r="H147" t="str">
        <f t="shared" si="19"/>
        <v/>
      </c>
      <c r="K147" s="4"/>
    </row>
    <row r="148" spans="1:11">
      <c r="A148" s="3">
        <v>1</v>
      </c>
      <c r="B148" s="3" t="s">
        <v>144</v>
      </c>
      <c r="C148" s="4">
        <v>1.871216E-9</v>
      </c>
      <c r="D148" s="2">
        <v>1.416221E-2</v>
      </c>
      <c r="E148" t="str">
        <f t="shared" si="16"/>
        <v>LSGA</v>
      </c>
      <c r="F148" t="str">
        <f t="shared" si="17"/>
        <v/>
      </c>
      <c r="G148" t="str">
        <f t="shared" si="18"/>
        <v/>
      </c>
      <c r="H148" t="str">
        <f t="shared" si="19"/>
        <v/>
      </c>
      <c r="K148" s="4"/>
    </row>
    <row r="149" spans="1:11">
      <c r="A149" s="3">
        <v>1</v>
      </c>
      <c r="B149" s="3" t="s">
        <v>145</v>
      </c>
      <c r="C149" s="4">
        <v>1.3792120000000001E-9</v>
      </c>
      <c r="D149" s="2">
        <v>95791320000000</v>
      </c>
      <c r="E149" t="str">
        <f t="shared" si="16"/>
        <v>LSGA</v>
      </c>
      <c r="F149" t="str">
        <f t="shared" si="17"/>
        <v/>
      </c>
      <c r="G149" t="str">
        <f t="shared" si="18"/>
        <v/>
      </c>
      <c r="H149" t="str">
        <f t="shared" si="19"/>
        <v/>
      </c>
      <c r="K149" s="4"/>
    </row>
    <row r="150" spans="1:11">
      <c r="A150" s="3">
        <v>2</v>
      </c>
      <c r="B150" s="3" t="s">
        <v>146</v>
      </c>
      <c r="C150" s="4">
        <v>1.7225920000000001E-16</v>
      </c>
      <c r="D150" s="2">
        <v>4.935353E-3</v>
      </c>
      <c r="E150" t="str">
        <f t="shared" si="16"/>
        <v/>
      </c>
      <c r="F150" t="str">
        <f t="shared" si="17"/>
        <v>LSGA</v>
      </c>
      <c r="G150" t="str">
        <f t="shared" si="18"/>
        <v/>
      </c>
      <c r="H150" t="str">
        <f t="shared" si="19"/>
        <v/>
      </c>
      <c r="K150" s="4"/>
    </row>
    <row r="151" spans="1:11">
      <c r="A151" s="3">
        <v>2</v>
      </c>
      <c r="B151" s="3" t="s">
        <v>147</v>
      </c>
      <c r="C151" s="4">
        <v>1.5116729999999999E-16</v>
      </c>
      <c r="D151" s="2">
        <v>6.3155709999999999E-3</v>
      </c>
      <c r="E151" t="str">
        <f t="shared" si="16"/>
        <v/>
      </c>
      <c r="F151" t="str">
        <f t="shared" si="17"/>
        <v>LSGA</v>
      </c>
      <c r="G151" t="str">
        <f t="shared" si="18"/>
        <v/>
      </c>
      <c r="H151" t="str">
        <f t="shared" si="19"/>
        <v/>
      </c>
      <c r="K151" s="4"/>
    </row>
    <row r="152" spans="1:11">
      <c r="A152" s="3">
        <v>2</v>
      </c>
      <c r="B152" s="3" t="s">
        <v>148</v>
      </c>
      <c r="C152" s="4">
        <v>1.1858870000000001E-16</v>
      </c>
      <c r="D152" s="2">
        <v>3.2392749999999998E-16</v>
      </c>
      <c r="E152" t="str">
        <f t="shared" si="16"/>
        <v/>
      </c>
      <c r="F152" t="str">
        <f t="shared" si="17"/>
        <v>LSGA</v>
      </c>
      <c r="G152" t="str">
        <f t="shared" si="18"/>
        <v/>
      </c>
      <c r="H152" t="str">
        <f t="shared" si="19"/>
        <v/>
      </c>
      <c r="K152" s="4"/>
    </row>
    <row r="153" spans="1:11">
      <c r="A153" s="3">
        <v>1</v>
      </c>
      <c r="B153" s="3" t="s">
        <v>149</v>
      </c>
      <c r="C153" s="4">
        <v>9.7894840000000003E-17</v>
      </c>
      <c r="D153" s="2">
        <v>1.0663629999999999E-16</v>
      </c>
      <c r="E153" t="str">
        <f t="shared" si="16"/>
        <v>LSGA</v>
      </c>
      <c r="F153" t="str">
        <f t="shared" si="17"/>
        <v/>
      </c>
      <c r="G153" t="str">
        <f t="shared" si="18"/>
        <v/>
      </c>
      <c r="H153" t="str">
        <f t="shared" si="19"/>
        <v/>
      </c>
      <c r="K153" s="4"/>
    </row>
    <row r="154" spans="1:11">
      <c r="A154" s="3">
        <v>1</v>
      </c>
      <c r="B154" s="3" t="s">
        <v>150</v>
      </c>
      <c r="C154" s="4">
        <v>1.2343290000000001E-16</v>
      </c>
      <c r="D154" s="2">
        <v>1.2097280000000001E-16</v>
      </c>
      <c r="E154" s="8" t="str">
        <f t="shared" si="16"/>
        <v>RAND</v>
      </c>
      <c r="F154" t="str">
        <f t="shared" si="17"/>
        <v/>
      </c>
      <c r="G154" t="str">
        <f t="shared" si="18"/>
        <v/>
      </c>
      <c r="H154" t="str">
        <f t="shared" si="19"/>
        <v/>
      </c>
      <c r="K154" s="4"/>
    </row>
    <row r="155" spans="1:11">
      <c r="A155" s="3">
        <v>1</v>
      </c>
      <c r="B155" s="3" t="s">
        <v>151</v>
      </c>
      <c r="C155" s="4">
        <v>108.9913</v>
      </c>
      <c r="D155" s="2">
        <v>279.84769999999997</v>
      </c>
      <c r="E155" t="str">
        <f t="shared" si="16"/>
        <v>LSGA</v>
      </c>
      <c r="F155" t="str">
        <f t="shared" si="17"/>
        <v/>
      </c>
      <c r="G155" t="str">
        <f t="shared" si="18"/>
        <v/>
      </c>
      <c r="H155" t="str">
        <f t="shared" si="19"/>
        <v/>
      </c>
      <c r="K155" s="4"/>
    </row>
    <row r="156" spans="1:11">
      <c r="A156" s="3">
        <v>1</v>
      </c>
      <c r="B156" s="3" t="s">
        <v>152</v>
      </c>
      <c r="C156" s="4">
        <v>2.275033E-16</v>
      </c>
      <c r="D156" s="2">
        <v>7.4303649999999998E-16</v>
      </c>
      <c r="E156" t="str">
        <f t="shared" si="16"/>
        <v>LSGA</v>
      </c>
      <c r="F156" t="str">
        <f t="shared" si="17"/>
        <v/>
      </c>
      <c r="G156" t="str">
        <f t="shared" si="18"/>
        <v/>
      </c>
      <c r="H156" t="str">
        <f t="shared" si="19"/>
        <v/>
      </c>
      <c r="K156" s="4"/>
    </row>
    <row r="157" spans="1:11">
      <c r="A157" s="3">
        <v>1</v>
      </c>
      <c r="B157" s="3" t="s">
        <v>153</v>
      </c>
      <c r="C157" s="4">
        <v>1.607723E-16</v>
      </c>
      <c r="D157" s="2">
        <v>2.8874379999999999E-16</v>
      </c>
      <c r="E157" t="str">
        <f t="shared" si="16"/>
        <v>LSGA</v>
      </c>
      <c r="F157" t="str">
        <f t="shared" si="17"/>
        <v/>
      </c>
      <c r="G157" t="str">
        <f t="shared" si="18"/>
        <v/>
      </c>
      <c r="H157" t="str">
        <f t="shared" si="19"/>
        <v/>
      </c>
      <c r="K157" s="4"/>
    </row>
    <row r="158" spans="1:11">
      <c r="A158" s="3">
        <v>2</v>
      </c>
      <c r="B158" s="3" t="s">
        <v>154</v>
      </c>
      <c r="C158" s="4">
        <v>0.51354809999999995</v>
      </c>
      <c r="D158" s="2">
        <v>1</v>
      </c>
      <c r="E158" t="str">
        <f t="shared" si="16"/>
        <v/>
      </c>
      <c r="F158" t="str">
        <f t="shared" si="17"/>
        <v>LSGA</v>
      </c>
      <c r="G158" t="str">
        <f t="shared" si="18"/>
        <v/>
      </c>
      <c r="H158" t="str">
        <f t="shared" si="19"/>
        <v/>
      </c>
      <c r="K158" s="4"/>
    </row>
    <row r="159" spans="1:11">
      <c r="A159" s="3"/>
      <c r="B159" s="3"/>
      <c r="C159" s="4"/>
      <c r="D159" s="2"/>
    </row>
    <row r="160" spans="1:11">
      <c r="D160" t="s">
        <v>163</v>
      </c>
      <c r="E160" t="s">
        <v>158</v>
      </c>
      <c r="F160" t="s">
        <v>171</v>
      </c>
      <c r="G160" t="s">
        <v>160</v>
      </c>
      <c r="H160" t="s">
        <v>162</v>
      </c>
    </row>
    <row r="161" spans="1:8" ht="18" customHeight="1">
      <c r="B161" s="16" t="s">
        <v>156</v>
      </c>
      <c r="C161" t="s">
        <v>178</v>
      </c>
      <c r="D161">
        <f>SUM(E161:H161)</f>
        <v>12</v>
      </c>
      <c r="E161" s="5">
        <f>COUNTIF(E2:E158, "=RAND")</f>
        <v>7</v>
      </c>
      <c r="F161" s="5">
        <f>COUNTIF(F2:F158, "=RAND")</f>
        <v>4</v>
      </c>
      <c r="G161" s="5">
        <f>COUNTIF(G2:G158, "=RAND")</f>
        <v>0</v>
      </c>
      <c r="H161" s="5">
        <f>COUNTIF(H2:H158, "=RAND")</f>
        <v>1</v>
      </c>
    </row>
    <row r="162" spans="1:8" ht="18" customHeight="1">
      <c r="B162" s="16"/>
      <c r="C162" t="s">
        <v>174</v>
      </c>
      <c r="D162">
        <f t="shared" ref="D162:D163" si="20">SUM(E162:H162)</f>
        <v>145</v>
      </c>
      <c r="E162" s="5">
        <f>COUNTIF(E2:E158, "=LSGA")</f>
        <v>100</v>
      </c>
      <c r="F162" s="5">
        <f>COUNTIF(F2:F158, "=LSGA")</f>
        <v>33</v>
      </c>
      <c r="G162" s="5">
        <f>COUNTIF(G2:G158, "=LSGA")</f>
        <v>8</v>
      </c>
      <c r="H162" s="5">
        <f>COUNTIF(H2:H158, "=LSGA")</f>
        <v>4</v>
      </c>
    </row>
    <row r="163" spans="1:8" ht="18" customHeight="1">
      <c r="B163" s="16"/>
      <c r="C163" t="s">
        <v>157</v>
      </c>
      <c r="D163">
        <f t="shared" si="20"/>
        <v>157</v>
      </c>
      <c r="E163" s="5">
        <f>SUM(E161:E162)</f>
        <v>107</v>
      </c>
      <c r="F163" s="5">
        <f>SUM(F161:F162)</f>
        <v>37</v>
      </c>
      <c r="G163" s="5">
        <f>SUM(G161:G162)</f>
        <v>8</v>
      </c>
      <c r="H163" s="5">
        <f>SUM(H161:H162)</f>
        <v>5</v>
      </c>
    </row>
    <row r="164" spans="1:8">
      <c r="A164" s="6"/>
    </row>
    <row r="165" spans="1:8">
      <c r="A165" s="6"/>
    </row>
  </sheetData>
  <mergeCells count="1">
    <mergeCell ref="B161:B16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5"/>
  <sheetViews>
    <sheetView tabSelected="1" topLeftCell="A148" workbookViewId="0">
      <selection activeCell="A160" sqref="A160"/>
    </sheetView>
  </sheetViews>
  <sheetFormatPr defaultRowHeight="15"/>
  <cols>
    <col min="2" max="2" width="28.85546875" customWidth="1"/>
    <col min="3" max="3" width="17" customWidth="1"/>
    <col min="4" max="4" width="15.5703125" customWidth="1"/>
    <col min="5" max="5" width="17" customWidth="1"/>
    <col min="6" max="6" width="13.85546875" bestFit="1" customWidth="1"/>
    <col min="7" max="7" width="13.7109375" customWidth="1"/>
    <col min="9" max="9" width="10.5703125" customWidth="1"/>
    <col min="10" max="10" width="12" customWidth="1"/>
    <col min="11" max="11" width="11.85546875" customWidth="1"/>
    <col min="16" max="16" width="15" bestFit="1" customWidth="1"/>
    <col min="17" max="17" width="15.85546875" customWidth="1"/>
    <col min="18" max="18" width="14.85546875" customWidth="1"/>
    <col min="19" max="19" width="18.5703125" customWidth="1"/>
    <col min="20" max="20" width="16" customWidth="1"/>
    <col min="21" max="21" width="16.140625" customWidth="1"/>
    <col min="22" max="22" width="11.42578125" customWidth="1"/>
  </cols>
  <sheetData>
    <row r="1" spans="1:21" ht="30">
      <c r="A1" t="s">
        <v>0</v>
      </c>
      <c r="B1" t="s">
        <v>1</v>
      </c>
      <c r="C1" s="1" t="s">
        <v>175</v>
      </c>
      <c r="D1" s="1" t="s">
        <v>188</v>
      </c>
      <c r="E1" s="1" t="s">
        <v>189</v>
      </c>
      <c r="F1" s="1" t="s">
        <v>168</v>
      </c>
      <c r="G1" t="s">
        <v>169</v>
      </c>
      <c r="I1" s="1" t="s">
        <v>182</v>
      </c>
      <c r="J1" s="1" t="s">
        <v>176</v>
      </c>
      <c r="K1" s="1" t="s">
        <v>183</v>
      </c>
      <c r="P1" t="s">
        <v>191</v>
      </c>
      <c r="Q1" t="s">
        <v>192</v>
      </c>
      <c r="R1" t="s">
        <v>193</v>
      </c>
      <c r="S1" t="s">
        <v>194</v>
      </c>
      <c r="T1" t="s">
        <v>177</v>
      </c>
      <c r="U1" t="s">
        <v>181</v>
      </c>
    </row>
    <row r="2" spans="1:21">
      <c r="A2" s="3">
        <v>1</v>
      </c>
      <c r="B2" s="3" t="s">
        <v>2</v>
      </c>
      <c r="C2" s="4">
        <v>31.291149999999998</v>
      </c>
      <c r="D2" s="4">
        <v>581.43870000000004</v>
      </c>
      <c r="E2" s="2">
        <v>345.0566</v>
      </c>
      <c r="F2" s="2">
        <f>MAX(C2:E2)</f>
        <v>581.43870000000004</v>
      </c>
      <c r="G2" t="str">
        <f t="shared" ref="G2:G33" si="0">IF(F2=E2,"LSGA",IF(F2=D2,"STD","RAND"))</f>
        <v>STD</v>
      </c>
      <c r="I2" t="str">
        <f t="shared" ref="I2:I33" si="1">IF(C2&gt;D2, "RAND", IF(C2=D2, "equal", "STD"))</f>
        <v>STD</v>
      </c>
      <c r="J2" t="str">
        <f t="shared" ref="J2:J33" si="2">IF(C2&gt;E2, "RAND", IF(C2=E2, "equal", "LSGA"))</f>
        <v>LSGA</v>
      </c>
      <c r="K2" t="str">
        <f t="shared" ref="K2:K33" si="3">IF(D2&gt;E2, "STD", IF(D2=E2, "equal", "LSGA"))</f>
        <v>STD</v>
      </c>
      <c r="M2" s="15" t="b">
        <f>$F2/C2&lt;=10</f>
        <v>0</v>
      </c>
      <c r="N2" s="15" t="b">
        <f t="shared" ref="N2:O2" si="4">$F2/D2&lt;=10</f>
        <v>1</v>
      </c>
      <c r="O2" s="15" t="b">
        <f t="shared" si="4"/>
        <v>1</v>
      </c>
      <c r="P2" s="2" t="str">
        <f>IF(C2-E2&lt;=0,"",C2/E2)</f>
        <v/>
      </c>
      <c r="Q2">
        <f>IF(E2-C2&lt;=0,"",IF(C2=0,"",E2/C2))</f>
        <v>11.027290463917115</v>
      </c>
      <c r="R2">
        <f>IF(D2-E2&lt;=0,"",IF(E2=0,"",D2/E2))</f>
        <v>1.685053118821666</v>
      </c>
      <c r="S2" t="str">
        <f>IF(E2-D2&lt;=0,"",IF(D2=0,"",E2/D2))</f>
        <v/>
      </c>
      <c r="T2">
        <f>IF(D2-C2&lt;=0,"",IF(C2=0,"",D2/C2))</f>
        <v>18.581570188375949</v>
      </c>
      <c r="U2" t="str">
        <f>IF(C2-D2&lt;=0,"",IF(D2=0,"",C2/D2))</f>
        <v/>
      </c>
    </row>
    <row r="3" spans="1:21">
      <c r="A3" s="3">
        <v>1</v>
      </c>
      <c r="B3" s="3" t="s">
        <v>3</v>
      </c>
      <c r="C3" s="4">
        <v>31.291149999999998</v>
      </c>
      <c r="D3" s="4">
        <v>631.60440000000006</v>
      </c>
      <c r="E3" s="2">
        <v>345.0566</v>
      </c>
      <c r="F3" s="2">
        <f t="shared" ref="F3:F66" si="5">MAX(C3:E3)</f>
        <v>631.60440000000006</v>
      </c>
      <c r="G3" t="str">
        <f t="shared" si="0"/>
        <v>STD</v>
      </c>
      <c r="I3" t="str">
        <f t="shared" si="1"/>
        <v>STD</v>
      </c>
      <c r="J3" t="str">
        <f t="shared" si="2"/>
        <v>LSGA</v>
      </c>
      <c r="K3" t="str">
        <f t="shared" si="3"/>
        <v>STD</v>
      </c>
      <c r="M3" s="15" t="b">
        <f t="shared" ref="M3:M66" si="6">$F3/C3&lt;=10</f>
        <v>0</v>
      </c>
      <c r="N3" s="15" t="b">
        <f t="shared" ref="N3:N66" si="7">$F3/D3&lt;=10</f>
        <v>1</v>
      </c>
      <c r="O3" s="15" t="b">
        <f t="shared" ref="O3:O66" si="8">$F3/E3&lt;=10</f>
        <v>1</v>
      </c>
      <c r="P3" s="2" t="str">
        <f t="shared" ref="P3:P66" si="9">IF(C3-E3&lt;=0,"",C3/E3)</f>
        <v/>
      </c>
      <c r="Q3">
        <f t="shared" ref="Q3:Q66" si="10">IF(E3-C3&lt;=0,"",IF(C3=0,"",E3/C3))</f>
        <v>11.027290463917115</v>
      </c>
      <c r="R3">
        <f t="shared" ref="R3:R66" si="11">IF(D3-E3&lt;=0,"",IF(E3=0,"",D3/E3))</f>
        <v>1.8304370935087173</v>
      </c>
      <c r="S3" t="str">
        <f t="shared" ref="S3:S66" si="12">IF(E3-D3&lt;=0,"",IF(D3=0,"",E3/D3))</f>
        <v/>
      </c>
      <c r="T3">
        <f t="shared" ref="T3:T66" si="13">IF(D3-C3&lt;=0,"",IF(C3=0,"",D3/C3))</f>
        <v>20.184761506048837</v>
      </c>
      <c r="U3" t="str">
        <f t="shared" ref="U3:U66" si="14">IF(C3-D3&lt;=0,"",IF(D3=0,"",C3/D3))</f>
        <v/>
      </c>
    </row>
    <row r="4" spans="1:21">
      <c r="A4" s="3">
        <v>1</v>
      </c>
      <c r="B4" s="3" t="s">
        <v>4</v>
      </c>
      <c r="C4" s="4">
        <v>14.546049999999999</v>
      </c>
      <c r="D4" s="4">
        <v>158.82400000000001</v>
      </c>
      <c r="E4" s="2">
        <v>87.476789999999994</v>
      </c>
      <c r="F4" s="2">
        <f t="shared" si="5"/>
        <v>158.82400000000001</v>
      </c>
      <c r="G4" t="str">
        <f t="shared" si="0"/>
        <v>STD</v>
      </c>
      <c r="I4" t="str">
        <f t="shared" si="1"/>
        <v>STD</v>
      </c>
      <c r="J4" t="str">
        <f t="shared" si="2"/>
        <v>LSGA</v>
      </c>
      <c r="K4" t="str">
        <f t="shared" si="3"/>
        <v>STD</v>
      </c>
      <c r="M4" s="15" t="b">
        <f t="shared" si="6"/>
        <v>0</v>
      </c>
      <c r="N4" s="15" t="b">
        <f t="shared" si="7"/>
        <v>1</v>
      </c>
      <c r="O4" s="15" t="b">
        <f t="shared" si="8"/>
        <v>1</v>
      </c>
      <c r="P4" s="2" t="str">
        <f t="shared" si="9"/>
        <v/>
      </c>
      <c r="Q4">
        <f t="shared" si="10"/>
        <v>6.0137831232533916</v>
      </c>
      <c r="R4">
        <f t="shared" si="11"/>
        <v>1.8156130328970692</v>
      </c>
      <c r="S4" t="str">
        <f t="shared" si="12"/>
        <v/>
      </c>
      <c r="T4">
        <f t="shared" si="13"/>
        <v>10.9187030155953</v>
      </c>
      <c r="U4" t="str">
        <f t="shared" si="14"/>
        <v/>
      </c>
    </row>
    <row r="5" spans="1:21">
      <c r="A5" s="3">
        <v>1</v>
      </c>
      <c r="B5" s="3" t="s">
        <v>5</v>
      </c>
      <c r="C5" s="4">
        <v>14.546049999999999</v>
      </c>
      <c r="D5" s="4">
        <v>83.067710000000005</v>
      </c>
      <c r="E5" s="2">
        <v>87.476789999999994</v>
      </c>
      <c r="F5" s="2">
        <f t="shared" si="5"/>
        <v>87.476789999999994</v>
      </c>
      <c r="G5" t="str">
        <f t="shared" si="0"/>
        <v>LSGA</v>
      </c>
      <c r="I5" t="str">
        <f t="shared" si="1"/>
        <v>STD</v>
      </c>
      <c r="J5" t="str">
        <f t="shared" si="2"/>
        <v>LSGA</v>
      </c>
      <c r="K5" t="str">
        <f t="shared" si="3"/>
        <v>LSGA</v>
      </c>
      <c r="M5" s="15" t="b">
        <f t="shared" si="6"/>
        <v>1</v>
      </c>
      <c r="N5" s="15" t="b">
        <f t="shared" si="7"/>
        <v>1</v>
      </c>
      <c r="O5" s="15" t="b">
        <f t="shared" si="8"/>
        <v>1</v>
      </c>
      <c r="P5" s="2" t="str">
        <f t="shared" si="9"/>
        <v/>
      </c>
      <c r="Q5">
        <f t="shared" si="10"/>
        <v>6.0137831232533916</v>
      </c>
      <c r="R5" t="str">
        <f t="shared" si="11"/>
        <v/>
      </c>
      <c r="S5">
        <f t="shared" si="12"/>
        <v>1.0530781455273053</v>
      </c>
      <c r="T5">
        <f t="shared" si="13"/>
        <v>5.7106712818943981</v>
      </c>
      <c r="U5" t="str">
        <f t="shared" si="14"/>
        <v/>
      </c>
    </row>
    <row r="6" spans="1:21">
      <c r="A6" s="3">
        <v>1</v>
      </c>
      <c r="B6" s="3" t="s">
        <v>6</v>
      </c>
      <c r="C6" s="4">
        <v>2.698213E+19</v>
      </c>
      <c r="D6" s="4">
        <v>1.669096E+19</v>
      </c>
      <c r="E6" s="2">
        <v>1541870</v>
      </c>
      <c r="F6" s="2">
        <f t="shared" si="5"/>
        <v>2.698213E+19</v>
      </c>
      <c r="G6" t="str">
        <f t="shared" si="0"/>
        <v>RAND</v>
      </c>
      <c r="I6" t="str">
        <f t="shared" si="1"/>
        <v>RAND</v>
      </c>
      <c r="J6" t="str">
        <f t="shared" si="2"/>
        <v>RAND</v>
      </c>
      <c r="K6" t="str">
        <f t="shared" si="3"/>
        <v>STD</v>
      </c>
      <c r="M6" s="15" t="b">
        <f t="shared" si="6"/>
        <v>1</v>
      </c>
      <c r="N6" s="15" t="b">
        <f t="shared" si="7"/>
        <v>1</v>
      </c>
      <c r="O6" s="15" t="b">
        <f t="shared" si="8"/>
        <v>0</v>
      </c>
      <c r="P6" s="2">
        <f t="shared" si="9"/>
        <v>17499614104950.482</v>
      </c>
      <c r="Q6" t="str">
        <f t="shared" si="10"/>
        <v/>
      </c>
      <c r="R6">
        <f t="shared" si="11"/>
        <v>10825140900335.307</v>
      </c>
      <c r="S6" t="str">
        <f t="shared" si="12"/>
        <v/>
      </c>
      <c r="T6" t="str">
        <f t="shared" si="13"/>
        <v/>
      </c>
      <c r="U6">
        <f t="shared" si="14"/>
        <v>1.6165714854028768</v>
      </c>
    </row>
    <row r="7" spans="1:21">
      <c r="A7" s="3">
        <v>1</v>
      </c>
      <c r="B7" s="3" t="s">
        <v>7</v>
      </c>
      <c r="C7" s="4">
        <v>2.698213E+19</v>
      </c>
      <c r="D7" s="4">
        <v>1.669096E+19</v>
      </c>
      <c r="E7" s="2">
        <v>1541870</v>
      </c>
      <c r="F7" s="2">
        <f t="shared" si="5"/>
        <v>2.698213E+19</v>
      </c>
      <c r="G7" t="str">
        <f t="shared" si="0"/>
        <v>RAND</v>
      </c>
      <c r="I7" t="str">
        <f t="shared" si="1"/>
        <v>RAND</v>
      </c>
      <c r="J7" t="str">
        <f t="shared" si="2"/>
        <v>RAND</v>
      </c>
      <c r="K7" t="str">
        <f t="shared" si="3"/>
        <v>STD</v>
      </c>
      <c r="M7" s="15" t="b">
        <f t="shared" si="6"/>
        <v>1</v>
      </c>
      <c r="N7" s="15" t="b">
        <f t="shared" si="7"/>
        <v>1</v>
      </c>
      <c r="O7" s="15" t="b">
        <f t="shared" si="8"/>
        <v>0</v>
      </c>
      <c r="P7" s="2">
        <f t="shared" si="9"/>
        <v>17499614104950.482</v>
      </c>
      <c r="Q7" t="str">
        <f t="shared" si="10"/>
        <v/>
      </c>
      <c r="R7">
        <f t="shared" si="11"/>
        <v>10825140900335.307</v>
      </c>
      <c r="S7" t="str">
        <f t="shared" si="12"/>
        <v/>
      </c>
      <c r="T7" t="str">
        <f t="shared" si="13"/>
        <v/>
      </c>
      <c r="U7">
        <f t="shared" si="14"/>
        <v>1.6165714854028768</v>
      </c>
    </row>
    <row r="8" spans="1:21">
      <c r="A8" s="3">
        <v>1</v>
      </c>
      <c r="B8" s="3" t="s">
        <v>8</v>
      </c>
      <c r="C8" s="4">
        <v>1.659357E+19</v>
      </c>
      <c r="D8" s="4">
        <v>8.294238E+19</v>
      </c>
      <c r="E8" s="2">
        <v>2.076874E+19</v>
      </c>
      <c r="F8" s="2">
        <f t="shared" si="5"/>
        <v>8.294238E+19</v>
      </c>
      <c r="G8" t="str">
        <f t="shared" si="0"/>
        <v>STD</v>
      </c>
      <c r="I8" t="str">
        <f t="shared" si="1"/>
        <v>STD</v>
      </c>
      <c r="J8" t="str">
        <f t="shared" si="2"/>
        <v>LSGA</v>
      </c>
      <c r="K8" t="str">
        <f t="shared" si="3"/>
        <v>STD</v>
      </c>
      <c r="M8" s="15" t="b">
        <f t="shared" si="6"/>
        <v>1</v>
      </c>
      <c r="N8" s="15" t="b">
        <f t="shared" si="7"/>
        <v>1</v>
      </c>
      <c r="O8" s="15" t="b">
        <f t="shared" si="8"/>
        <v>1</v>
      </c>
      <c r="P8" s="2" t="str">
        <f t="shared" si="9"/>
        <v/>
      </c>
      <c r="Q8">
        <f t="shared" si="10"/>
        <v>1.2516137274860082</v>
      </c>
      <c r="R8">
        <f t="shared" si="11"/>
        <v>3.9936163676756511</v>
      </c>
      <c r="S8" t="str">
        <f t="shared" si="12"/>
        <v/>
      </c>
      <c r="T8">
        <f t="shared" si="13"/>
        <v>4.9984650680956539</v>
      </c>
      <c r="U8" t="str">
        <f t="shared" si="14"/>
        <v/>
      </c>
    </row>
    <row r="9" spans="1:21">
      <c r="A9" s="3">
        <v>1</v>
      </c>
      <c r="B9" s="3" t="s">
        <v>9</v>
      </c>
      <c r="C9" s="4">
        <v>1.659357E+19</v>
      </c>
      <c r="D9" s="4">
        <v>9.164664E+18</v>
      </c>
      <c r="E9" s="2">
        <v>8.941285E+18</v>
      </c>
      <c r="F9" s="2">
        <f t="shared" si="5"/>
        <v>1.659357E+19</v>
      </c>
      <c r="G9" t="str">
        <f t="shared" si="0"/>
        <v>RAND</v>
      </c>
      <c r="I9" t="str">
        <f t="shared" si="1"/>
        <v>RAND</v>
      </c>
      <c r="J9" t="str">
        <f t="shared" si="2"/>
        <v>RAND</v>
      </c>
      <c r="K9" t="str">
        <f t="shared" si="3"/>
        <v>STD</v>
      </c>
      <c r="M9" s="15" t="b">
        <f t="shared" si="6"/>
        <v>1</v>
      </c>
      <c r="N9" s="15" t="b">
        <f t="shared" si="7"/>
        <v>1</v>
      </c>
      <c r="O9" s="15" t="b">
        <f t="shared" si="8"/>
        <v>1</v>
      </c>
      <c r="P9" s="2">
        <f t="shared" si="9"/>
        <v>1.8558372761856936</v>
      </c>
      <c r="Q9" t="str">
        <f t="shared" si="10"/>
        <v/>
      </c>
      <c r="R9">
        <f t="shared" si="11"/>
        <v>1.0249828743855049</v>
      </c>
      <c r="S9" t="str">
        <f t="shared" si="12"/>
        <v/>
      </c>
      <c r="T9" t="str">
        <f t="shared" si="13"/>
        <v/>
      </c>
      <c r="U9">
        <f t="shared" si="14"/>
        <v>1.8106032037835758</v>
      </c>
    </row>
    <row r="10" spans="1:21">
      <c r="A10" s="3">
        <v>1</v>
      </c>
      <c r="B10" s="3" t="s">
        <v>10</v>
      </c>
      <c r="C10" s="4">
        <v>1.443215E-16</v>
      </c>
      <c r="D10" s="4">
        <v>1.6803730000000001E-16</v>
      </c>
      <c r="E10" s="2">
        <v>1.618351E-16</v>
      </c>
      <c r="F10" s="2">
        <f t="shared" si="5"/>
        <v>1.6803730000000001E-16</v>
      </c>
      <c r="G10" t="str">
        <f t="shared" si="0"/>
        <v>STD</v>
      </c>
      <c r="I10" t="str">
        <f t="shared" si="1"/>
        <v>STD</v>
      </c>
      <c r="J10" t="str">
        <f t="shared" si="2"/>
        <v>LSGA</v>
      </c>
      <c r="K10" t="str">
        <f t="shared" si="3"/>
        <v>STD</v>
      </c>
      <c r="M10" s="15" t="b">
        <f t="shared" si="6"/>
        <v>1</v>
      </c>
      <c r="N10" s="15" t="b">
        <f t="shared" si="7"/>
        <v>1</v>
      </c>
      <c r="O10" s="15" t="b">
        <f t="shared" si="8"/>
        <v>1</v>
      </c>
      <c r="P10" s="2" t="str">
        <f t="shared" si="9"/>
        <v/>
      </c>
      <c r="Q10">
        <f t="shared" si="10"/>
        <v>1.1213512886160413</v>
      </c>
      <c r="R10">
        <f t="shared" si="11"/>
        <v>1.0383241954310283</v>
      </c>
      <c r="S10" t="str">
        <f t="shared" si="12"/>
        <v/>
      </c>
      <c r="T10">
        <f t="shared" si="13"/>
        <v>1.164326174547798</v>
      </c>
      <c r="U10" t="str">
        <f t="shared" si="14"/>
        <v/>
      </c>
    </row>
    <row r="11" spans="1:21">
      <c r="A11" s="3">
        <v>1</v>
      </c>
      <c r="B11" s="3" t="s">
        <v>11</v>
      </c>
      <c r="C11" s="4">
        <v>3.0544199999999999E-9</v>
      </c>
      <c r="D11" s="4">
        <v>2.5481179999999999E-8</v>
      </c>
      <c r="E11" s="2">
        <v>1</v>
      </c>
      <c r="F11" s="2">
        <f t="shared" si="5"/>
        <v>1</v>
      </c>
      <c r="G11" t="str">
        <f t="shared" si="0"/>
        <v>LSGA</v>
      </c>
      <c r="I11" t="str">
        <f t="shared" si="1"/>
        <v>STD</v>
      </c>
      <c r="J11" t="str">
        <f t="shared" si="2"/>
        <v>LSGA</v>
      </c>
      <c r="K11" t="str">
        <f t="shared" si="3"/>
        <v>LSGA</v>
      </c>
      <c r="M11" s="15" t="b">
        <f t="shared" si="6"/>
        <v>0</v>
      </c>
      <c r="N11" s="15" t="b">
        <f t="shared" si="7"/>
        <v>0</v>
      </c>
      <c r="O11" s="15" t="b">
        <f t="shared" si="8"/>
        <v>1</v>
      </c>
      <c r="P11" s="2" t="str">
        <f t="shared" si="9"/>
        <v/>
      </c>
      <c r="Q11">
        <f t="shared" si="10"/>
        <v>327394398.93662298</v>
      </c>
      <c r="R11" t="str">
        <f t="shared" si="11"/>
        <v/>
      </c>
      <c r="S11">
        <f t="shared" si="12"/>
        <v>39244650.36548543</v>
      </c>
      <c r="T11">
        <f t="shared" si="13"/>
        <v>8.3423956102958989</v>
      </c>
      <c r="U11" t="str">
        <f t="shared" si="14"/>
        <v/>
      </c>
    </row>
    <row r="12" spans="1:21" s="13" customFormat="1">
      <c r="A12" s="13">
        <v>1</v>
      </c>
      <c r="B12" s="13" t="s">
        <v>12</v>
      </c>
      <c r="C12" s="14">
        <v>1</v>
      </c>
      <c r="D12" s="14">
        <v>1</v>
      </c>
      <c r="E12" s="14">
        <v>1</v>
      </c>
      <c r="F12" s="14">
        <f t="shared" si="5"/>
        <v>1</v>
      </c>
      <c r="G12" s="13" t="str">
        <f t="shared" si="0"/>
        <v>LSGA</v>
      </c>
      <c r="I12" s="13" t="str">
        <f t="shared" si="1"/>
        <v>equal</v>
      </c>
      <c r="J12" s="13" t="str">
        <f t="shared" si="2"/>
        <v>equal</v>
      </c>
      <c r="K12" s="13" t="str">
        <f t="shared" si="3"/>
        <v>equal</v>
      </c>
      <c r="M12" s="15" t="b">
        <f t="shared" si="6"/>
        <v>1</v>
      </c>
      <c r="N12" s="15" t="b">
        <f t="shared" si="7"/>
        <v>1</v>
      </c>
      <c r="O12" s="15" t="b">
        <f t="shared" si="8"/>
        <v>1</v>
      </c>
      <c r="P12" s="2" t="str">
        <f t="shared" si="9"/>
        <v/>
      </c>
      <c r="Q12" t="str">
        <f t="shared" si="10"/>
        <v/>
      </c>
      <c r="R12" t="str">
        <f t="shared" si="11"/>
        <v/>
      </c>
      <c r="S12" t="str">
        <f t="shared" si="12"/>
        <v/>
      </c>
      <c r="T12" t="str">
        <f t="shared" si="13"/>
        <v/>
      </c>
      <c r="U12" t="str">
        <f t="shared" si="14"/>
        <v/>
      </c>
    </row>
    <row r="13" spans="1:21" s="13" customFormat="1">
      <c r="A13" s="13">
        <v>1</v>
      </c>
      <c r="B13" s="13" t="s">
        <v>13</v>
      </c>
      <c r="C13" s="14">
        <v>1</v>
      </c>
      <c r="D13" s="14">
        <v>1</v>
      </c>
      <c r="E13" s="14">
        <v>1</v>
      </c>
      <c r="F13" s="14">
        <f t="shared" si="5"/>
        <v>1</v>
      </c>
      <c r="G13" s="13" t="str">
        <f t="shared" si="0"/>
        <v>LSGA</v>
      </c>
      <c r="I13" s="13" t="str">
        <f t="shared" si="1"/>
        <v>equal</v>
      </c>
      <c r="J13" s="13" t="str">
        <f t="shared" si="2"/>
        <v>equal</v>
      </c>
      <c r="K13" s="13" t="str">
        <f t="shared" si="3"/>
        <v>equal</v>
      </c>
      <c r="M13" s="15" t="b">
        <f t="shared" si="6"/>
        <v>1</v>
      </c>
      <c r="N13" s="15" t="b">
        <f t="shared" si="7"/>
        <v>1</v>
      </c>
      <c r="O13" s="15" t="b">
        <f t="shared" si="8"/>
        <v>1</v>
      </c>
      <c r="P13" s="2" t="str">
        <f t="shared" si="9"/>
        <v/>
      </c>
      <c r="Q13" t="str">
        <f t="shared" si="10"/>
        <v/>
      </c>
      <c r="R13" t="str">
        <f t="shared" si="11"/>
        <v/>
      </c>
      <c r="S13" t="str">
        <f t="shared" si="12"/>
        <v/>
      </c>
      <c r="T13" t="str">
        <f t="shared" si="13"/>
        <v/>
      </c>
      <c r="U13" t="str">
        <f t="shared" si="14"/>
        <v/>
      </c>
    </row>
    <row r="14" spans="1:21">
      <c r="A14" s="3">
        <v>1</v>
      </c>
      <c r="B14" s="3" t="s">
        <v>14</v>
      </c>
      <c r="C14" s="4">
        <v>9.9194990000000004E-17</v>
      </c>
      <c r="D14" s="4">
        <v>1.615789E-6</v>
      </c>
      <c r="E14" s="2">
        <v>1.864206E-6</v>
      </c>
      <c r="F14" s="2">
        <f t="shared" si="5"/>
        <v>1.864206E-6</v>
      </c>
      <c r="G14" t="str">
        <f t="shared" si="0"/>
        <v>LSGA</v>
      </c>
      <c r="I14" t="str">
        <f t="shared" si="1"/>
        <v>STD</v>
      </c>
      <c r="J14" t="str">
        <f t="shared" si="2"/>
        <v>LSGA</v>
      </c>
      <c r="K14" t="str">
        <f t="shared" si="3"/>
        <v>LSGA</v>
      </c>
      <c r="M14" s="15" t="b">
        <f t="shared" si="6"/>
        <v>0</v>
      </c>
      <c r="N14" s="15" t="b">
        <f t="shared" si="7"/>
        <v>1</v>
      </c>
      <c r="O14" s="15" t="b">
        <f t="shared" si="8"/>
        <v>1</v>
      </c>
      <c r="P14" s="2" t="str">
        <f t="shared" si="9"/>
        <v/>
      </c>
      <c r="Q14">
        <f t="shared" si="10"/>
        <v>18793348333.418854</v>
      </c>
      <c r="R14" t="str">
        <f t="shared" si="11"/>
        <v/>
      </c>
      <c r="S14">
        <f t="shared" si="12"/>
        <v>1.1537434652668139</v>
      </c>
      <c r="T14">
        <f t="shared" si="13"/>
        <v>16289018225.618048</v>
      </c>
      <c r="U14" t="str">
        <f t="shared" si="14"/>
        <v/>
      </c>
    </row>
    <row r="15" spans="1:21">
      <c r="A15" s="3">
        <v>1</v>
      </c>
      <c r="B15" s="3" t="s">
        <v>15</v>
      </c>
      <c r="C15" s="4">
        <v>0</v>
      </c>
      <c r="D15" s="4">
        <v>5.9277139999999998E-7</v>
      </c>
      <c r="E15" s="2">
        <v>1.847166E-6</v>
      </c>
      <c r="F15" s="2">
        <f t="shared" si="5"/>
        <v>1.847166E-6</v>
      </c>
      <c r="G15" t="str">
        <f t="shared" si="0"/>
        <v>LSGA</v>
      </c>
      <c r="I15" t="str">
        <f t="shared" si="1"/>
        <v>STD</v>
      </c>
      <c r="J15" t="str">
        <f t="shared" si="2"/>
        <v>LSGA</v>
      </c>
      <c r="K15" t="str">
        <f t="shared" si="3"/>
        <v>LSGA</v>
      </c>
      <c r="M15" s="15" t="e">
        <f t="shared" si="6"/>
        <v>#DIV/0!</v>
      </c>
      <c r="N15" s="15" t="b">
        <f t="shared" si="7"/>
        <v>1</v>
      </c>
      <c r="O15" s="15" t="b">
        <f t="shared" si="8"/>
        <v>1</v>
      </c>
      <c r="P15" s="2" t="str">
        <f t="shared" si="9"/>
        <v/>
      </c>
      <c r="Q15" t="str">
        <f t="shared" si="10"/>
        <v/>
      </c>
      <c r="R15" t="str">
        <f t="shared" si="11"/>
        <v/>
      </c>
      <c r="S15">
        <f t="shared" si="12"/>
        <v>3.1161523649757732</v>
      </c>
      <c r="T15" t="str">
        <f t="shared" si="13"/>
        <v/>
      </c>
      <c r="U15" t="str">
        <f t="shared" si="14"/>
        <v/>
      </c>
    </row>
    <row r="16" spans="1:21">
      <c r="A16" s="3">
        <v>1</v>
      </c>
      <c r="B16" s="3" t="s">
        <v>16</v>
      </c>
      <c r="C16" s="4">
        <v>1.617932E-16</v>
      </c>
      <c r="D16" s="4">
        <v>1.7455650000000001E-16</v>
      </c>
      <c r="E16" s="2">
        <v>1.864206E-6</v>
      </c>
      <c r="F16" s="2">
        <f t="shared" si="5"/>
        <v>1.864206E-6</v>
      </c>
      <c r="G16" t="str">
        <f t="shared" si="0"/>
        <v>LSGA</v>
      </c>
      <c r="I16" t="str">
        <f t="shared" si="1"/>
        <v>STD</v>
      </c>
      <c r="J16" t="str">
        <f t="shared" si="2"/>
        <v>LSGA</v>
      </c>
      <c r="K16" t="str">
        <f t="shared" si="3"/>
        <v>LSGA</v>
      </c>
      <c r="M16" s="15" t="b">
        <f t="shared" si="6"/>
        <v>0</v>
      </c>
      <c r="N16" s="15" t="b">
        <f t="shared" si="7"/>
        <v>0</v>
      </c>
      <c r="O16" s="15" t="b">
        <f t="shared" si="8"/>
        <v>1</v>
      </c>
      <c r="P16" s="2" t="str">
        <f t="shared" si="9"/>
        <v/>
      </c>
      <c r="Q16">
        <f t="shared" si="10"/>
        <v>11522152970.582199</v>
      </c>
      <c r="R16" t="str">
        <f t="shared" si="11"/>
        <v/>
      </c>
      <c r="S16">
        <f t="shared" si="12"/>
        <v>10679671052.066236</v>
      </c>
      <c r="T16">
        <f t="shared" si="13"/>
        <v>1.0788865045008071</v>
      </c>
      <c r="U16" t="str">
        <f t="shared" si="14"/>
        <v/>
      </c>
    </row>
    <row r="17" spans="1:21">
      <c r="A17" s="3">
        <v>1</v>
      </c>
      <c r="B17" s="3" t="s">
        <v>17</v>
      </c>
      <c r="C17" s="4">
        <v>0</v>
      </c>
      <c r="D17" s="4">
        <v>8.2939010000000004E-7</v>
      </c>
      <c r="E17" s="2">
        <v>1.816357E-6</v>
      </c>
      <c r="F17" s="2">
        <f t="shared" si="5"/>
        <v>1.816357E-6</v>
      </c>
      <c r="G17" t="str">
        <f t="shared" si="0"/>
        <v>LSGA</v>
      </c>
      <c r="I17" t="str">
        <f t="shared" si="1"/>
        <v>STD</v>
      </c>
      <c r="J17" t="str">
        <f t="shared" si="2"/>
        <v>LSGA</v>
      </c>
      <c r="K17" t="str">
        <f t="shared" si="3"/>
        <v>LSGA</v>
      </c>
      <c r="M17" s="15" t="e">
        <f t="shared" si="6"/>
        <v>#DIV/0!</v>
      </c>
      <c r="N17" s="15" t="b">
        <f t="shared" si="7"/>
        <v>1</v>
      </c>
      <c r="O17" s="15" t="b">
        <f t="shared" si="8"/>
        <v>1</v>
      </c>
      <c r="P17" s="2" t="str">
        <f t="shared" si="9"/>
        <v/>
      </c>
      <c r="Q17" t="str">
        <f t="shared" si="10"/>
        <v/>
      </c>
      <c r="R17" t="str">
        <f t="shared" si="11"/>
        <v/>
      </c>
      <c r="S17">
        <f t="shared" si="12"/>
        <v>2.1899911754432564</v>
      </c>
      <c r="T17" t="str">
        <f t="shared" si="13"/>
        <v/>
      </c>
      <c r="U17" t="str">
        <f t="shared" si="14"/>
        <v/>
      </c>
    </row>
    <row r="18" spans="1:21">
      <c r="A18" s="3">
        <v>2</v>
      </c>
      <c r="B18" s="3" t="s">
        <v>18</v>
      </c>
      <c r="C18" s="4">
        <v>6.3508090000000005E-11</v>
      </c>
      <c r="D18" s="4">
        <v>5.8168449999999997E-7</v>
      </c>
      <c r="E18" s="2">
        <v>4.0305800000000003E-6</v>
      </c>
      <c r="F18" s="2">
        <f t="shared" si="5"/>
        <v>4.0305800000000003E-6</v>
      </c>
      <c r="G18" t="str">
        <f t="shared" si="0"/>
        <v>LSGA</v>
      </c>
      <c r="I18" t="str">
        <f t="shared" si="1"/>
        <v>STD</v>
      </c>
      <c r="J18" t="str">
        <f t="shared" si="2"/>
        <v>LSGA</v>
      </c>
      <c r="K18" t="str">
        <f t="shared" si="3"/>
        <v>LSGA</v>
      </c>
      <c r="M18" s="15" t="b">
        <f t="shared" si="6"/>
        <v>0</v>
      </c>
      <c r="N18" s="15" t="b">
        <f t="shared" si="7"/>
        <v>1</v>
      </c>
      <c r="O18" s="15" t="b">
        <f t="shared" si="8"/>
        <v>1</v>
      </c>
      <c r="P18" s="2" t="str">
        <f t="shared" si="9"/>
        <v/>
      </c>
      <c r="Q18">
        <f t="shared" si="10"/>
        <v>63465.615168083314</v>
      </c>
      <c r="R18" t="str">
        <f t="shared" si="11"/>
        <v/>
      </c>
      <c r="S18">
        <f t="shared" si="12"/>
        <v>6.9291514558149663</v>
      </c>
      <c r="T18">
        <f t="shared" si="13"/>
        <v>9159.2189278562764</v>
      </c>
      <c r="U18" t="str">
        <f t="shared" si="14"/>
        <v/>
      </c>
    </row>
    <row r="19" spans="1:21">
      <c r="A19" s="3">
        <v>2</v>
      </c>
      <c r="B19" s="3" t="s">
        <v>19</v>
      </c>
      <c r="C19" s="4">
        <v>6.3508090000000005E-11</v>
      </c>
      <c r="D19" s="4">
        <v>1.9162529999999999E-6</v>
      </c>
      <c r="E19" s="2">
        <v>3.395663E-6</v>
      </c>
      <c r="F19" s="2">
        <f t="shared" si="5"/>
        <v>3.395663E-6</v>
      </c>
      <c r="G19" t="str">
        <f t="shared" si="0"/>
        <v>LSGA</v>
      </c>
      <c r="I19" t="str">
        <f t="shared" si="1"/>
        <v>STD</v>
      </c>
      <c r="J19" t="str">
        <f t="shared" si="2"/>
        <v>LSGA</v>
      </c>
      <c r="K19" t="str">
        <f t="shared" si="3"/>
        <v>LSGA</v>
      </c>
      <c r="M19" s="15" t="b">
        <f t="shared" si="6"/>
        <v>0</v>
      </c>
      <c r="N19" s="15" t="b">
        <f t="shared" si="7"/>
        <v>1</v>
      </c>
      <c r="O19" s="15" t="b">
        <f t="shared" si="8"/>
        <v>1</v>
      </c>
      <c r="P19" s="2" t="str">
        <f t="shared" si="9"/>
        <v/>
      </c>
      <c r="Q19">
        <f t="shared" si="10"/>
        <v>53468.195941650891</v>
      </c>
      <c r="R19" t="str">
        <f t="shared" si="11"/>
        <v/>
      </c>
      <c r="S19">
        <f t="shared" si="12"/>
        <v>1.7720327117557024</v>
      </c>
      <c r="T19">
        <f t="shared" si="13"/>
        <v>30173.368463765793</v>
      </c>
      <c r="U19" t="str">
        <f t="shared" si="14"/>
        <v/>
      </c>
    </row>
    <row r="20" spans="1:21">
      <c r="A20" s="3">
        <v>1</v>
      </c>
      <c r="B20" s="3" t="s">
        <v>20</v>
      </c>
      <c r="C20" s="4">
        <v>32.963999999999999</v>
      </c>
      <c r="D20" s="4">
        <v>116.9447</v>
      </c>
      <c r="E20" s="2">
        <v>67.604579999999999</v>
      </c>
      <c r="F20" s="2">
        <f t="shared" si="5"/>
        <v>116.9447</v>
      </c>
      <c r="G20" t="str">
        <f t="shared" si="0"/>
        <v>STD</v>
      </c>
      <c r="I20" t="str">
        <f t="shared" si="1"/>
        <v>STD</v>
      </c>
      <c r="J20" t="str">
        <f t="shared" si="2"/>
        <v>LSGA</v>
      </c>
      <c r="K20" t="str">
        <f t="shared" si="3"/>
        <v>STD</v>
      </c>
      <c r="M20" s="15" t="b">
        <f t="shared" si="6"/>
        <v>1</v>
      </c>
      <c r="N20" s="15" t="b">
        <f t="shared" si="7"/>
        <v>1</v>
      </c>
      <c r="O20" s="15" t="b">
        <f t="shared" si="8"/>
        <v>1</v>
      </c>
      <c r="P20" s="2" t="str">
        <f t="shared" si="9"/>
        <v/>
      </c>
      <c r="Q20">
        <f t="shared" si="10"/>
        <v>2.050860939206407</v>
      </c>
      <c r="R20">
        <f t="shared" si="11"/>
        <v>1.7298339846205686</v>
      </c>
      <c r="S20" t="str">
        <f t="shared" si="12"/>
        <v/>
      </c>
      <c r="T20">
        <f t="shared" si="13"/>
        <v>3.547648950370101</v>
      </c>
      <c r="U20" t="str">
        <f t="shared" si="14"/>
        <v/>
      </c>
    </row>
    <row r="21" spans="1:21">
      <c r="A21" s="3">
        <v>1</v>
      </c>
      <c r="B21" s="3" t="s">
        <v>21</v>
      </c>
      <c r="C21" s="4">
        <v>108.9913</v>
      </c>
      <c r="D21" s="4">
        <v>289.78680000000003</v>
      </c>
      <c r="E21" s="2">
        <v>279.84769999999997</v>
      </c>
      <c r="F21" s="2">
        <f t="shared" si="5"/>
        <v>289.78680000000003</v>
      </c>
      <c r="G21" t="str">
        <f t="shared" si="0"/>
        <v>STD</v>
      </c>
      <c r="I21" t="str">
        <f t="shared" si="1"/>
        <v>STD</v>
      </c>
      <c r="J21" t="str">
        <f t="shared" si="2"/>
        <v>LSGA</v>
      </c>
      <c r="K21" t="str">
        <f t="shared" si="3"/>
        <v>STD</v>
      </c>
      <c r="M21" s="15" t="b">
        <f t="shared" si="6"/>
        <v>1</v>
      </c>
      <c r="N21" s="15" t="b">
        <f t="shared" si="7"/>
        <v>1</v>
      </c>
      <c r="O21" s="15" t="b">
        <f t="shared" si="8"/>
        <v>1</v>
      </c>
      <c r="P21" s="2" t="str">
        <f t="shared" si="9"/>
        <v/>
      </c>
      <c r="Q21">
        <f t="shared" si="10"/>
        <v>2.567615029823481</v>
      </c>
      <c r="R21">
        <f t="shared" si="11"/>
        <v>1.0355161039379637</v>
      </c>
      <c r="S21" t="str">
        <f t="shared" si="12"/>
        <v/>
      </c>
      <c r="T21">
        <f t="shared" si="13"/>
        <v>2.6588067120953696</v>
      </c>
      <c r="U21" t="str">
        <f t="shared" si="14"/>
        <v/>
      </c>
    </row>
    <row r="22" spans="1:21">
      <c r="A22" s="3">
        <v>1</v>
      </c>
      <c r="B22" s="3" t="s">
        <v>22</v>
      </c>
      <c r="C22" s="4">
        <v>32.963999999999999</v>
      </c>
      <c r="D22" s="4">
        <v>120.6084</v>
      </c>
      <c r="E22" s="2">
        <v>67.604579999999999</v>
      </c>
      <c r="F22" s="2">
        <f t="shared" si="5"/>
        <v>120.6084</v>
      </c>
      <c r="G22" t="str">
        <f t="shared" si="0"/>
        <v>STD</v>
      </c>
      <c r="I22" t="str">
        <f t="shared" si="1"/>
        <v>STD</v>
      </c>
      <c r="J22" t="str">
        <f t="shared" si="2"/>
        <v>LSGA</v>
      </c>
      <c r="K22" t="str">
        <f t="shared" si="3"/>
        <v>STD</v>
      </c>
      <c r="M22" s="15" t="b">
        <f t="shared" si="6"/>
        <v>1</v>
      </c>
      <c r="N22" s="15" t="b">
        <f t="shared" si="7"/>
        <v>1</v>
      </c>
      <c r="O22" s="15" t="b">
        <f t="shared" si="8"/>
        <v>1</v>
      </c>
      <c r="P22" s="2" t="str">
        <f t="shared" si="9"/>
        <v/>
      </c>
      <c r="Q22">
        <f t="shared" si="10"/>
        <v>2.050860939206407</v>
      </c>
      <c r="R22">
        <f t="shared" si="11"/>
        <v>1.7840270585217748</v>
      </c>
      <c r="S22" t="str">
        <f t="shared" si="12"/>
        <v/>
      </c>
      <c r="T22">
        <f t="shared" si="13"/>
        <v>3.6587914088096105</v>
      </c>
      <c r="U22" t="str">
        <f t="shared" si="14"/>
        <v/>
      </c>
    </row>
    <row r="23" spans="1:21">
      <c r="A23" s="3">
        <v>1</v>
      </c>
      <c r="B23" s="3" t="s">
        <v>23</v>
      </c>
      <c r="C23" s="4">
        <v>2.2482690000000001E-16</v>
      </c>
      <c r="D23" s="4">
        <v>2.6281429999999999E-16</v>
      </c>
      <c r="E23" s="2">
        <v>3.024583E-16</v>
      </c>
      <c r="F23" s="2">
        <f t="shared" si="5"/>
        <v>3.024583E-16</v>
      </c>
      <c r="G23" t="str">
        <f t="shared" si="0"/>
        <v>LSGA</v>
      </c>
      <c r="I23" t="str">
        <f t="shared" si="1"/>
        <v>STD</v>
      </c>
      <c r="J23" t="str">
        <f t="shared" si="2"/>
        <v>LSGA</v>
      </c>
      <c r="K23" t="str">
        <f t="shared" si="3"/>
        <v>LSGA</v>
      </c>
      <c r="M23" s="15" t="b">
        <f t="shared" si="6"/>
        <v>1</v>
      </c>
      <c r="N23" s="15" t="b">
        <f t="shared" si="7"/>
        <v>1</v>
      </c>
      <c r="O23" s="15" t="b">
        <f t="shared" si="8"/>
        <v>1</v>
      </c>
      <c r="P23" s="2" t="str">
        <f t="shared" si="9"/>
        <v/>
      </c>
      <c r="Q23">
        <f t="shared" si="10"/>
        <v>1.3452940906982216</v>
      </c>
      <c r="R23" t="str">
        <f t="shared" si="11"/>
        <v/>
      </c>
      <c r="S23">
        <f t="shared" si="12"/>
        <v>1.1508441511744225</v>
      </c>
      <c r="T23">
        <f t="shared" si="13"/>
        <v>1.1689628776627707</v>
      </c>
      <c r="U23" t="str">
        <f t="shared" si="14"/>
        <v/>
      </c>
    </row>
    <row r="24" spans="1:21">
      <c r="A24" s="3">
        <v>1</v>
      </c>
      <c r="B24" s="3" t="s">
        <v>24</v>
      </c>
      <c r="C24" s="4">
        <v>2.6940980000000001E-16</v>
      </c>
      <c r="D24" s="4">
        <v>3.3065669999999999E-16</v>
      </c>
      <c r="E24" s="2">
        <v>4.3397549999999998E-16</v>
      </c>
      <c r="F24" s="2">
        <f t="shared" si="5"/>
        <v>4.3397549999999998E-16</v>
      </c>
      <c r="G24" t="str">
        <f t="shared" si="0"/>
        <v>LSGA</v>
      </c>
      <c r="I24" t="str">
        <f t="shared" si="1"/>
        <v>STD</v>
      </c>
      <c r="J24" t="str">
        <f t="shared" si="2"/>
        <v>LSGA</v>
      </c>
      <c r="K24" t="str">
        <f t="shared" si="3"/>
        <v>LSGA</v>
      </c>
      <c r="M24" s="15" t="b">
        <f t="shared" si="6"/>
        <v>1</v>
      </c>
      <c r="N24" s="15" t="b">
        <f t="shared" si="7"/>
        <v>1</v>
      </c>
      <c r="O24" s="15" t="b">
        <f t="shared" si="8"/>
        <v>1</v>
      </c>
      <c r="P24" s="2" t="str">
        <f t="shared" si="9"/>
        <v/>
      </c>
      <c r="Q24">
        <f t="shared" si="10"/>
        <v>1.6108378388610956</v>
      </c>
      <c r="R24" t="str">
        <f t="shared" si="11"/>
        <v/>
      </c>
      <c r="S24">
        <f t="shared" si="12"/>
        <v>1.3124654664490392</v>
      </c>
      <c r="T24">
        <f t="shared" si="13"/>
        <v>1.2273373128965612</v>
      </c>
      <c r="U24" t="str">
        <f t="shared" si="14"/>
        <v/>
      </c>
    </row>
    <row r="25" spans="1:21">
      <c r="A25" s="3">
        <v>2</v>
      </c>
      <c r="B25" s="3" t="s">
        <v>25</v>
      </c>
      <c r="C25" s="4">
        <v>6.3508090000000005E-11</v>
      </c>
      <c r="D25" s="4">
        <v>1.060353E-16</v>
      </c>
      <c r="E25" s="2">
        <v>3.395663E-6</v>
      </c>
      <c r="F25" s="2">
        <f t="shared" si="5"/>
        <v>3.395663E-6</v>
      </c>
      <c r="G25" t="str">
        <f t="shared" si="0"/>
        <v>LSGA</v>
      </c>
      <c r="I25" t="str">
        <f t="shared" si="1"/>
        <v>RAND</v>
      </c>
      <c r="J25" t="str">
        <f t="shared" si="2"/>
        <v>LSGA</v>
      </c>
      <c r="K25" t="str">
        <f t="shared" si="3"/>
        <v>LSGA</v>
      </c>
      <c r="M25" s="15" t="b">
        <f t="shared" si="6"/>
        <v>0</v>
      </c>
      <c r="N25" s="15" t="b">
        <f t="shared" si="7"/>
        <v>0</v>
      </c>
      <c r="O25" s="15" t="b">
        <f t="shared" si="8"/>
        <v>1</v>
      </c>
      <c r="P25" s="2" t="str">
        <f t="shared" si="9"/>
        <v/>
      </c>
      <c r="Q25">
        <f t="shared" si="10"/>
        <v>53468.195941650891</v>
      </c>
      <c r="R25" t="str">
        <f t="shared" si="11"/>
        <v/>
      </c>
      <c r="S25">
        <f t="shared" si="12"/>
        <v>32023892043.498722</v>
      </c>
      <c r="T25" t="str">
        <f t="shared" si="13"/>
        <v/>
      </c>
      <c r="U25">
        <f t="shared" si="14"/>
        <v>598933.46838269895</v>
      </c>
    </row>
    <row r="26" spans="1:21">
      <c r="A26" s="3">
        <v>1</v>
      </c>
      <c r="B26" s="3" t="s">
        <v>26</v>
      </c>
      <c r="C26" s="4">
        <v>9.7204359999999998E-17</v>
      </c>
      <c r="D26" s="4">
        <v>1.093494E-16</v>
      </c>
      <c r="E26" s="2">
        <v>1.007292E-16</v>
      </c>
      <c r="F26" s="2">
        <f t="shared" si="5"/>
        <v>1.093494E-16</v>
      </c>
      <c r="G26" t="str">
        <f t="shared" si="0"/>
        <v>STD</v>
      </c>
      <c r="I26" t="str">
        <f t="shared" si="1"/>
        <v>STD</v>
      </c>
      <c r="J26" t="str">
        <f t="shared" si="2"/>
        <v>LSGA</v>
      </c>
      <c r="K26" t="str">
        <f t="shared" si="3"/>
        <v>STD</v>
      </c>
      <c r="M26" s="15" t="b">
        <f t="shared" si="6"/>
        <v>1</v>
      </c>
      <c r="N26" s="15" t="b">
        <f t="shared" si="7"/>
        <v>1</v>
      </c>
      <c r="O26" s="15" t="b">
        <f t="shared" si="8"/>
        <v>1</v>
      </c>
      <c r="P26" s="2" t="str">
        <f t="shared" si="9"/>
        <v/>
      </c>
      <c r="Q26">
        <f t="shared" si="10"/>
        <v>1.0362621594340007</v>
      </c>
      <c r="R26">
        <f t="shared" si="11"/>
        <v>1.0855779654757509</v>
      </c>
      <c r="S26" t="str">
        <f t="shared" si="12"/>
        <v/>
      </c>
      <c r="T26">
        <f t="shared" si="13"/>
        <v>1.1249433667378705</v>
      </c>
      <c r="U26" t="str">
        <f t="shared" si="14"/>
        <v/>
      </c>
    </row>
    <row r="27" spans="1:21">
      <c r="A27" s="3">
        <v>1</v>
      </c>
      <c r="B27" s="3" t="s">
        <v>27</v>
      </c>
      <c r="C27" s="4">
        <v>1.4906640000000001E-16</v>
      </c>
      <c r="D27" s="4">
        <v>1.936322E-16</v>
      </c>
      <c r="E27" s="2">
        <v>1.8989880000000001E-16</v>
      </c>
      <c r="F27" s="2">
        <f t="shared" si="5"/>
        <v>1.936322E-16</v>
      </c>
      <c r="G27" t="str">
        <f t="shared" si="0"/>
        <v>STD</v>
      </c>
      <c r="I27" t="str">
        <f t="shared" si="1"/>
        <v>STD</v>
      </c>
      <c r="J27" t="str">
        <f t="shared" si="2"/>
        <v>LSGA</v>
      </c>
      <c r="K27" t="str">
        <f t="shared" si="3"/>
        <v>STD</v>
      </c>
      <c r="M27" s="15" t="b">
        <f t="shared" si="6"/>
        <v>1</v>
      </c>
      <c r="N27" s="15" t="b">
        <f t="shared" si="7"/>
        <v>1</v>
      </c>
      <c r="O27" s="15" t="b">
        <f t="shared" si="8"/>
        <v>1</v>
      </c>
      <c r="P27" s="2" t="str">
        <f t="shared" si="9"/>
        <v/>
      </c>
      <c r="Q27">
        <f t="shared" si="10"/>
        <v>1.2739208835793983</v>
      </c>
      <c r="R27">
        <f t="shared" si="11"/>
        <v>1.01965994519186</v>
      </c>
      <c r="S27" t="str">
        <f t="shared" si="12"/>
        <v/>
      </c>
      <c r="T27">
        <f t="shared" si="13"/>
        <v>1.298966098329335</v>
      </c>
      <c r="U27" t="str">
        <f t="shared" si="14"/>
        <v/>
      </c>
    </row>
    <row r="28" spans="1:21">
      <c r="A28" s="3">
        <v>1</v>
      </c>
      <c r="B28" s="3" t="s">
        <v>28</v>
      </c>
      <c r="C28" s="4">
        <v>1.9452319999999999E-16</v>
      </c>
      <c r="D28" s="4">
        <v>2.0790969999999999E-16</v>
      </c>
      <c r="E28" s="2">
        <v>2.6464249999999999E-16</v>
      </c>
      <c r="F28" s="2">
        <f t="shared" si="5"/>
        <v>2.6464249999999999E-16</v>
      </c>
      <c r="G28" t="str">
        <f t="shared" si="0"/>
        <v>LSGA</v>
      </c>
      <c r="I28" t="str">
        <f t="shared" si="1"/>
        <v>STD</v>
      </c>
      <c r="J28" t="str">
        <f t="shared" si="2"/>
        <v>LSGA</v>
      </c>
      <c r="K28" t="str">
        <f t="shared" si="3"/>
        <v>LSGA</v>
      </c>
      <c r="M28" s="15" t="b">
        <f t="shared" si="6"/>
        <v>1</v>
      </c>
      <c r="N28" s="15" t="b">
        <f t="shared" si="7"/>
        <v>1</v>
      </c>
      <c r="O28" s="15" t="b">
        <f t="shared" si="8"/>
        <v>1</v>
      </c>
      <c r="P28" s="2" t="str">
        <f t="shared" si="9"/>
        <v/>
      </c>
      <c r="Q28">
        <f t="shared" si="10"/>
        <v>1.3604675432030728</v>
      </c>
      <c r="R28" t="str">
        <f t="shared" si="11"/>
        <v/>
      </c>
      <c r="S28">
        <f t="shared" si="12"/>
        <v>1.2728723094689667</v>
      </c>
      <c r="T28">
        <f t="shared" si="13"/>
        <v>1.0688169842980169</v>
      </c>
      <c r="U28" t="str">
        <f t="shared" si="14"/>
        <v/>
      </c>
    </row>
    <row r="29" spans="1:21">
      <c r="A29" s="3">
        <v>1</v>
      </c>
      <c r="B29" s="3" t="s">
        <v>29</v>
      </c>
      <c r="C29" s="4">
        <v>3.9389699999999997E-12</v>
      </c>
      <c r="D29" s="4">
        <v>2.7492120000000002E-16</v>
      </c>
      <c r="E29" s="2">
        <v>1.9071999999999999E-6</v>
      </c>
      <c r="F29" s="2">
        <f t="shared" si="5"/>
        <v>1.9071999999999999E-6</v>
      </c>
      <c r="G29" t="str">
        <f t="shared" si="0"/>
        <v>LSGA</v>
      </c>
      <c r="I29" t="str">
        <f t="shared" si="1"/>
        <v>RAND</v>
      </c>
      <c r="J29" t="str">
        <f t="shared" si="2"/>
        <v>LSGA</v>
      </c>
      <c r="K29" t="str">
        <f t="shared" si="3"/>
        <v>LSGA</v>
      </c>
      <c r="M29" s="15" t="b">
        <f t="shared" si="6"/>
        <v>0</v>
      </c>
      <c r="N29" s="15" t="b">
        <f t="shared" si="7"/>
        <v>0</v>
      </c>
      <c r="O29" s="15" t="b">
        <f t="shared" si="8"/>
        <v>1</v>
      </c>
      <c r="P29" s="2" t="str">
        <f t="shared" si="9"/>
        <v/>
      </c>
      <c r="Q29">
        <f t="shared" si="10"/>
        <v>484187.49063841562</v>
      </c>
      <c r="R29" t="str">
        <f t="shared" si="11"/>
        <v/>
      </c>
      <c r="S29">
        <f t="shared" si="12"/>
        <v>6937260567.755414</v>
      </c>
      <c r="T29" t="str">
        <f t="shared" si="13"/>
        <v/>
      </c>
      <c r="U29">
        <f t="shared" si="14"/>
        <v>14327.632790777865</v>
      </c>
    </row>
    <row r="30" spans="1:21">
      <c r="A30" s="3">
        <v>1</v>
      </c>
      <c r="B30" s="3" t="s">
        <v>30</v>
      </c>
      <c r="C30" s="4">
        <v>2.888541E-16</v>
      </c>
      <c r="D30" s="4">
        <v>2.4909619999999999E-16</v>
      </c>
      <c r="E30" s="2">
        <v>1.792394E-6</v>
      </c>
      <c r="F30" s="2">
        <f t="shared" si="5"/>
        <v>1.792394E-6</v>
      </c>
      <c r="G30" t="str">
        <f t="shared" si="0"/>
        <v>LSGA</v>
      </c>
      <c r="I30" t="str">
        <f t="shared" si="1"/>
        <v>RAND</v>
      </c>
      <c r="J30" t="str">
        <f t="shared" si="2"/>
        <v>LSGA</v>
      </c>
      <c r="K30" t="str">
        <f t="shared" si="3"/>
        <v>LSGA</v>
      </c>
      <c r="M30" s="15" t="b">
        <f t="shared" si="6"/>
        <v>0</v>
      </c>
      <c r="N30" s="15" t="b">
        <f t="shared" si="7"/>
        <v>0</v>
      </c>
      <c r="O30" s="15" t="b">
        <f t="shared" si="8"/>
        <v>1</v>
      </c>
      <c r="P30" s="2" t="str">
        <f t="shared" si="9"/>
        <v/>
      </c>
      <c r="Q30">
        <f t="shared" si="10"/>
        <v>6205188017.0646706</v>
      </c>
      <c r="R30" t="str">
        <f t="shared" si="11"/>
        <v/>
      </c>
      <c r="S30">
        <f t="shared" si="12"/>
        <v>7195589495.1428404</v>
      </c>
      <c r="T30" t="str">
        <f t="shared" si="13"/>
        <v/>
      </c>
      <c r="U30">
        <f t="shared" si="14"/>
        <v>1.1596086170724405</v>
      </c>
    </row>
    <row r="31" spans="1:21">
      <c r="A31" s="3">
        <v>1</v>
      </c>
      <c r="B31" s="3" t="s">
        <v>31</v>
      </c>
      <c r="C31" s="4">
        <v>3.9391379999999998E-12</v>
      </c>
      <c r="D31" s="4">
        <v>1.8396510000000001E-6</v>
      </c>
      <c r="E31" s="2">
        <v>1.9071999999999999E-6</v>
      </c>
      <c r="F31" s="2">
        <f t="shared" si="5"/>
        <v>1.9071999999999999E-6</v>
      </c>
      <c r="G31" t="str">
        <f t="shared" si="0"/>
        <v>LSGA</v>
      </c>
      <c r="I31" t="str">
        <f t="shared" si="1"/>
        <v>STD</v>
      </c>
      <c r="J31" t="str">
        <f t="shared" si="2"/>
        <v>LSGA</v>
      </c>
      <c r="K31" t="str">
        <f t="shared" si="3"/>
        <v>LSGA</v>
      </c>
      <c r="M31" s="15" t="b">
        <f t="shared" si="6"/>
        <v>0</v>
      </c>
      <c r="N31" s="15" t="b">
        <f t="shared" si="7"/>
        <v>1</v>
      </c>
      <c r="O31" s="15" t="b">
        <f t="shared" si="8"/>
        <v>1</v>
      </c>
      <c r="P31" s="2" t="str">
        <f t="shared" si="9"/>
        <v/>
      </c>
      <c r="Q31">
        <f t="shared" si="10"/>
        <v>484166.84056257992</v>
      </c>
      <c r="R31" t="str">
        <f t="shared" si="11"/>
        <v/>
      </c>
      <c r="S31">
        <f t="shared" si="12"/>
        <v>1.0367183775618309</v>
      </c>
      <c r="T31">
        <f t="shared" si="13"/>
        <v>467018.67261314538</v>
      </c>
      <c r="U31" t="str">
        <f t="shared" si="14"/>
        <v/>
      </c>
    </row>
    <row r="32" spans="1:21">
      <c r="A32" s="3">
        <v>1</v>
      </c>
      <c r="B32" s="3" t="s">
        <v>32</v>
      </c>
      <c r="C32" s="4">
        <v>9.2467170000000006E-17</v>
      </c>
      <c r="D32" s="4">
        <v>1.310099E-16</v>
      </c>
      <c r="E32" s="2">
        <v>2.144371E-6</v>
      </c>
      <c r="F32" s="2">
        <f t="shared" si="5"/>
        <v>2.144371E-6</v>
      </c>
      <c r="G32" t="str">
        <f t="shared" si="0"/>
        <v>LSGA</v>
      </c>
      <c r="I32" t="str">
        <f t="shared" si="1"/>
        <v>STD</v>
      </c>
      <c r="J32" t="str">
        <f t="shared" si="2"/>
        <v>LSGA</v>
      </c>
      <c r="K32" t="str">
        <f t="shared" si="3"/>
        <v>LSGA</v>
      </c>
      <c r="M32" s="15" t="b">
        <f t="shared" si="6"/>
        <v>0</v>
      </c>
      <c r="N32" s="15" t="b">
        <f t="shared" si="7"/>
        <v>0</v>
      </c>
      <c r="O32" s="15" t="b">
        <f t="shared" si="8"/>
        <v>1</v>
      </c>
      <c r="P32" s="2" t="str">
        <f t="shared" si="9"/>
        <v/>
      </c>
      <c r="Q32">
        <f t="shared" si="10"/>
        <v>23190619978.961182</v>
      </c>
      <c r="R32" t="str">
        <f t="shared" si="11"/>
        <v/>
      </c>
      <c r="S32">
        <f t="shared" si="12"/>
        <v>16368007303.264868</v>
      </c>
      <c r="T32">
        <f t="shared" si="13"/>
        <v>1.4168261016315304</v>
      </c>
      <c r="U32" t="str">
        <f t="shared" si="14"/>
        <v/>
      </c>
    </row>
    <row r="33" spans="1:21">
      <c r="A33" s="3">
        <v>2</v>
      </c>
      <c r="B33" s="3" t="s">
        <v>33</v>
      </c>
      <c r="C33" s="4">
        <v>6.150336E-2</v>
      </c>
      <c r="D33" s="4">
        <v>1.8195019999999999E-4</v>
      </c>
      <c r="E33" s="2">
        <v>5.0817500000000003E-4</v>
      </c>
      <c r="F33" s="2">
        <f t="shared" si="5"/>
        <v>6.150336E-2</v>
      </c>
      <c r="G33" t="str">
        <f t="shared" si="0"/>
        <v>RAND</v>
      </c>
      <c r="I33" t="str">
        <f t="shared" si="1"/>
        <v>RAND</v>
      </c>
      <c r="J33" t="str">
        <f t="shared" si="2"/>
        <v>RAND</v>
      </c>
      <c r="K33" t="str">
        <f t="shared" si="3"/>
        <v>LSGA</v>
      </c>
      <c r="M33" s="15" t="b">
        <f t="shared" si="6"/>
        <v>1</v>
      </c>
      <c r="N33" s="15" t="b">
        <f t="shared" si="7"/>
        <v>0</v>
      </c>
      <c r="O33" s="15" t="b">
        <f t="shared" si="8"/>
        <v>0</v>
      </c>
      <c r="P33" s="2">
        <f t="shared" si="9"/>
        <v>121.02791361243665</v>
      </c>
      <c r="Q33" t="str">
        <f t="shared" si="10"/>
        <v/>
      </c>
      <c r="R33" t="str">
        <f t="shared" si="11"/>
        <v/>
      </c>
      <c r="S33">
        <f t="shared" si="12"/>
        <v>2.7929345502230833</v>
      </c>
      <c r="T33" t="str">
        <f t="shared" si="13"/>
        <v/>
      </c>
      <c r="U33">
        <f t="shared" si="14"/>
        <v>338.02304146958897</v>
      </c>
    </row>
    <row r="34" spans="1:21">
      <c r="A34" s="3">
        <v>2</v>
      </c>
      <c r="B34" s="3" t="s">
        <v>34</v>
      </c>
      <c r="C34" s="4">
        <v>1.814225E-6</v>
      </c>
      <c r="D34" s="4">
        <v>1.852205E-6</v>
      </c>
      <c r="E34" s="2">
        <v>1.902417E-6</v>
      </c>
      <c r="F34" s="2">
        <f t="shared" si="5"/>
        <v>1.902417E-6</v>
      </c>
      <c r="G34" t="str">
        <f t="shared" ref="G34:G65" si="15">IF(F34=E34,"LSGA",IF(F34=D34,"STD","RAND"))</f>
        <v>LSGA</v>
      </c>
      <c r="I34" t="str">
        <f t="shared" ref="I34:I65" si="16">IF(C34&gt;D34, "RAND", IF(C34=D34, "equal", "STD"))</f>
        <v>STD</v>
      </c>
      <c r="J34" t="str">
        <f t="shared" ref="J34:J65" si="17">IF(C34&gt;E34, "RAND", IF(C34=E34, "equal", "LSGA"))</f>
        <v>LSGA</v>
      </c>
      <c r="K34" t="str">
        <f t="shared" ref="K34:K65" si="18">IF(D34&gt;E34, "STD", IF(D34=E34, "equal", "LSGA"))</f>
        <v>LSGA</v>
      </c>
      <c r="M34" s="15" t="b">
        <f t="shared" si="6"/>
        <v>1</v>
      </c>
      <c r="N34" s="15" t="b">
        <f t="shared" si="7"/>
        <v>1</v>
      </c>
      <c r="O34" s="15" t="b">
        <f t="shared" si="8"/>
        <v>1</v>
      </c>
      <c r="P34" s="2" t="str">
        <f t="shared" si="9"/>
        <v/>
      </c>
      <c r="Q34">
        <f t="shared" si="10"/>
        <v>1.0486113905386598</v>
      </c>
      <c r="R34" t="str">
        <f t="shared" si="11"/>
        <v/>
      </c>
      <c r="S34">
        <f t="shared" si="12"/>
        <v>1.0271093102545346</v>
      </c>
      <c r="T34">
        <f t="shared" si="13"/>
        <v>1.0209345588336618</v>
      </c>
      <c r="U34" t="str">
        <f t="shared" si="14"/>
        <v/>
      </c>
    </row>
    <row r="35" spans="1:21">
      <c r="A35" s="3">
        <v>3</v>
      </c>
      <c r="B35" s="3" t="s">
        <v>35</v>
      </c>
      <c r="C35" s="4">
        <v>1.6100639999999999E-6</v>
      </c>
      <c r="D35" s="4">
        <v>1.853105E-6</v>
      </c>
      <c r="E35" s="2">
        <v>1.870486E-6</v>
      </c>
      <c r="F35" s="2">
        <f t="shared" si="5"/>
        <v>1.870486E-6</v>
      </c>
      <c r="G35" t="str">
        <f t="shared" si="15"/>
        <v>LSGA</v>
      </c>
      <c r="I35" t="str">
        <f t="shared" si="16"/>
        <v>STD</v>
      </c>
      <c r="J35" t="str">
        <f t="shared" si="17"/>
        <v>LSGA</v>
      </c>
      <c r="K35" t="str">
        <f t="shared" si="18"/>
        <v>LSGA</v>
      </c>
      <c r="M35" s="15" t="b">
        <f t="shared" si="6"/>
        <v>1</v>
      </c>
      <c r="N35" s="15" t="b">
        <f t="shared" si="7"/>
        <v>1</v>
      </c>
      <c r="O35" s="15" t="b">
        <f t="shared" si="8"/>
        <v>1</v>
      </c>
      <c r="P35" s="2" t="str">
        <f t="shared" si="9"/>
        <v/>
      </c>
      <c r="Q35">
        <f t="shared" si="10"/>
        <v>1.1617463653618738</v>
      </c>
      <c r="R35" t="str">
        <f t="shared" si="11"/>
        <v/>
      </c>
      <c r="S35">
        <f t="shared" si="12"/>
        <v>1.0093793929647807</v>
      </c>
      <c r="T35">
        <f t="shared" si="13"/>
        <v>1.1509511423148397</v>
      </c>
      <c r="U35" t="str">
        <f t="shared" si="14"/>
        <v/>
      </c>
    </row>
    <row r="36" spans="1:21">
      <c r="A36" s="3">
        <v>1</v>
      </c>
      <c r="B36" s="3" t="s">
        <v>36</v>
      </c>
      <c r="C36" s="4">
        <v>9.2749849999999997E-4</v>
      </c>
      <c r="D36" s="4">
        <v>1.543169E-2</v>
      </c>
      <c r="E36" s="2">
        <v>5.5368960000000002E-2</v>
      </c>
      <c r="F36" s="2">
        <f t="shared" si="5"/>
        <v>5.5368960000000002E-2</v>
      </c>
      <c r="G36" t="str">
        <f t="shared" si="15"/>
        <v>LSGA</v>
      </c>
      <c r="I36" t="str">
        <f t="shared" si="16"/>
        <v>STD</v>
      </c>
      <c r="J36" t="str">
        <f t="shared" si="17"/>
        <v>LSGA</v>
      </c>
      <c r="K36" t="str">
        <f t="shared" si="18"/>
        <v>LSGA</v>
      </c>
      <c r="M36" s="15" t="b">
        <f t="shared" si="6"/>
        <v>0</v>
      </c>
      <c r="N36" s="15" t="b">
        <f t="shared" si="7"/>
        <v>1</v>
      </c>
      <c r="O36" s="15" t="b">
        <f t="shared" si="8"/>
        <v>1</v>
      </c>
      <c r="P36" s="2" t="str">
        <f t="shared" si="9"/>
        <v/>
      </c>
      <c r="Q36">
        <f t="shared" si="10"/>
        <v>59.697088458903174</v>
      </c>
      <c r="R36" t="str">
        <f t="shared" si="11"/>
        <v/>
      </c>
      <c r="S36">
        <f t="shared" si="12"/>
        <v>3.5880036470406029</v>
      </c>
      <c r="T36">
        <f t="shared" si="13"/>
        <v>16.637967608572954</v>
      </c>
      <c r="U36" t="str">
        <f t="shared" si="14"/>
        <v/>
      </c>
    </row>
    <row r="37" spans="1:21">
      <c r="A37" s="3">
        <v>1</v>
      </c>
      <c r="B37" s="3" t="s">
        <v>37</v>
      </c>
      <c r="C37" s="4">
        <v>9.8902260000000002E-17</v>
      </c>
      <c r="D37" s="4">
        <v>1.111883E-16</v>
      </c>
      <c r="E37" s="2">
        <v>3.7382060000000002E-16</v>
      </c>
      <c r="F37" s="2">
        <f t="shared" si="5"/>
        <v>3.7382060000000002E-16</v>
      </c>
      <c r="G37" t="str">
        <f t="shared" si="15"/>
        <v>LSGA</v>
      </c>
      <c r="I37" t="str">
        <f t="shared" si="16"/>
        <v>STD</v>
      </c>
      <c r="J37" t="str">
        <f t="shared" si="17"/>
        <v>LSGA</v>
      </c>
      <c r="K37" t="str">
        <f t="shared" si="18"/>
        <v>LSGA</v>
      </c>
      <c r="M37" s="15" t="b">
        <f t="shared" si="6"/>
        <v>1</v>
      </c>
      <c r="N37" s="15" t="b">
        <f t="shared" si="7"/>
        <v>1</v>
      </c>
      <c r="O37" s="15" t="b">
        <f t="shared" si="8"/>
        <v>1</v>
      </c>
      <c r="P37" s="2" t="str">
        <f t="shared" si="9"/>
        <v/>
      </c>
      <c r="Q37">
        <f t="shared" si="10"/>
        <v>3.7796972485765239</v>
      </c>
      <c r="R37" t="str">
        <f t="shared" si="11"/>
        <v/>
      </c>
      <c r="S37">
        <f t="shared" si="12"/>
        <v>3.3620497840150452</v>
      </c>
      <c r="T37">
        <f t="shared" si="13"/>
        <v>1.1242240571651243</v>
      </c>
      <c r="U37" t="str">
        <f t="shared" si="14"/>
        <v/>
      </c>
    </row>
    <row r="38" spans="1:21">
      <c r="A38" s="3">
        <v>1</v>
      </c>
      <c r="B38" s="3" t="s">
        <v>38</v>
      </c>
      <c r="C38" s="4">
        <v>9.9684539999999996E-17</v>
      </c>
      <c r="D38" s="4">
        <v>1.327941E-9</v>
      </c>
      <c r="E38" s="2">
        <v>1.849971E-16</v>
      </c>
      <c r="F38" s="2">
        <f t="shared" si="5"/>
        <v>1.327941E-9</v>
      </c>
      <c r="G38" t="str">
        <f t="shared" si="15"/>
        <v>STD</v>
      </c>
      <c r="I38" t="str">
        <f t="shared" si="16"/>
        <v>STD</v>
      </c>
      <c r="J38" t="str">
        <f t="shared" si="17"/>
        <v>LSGA</v>
      </c>
      <c r="K38" t="str">
        <f t="shared" si="18"/>
        <v>STD</v>
      </c>
      <c r="M38" s="15" t="b">
        <f t="shared" si="6"/>
        <v>0</v>
      </c>
      <c r="N38" s="15" t="b">
        <f t="shared" si="7"/>
        <v>1</v>
      </c>
      <c r="O38" s="15" t="b">
        <f t="shared" si="8"/>
        <v>0</v>
      </c>
      <c r="P38" s="2" t="str">
        <f t="shared" si="9"/>
        <v/>
      </c>
      <c r="Q38">
        <f t="shared" si="10"/>
        <v>1.8558253867650893</v>
      </c>
      <c r="R38">
        <f t="shared" si="11"/>
        <v>7178171.9821553957</v>
      </c>
      <c r="S38" t="str">
        <f t="shared" si="12"/>
        <v/>
      </c>
      <c r="T38">
        <f t="shared" si="13"/>
        <v>13321433.795049865</v>
      </c>
      <c r="U38" t="str">
        <f t="shared" si="14"/>
        <v/>
      </c>
    </row>
    <row r="39" spans="1:21">
      <c r="A39" s="3">
        <v>1</v>
      </c>
      <c r="B39" s="3" t="s">
        <v>39</v>
      </c>
      <c r="C39" s="4">
        <v>1.3733569999999999E-16</v>
      </c>
      <c r="D39" s="4">
        <v>1.381202E-16</v>
      </c>
      <c r="E39" s="2">
        <v>2.8597050000000003E-7</v>
      </c>
      <c r="F39" s="2">
        <f t="shared" si="5"/>
        <v>2.8597050000000003E-7</v>
      </c>
      <c r="G39" t="str">
        <f t="shared" si="15"/>
        <v>LSGA</v>
      </c>
      <c r="I39" t="str">
        <f t="shared" si="16"/>
        <v>STD</v>
      </c>
      <c r="J39" t="str">
        <f t="shared" si="17"/>
        <v>LSGA</v>
      </c>
      <c r="K39" t="str">
        <f t="shared" si="18"/>
        <v>LSGA</v>
      </c>
      <c r="M39" s="15" t="b">
        <f t="shared" si="6"/>
        <v>0</v>
      </c>
      <c r="N39" s="15" t="b">
        <f t="shared" si="7"/>
        <v>0</v>
      </c>
      <c r="O39" s="15" t="b">
        <f t="shared" si="8"/>
        <v>1</v>
      </c>
      <c r="P39" s="2" t="str">
        <f t="shared" si="9"/>
        <v/>
      </c>
      <c r="Q39">
        <f t="shared" si="10"/>
        <v>2082273582.1785598</v>
      </c>
      <c r="R39" t="str">
        <f t="shared" si="11"/>
        <v/>
      </c>
      <c r="S39">
        <f t="shared" si="12"/>
        <v>2070446610.9953506</v>
      </c>
      <c r="T39">
        <f t="shared" si="13"/>
        <v>1.0057122802009966</v>
      </c>
      <c r="U39" t="str">
        <f t="shared" si="14"/>
        <v/>
      </c>
    </row>
    <row r="40" spans="1:21">
      <c r="A40" s="3">
        <v>1</v>
      </c>
      <c r="B40" s="3" t="s">
        <v>40</v>
      </c>
      <c r="C40" s="4">
        <v>2.351524E-16</v>
      </c>
      <c r="D40" s="4">
        <v>1.736942E-7</v>
      </c>
      <c r="E40" s="2">
        <v>7.8737520000000001E-7</v>
      </c>
      <c r="F40" s="2">
        <f t="shared" si="5"/>
        <v>7.8737520000000001E-7</v>
      </c>
      <c r="G40" t="str">
        <f t="shared" si="15"/>
        <v>LSGA</v>
      </c>
      <c r="I40" t="str">
        <f t="shared" si="16"/>
        <v>STD</v>
      </c>
      <c r="J40" t="str">
        <f t="shared" si="17"/>
        <v>LSGA</v>
      </c>
      <c r="K40" t="str">
        <f t="shared" si="18"/>
        <v>LSGA</v>
      </c>
      <c r="M40" s="15" t="b">
        <f t="shared" si="6"/>
        <v>0</v>
      </c>
      <c r="N40" s="15" t="b">
        <f t="shared" si="7"/>
        <v>1</v>
      </c>
      <c r="O40" s="15" t="b">
        <f t="shared" si="8"/>
        <v>1</v>
      </c>
      <c r="P40" s="2" t="str">
        <f t="shared" si="9"/>
        <v/>
      </c>
      <c r="Q40">
        <f t="shared" si="10"/>
        <v>3348361318.0218444</v>
      </c>
      <c r="R40" t="str">
        <f t="shared" si="11"/>
        <v/>
      </c>
      <c r="S40">
        <f t="shared" si="12"/>
        <v>4.5331116410334946</v>
      </c>
      <c r="T40">
        <f t="shared" si="13"/>
        <v>738645236.02565825</v>
      </c>
      <c r="U40" t="str">
        <f t="shared" si="14"/>
        <v/>
      </c>
    </row>
    <row r="41" spans="1:21">
      <c r="A41" s="3">
        <v>1</v>
      </c>
      <c r="B41" s="3" t="s">
        <v>41</v>
      </c>
      <c r="C41" s="4">
        <v>2.8478319999999998E-16</v>
      </c>
      <c r="D41" s="4">
        <v>2.4944369999999999E-16</v>
      </c>
      <c r="E41" s="2">
        <v>2.416168E-16</v>
      </c>
      <c r="F41" s="2">
        <f t="shared" si="5"/>
        <v>2.8478319999999998E-16</v>
      </c>
      <c r="G41" t="str">
        <f t="shared" si="15"/>
        <v>RAND</v>
      </c>
      <c r="I41" t="str">
        <f t="shared" si="16"/>
        <v>RAND</v>
      </c>
      <c r="J41" t="str">
        <f t="shared" si="17"/>
        <v>RAND</v>
      </c>
      <c r="K41" t="str">
        <f t="shared" si="18"/>
        <v>STD</v>
      </c>
      <c r="M41" s="15" t="b">
        <f t="shared" si="6"/>
        <v>1</v>
      </c>
      <c r="N41" s="15" t="b">
        <f t="shared" si="7"/>
        <v>1</v>
      </c>
      <c r="O41" s="15" t="b">
        <f t="shared" si="8"/>
        <v>1</v>
      </c>
      <c r="P41" s="2">
        <f t="shared" si="9"/>
        <v>1.1786564510414839</v>
      </c>
      <c r="Q41" t="str">
        <f t="shared" si="10"/>
        <v/>
      </c>
      <c r="R41">
        <f t="shared" si="11"/>
        <v>1.0323938567185724</v>
      </c>
      <c r="S41" t="str">
        <f t="shared" si="12"/>
        <v/>
      </c>
      <c r="T41" t="str">
        <f t="shared" si="13"/>
        <v/>
      </c>
      <c r="U41">
        <f t="shared" si="14"/>
        <v>1.1416732513188346</v>
      </c>
    </row>
    <row r="42" spans="1:21">
      <c r="A42" s="3">
        <v>1</v>
      </c>
      <c r="B42" s="3" t="s">
        <v>42</v>
      </c>
      <c r="C42" s="4">
        <v>2.145888E-16</v>
      </c>
      <c r="D42" s="4">
        <v>2.6789089999999999E-16</v>
      </c>
      <c r="E42" s="2">
        <v>5.1363230000000001E-16</v>
      </c>
      <c r="F42" s="2">
        <f t="shared" si="5"/>
        <v>5.1363230000000001E-16</v>
      </c>
      <c r="G42" t="str">
        <f t="shared" si="15"/>
        <v>LSGA</v>
      </c>
      <c r="I42" t="str">
        <f t="shared" si="16"/>
        <v>STD</v>
      </c>
      <c r="J42" t="str">
        <f t="shared" si="17"/>
        <v>LSGA</v>
      </c>
      <c r="K42" t="str">
        <f t="shared" si="18"/>
        <v>LSGA</v>
      </c>
      <c r="M42" s="15" t="b">
        <f t="shared" si="6"/>
        <v>1</v>
      </c>
      <c r="N42" s="15" t="b">
        <f t="shared" si="7"/>
        <v>1</v>
      </c>
      <c r="O42" s="15" t="b">
        <f t="shared" si="8"/>
        <v>1</v>
      </c>
      <c r="P42" s="2" t="str">
        <f t="shared" si="9"/>
        <v/>
      </c>
      <c r="Q42">
        <f t="shared" si="10"/>
        <v>2.3935652746089264</v>
      </c>
      <c r="R42" t="str">
        <f t="shared" si="11"/>
        <v/>
      </c>
      <c r="S42">
        <f t="shared" si="12"/>
        <v>1.9173189533500392</v>
      </c>
      <c r="T42">
        <f t="shared" si="13"/>
        <v>1.2483918079601544</v>
      </c>
      <c r="U42" t="str">
        <f t="shared" si="14"/>
        <v/>
      </c>
    </row>
    <row r="43" spans="1:21">
      <c r="A43" s="3">
        <v>1</v>
      </c>
      <c r="B43" s="3" t="s">
        <v>43</v>
      </c>
      <c r="C43" s="4">
        <v>1.53774E-16</v>
      </c>
      <c r="D43" s="4">
        <v>2.0039100000000001E-16</v>
      </c>
      <c r="E43" s="2">
        <v>3.4543170000000001E-16</v>
      </c>
      <c r="F43" s="2">
        <f t="shared" si="5"/>
        <v>3.4543170000000001E-16</v>
      </c>
      <c r="G43" t="str">
        <f t="shared" si="15"/>
        <v>LSGA</v>
      </c>
      <c r="I43" t="str">
        <f t="shared" si="16"/>
        <v>STD</v>
      </c>
      <c r="J43" t="str">
        <f t="shared" si="17"/>
        <v>LSGA</v>
      </c>
      <c r="K43" t="str">
        <f t="shared" si="18"/>
        <v>LSGA</v>
      </c>
      <c r="M43" s="15" t="b">
        <f t="shared" si="6"/>
        <v>1</v>
      </c>
      <c r="N43" s="15" t="b">
        <f t="shared" si="7"/>
        <v>1</v>
      </c>
      <c r="O43" s="15" t="b">
        <f t="shared" si="8"/>
        <v>1</v>
      </c>
      <c r="P43" s="2" t="str">
        <f t="shared" si="9"/>
        <v/>
      </c>
      <c r="Q43">
        <f t="shared" si="10"/>
        <v>2.2463595926489526</v>
      </c>
      <c r="R43" t="str">
        <f t="shared" si="11"/>
        <v/>
      </c>
      <c r="S43">
        <f t="shared" si="12"/>
        <v>1.7237884934952168</v>
      </c>
      <c r="T43">
        <f t="shared" si="13"/>
        <v>1.3031526786062664</v>
      </c>
      <c r="U43" t="str">
        <f t="shared" si="14"/>
        <v/>
      </c>
    </row>
    <row r="44" spans="1:21">
      <c r="A44" s="3">
        <v>1</v>
      </c>
      <c r="B44" s="3" t="s">
        <v>44</v>
      </c>
      <c r="C44" s="4">
        <v>3.5342560000000001E-16</v>
      </c>
      <c r="D44" s="4">
        <v>3.0517590000000001E-16</v>
      </c>
      <c r="E44" s="2">
        <v>1.2517720000000001E-15</v>
      </c>
      <c r="F44" s="2">
        <f t="shared" si="5"/>
        <v>1.2517720000000001E-15</v>
      </c>
      <c r="G44" t="str">
        <f t="shared" si="15"/>
        <v>LSGA</v>
      </c>
      <c r="I44" t="str">
        <f t="shared" si="16"/>
        <v>RAND</v>
      </c>
      <c r="J44" t="str">
        <f t="shared" si="17"/>
        <v>LSGA</v>
      </c>
      <c r="K44" t="str">
        <f t="shared" si="18"/>
        <v>LSGA</v>
      </c>
      <c r="M44" s="15" t="b">
        <f t="shared" si="6"/>
        <v>1</v>
      </c>
      <c r="N44" s="15" t="b">
        <f t="shared" si="7"/>
        <v>1</v>
      </c>
      <c r="O44" s="15" t="b">
        <f t="shared" si="8"/>
        <v>1</v>
      </c>
      <c r="P44" s="2" t="str">
        <f t="shared" si="9"/>
        <v/>
      </c>
      <c r="Q44">
        <f t="shared" si="10"/>
        <v>3.5418260590064783</v>
      </c>
      <c r="R44" t="str">
        <f t="shared" si="11"/>
        <v/>
      </c>
      <c r="S44">
        <f t="shared" si="12"/>
        <v>4.1018048935056797</v>
      </c>
      <c r="T44" t="str">
        <f t="shared" si="13"/>
        <v/>
      </c>
      <c r="U44">
        <f t="shared" si="14"/>
        <v>1.1581045554383553</v>
      </c>
    </row>
    <row r="45" spans="1:21">
      <c r="A45" s="3">
        <v>2</v>
      </c>
      <c r="B45" s="3" t="s">
        <v>45</v>
      </c>
      <c r="C45" s="4">
        <v>9.7456109999999995E-17</v>
      </c>
      <c r="D45" s="4">
        <v>1.026782E-16</v>
      </c>
      <c r="E45" s="2">
        <v>9.9948680000000005E-17</v>
      </c>
      <c r="F45" s="2">
        <f t="shared" si="5"/>
        <v>1.026782E-16</v>
      </c>
      <c r="G45" t="str">
        <f t="shared" si="15"/>
        <v>STD</v>
      </c>
      <c r="I45" t="str">
        <f t="shared" si="16"/>
        <v>STD</v>
      </c>
      <c r="J45" t="str">
        <f t="shared" si="17"/>
        <v>LSGA</v>
      </c>
      <c r="K45" t="str">
        <f t="shared" si="18"/>
        <v>STD</v>
      </c>
      <c r="M45" s="15" t="b">
        <f t="shared" si="6"/>
        <v>1</v>
      </c>
      <c r="N45" s="15" t="b">
        <f t="shared" si="7"/>
        <v>1</v>
      </c>
      <c r="O45" s="15" t="b">
        <f t="shared" si="8"/>
        <v>1</v>
      </c>
      <c r="P45" s="2" t="str">
        <f t="shared" si="9"/>
        <v/>
      </c>
      <c r="Q45">
        <f t="shared" si="10"/>
        <v>1.0255763337978503</v>
      </c>
      <c r="R45">
        <f t="shared" si="11"/>
        <v>1.0273092150891838</v>
      </c>
      <c r="S45" t="str">
        <f t="shared" si="12"/>
        <v/>
      </c>
      <c r="T45">
        <f t="shared" si="13"/>
        <v>1.0535840184879122</v>
      </c>
      <c r="U45" t="str">
        <f t="shared" si="14"/>
        <v/>
      </c>
    </row>
    <row r="46" spans="1:21">
      <c r="A46" s="3">
        <v>1</v>
      </c>
      <c r="B46" s="3" t="s">
        <v>164</v>
      </c>
      <c r="C46" s="4">
        <v>2.023625E-17</v>
      </c>
      <c r="D46" s="4">
        <v>8.5450349999999999E-17</v>
      </c>
      <c r="E46" s="2">
        <v>2.0138049999999999E-16</v>
      </c>
      <c r="F46" s="2">
        <f t="shared" si="5"/>
        <v>2.0138049999999999E-16</v>
      </c>
      <c r="G46" t="str">
        <f t="shared" si="15"/>
        <v>LSGA</v>
      </c>
      <c r="I46" t="str">
        <f t="shared" si="16"/>
        <v>STD</v>
      </c>
      <c r="J46" t="str">
        <f t="shared" si="17"/>
        <v>LSGA</v>
      </c>
      <c r="K46" t="str">
        <f t="shared" si="18"/>
        <v>LSGA</v>
      </c>
      <c r="M46" s="15" t="b">
        <f t="shared" si="6"/>
        <v>1</v>
      </c>
      <c r="N46" s="15" t="b">
        <f t="shared" si="7"/>
        <v>1</v>
      </c>
      <c r="O46" s="15" t="b">
        <f t="shared" si="8"/>
        <v>1</v>
      </c>
      <c r="P46" s="2" t="str">
        <f t="shared" si="9"/>
        <v/>
      </c>
      <c r="Q46">
        <f t="shared" si="10"/>
        <v>9.9514732225585263</v>
      </c>
      <c r="R46" t="str">
        <f t="shared" si="11"/>
        <v/>
      </c>
      <c r="S46">
        <f t="shared" si="12"/>
        <v>2.3566960228951666</v>
      </c>
      <c r="T46">
        <f t="shared" si="13"/>
        <v>4.2226375934276357</v>
      </c>
      <c r="U46" t="str">
        <f t="shared" si="14"/>
        <v/>
      </c>
    </row>
    <row r="47" spans="1:21">
      <c r="A47" s="3">
        <v>1</v>
      </c>
      <c r="B47" s="3" t="s">
        <v>46</v>
      </c>
      <c r="C47" s="4">
        <v>2.4900989999999999E-17</v>
      </c>
      <c r="D47" s="4">
        <v>2.023625E-17</v>
      </c>
      <c r="E47" s="2">
        <v>2.2415369999999998E-16</v>
      </c>
      <c r="F47" s="2">
        <f t="shared" si="5"/>
        <v>2.2415369999999998E-16</v>
      </c>
      <c r="G47" t="str">
        <f t="shared" si="15"/>
        <v>LSGA</v>
      </c>
      <c r="I47" t="str">
        <f t="shared" si="16"/>
        <v>RAND</v>
      </c>
      <c r="J47" t="str">
        <f t="shared" si="17"/>
        <v>LSGA</v>
      </c>
      <c r="K47" t="str">
        <f t="shared" si="18"/>
        <v>LSGA</v>
      </c>
      <c r="M47" s="15" t="b">
        <f t="shared" si="6"/>
        <v>1</v>
      </c>
      <c r="N47" s="15" t="b">
        <f t="shared" si="7"/>
        <v>0</v>
      </c>
      <c r="O47" s="15" t="b">
        <f t="shared" si="8"/>
        <v>1</v>
      </c>
      <c r="P47" s="2" t="str">
        <f t="shared" si="9"/>
        <v/>
      </c>
      <c r="Q47">
        <f t="shared" si="10"/>
        <v>9.0017987236652033</v>
      </c>
      <c r="R47" t="str">
        <f t="shared" si="11"/>
        <v/>
      </c>
      <c r="S47">
        <f t="shared" si="12"/>
        <v>11.076839829513865</v>
      </c>
      <c r="T47" t="str">
        <f t="shared" si="13"/>
        <v/>
      </c>
      <c r="U47">
        <f t="shared" si="14"/>
        <v>1.2305140527518685</v>
      </c>
    </row>
    <row r="48" spans="1:21">
      <c r="A48" s="3">
        <v>2</v>
      </c>
      <c r="B48" s="3" t="s">
        <v>47</v>
      </c>
      <c r="C48" s="4">
        <v>3.7539319999999998</v>
      </c>
      <c r="D48" s="4">
        <v>0.33934249999999999</v>
      </c>
      <c r="E48" s="2">
        <v>9.2038119999999992</v>
      </c>
      <c r="F48" s="2">
        <f t="shared" si="5"/>
        <v>9.2038119999999992</v>
      </c>
      <c r="G48" t="str">
        <f t="shared" si="15"/>
        <v>LSGA</v>
      </c>
      <c r="I48" t="str">
        <f t="shared" si="16"/>
        <v>RAND</v>
      </c>
      <c r="J48" t="str">
        <f t="shared" si="17"/>
        <v>LSGA</v>
      </c>
      <c r="K48" t="str">
        <f t="shared" si="18"/>
        <v>LSGA</v>
      </c>
      <c r="M48" s="15" t="b">
        <f t="shared" si="6"/>
        <v>1</v>
      </c>
      <c r="N48" s="15" t="b">
        <f t="shared" si="7"/>
        <v>0</v>
      </c>
      <c r="O48" s="15" t="b">
        <f t="shared" si="8"/>
        <v>1</v>
      </c>
      <c r="P48" s="2" t="str">
        <f t="shared" si="9"/>
        <v/>
      </c>
      <c r="Q48">
        <f t="shared" si="10"/>
        <v>2.4517790945600506</v>
      </c>
      <c r="R48" t="str">
        <f t="shared" si="11"/>
        <v/>
      </c>
      <c r="S48">
        <f t="shared" si="12"/>
        <v>27.122485394549752</v>
      </c>
      <c r="T48" t="str">
        <f t="shared" si="13"/>
        <v/>
      </c>
      <c r="U48">
        <f t="shared" si="14"/>
        <v>11.062369140322829</v>
      </c>
    </row>
    <row r="49" spans="1:21">
      <c r="A49" s="3">
        <v>1</v>
      </c>
      <c r="B49" s="3" t="s">
        <v>48</v>
      </c>
      <c r="C49" s="4">
        <v>2.1222249999999999E-16</v>
      </c>
      <c r="D49" s="4">
        <v>2.1222249999999999E-16</v>
      </c>
      <c r="E49" s="2">
        <v>2.9490170000000001E-16</v>
      </c>
      <c r="F49" s="2">
        <f t="shared" si="5"/>
        <v>2.9490170000000001E-16</v>
      </c>
      <c r="G49" t="str">
        <f t="shared" si="15"/>
        <v>LSGA</v>
      </c>
      <c r="I49" t="str">
        <f t="shared" si="16"/>
        <v>equal</v>
      </c>
      <c r="J49" t="str">
        <f t="shared" si="17"/>
        <v>LSGA</v>
      </c>
      <c r="K49" t="str">
        <f t="shared" si="18"/>
        <v>LSGA</v>
      </c>
      <c r="M49" s="15" t="b">
        <f t="shared" si="6"/>
        <v>1</v>
      </c>
      <c r="N49" s="15" t="b">
        <f t="shared" si="7"/>
        <v>1</v>
      </c>
      <c r="O49" s="15" t="b">
        <f t="shared" si="8"/>
        <v>1</v>
      </c>
      <c r="P49" s="2" t="str">
        <f t="shared" si="9"/>
        <v/>
      </c>
      <c r="Q49">
        <f t="shared" si="10"/>
        <v>1.3895873434720636</v>
      </c>
      <c r="R49" t="str">
        <f t="shared" si="11"/>
        <v/>
      </c>
      <c r="S49">
        <f t="shared" si="12"/>
        <v>1.3895873434720636</v>
      </c>
      <c r="T49" t="str">
        <f t="shared" si="13"/>
        <v/>
      </c>
      <c r="U49" t="str">
        <f t="shared" si="14"/>
        <v/>
      </c>
    </row>
    <row r="50" spans="1:21">
      <c r="A50" s="3">
        <v>2</v>
      </c>
      <c r="B50" s="3" t="s">
        <v>49</v>
      </c>
      <c r="C50" s="4">
        <v>1.4610619999999999E-16</v>
      </c>
      <c r="D50" s="4">
        <v>2.023625E-17</v>
      </c>
      <c r="E50" s="2">
        <v>9.0731449999999995E-3</v>
      </c>
      <c r="F50" s="2">
        <f t="shared" si="5"/>
        <v>9.0731449999999995E-3</v>
      </c>
      <c r="G50" t="str">
        <f t="shared" si="15"/>
        <v>LSGA</v>
      </c>
      <c r="I50" t="str">
        <f t="shared" si="16"/>
        <v>RAND</v>
      </c>
      <c r="J50" t="str">
        <f t="shared" si="17"/>
        <v>LSGA</v>
      </c>
      <c r="K50" t="str">
        <f t="shared" si="18"/>
        <v>LSGA</v>
      </c>
      <c r="M50" s="15" t="b">
        <f t="shared" si="6"/>
        <v>0</v>
      </c>
      <c r="N50" s="15" t="b">
        <f t="shared" si="7"/>
        <v>0</v>
      </c>
      <c r="O50" s="15" t="b">
        <f t="shared" si="8"/>
        <v>1</v>
      </c>
      <c r="P50" s="2" t="str">
        <f t="shared" si="9"/>
        <v/>
      </c>
      <c r="Q50">
        <f t="shared" si="10"/>
        <v>62099657646287.43</v>
      </c>
      <c r="R50" t="str">
        <f t="shared" si="11"/>
        <v/>
      </c>
      <c r="S50">
        <f t="shared" si="12"/>
        <v>448360985854592.56</v>
      </c>
      <c r="T50" t="str">
        <f t="shared" si="13"/>
        <v/>
      </c>
      <c r="U50">
        <f t="shared" si="14"/>
        <v>7.2200234727283954</v>
      </c>
    </row>
    <row r="51" spans="1:21">
      <c r="A51" s="3">
        <v>2</v>
      </c>
      <c r="B51" s="3" t="s">
        <v>50</v>
      </c>
      <c r="C51" s="4">
        <v>1.4610619999999999E-16</v>
      </c>
      <c r="D51" s="4">
        <v>2.023625E-17</v>
      </c>
      <c r="E51" s="2">
        <v>9.0731449999999995E-3</v>
      </c>
      <c r="F51" s="2">
        <f t="shared" si="5"/>
        <v>9.0731449999999995E-3</v>
      </c>
      <c r="G51" t="str">
        <f t="shared" si="15"/>
        <v>LSGA</v>
      </c>
      <c r="I51" t="str">
        <f t="shared" si="16"/>
        <v>RAND</v>
      </c>
      <c r="J51" t="str">
        <f t="shared" si="17"/>
        <v>LSGA</v>
      </c>
      <c r="K51" t="str">
        <f t="shared" si="18"/>
        <v>LSGA</v>
      </c>
      <c r="M51" s="15" t="b">
        <f t="shared" si="6"/>
        <v>0</v>
      </c>
      <c r="N51" s="15" t="b">
        <f t="shared" si="7"/>
        <v>0</v>
      </c>
      <c r="O51" s="15" t="b">
        <f t="shared" si="8"/>
        <v>1</v>
      </c>
      <c r="P51" s="2" t="str">
        <f t="shared" si="9"/>
        <v/>
      </c>
      <c r="Q51">
        <f t="shared" si="10"/>
        <v>62099657646287.43</v>
      </c>
      <c r="R51" t="str">
        <f t="shared" si="11"/>
        <v/>
      </c>
      <c r="S51">
        <f t="shared" si="12"/>
        <v>448360985854592.56</v>
      </c>
      <c r="T51" t="str">
        <f t="shared" si="13"/>
        <v/>
      </c>
      <c r="U51">
        <f t="shared" si="14"/>
        <v>7.2200234727283954</v>
      </c>
    </row>
    <row r="52" spans="1:21">
      <c r="A52" s="3">
        <v>3</v>
      </c>
      <c r="B52" s="3" t="s">
        <v>51</v>
      </c>
      <c r="C52" s="4">
        <v>8.1530450000000005</v>
      </c>
      <c r="D52" s="4">
        <v>9520246</v>
      </c>
      <c r="E52" s="2">
        <v>166.9983</v>
      </c>
      <c r="F52" s="2">
        <f t="shared" si="5"/>
        <v>9520246</v>
      </c>
      <c r="G52" t="str">
        <f t="shared" si="15"/>
        <v>STD</v>
      </c>
      <c r="I52" t="str">
        <f t="shared" si="16"/>
        <v>STD</v>
      </c>
      <c r="J52" t="str">
        <f t="shared" si="17"/>
        <v>LSGA</v>
      </c>
      <c r="K52" t="str">
        <f t="shared" si="18"/>
        <v>STD</v>
      </c>
      <c r="M52" s="15" t="b">
        <f t="shared" si="6"/>
        <v>0</v>
      </c>
      <c r="N52" s="15" t="b">
        <f t="shared" si="7"/>
        <v>1</v>
      </c>
      <c r="O52" s="15" t="b">
        <f t="shared" si="8"/>
        <v>0</v>
      </c>
      <c r="P52" s="2" t="str">
        <f t="shared" si="9"/>
        <v/>
      </c>
      <c r="Q52">
        <f t="shared" si="10"/>
        <v>20.482936129998055</v>
      </c>
      <c r="R52">
        <f t="shared" si="11"/>
        <v>57008.041399223825</v>
      </c>
      <c r="S52" t="str">
        <f t="shared" si="12"/>
        <v/>
      </c>
      <c r="T52">
        <f t="shared" si="13"/>
        <v>1167692.0708765865</v>
      </c>
      <c r="U52" t="str">
        <f t="shared" si="14"/>
        <v/>
      </c>
    </row>
    <row r="53" spans="1:21" s="13" customFormat="1">
      <c r="A53" s="13">
        <v>3</v>
      </c>
      <c r="B53" s="13" t="s">
        <v>52</v>
      </c>
      <c r="C53" s="14">
        <v>1</v>
      </c>
      <c r="D53" s="14">
        <v>1</v>
      </c>
      <c r="E53" s="14">
        <v>1</v>
      </c>
      <c r="F53" s="14">
        <f t="shared" si="5"/>
        <v>1</v>
      </c>
      <c r="G53" s="13" t="str">
        <f t="shared" si="15"/>
        <v>LSGA</v>
      </c>
      <c r="I53" s="13" t="str">
        <f t="shared" si="16"/>
        <v>equal</v>
      </c>
      <c r="J53" s="13" t="str">
        <f t="shared" si="17"/>
        <v>equal</v>
      </c>
      <c r="K53" s="13" t="str">
        <f t="shared" si="18"/>
        <v>equal</v>
      </c>
      <c r="M53" s="15" t="b">
        <f t="shared" si="6"/>
        <v>1</v>
      </c>
      <c r="N53" s="15" t="b">
        <f t="shared" si="7"/>
        <v>1</v>
      </c>
      <c r="O53" s="15" t="b">
        <f t="shared" si="8"/>
        <v>1</v>
      </c>
      <c r="P53" s="2" t="str">
        <f t="shared" si="9"/>
        <v/>
      </c>
      <c r="Q53" t="str">
        <f t="shared" si="10"/>
        <v/>
      </c>
      <c r="R53" t="str">
        <f t="shared" si="11"/>
        <v/>
      </c>
      <c r="S53" t="str">
        <f t="shared" si="12"/>
        <v/>
      </c>
      <c r="T53" t="str">
        <f t="shared" si="13"/>
        <v/>
      </c>
      <c r="U53" t="str">
        <f t="shared" si="14"/>
        <v/>
      </c>
    </row>
    <row r="54" spans="1:21">
      <c r="A54" s="3">
        <v>2</v>
      </c>
      <c r="B54" s="3" t="s">
        <v>53</v>
      </c>
      <c r="C54" s="4">
        <v>1.5727770000000001E-16</v>
      </c>
      <c r="D54" s="4">
        <v>1.6264449999999999E-16</v>
      </c>
      <c r="E54" s="2">
        <v>1.949367E-16</v>
      </c>
      <c r="F54" s="2">
        <f t="shared" si="5"/>
        <v>1.949367E-16</v>
      </c>
      <c r="G54" t="str">
        <f t="shared" si="15"/>
        <v>LSGA</v>
      </c>
      <c r="I54" t="str">
        <f t="shared" si="16"/>
        <v>STD</v>
      </c>
      <c r="J54" t="str">
        <f t="shared" si="17"/>
        <v>LSGA</v>
      </c>
      <c r="K54" t="str">
        <f t="shared" si="18"/>
        <v>LSGA</v>
      </c>
      <c r="M54" s="15" t="b">
        <f t="shared" si="6"/>
        <v>1</v>
      </c>
      <c r="N54" s="15" t="b">
        <f t="shared" si="7"/>
        <v>1</v>
      </c>
      <c r="O54" s="15" t="b">
        <f t="shared" si="8"/>
        <v>1</v>
      </c>
      <c r="P54" s="2" t="str">
        <f t="shared" si="9"/>
        <v/>
      </c>
      <c r="Q54">
        <f t="shared" si="10"/>
        <v>1.2394427181984475</v>
      </c>
      <c r="R54" t="str">
        <f t="shared" si="11"/>
        <v/>
      </c>
      <c r="S54">
        <f t="shared" si="12"/>
        <v>1.1985446787318355</v>
      </c>
      <c r="T54">
        <f t="shared" si="13"/>
        <v>1.0341230829291119</v>
      </c>
      <c r="U54" t="str">
        <f t="shared" si="14"/>
        <v/>
      </c>
    </row>
    <row r="55" spans="1:21">
      <c r="A55" s="3">
        <v>3</v>
      </c>
      <c r="B55" s="3" t="s">
        <v>54</v>
      </c>
      <c r="C55" s="4">
        <v>1.677542E-16</v>
      </c>
      <c r="D55" s="4">
        <v>1.891429E-16</v>
      </c>
      <c r="E55" s="2">
        <v>3.4131349999999998E-16</v>
      </c>
      <c r="F55" s="2">
        <f t="shared" si="5"/>
        <v>3.4131349999999998E-16</v>
      </c>
      <c r="G55" t="str">
        <f t="shared" si="15"/>
        <v>LSGA</v>
      </c>
      <c r="I55" t="str">
        <f t="shared" si="16"/>
        <v>STD</v>
      </c>
      <c r="J55" t="str">
        <f t="shared" si="17"/>
        <v>LSGA</v>
      </c>
      <c r="K55" t="str">
        <f t="shared" si="18"/>
        <v>LSGA</v>
      </c>
      <c r="M55" s="15" t="b">
        <f t="shared" si="6"/>
        <v>1</v>
      </c>
      <c r="N55" s="15" t="b">
        <f t="shared" si="7"/>
        <v>1</v>
      </c>
      <c r="O55" s="15" t="b">
        <f t="shared" si="8"/>
        <v>1</v>
      </c>
      <c r="P55" s="2" t="str">
        <f t="shared" si="9"/>
        <v/>
      </c>
      <c r="Q55">
        <f t="shared" si="10"/>
        <v>2.0346047967800507</v>
      </c>
      <c r="R55" t="str">
        <f t="shared" si="11"/>
        <v/>
      </c>
      <c r="S55">
        <f t="shared" si="12"/>
        <v>1.8045271590950545</v>
      </c>
      <c r="T55">
        <f t="shared" si="13"/>
        <v>1.1275002354635533</v>
      </c>
      <c r="U55" t="str">
        <f t="shared" si="14"/>
        <v/>
      </c>
    </row>
    <row r="56" spans="1:21">
      <c r="A56" s="3">
        <v>3</v>
      </c>
      <c r="B56" s="3" t="s">
        <v>55</v>
      </c>
      <c r="C56" s="4">
        <v>2.6092760000000002E-16</v>
      </c>
      <c r="D56" s="4">
        <v>2.5939680000000002E-16</v>
      </c>
      <c r="E56" s="2">
        <v>2.6317370000000002E-16</v>
      </c>
      <c r="F56" s="2">
        <f t="shared" si="5"/>
        <v>2.6317370000000002E-16</v>
      </c>
      <c r="G56" t="str">
        <f t="shared" si="15"/>
        <v>LSGA</v>
      </c>
      <c r="I56" t="str">
        <f t="shared" si="16"/>
        <v>RAND</v>
      </c>
      <c r="J56" t="str">
        <f t="shared" si="17"/>
        <v>LSGA</v>
      </c>
      <c r="K56" t="str">
        <f t="shared" si="18"/>
        <v>LSGA</v>
      </c>
      <c r="M56" s="15" t="b">
        <f t="shared" si="6"/>
        <v>1</v>
      </c>
      <c r="N56" s="15" t="b">
        <f t="shared" si="7"/>
        <v>1</v>
      </c>
      <c r="O56" s="15" t="b">
        <f t="shared" si="8"/>
        <v>1</v>
      </c>
      <c r="P56" s="2" t="str">
        <f t="shared" si="9"/>
        <v/>
      </c>
      <c r="Q56">
        <f t="shared" si="10"/>
        <v>1.0086081349769054</v>
      </c>
      <c r="R56" t="str">
        <f t="shared" si="11"/>
        <v/>
      </c>
      <c r="S56">
        <f t="shared" si="12"/>
        <v>1.014560318400227</v>
      </c>
      <c r="T56" t="str">
        <f t="shared" si="13"/>
        <v/>
      </c>
      <c r="U56">
        <f t="shared" si="14"/>
        <v>1.0059013835174528</v>
      </c>
    </row>
    <row r="57" spans="1:21">
      <c r="A57" s="3">
        <v>4</v>
      </c>
      <c r="B57" s="3" t="s">
        <v>56</v>
      </c>
      <c r="C57" s="4">
        <v>0</v>
      </c>
      <c r="D57" s="4">
        <v>2.2873399999999999E-16</v>
      </c>
      <c r="E57" s="2">
        <v>4.0377980000000001E-16</v>
      </c>
      <c r="F57" s="2">
        <f t="shared" si="5"/>
        <v>4.0377980000000001E-16</v>
      </c>
      <c r="G57" t="str">
        <f t="shared" si="15"/>
        <v>LSGA</v>
      </c>
      <c r="I57" t="str">
        <f t="shared" si="16"/>
        <v>STD</v>
      </c>
      <c r="J57" t="str">
        <f t="shared" si="17"/>
        <v>LSGA</v>
      </c>
      <c r="K57" t="str">
        <f t="shared" si="18"/>
        <v>LSGA</v>
      </c>
      <c r="M57" s="15" t="e">
        <f t="shared" si="6"/>
        <v>#DIV/0!</v>
      </c>
      <c r="N57" s="15" t="b">
        <f t="shared" si="7"/>
        <v>1</v>
      </c>
      <c r="O57" s="15" t="b">
        <f t="shared" si="8"/>
        <v>1</v>
      </c>
      <c r="P57" s="2" t="str">
        <f t="shared" si="9"/>
        <v/>
      </c>
      <c r="Q57" t="str">
        <f t="shared" si="10"/>
        <v/>
      </c>
      <c r="R57" t="str">
        <f t="shared" si="11"/>
        <v/>
      </c>
      <c r="S57">
        <f t="shared" si="12"/>
        <v>1.7652810688397877</v>
      </c>
      <c r="T57" t="str">
        <f t="shared" si="13"/>
        <v/>
      </c>
      <c r="U57" t="str">
        <f t="shared" si="14"/>
        <v/>
      </c>
    </row>
    <row r="58" spans="1:21">
      <c r="A58" s="3">
        <v>1</v>
      </c>
      <c r="B58" s="3" t="s">
        <v>57</v>
      </c>
      <c r="C58" s="4">
        <v>8.5361239999999994E-17</v>
      </c>
      <c r="D58" s="4">
        <v>9.3791730000000001E-17</v>
      </c>
      <c r="E58" s="2">
        <v>1.873019E-6</v>
      </c>
      <c r="F58" s="2">
        <f t="shared" si="5"/>
        <v>1.873019E-6</v>
      </c>
      <c r="G58" t="str">
        <f t="shared" si="15"/>
        <v>LSGA</v>
      </c>
      <c r="I58" t="str">
        <f t="shared" si="16"/>
        <v>STD</v>
      </c>
      <c r="J58" t="str">
        <f t="shared" si="17"/>
        <v>LSGA</v>
      </c>
      <c r="K58" t="str">
        <f t="shared" si="18"/>
        <v>LSGA</v>
      </c>
      <c r="M58" s="15" t="b">
        <f t="shared" si="6"/>
        <v>0</v>
      </c>
      <c r="N58" s="15" t="b">
        <f t="shared" si="7"/>
        <v>0</v>
      </c>
      <c r="O58" s="15" t="b">
        <f t="shared" si="8"/>
        <v>1</v>
      </c>
      <c r="P58" s="2" t="str">
        <f t="shared" si="9"/>
        <v/>
      </c>
      <c r="Q58">
        <f t="shared" si="10"/>
        <v>21942265599.703098</v>
      </c>
      <c r="R58" t="str">
        <f t="shared" si="11"/>
        <v/>
      </c>
      <c r="S58">
        <f t="shared" si="12"/>
        <v>19969980295.704109</v>
      </c>
      <c r="T58">
        <f t="shared" si="13"/>
        <v>1.0987625062616242</v>
      </c>
      <c r="U58" t="str">
        <f t="shared" si="14"/>
        <v/>
      </c>
    </row>
    <row r="59" spans="1:21">
      <c r="A59" s="3">
        <v>1</v>
      </c>
      <c r="B59" s="3" t="s">
        <v>58</v>
      </c>
      <c r="C59" s="4">
        <v>1.0361050000000001E-16</v>
      </c>
      <c r="D59" s="4">
        <v>1.1609059999999999E-16</v>
      </c>
      <c r="E59" s="2">
        <v>6.3233720000000005E-16</v>
      </c>
      <c r="F59" s="2">
        <f t="shared" si="5"/>
        <v>6.3233720000000005E-16</v>
      </c>
      <c r="G59" t="str">
        <f t="shared" si="15"/>
        <v>LSGA</v>
      </c>
      <c r="I59" t="str">
        <f t="shared" si="16"/>
        <v>STD</v>
      </c>
      <c r="J59" t="str">
        <f t="shared" si="17"/>
        <v>LSGA</v>
      </c>
      <c r="K59" t="str">
        <f t="shared" si="18"/>
        <v>LSGA</v>
      </c>
      <c r="M59" s="15" t="b">
        <f t="shared" si="6"/>
        <v>1</v>
      </c>
      <c r="N59" s="15" t="b">
        <f t="shared" si="7"/>
        <v>1</v>
      </c>
      <c r="O59" s="15" t="b">
        <f t="shared" si="8"/>
        <v>1</v>
      </c>
      <c r="P59" s="2" t="str">
        <f t="shared" si="9"/>
        <v/>
      </c>
      <c r="Q59">
        <f t="shared" si="10"/>
        <v>6.1030223770756828</v>
      </c>
      <c r="R59" t="str">
        <f t="shared" si="11"/>
        <v/>
      </c>
      <c r="S59">
        <f t="shared" si="12"/>
        <v>5.4469285196217445</v>
      </c>
      <c r="T59">
        <f t="shared" si="13"/>
        <v>1.1204520777334341</v>
      </c>
      <c r="U59" t="str">
        <f t="shared" si="14"/>
        <v/>
      </c>
    </row>
    <row r="60" spans="1:21">
      <c r="A60" s="3">
        <v>1</v>
      </c>
      <c r="B60" s="3" t="s">
        <v>59</v>
      </c>
      <c r="C60" s="4">
        <v>1.002355E-16</v>
      </c>
      <c r="D60" s="4">
        <v>6.0116320000000001E-16</v>
      </c>
      <c r="E60" s="2">
        <v>1.103813E-7</v>
      </c>
      <c r="F60" s="2">
        <f t="shared" si="5"/>
        <v>1.103813E-7</v>
      </c>
      <c r="G60" t="str">
        <f t="shared" si="15"/>
        <v>LSGA</v>
      </c>
      <c r="I60" t="str">
        <f t="shared" si="16"/>
        <v>STD</v>
      </c>
      <c r="J60" t="str">
        <f t="shared" si="17"/>
        <v>LSGA</v>
      </c>
      <c r="K60" t="str">
        <f t="shared" si="18"/>
        <v>LSGA</v>
      </c>
      <c r="M60" s="15" t="b">
        <f t="shared" si="6"/>
        <v>0</v>
      </c>
      <c r="N60" s="15" t="b">
        <f t="shared" si="7"/>
        <v>0</v>
      </c>
      <c r="O60" s="15" t="b">
        <f t="shared" si="8"/>
        <v>1</v>
      </c>
      <c r="P60" s="2" t="str">
        <f t="shared" si="9"/>
        <v/>
      </c>
      <c r="Q60">
        <f t="shared" si="10"/>
        <v>1101219627.7765863</v>
      </c>
      <c r="R60" t="str">
        <f t="shared" si="11"/>
        <v/>
      </c>
      <c r="S60">
        <f t="shared" si="12"/>
        <v>183612869.18427476</v>
      </c>
      <c r="T60">
        <f t="shared" si="13"/>
        <v>5.9975078689685795</v>
      </c>
      <c r="U60" t="str">
        <f t="shared" si="14"/>
        <v/>
      </c>
    </row>
    <row r="61" spans="1:21">
      <c r="A61" s="3">
        <v>1</v>
      </c>
      <c r="B61" s="3" t="s">
        <v>60</v>
      </c>
      <c r="C61" s="4">
        <v>3.5519879999999997E-18</v>
      </c>
      <c r="D61" s="4">
        <v>1.798329E-6</v>
      </c>
      <c r="E61" s="2">
        <v>1.9047590000000001E-6</v>
      </c>
      <c r="F61" s="2">
        <f t="shared" si="5"/>
        <v>1.9047590000000001E-6</v>
      </c>
      <c r="G61" t="str">
        <f t="shared" si="15"/>
        <v>LSGA</v>
      </c>
      <c r="I61" t="str">
        <f t="shared" si="16"/>
        <v>STD</v>
      </c>
      <c r="J61" t="str">
        <f t="shared" si="17"/>
        <v>LSGA</v>
      </c>
      <c r="K61" t="str">
        <f t="shared" si="18"/>
        <v>LSGA</v>
      </c>
      <c r="M61" s="15" t="b">
        <f t="shared" si="6"/>
        <v>0</v>
      </c>
      <c r="N61" s="15" t="b">
        <f t="shared" si="7"/>
        <v>1</v>
      </c>
      <c r="O61" s="15" t="b">
        <f t="shared" si="8"/>
        <v>1</v>
      </c>
      <c r="P61" s="2" t="str">
        <f t="shared" si="9"/>
        <v/>
      </c>
      <c r="Q61">
        <f t="shared" si="10"/>
        <v>536251530129.04327</v>
      </c>
      <c r="R61" t="str">
        <f t="shared" si="11"/>
        <v/>
      </c>
      <c r="S61">
        <f t="shared" si="12"/>
        <v>1.0591827190686467</v>
      </c>
      <c r="T61">
        <f t="shared" si="13"/>
        <v>506288028000.0946</v>
      </c>
      <c r="U61" t="str">
        <f t="shared" si="14"/>
        <v/>
      </c>
    </row>
    <row r="62" spans="1:21">
      <c r="A62" s="3">
        <v>1</v>
      </c>
      <c r="B62" s="3" t="s">
        <v>61</v>
      </c>
      <c r="C62" s="4">
        <v>8.1882590000000001E-17</v>
      </c>
      <c r="D62" s="4">
        <v>1.5680450000000001E-16</v>
      </c>
      <c r="E62" s="2">
        <v>1.9047590000000001E-6</v>
      </c>
      <c r="F62" s="2">
        <f t="shared" si="5"/>
        <v>1.9047590000000001E-6</v>
      </c>
      <c r="G62" t="str">
        <f t="shared" si="15"/>
        <v>LSGA</v>
      </c>
      <c r="I62" t="str">
        <f t="shared" si="16"/>
        <v>STD</v>
      </c>
      <c r="J62" t="str">
        <f t="shared" si="17"/>
        <v>LSGA</v>
      </c>
      <c r="K62" t="str">
        <f t="shared" si="18"/>
        <v>LSGA</v>
      </c>
      <c r="M62" s="15" t="b">
        <f t="shared" si="6"/>
        <v>0</v>
      </c>
      <c r="N62" s="15" t="b">
        <f t="shared" si="7"/>
        <v>0</v>
      </c>
      <c r="O62" s="15" t="b">
        <f t="shared" si="8"/>
        <v>1</v>
      </c>
      <c r="P62" s="2" t="str">
        <f t="shared" si="9"/>
        <v/>
      </c>
      <c r="Q62">
        <f t="shared" si="10"/>
        <v>23262075613.387413</v>
      </c>
      <c r="R62" t="str">
        <f t="shared" si="11"/>
        <v/>
      </c>
      <c r="S62">
        <f t="shared" si="12"/>
        <v>12147349087.558073</v>
      </c>
      <c r="T62">
        <f t="shared" si="13"/>
        <v>1.9149919415103993</v>
      </c>
      <c r="U62" t="str">
        <f t="shared" si="14"/>
        <v/>
      </c>
    </row>
    <row r="63" spans="1:21">
      <c r="A63" s="3">
        <v>1</v>
      </c>
      <c r="B63" s="3" t="s">
        <v>62</v>
      </c>
      <c r="C63" s="4">
        <v>5.7851089999999999E-7</v>
      </c>
      <c r="D63" s="4">
        <v>1.7089090000000001E-6</v>
      </c>
      <c r="E63" s="2">
        <v>1.814362E-6</v>
      </c>
      <c r="F63" s="2">
        <f t="shared" si="5"/>
        <v>1.814362E-6</v>
      </c>
      <c r="G63" t="str">
        <f t="shared" si="15"/>
        <v>LSGA</v>
      </c>
      <c r="I63" t="str">
        <f t="shared" si="16"/>
        <v>STD</v>
      </c>
      <c r="J63" t="str">
        <f t="shared" si="17"/>
        <v>LSGA</v>
      </c>
      <c r="K63" t="str">
        <f t="shared" si="18"/>
        <v>LSGA</v>
      </c>
      <c r="M63" s="15" t="b">
        <f t="shared" si="6"/>
        <v>1</v>
      </c>
      <c r="N63" s="15" t="b">
        <f t="shared" si="7"/>
        <v>1</v>
      </c>
      <c r="O63" s="15" t="b">
        <f t="shared" si="8"/>
        <v>1</v>
      </c>
      <c r="P63" s="2" t="str">
        <f t="shared" si="9"/>
        <v/>
      </c>
      <c r="Q63">
        <f t="shared" si="10"/>
        <v>3.1362624282446534</v>
      </c>
      <c r="R63" t="str">
        <f t="shared" si="11"/>
        <v/>
      </c>
      <c r="S63">
        <f t="shared" si="12"/>
        <v>1.0617077913452384</v>
      </c>
      <c r="T63">
        <f t="shared" si="13"/>
        <v>2.9539789137940184</v>
      </c>
      <c r="U63" t="str">
        <f t="shared" si="14"/>
        <v/>
      </c>
    </row>
    <row r="64" spans="1:21">
      <c r="A64" s="3">
        <v>1</v>
      </c>
      <c r="B64" s="3" t="s">
        <v>63</v>
      </c>
      <c r="C64" s="4">
        <v>3.0544199999999999E-9</v>
      </c>
      <c r="D64" s="4">
        <v>5.9277139999999998E-7</v>
      </c>
      <c r="E64" s="2">
        <v>1.8885190000000001E-6</v>
      </c>
      <c r="F64" s="2">
        <f t="shared" si="5"/>
        <v>1.8885190000000001E-6</v>
      </c>
      <c r="G64" t="str">
        <f t="shared" si="15"/>
        <v>LSGA</v>
      </c>
      <c r="I64" t="str">
        <f t="shared" si="16"/>
        <v>STD</v>
      </c>
      <c r="J64" t="str">
        <f t="shared" si="17"/>
        <v>LSGA</v>
      </c>
      <c r="K64" t="str">
        <f t="shared" si="18"/>
        <v>LSGA</v>
      </c>
      <c r="M64" s="15" t="b">
        <f t="shared" si="6"/>
        <v>0</v>
      </c>
      <c r="N64" s="15" t="b">
        <f t="shared" si="7"/>
        <v>1</v>
      </c>
      <c r="O64" s="15" t="b">
        <f t="shared" si="8"/>
        <v>1</v>
      </c>
      <c r="P64" s="2" t="str">
        <f t="shared" si="9"/>
        <v/>
      </c>
      <c r="Q64">
        <f t="shared" si="10"/>
        <v>618.29054288539237</v>
      </c>
      <c r="R64" t="str">
        <f t="shared" si="11"/>
        <v/>
      </c>
      <c r="S64">
        <f t="shared" si="12"/>
        <v>3.1859145026227651</v>
      </c>
      <c r="T64">
        <f t="shared" si="13"/>
        <v>194.07003620982053</v>
      </c>
      <c r="U64" t="str">
        <f t="shared" si="14"/>
        <v/>
      </c>
    </row>
    <row r="65" spans="1:21">
      <c r="A65" s="3">
        <v>2</v>
      </c>
      <c r="B65" s="3" t="s">
        <v>64</v>
      </c>
      <c r="C65" s="4">
        <v>3.3189679999999999E-6</v>
      </c>
      <c r="D65" s="4">
        <v>3.513336E-6</v>
      </c>
      <c r="E65" s="2">
        <v>3.3412989999999999E-6</v>
      </c>
      <c r="F65" s="2">
        <f t="shared" si="5"/>
        <v>3.513336E-6</v>
      </c>
      <c r="G65" t="str">
        <f t="shared" si="15"/>
        <v>STD</v>
      </c>
      <c r="I65" t="str">
        <f t="shared" si="16"/>
        <v>STD</v>
      </c>
      <c r="J65" t="str">
        <f t="shared" si="17"/>
        <v>LSGA</v>
      </c>
      <c r="K65" t="str">
        <f t="shared" si="18"/>
        <v>STD</v>
      </c>
      <c r="M65" s="15" t="b">
        <f t="shared" si="6"/>
        <v>1</v>
      </c>
      <c r="N65" s="15" t="b">
        <f t="shared" si="7"/>
        <v>1</v>
      </c>
      <c r="O65" s="15" t="b">
        <f t="shared" si="8"/>
        <v>1</v>
      </c>
      <c r="P65" s="2" t="str">
        <f t="shared" si="9"/>
        <v/>
      </c>
      <c r="Q65">
        <f t="shared" si="10"/>
        <v>1.0067282962655861</v>
      </c>
      <c r="R65">
        <f t="shared" si="11"/>
        <v>1.0514880589854425</v>
      </c>
      <c r="S65" t="str">
        <f t="shared" si="12"/>
        <v/>
      </c>
      <c r="T65">
        <f t="shared" si="13"/>
        <v>1.0585627821660228</v>
      </c>
      <c r="U65" t="str">
        <f t="shared" si="14"/>
        <v/>
      </c>
    </row>
    <row r="66" spans="1:21">
      <c r="A66" s="3">
        <v>1</v>
      </c>
      <c r="B66" s="3" t="s">
        <v>65</v>
      </c>
      <c r="C66" s="4">
        <v>1.330364E-16</v>
      </c>
      <c r="D66" s="4">
        <v>8.7096760000000007E-5</v>
      </c>
      <c r="E66" s="2">
        <v>3.3672230000000001E-4</v>
      </c>
      <c r="F66" s="2">
        <f t="shared" si="5"/>
        <v>3.3672230000000001E-4</v>
      </c>
      <c r="G66" t="str">
        <f t="shared" ref="G66:G97" si="19">IF(F66=E66,"LSGA",IF(F66=D66,"STD","RAND"))</f>
        <v>LSGA</v>
      </c>
      <c r="I66" t="str">
        <f t="shared" ref="I66:I97" si="20">IF(C66&gt;D66, "RAND", IF(C66=D66, "equal", "STD"))</f>
        <v>STD</v>
      </c>
      <c r="J66" t="str">
        <f t="shared" ref="J66:J97" si="21">IF(C66&gt;E66, "RAND", IF(C66=E66, "equal", "LSGA"))</f>
        <v>LSGA</v>
      </c>
      <c r="K66" t="str">
        <f t="shared" ref="K66:K97" si="22">IF(D66&gt;E66, "STD", IF(D66=E66, "equal", "LSGA"))</f>
        <v>LSGA</v>
      </c>
      <c r="M66" s="15" t="b">
        <f t="shared" si="6"/>
        <v>0</v>
      </c>
      <c r="N66" s="15" t="b">
        <f t="shared" si="7"/>
        <v>1</v>
      </c>
      <c r="O66" s="15" t="b">
        <f t="shared" si="8"/>
        <v>1</v>
      </c>
      <c r="P66" s="2" t="str">
        <f t="shared" si="9"/>
        <v/>
      </c>
      <c r="Q66">
        <f t="shared" si="10"/>
        <v>2531053907051.0029</v>
      </c>
      <c r="R66" t="str">
        <f t="shared" si="11"/>
        <v/>
      </c>
      <c r="S66">
        <f t="shared" si="12"/>
        <v>3.8660714818783153</v>
      </c>
      <c r="T66">
        <f t="shared" si="13"/>
        <v>654683680556.59961</v>
      </c>
      <c r="U66" t="str">
        <f t="shared" si="14"/>
        <v/>
      </c>
    </row>
    <row r="67" spans="1:21">
      <c r="A67" s="3">
        <v>1</v>
      </c>
      <c r="B67" s="3" t="s">
        <v>66</v>
      </c>
      <c r="C67" s="4">
        <v>9.8902260000000002E-17</v>
      </c>
      <c r="D67" s="4">
        <v>1.6205599999999999E-6</v>
      </c>
      <c r="E67" s="2">
        <v>3.3672230000000001E-4</v>
      </c>
      <c r="F67" s="2">
        <f t="shared" ref="F67:F130" si="23">MAX(C67:E67)</f>
        <v>3.3672230000000001E-4</v>
      </c>
      <c r="G67" t="str">
        <f t="shared" si="19"/>
        <v>LSGA</v>
      </c>
      <c r="I67" t="str">
        <f t="shared" si="20"/>
        <v>STD</v>
      </c>
      <c r="J67" t="str">
        <f t="shared" si="21"/>
        <v>LSGA</v>
      </c>
      <c r="K67" t="str">
        <f t="shared" si="22"/>
        <v>LSGA</v>
      </c>
      <c r="M67" s="15" t="b">
        <f t="shared" ref="M67:M130" si="24">$F67/C67&lt;=10</f>
        <v>0</v>
      </c>
      <c r="N67" s="15" t="b">
        <f t="shared" ref="N67:N130" si="25">$F67/D67&lt;=10</f>
        <v>0</v>
      </c>
      <c r="O67" s="15" t="b">
        <f t="shared" ref="O67:O130" si="26">$F67/E67&lt;=10</f>
        <v>1</v>
      </c>
      <c r="P67" s="2" t="str">
        <f t="shared" ref="P67:P130" si="27">IF(C67-E67&lt;=0,"",C67/E67)</f>
        <v/>
      </c>
      <c r="Q67">
        <f t="shared" ref="Q67:Q130" si="28">IF(E67-C67&lt;=0,"",IF(C67=0,"",E67/C67))</f>
        <v>3404596618924.583</v>
      </c>
      <c r="R67" t="str">
        <f t="shared" ref="R67:R130" si="29">IF(D67-E67&lt;=0,"",IF(E67=0,"",D67/E67))</f>
        <v/>
      </c>
      <c r="S67">
        <f t="shared" ref="S67:S130" si="30">IF(E67-D67&lt;=0,"",IF(D67=0,"",E67/D67))</f>
        <v>207.78144591992893</v>
      </c>
      <c r="T67">
        <f t="shared" ref="T67:T130" si="31">IF(D67-C67&lt;=0,"",IF(C67=0,"",D67/C67))</f>
        <v>16385469856.806103</v>
      </c>
      <c r="U67" t="str">
        <f t="shared" ref="U67:U130" si="32">IF(C67-D67&lt;=0,"",IF(D67=0,"",C67/D67))</f>
        <v/>
      </c>
    </row>
    <row r="68" spans="1:21">
      <c r="A68" s="3">
        <v>1</v>
      </c>
      <c r="B68" s="3" t="s">
        <v>67</v>
      </c>
      <c r="C68" s="4">
        <v>9.8902260000000002E-17</v>
      </c>
      <c r="D68" s="4">
        <v>2.3378159999999999E-6</v>
      </c>
      <c r="E68" s="2">
        <v>2.8509720000000001</v>
      </c>
      <c r="F68" s="2">
        <f t="shared" si="23"/>
        <v>2.8509720000000001</v>
      </c>
      <c r="G68" t="str">
        <f t="shared" si="19"/>
        <v>LSGA</v>
      </c>
      <c r="I68" t="str">
        <f t="shared" si="20"/>
        <v>STD</v>
      </c>
      <c r="J68" t="str">
        <f t="shared" si="21"/>
        <v>LSGA</v>
      </c>
      <c r="K68" t="str">
        <f t="shared" si="22"/>
        <v>LSGA</v>
      </c>
      <c r="M68" s="15" t="b">
        <f t="shared" si="24"/>
        <v>0</v>
      </c>
      <c r="N68" s="15" t="b">
        <f t="shared" si="25"/>
        <v>0</v>
      </c>
      <c r="O68" s="15" t="b">
        <f t="shared" si="26"/>
        <v>1</v>
      </c>
      <c r="P68" s="2" t="str">
        <f t="shared" si="27"/>
        <v/>
      </c>
      <c r="Q68">
        <f t="shared" si="28"/>
        <v>2.882615624759232E+16</v>
      </c>
      <c r="R68" t="str">
        <f t="shared" si="29"/>
        <v/>
      </c>
      <c r="S68">
        <f t="shared" si="30"/>
        <v>1219502.3047151701</v>
      </c>
      <c r="T68">
        <f t="shared" si="31"/>
        <v>23637639827.441757</v>
      </c>
      <c r="U68" t="str">
        <f t="shared" si="32"/>
        <v/>
      </c>
    </row>
    <row r="69" spans="1:21">
      <c r="A69" s="3">
        <v>1</v>
      </c>
      <c r="B69" s="3" t="s">
        <v>68</v>
      </c>
      <c r="C69" s="4">
        <v>1.049745E-16</v>
      </c>
      <c r="D69" s="4">
        <v>1.9193E-7</v>
      </c>
      <c r="E69" s="2">
        <v>1.8930750000000001E-6</v>
      </c>
      <c r="F69" s="2">
        <f t="shared" si="23"/>
        <v>1.8930750000000001E-6</v>
      </c>
      <c r="G69" t="str">
        <f t="shared" si="19"/>
        <v>LSGA</v>
      </c>
      <c r="I69" t="str">
        <f t="shared" si="20"/>
        <v>STD</v>
      </c>
      <c r="J69" t="str">
        <f t="shared" si="21"/>
        <v>LSGA</v>
      </c>
      <c r="K69" t="str">
        <f t="shared" si="22"/>
        <v>LSGA</v>
      </c>
      <c r="M69" s="15" t="b">
        <f t="shared" si="24"/>
        <v>0</v>
      </c>
      <c r="N69" s="15" t="b">
        <f t="shared" si="25"/>
        <v>1</v>
      </c>
      <c r="O69" s="15" t="b">
        <f t="shared" si="26"/>
        <v>1</v>
      </c>
      <c r="P69" s="2" t="str">
        <f t="shared" si="27"/>
        <v/>
      </c>
      <c r="Q69">
        <f t="shared" si="28"/>
        <v>18033665318.720261</v>
      </c>
      <c r="R69" t="str">
        <f t="shared" si="29"/>
        <v/>
      </c>
      <c r="S69">
        <f t="shared" si="30"/>
        <v>9.86336164226541</v>
      </c>
      <c r="T69">
        <f t="shared" si="31"/>
        <v>1828348789.4679184</v>
      </c>
      <c r="U69" t="str">
        <f t="shared" si="32"/>
        <v/>
      </c>
    </row>
    <row r="70" spans="1:21">
      <c r="A70" s="3">
        <v>1</v>
      </c>
      <c r="B70" s="3" t="s">
        <v>69</v>
      </c>
      <c r="C70" s="4">
        <v>3.0544199999999999E-9</v>
      </c>
      <c r="D70" s="4">
        <v>1.889644E-6</v>
      </c>
      <c r="E70" s="2">
        <v>1.9047960000000001E-6</v>
      </c>
      <c r="F70" s="2">
        <f t="shared" si="23"/>
        <v>1.9047960000000001E-6</v>
      </c>
      <c r="G70" t="str">
        <f t="shared" si="19"/>
        <v>LSGA</v>
      </c>
      <c r="I70" t="str">
        <f t="shared" si="20"/>
        <v>STD</v>
      </c>
      <c r="J70" t="str">
        <f t="shared" si="21"/>
        <v>LSGA</v>
      </c>
      <c r="K70" t="str">
        <f t="shared" si="22"/>
        <v>LSGA</v>
      </c>
      <c r="M70" s="15" t="b">
        <f t="shared" si="24"/>
        <v>0</v>
      </c>
      <c r="N70" s="15" t="b">
        <f t="shared" si="25"/>
        <v>1</v>
      </c>
      <c r="O70" s="15" t="b">
        <f t="shared" si="26"/>
        <v>1</v>
      </c>
      <c r="P70" s="2" t="str">
        <f t="shared" si="27"/>
        <v/>
      </c>
      <c r="Q70">
        <f t="shared" si="28"/>
        <v>623.61954151688383</v>
      </c>
      <c r="R70" t="str">
        <f t="shared" si="29"/>
        <v/>
      </c>
      <c r="S70">
        <f t="shared" si="30"/>
        <v>1.0080184415688882</v>
      </c>
      <c r="T70">
        <f t="shared" si="31"/>
        <v>618.65886158419607</v>
      </c>
      <c r="U70" t="str">
        <f t="shared" si="32"/>
        <v/>
      </c>
    </row>
    <row r="71" spans="1:21">
      <c r="A71" s="3">
        <v>1</v>
      </c>
      <c r="B71" s="3" t="s">
        <v>70</v>
      </c>
      <c r="C71" s="4">
        <v>3.0544199999999999E-9</v>
      </c>
      <c r="D71" s="4">
        <v>2.0729399999999999E-6</v>
      </c>
      <c r="E71" s="2">
        <v>4.0868560000000003E-6</v>
      </c>
      <c r="F71" s="2">
        <f t="shared" si="23"/>
        <v>4.0868560000000003E-6</v>
      </c>
      <c r="G71" t="str">
        <f t="shared" si="19"/>
        <v>LSGA</v>
      </c>
      <c r="I71" t="str">
        <f t="shared" si="20"/>
        <v>STD</v>
      </c>
      <c r="J71" t="str">
        <f t="shared" si="21"/>
        <v>LSGA</v>
      </c>
      <c r="K71" t="str">
        <f t="shared" si="22"/>
        <v>LSGA</v>
      </c>
      <c r="M71" s="15" t="b">
        <f t="shared" si="24"/>
        <v>0</v>
      </c>
      <c r="N71" s="15" t="b">
        <f t="shared" si="25"/>
        <v>1</v>
      </c>
      <c r="O71" s="15" t="b">
        <f t="shared" si="26"/>
        <v>1</v>
      </c>
      <c r="P71" s="2" t="str">
        <f t="shared" si="27"/>
        <v/>
      </c>
      <c r="Q71">
        <f t="shared" si="28"/>
        <v>1338.0137636605314</v>
      </c>
      <c r="R71" t="str">
        <f t="shared" si="29"/>
        <v/>
      </c>
      <c r="S71">
        <f t="shared" si="30"/>
        <v>1.9715264310592686</v>
      </c>
      <c r="T71">
        <f t="shared" si="31"/>
        <v>678.66894533168329</v>
      </c>
      <c r="U71" t="str">
        <f t="shared" si="32"/>
        <v/>
      </c>
    </row>
    <row r="72" spans="1:21">
      <c r="A72" s="3">
        <v>1</v>
      </c>
      <c r="B72" s="3" t="s">
        <v>71</v>
      </c>
      <c r="C72" s="4">
        <v>2.9013420000000001</v>
      </c>
      <c r="D72" s="4">
        <v>2.9013420000000001</v>
      </c>
      <c r="E72" s="2">
        <v>8.8026839999999993</v>
      </c>
      <c r="F72" s="2">
        <f t="shared" si="23"/>
        <v>8.8026839999999993</v>
      </c>
      <c r="G72" t="str">
        <f t="shared" si="19"/>
        <v>LSGA</v>
      </c>
      <c r="I72" t="str">
        <f t="shared" si="20"/>
        <v>equal</v>
      </c>
      <c r="J72" t="str">
        <f t="shared" si="21"/>
        <v>LSGA</v>
      </c>
      <c r="K72" t="str">
        <f t="shared" si="22"/>
        <v>LSGA</v>
      </c>
      <c r="M72" s="15" t="b">
        <f t="shared" si="24"/>
        <v>1</v>
      </c>
      <c r="N72" s="15" t="b">
        <f t="shared" si="25"/>
        <v>1</v>
      </c>
      <c r="O72" s="15" t="b">
        <f t="shared" si="26"/>
        <v>1</v>
      </c>
      <c r="P72" s="2" t="str">
        <f t="shared" si="27"/>
        <v/>
      </c>
      <c r="Q72">
        <f t="shared" si="28"/>
        <v>3.0340042642335852</v>
      </c>
      <c r="R72" t="str">
        <f t="shared" si="29"/>
        <v/>
      </c>
      <c r="S72">
        <f t="shared" si="30"/>
        <v>3.0340042642335852</v>
      </c>
      <c r="T72" t="str">
        <f t="shared" si="31"/>
        <v/>
      </c>
      <c r="U72" t="str">
        <f t="shared" si="32"/>
        <v/>
      </c>
    </row>
    <row r="73" spans="1:21" s="13" customFormat="1">
      <c r="A73" s="13">
        <v>1</v>
      </c>
      <c r="B73" s="13" t="s">
        <v>72</v>
      </c>
      <c r="C73" s="14">
        <v>0</v>
      </c>
      <c r="D73" s="14">
        <v>0</v>
      </c>
      <c r="E73" s="14">
        <v>0</v>
      </c>
      <c r="F73" s="14">
        <f t="shared" si="23"/>
        <v>0</v>
      </c>
      <c r="G73" s="13" t="str">
        <f t="shared" si="19"/>
        <v>LSGA</v>
      </c>
      <c r="I73" s="13" t="str">
        <f t="shared" si="20"/>
        <v>equal</v>
      </c>
      <c r="J73" s="13" t="str">
        <f t="shared" si="21"/>
        <v>equal</v>
      </c>
      <c r="K73" s="13" t="str">
        <f t="shared" si="22"/>
        <v>equal</v>
      </c>
      <c r="M73" s="15" t="e">
        <f t="shared" si="24"/>
        <v>#DIV/0!</v>
      </c>
      <c r="N73" s="15" t="e">
        <f t="shared" si="25"/>
        <v>#DIV/0!</v>
      </c>
      <c r="O73" s="15" t="e">
        <f t="shared" si="26"/>
        <v>#DIV/0!</v>
      </c>
      <c r="P73" s="2" t="str">
        <f t="shared" si="27"/>
        <v/>
      </c>
      <c r="Q73" t="str">
        <f t="shared" si="28"/>
        <v/>
      </c>
      <c r="R73" t="str">
        <f t="shared" si="29"/>
        <v/>
      </c>
      <c r="S73" t="str">
        <f t="shared" si="30"/>
        <v/>
      </c>
      <c r="T73" t="str">
        <f t="shared" si="31"/>
        <v/>
      </c>
      <c r="U73" t="str">
        <f t="shared" si="32"/>
        <v/>
      </c>
    </row>
    <row r="74" spans="1:21" s="13" customFormat="1">
      <c r="A74" s="13">
        <v>1</v>
      </c>
      <c r="B74" s="13" t="s">
        <v>73</v>
      </c>
      <c r="C74" s="14">
        <v>0</v>
      </c>
      <c r="D74" s="14">
        <v>0</v>
      </c>
      <c r="E74" s="14">
        <v>0</v>
      </c>
      <c r="F74" s="14">
        <f t="shared" si="23"/>
        <v>0</v>
      </c>
      <c r="G74" s="13" t="str">
        <f t="shared" si="19"/>
        <v>LSGA</v>
      </c>
      <c r="I74" s="13" t="str">
        <f t="shared" si="20"/>
        <v>equal</v>
      </c>
      <c r="J74" s="13" t="str">
        <f t="shared" si="21"/>
        <v>equal</v>
      </c>
      <c r="K74" s="13" t="str">
        <f t="shared" si="22"/>
        <v>equal</v>
      </c>
      <c r="M74" s="15" t="e">
        <f t="shared" si="24"/>
        <v>#DIV/0!</v>
      </c>
      <c r="N74" s="15" t="e">
        <f t="shared" si="25"/>
        <v>#DIV/0!</v>
      </c>
      <c r="O74" s="15" t="e">
        <f t="shared" si="26"/>
        <v>#DIV/0!</v>
      </c>
      <c r="P74" s="2" t="str">
        <f t="shared" si="27"/>
        <v/>
      </c>
      <c r="Q74" t="str">
        <f t="shared" si="28"/>
        <v/>
      </c>
      <c r="R74" t="str">
        <f t="shared" si="29"/>
        <v/>
      </c>
      <c r="S74" t="str">
        <f t="shared" si="30"/>
        <v/>
      </c>
      <c r="T74" t="str">
        <f t="shared" si="31"/>
        <v/>
      </c>
      <c r="U74" t="str">
        <f t="shared" si="32"/>
        <v/>
      </c>
    </row>
    <row r="75" spans="1:21" s="3" customFormat="1">
      <c r="A75" s="3">
        <v>1</v>
      </c>
      <c r="B75" s="3" t="s">
        <v>74</v>
      </c>
      <c r="C75" s="4">
        <v>0</v>
      </c>
      <c r="D75" s="4">
        <v>0</v>
      </c>
      <c r="E75" s="4">
        <v>2.5720669999999998E-12</v>
      </c>
      <c r="F75" s="4">
        <f t="shared" si="23"/>
        <v>2.5720669999999998E-12</v>
      </c>
      <c r="G75" s="3" t="str">
        <f t="shared" si="19"/>
        <v>LSGA</v>
      </c>
      <c r="I75" s="3" t="str">
        <f t="shared" si="20"/>
        <v>equal</v>
      </c>
      <c r="J75" s="3" t="str">
        <f t="shared" si="21"/>
        <v>LSGA</v>
      </c>
      <c r="K75" s="3" t="str">
        <f t="shared" si="22"/>
        <v>LSGA</v>
      </c>
      <c r="M75" s="15" t="e">
        <f t="shared" si="24"/>
        <v>#DIV/0!</v>
      </c>
      <c r="N75" s="15" t="e">
        <f t="shared" si="25"/>
        <v>#DIV/0!</v>
      </c>
      <c r="O75" s="15" t="b">
        <f t="shared" si="26"/>
        <v>1</v>
      </c>
      <c r="P75" s="2" t="str">
        <f t="shared" si="27"/>
        <v/>
      </c>
      <c r="Q75" t="str">
        <f t="shared" si="28"/>
        <v/>
      </c>
      <c r="R75" t="str">
        <f t="shared" si="29"/>
        <v/>
      </c>
      <c r="S75" t="str">
        <f t="shared" si="30"/>
        <v/>
      </c>
      <c r="T75" t="str">
        <f t="shared" si="31"/>
        <v/>
      </c>
      <c r="U75" t="str">
        <f t="shared" si="32"/>
        <v/>
      </c>
    </row>
    <row r="76" spans="1:21">
      <c r="A76" s="3">
        <v>1</v>
      </c>
      <c r="B76" s="3" t="s">
        <v>75</v>
      </c>
      <c r="C76" s="4">
        <v>1.5272099999999999E-9</v>
      </c>
      <c r="D76" s="4">
        <v>1.648139E-6</v>
      </c>
      <c r="E76" s="2">
        <v>1.6604090000000001E-6</v>
      </c>
      <c r="F76" s="2">
        <f t="shared" si="23"/>
        <v>1.6604090000000001E-6</v>
      </c>
      <c r="G76" t="str">
        <f t="shared" si="19"/>
        <v>LSGA</v>
      </c>
      <c r="I76" t="str">
        <f t="shared" si="20"/>
        <v>STD</v>
      </c>
      <c r="J76" t="str">
        <f t="shared" si="21"/>
        <v>LSGA</v>
      </c>
      <c r="K76" t="str">
        <f t="shared" si="22"/>
        <v>LSGA</v>
      </c>
      <c r="M76" s="15" t="b">
        <f t="shared" si="24"/>
        <v>0</v>
      </c>
      <c r="N76" s="15" t="b">
        <f t="shared" si="25"/>
        <v>1</v>
      </c>
      <c r="O76" s="15" t="b">
        <f t="shared" si="26"/>
        <v>1</v>
      </c>
      <c r="P76" s="2" t="str">
        <f t="shared" si="27"/>
        <v/>
      </c>
      <c r="Q76">
        <f t="shared" si="28"/>
        <v>1087.2172130879185</v>
      </c>
      <c r="R76" t="str">
        <f t="shared" si="29"/>
        <v/>
      </c>
      <c r="S76">
        <f t="shared" si="30"/>
        <v>1.0074447604237264</v>
      </c>
      <c r="T76">
        <f t="shared" si="31"/>
        <v>1079.1829545380137</v>
      </c>
      <c r="U76" t="str">
        <f t="shared" si="32"/>
        <v/>
      </c>
    </row>
    <row r="77" spans="1:21">
      <c r="A77" s="3">
        <v>1</v>
      </c>
      <c r="B77" s="3" t="s">
        <v>155</v>
      </c>
      <c r="C77" s="4">
        <v>3.3465570000000001E-17</v>
      </c>
      <c r="D77" s="4">
        <v>7.7610620000000005E-17</v>
      </c>
      <c r="E77" s="2">
        <v>1.76644E-6</v>
      </c>
      <c r="F77" s="2">
        <f t="shared" si="23"/>
        <v>1.76644E-6</v>
      </c>
      <c r="G77" t="str">
        <f t="shared" si="19"/>
        <v>LSGA</v>
      </c>
      <c r="I77" t="str">
        <f t="shared" si="20"/>
        <v>STD</v>
      </c>
      <c r="J77" t="str">
        <f t="shared" si="21"/>
        <v>LSGA</v>
      </c>
      <c r="K77" t="str">
        <f t="shared" si="22"/>
        <v>LSGA</v>
      </c>
      <c r="M77" s="15" t="b">
        <f t="shared" si="24"/>
        <v>0</v>
      </c>
      <c r="N77" s="15" t="b">
        <f t="shared" si="25"/>
        <v>0</v>
      </c>
      <c r="O77" s="15" t="b">
        <f t="shared" si="26"/>
        <v>1</v>
      </c>
      <c r="P77" s="2" t="str">
        <f t="shared" si="27"/>
        <v/>
      </c>
      <c r="Q77">
        <f t="shared" si="28"/>
        <v>52783801381.539291</v>
      </c>
      <c r="R77" t="str">
        <f t="shared" si="29"/>
        <v/>
      </c>
      <c r="S77">
        <f t="shared" si="30"/>
        <v>22760287187.500885</v>
      </c>
      <c r="T77">
        <f t="shared" si="31"/>
        <v>2.3191184252950121</v>
      </c>
      <c r="U77" t="str">
        <f t="shared" si="32"/>
        <v/>
      </c>
    </row>
    <row r="78" spans="1:21">
      <c r="A78" s="3">
        <v>1</v>
      </c>
      <c r="B78" s="3" t="s">
        <v>76</v>
      </c>
      <c r="C78" s="4">
        <v>1.491175E-16</v>
      </c>
      <c r="D78" s="4">
        <v>9.6667170000000005E-17</v>
      </c>
      <c r="E78" s="2">
        <v>1.8471629999999999E-6</v>
      </c>
      <c r="F78" s="2">
        <f t="shared" si="23"/>
        <v>1.8471629999999999E-6</v>
      </c>
      <c r="G78" t="str">
        <f t="shared" si="19"/>
        <v>LSGA</v>
      </c>
      <c r="I78" t="str">
        <f t="shared" si="20"/>
        <v>RAND</v>
      </c>
      <c r="J78" t="str">
        <f t="shared" si="21"/>
        <v>LSGA</v>
      </c>
      <c r="K78" t="str">
        <f t="shared" si="22"/>
        <v>LSGA</v>
      </c>
      <c r="M78" s="15" t="b">
        <f t="shared" si="24"/>
        <v>0</v>
      </c>
      <c r="N78" s="15" t="b">
        <f t="shared" si="25"/>
        <v>0</v>
      </c>
      <c r="O78" s="15" t="b">
        <f t="shared" si="26"/>
        <v>1</v>
      </c>
      <c r="P78" s="2" t="str">
        <f t="shared" si="27"/>
        <v/>
      </c>
      <c r="Q78">
        <f t="shared" si="28"/>
        <v>12387298606.803358</v>
      </c>
      <c r="R78" t="str">
        <f t="shared" si="29"/>
        <v/>
      </c>
      <c r="S78">
        <f t="shared" si="30"/>
        <v>19108483262.725079</v>
      </c>
      <c r="T78" t="str">
        <f t="shared" si="31"/>
        <v/>
      </c>
      <c r="U78">
        <f t="shared" si="32"/>
        <v>1.5425867954963406</v>
      </c>
    </row>
    <row r="79" spans="1:21">
      <c r="A79" s="3">
        <v>1</v>
      </c>
      <c r="B79" s="3" t="s">
        <v>77</v>
      </c>
      <c r="C79" s="4">
        <v>1.544326E-16</v>
      </c>
      <c r="D79" s="4">
        <v>1.7008919999999999E-16</v>
      </c>
      <c r="E79" s="2">
        <v>1.8471629999999999E-6</v>
      </c>
      <c r="F79" s="2">
        <f t="shared" si="23"/>
        <v>1.8471629999999999E-6</v>
      </c>
      <c r="G79" t="str">
        <f t="shared" si="19"/>
        <v>LSGA</v>
      </c>
      <c r="I79" t="str">
        <f t="shared" si="20"/>
        <v>STD</v>
      </c>
      <c r="J79" t="str">
        <f t="shared" si="21"/>
        <v>LSGA</v>
      </c>
      <c r="K79" t="str">
        <f t="shared" si="22"/>
        <v>LSGA</v>
      </c>
      <c r="M79" s="15" t="b">
        <f t="shared" si="24"/>
        <v>0</v>
      </c>
      <c r="N79" s="15" t="b">
        <f t="shared" si="25"/>
        <v>0</v>
      </c>
      <c r="O79" s="15" t="b">
        <f t="shared" si="26"/>
        <v>1</v>
      </c>
      <c r="P79" s="2" t="str">
        <f t="shared" si="27"/>
        <v/>
      </c>
      <c r="Q79">
        <f t="shared" si="28"/>
        <v>11960965495.627218</v>
      </c>
      <c r="R79" t="str">
        <f t="shared" si="29"/>
        <v/>
      </c>
      <c r="S79">
        <f t="shared" si="30"/>
        <v>10859966417.620872</v>
      </c>
      <c r="T79">
        <f t="shared" si="31"/>
        <v>1.1013814440733367</v>
      </c>
      <c r="U79" t="str">
        <f t="shared" si="32"/>
        <v/>
      </c>
    </row>
    <row r="80" spans="1:21">
      <c r="A80" s="3">
        <v>1</v>
      </c>
      <c r="B80" s="3" t="s">
        <v>78</v>
      </c>
      <c r="C80" s="4">
        <v>1.834901E-6</v>
      </c>
      <c r="D80" s="4">
        <v>1.8898929999999999E-6</v>
      </c>
      <c r="E80" s="2">
        <v>1.8884570000000001E-6</v>
      </c>
      <c r="F80" s="2">
        <f t="shared" si="23"/>
        <v>1.8898929999999999E-6</v>
      </c>
      <c r="G80" t="str">
        <f t="shared" si="19"/>
        <v>STD</v>
      </c>
      <c r="I80" t="str">
        <f t="shared" si="20"/>
        <v>STD</v>
      </c>
      <c r="J80" t="str">
        <f t="shared" si="21"/>
        <v>LSGA</v>
      </c>
      <c r="K80" t="str">
        <f t="shared" si="22"/>
        <v>STD</v>
      </c>
      <c r="M80" s="15" t="b">
        <f t="shared" si="24"/>
        <v>1</v>
      </c>
      <c r="N80" s="15" t="b">
        <f t="shared" si="25"/>
        <v>1</v>
      </c>
      <c r="O80" s="15" t="b">
        <f t="shared" si="26"/>
        <v>1</v>
      </c>
      <c r="P80" s="2" t="str">
        <f t="shared" si="27"/>
        <v/>
      </c>
      <c r="Q80">
        <f t="shared" si="28"/>
        <v>1.0291874057510459</v>
      </c>
      <c r="R80">
        <f t="shared" si="29"/>
        <v>1.0007604091594353</v>
      </c>
      <c r="S80" t="str">
        <f t="shared" si="30"/>
        <v/>
      </c>
      <c r="T80">
        <f t="shared" si="31"/>
        <v>1.0299700092811546</v>
      </c>
      <c r="U80" t="str">
        <f t="shared" si="32"/>
        <v/>
      </c>
    </row>
    <row r="81" spans="1:21">
      <c r="A81" s="3">
        <v>1</v>
      </c>
      <c r="B81" s="3" t="s">
        <v>79</v>
      </c>
      <c r="C81" s="4">
        <v>1.8188920000000001E-6</v>
      </c>
      <c r="D81" s="4">
        <v>1.898318E-6</v>
      </c>
      <c r="E81" s="2">
        <v>1.9039929999999999E-6</v>
      </c>
      <c r="F81" s="2">
        <f t="shared" si="23"/>
        <v>1.9039929999999999E-6</v>
      </c>
      <c r="G81" t="str">
        <f t="shared" si="19"/>
        <v>LSGA</v>
      </c>
      <c r="I81" t="str">
        <f t="shared" si="20"/>
        <v>STD</v>
      </c>
      <c r="J81" t="str">
        <f t="shared" si="21"/>
        <v>LSGA</v>
      </c>
      <c r="K81" t="str">
        <f t="shared" si="22"/>
        <v>LSGA</v>
      </c>
      <c r="M81" s="15" t="b">
        <f t="shared" si="24"/>
        <v>1</v>
      </c>
      <c r="N81" s="15" t="b">
        <f t="shared" si="25"/>
        <v>1</v>
      </c>
      <c r="O81" s="15" t="b">
        <f t="shared" si="26"/>
        <v>1</v>
      </c>
      <c r="P81" s="2" t="str">
        <f t="shared" si="27"/>
        <v/>
      </c>
      <c r="Q81">
        <f t="shared" si="28"/>
        <v>1.0467872748904277</v>
      </c>
      <c r="R81" t="str">
        <f t="shared" si="29"/>
        <v/>
      </c>
      <c r="S81">
        <f t="shared" si="30"/>
        <v>1.0029894885893722</v>
      </c>
      <c r="T81">
        <f t="shared" si="31"/>
        <v>1.0436672435746597</v>
      </c>
      <c r="U81" t="str">
        <f t="shared" si="32"/>
        <v/>
      </c>
    </row>
    <row r="82" spans="1:21">
      <c r="A82" s="3">
        <v>1</v>
      </c>
      <c r="B82" s="3" t="s">
        <v>80</v>
      </c>
      <c r="C82" s="4">
        <v>1.808888E-6</v>
      </c>
      <c r="D82" s="4">
        <v>1.863482E-6</v>
      </c>
      <c r="E82" s="2">
        <v>1.892704E-6</v>
      </c>
      <c r="F82" s="2">
        <f t="shared" si="23"/>
        <v>1.892704E-6</v>
      </c>
      <c r="G82" t="str">
        <f t="shared" si="19"/>
        <v>LSGA</v>
      </c>
      <c r="I82" t="str">
        <f t="shared" si="20"/>
        <v>STD</v>
      </c>
      <c r="J82" t="str">
        <f t="shared" si="21"/>
        <v>LSGA</v>
      </c>
      <c r="K82" t="str">
        <f t="shared" si="22"/>
        <v>LSGA</v>
      </c>
      <c r="M82" s="15" t="b">
        <f t="shared" si="24"/>
        <v>1</v>
      </c>
      <c r="N82" s="15" t="b">
        <f t="shared" si="25"/>
        <v>1</v>
      </c>
      <c r="O82" s="15" t="b">
        <f t="shared" si="26"/>
        <v>1</v>
      </c>
      <c r="P82" s="2" t="str">
        <f t="shared" si="27"/>
        <v/>
      </c>
      <c r="Q82">
        <f t="shared" si="28"/>
        <v>1.0463356493049873</v>
      </c>
      <c r="R82" t="str">
        <f t="shared" si="29"/>
        <v/>
      </c>
      <c r="S82">
        <f t="shared" si="30"/>
        <v>1.0156813964395686</v>
      </c>
      <c r="T82">
        <f t="shared" si="31"/>
        <v>1.0301809730619031</v>
      </c>
      <c r="U82" t="str">
        <f t="shared" si="32"/>
        <v/>
      </c>
    </row>
    <row r="83" spans="1:21">
      <c r="A83" s="3">
        <v>2</v>
      </c>
      <c r="B83" s="3" t="s">
        <v>81</v>
      </c>
      <c r="C83" s="4">
        <v>1.065148E-16</v>
      </c>
      <c r="D83" s="4">
        <v>4.9354349999999998E-2</v>
      </c>
      <c r="E83" s="2">
        <v>6.0504380000000002E-9</v>
      </c>
      <c r="F83" s="2">
        <f t="shared" si="23"/>
        <v>4.9354349999999998E-2</v>
      </c>
      <c r="G83" t="str">
        <f t="shared" si="19"/>
        <v>STD</v>
      </c>
      <c r="I83" t="str">
        <f t="shared" si="20"/>
        <v>STD</v>
      </c>
      <c r="J83" t="str">
        <f t="shared" si="21"/>
        <v>LSGA</v>
      </c>
      <c r="K83" t="str">
        <f t="shared" si="22"/>
        <v>STD</v>
      </c>
      <c r="M83" s="15" t="b">
        <f t="shared" si="24"/>
        <v>0</v>
      </c>
      <c r="N83" s="15" t="b">
        <f t="shared" si="25"/>
        <v>1</v>
      </c>
      <c r="O83" s="15" t="b">
        <f t="shared" si="26"/>
        <v>0</v>
      </c>
      <c r="P83" s="2" t="str">
        <f t="shared" si="27"/>
        <v/>
      </c>
      <c r="Q83">
        <f t="shared" si="28"/>
        <v>56803730.561386772</v>
      </c>
      <c r="R83">
        <f t="shared" si="29"/>
        <v>8157153.2507233359</v>
      </c>
      <c r="S83" t="str">
        <f t="shared" si="30"/>
        <v/>
      </c>
      <c r="T83">
        <f t="shared" si="31"/>
        <v>463356735402028.62</v>
      </c>
      <c r="U83" t="str">
        <f t="shared" si="32"/>
        <v/>
      </c>
    </row>
    <row r="84" spans="1:21">
      <c r="A84" s="3">
        <v>1</v>
      </c>
      <c r="B84" s="3" t="s">
        <v>82</v>
      </c>
      <c r="C84" s="4">
        <v>1.8449189999999999E-16</v>
      </c>
      <c r="D84" s="4">
        <v>5.1297540000000004E-16</v>
      </c>
      <c r="E84" s="2">
        <v>1.210396E-14</v>
      </c>
      <c r="F84" s="2">
        <f t="shared" si="23"/>
        <v>1.210396E-14</v>
      </c>
      <c r="G84" t="str">
        <f t="shared" si="19"/>
        <v>LSGA</v>
      </c>
      <c r="I84" t="str">
        <f t="shared" si="20"/>
        <v>STD</v>
      </c>
      <c r="J84" t="str">
        <f t="shared" si="21"/>
        <v>LSGA</v>
      </c>
      <c r="K84" t="str">
        <f t="shared" si="22"/>
        <v>LSGA</v>
      </c>
      <c r="M84" s="15" t="b">
        <f t="shared" si="24"/>
        <v>0</v>
      </c>
      <c r="N84" s="15" t="b">
        <f t="shared" si="25"/>
        <v>0</v>
      </c>
      <c r="O84" s="15" t="b">
        <f t="shared" si="26"/>
        <v>1</v>
      </c>
      <c r="P84" s="2" t="str">
        <f t="shared" si="27"/>
        <v/>
      </c>
      <c r="Q84">
        <f t="shared" si="28"/>
        <v>65.606999548489668</v>
      </c>
      <c r="R84" t="str">
        <f t="shared" si="29"/>
        <v/>
      </c>
      <c r="S84">
        <f t="shared" si="30"/>
        <v>23.595595422314599</v>
      </c>
      <c r="T84">
        <f t="shared" si="31"/>
        <v>2.7804765412465264</v>
      </c>
      <c r="U84" t="str">
        <f t="shared" si="32"/>
        <v/>
      </c>
    </row>
    <row r="85" spans="1:21">
      <c r="A85" s="3">
        <v>1</v>
      </c>
      <c r="B85" s="3" t="s">
        <v>83</v>
      </c>
      <c r="C85" s="4">
        <v>1.940972E-16</v>
      </c>
      <c r="D85" s="4">
        <v>2.065633E-16</v>
      </c>
      <c r="E85" s="2">
        <v>1.0713749999999999E-2</v>
      </c>
      <c r="F85" s="2">
        <f t="shared" si="23"/>
        <v>1.0713749999999999E-2</v>
      </c>
      <c r="G85" t="str">
        <f t="shared" si="19"/>
        <v>LSGA</v>
      </c>
      <c r="I85" t="str">
        <f t="shared" si="20"/>
        <v>STD</v>
      </c>
      <c r="J85" t="str">
        <f t="shared" si="21"/>
        <v>LSGA</v>
      </c>
      <c r="K85" t="str">
        <f t="shared" si="22"/>
        <v>LSGA</v>
      </c>
      <c r="M85" s="15" t="b">
        <f t="shared" si="24"/>
        <v>0</v>
      </c>
      <c r="N85" s="15" t="b">
        <f t="shared" si="25"/>
        <v>0</v>
      </c>
      <c r="O85" s="15" t="b">
        <f t="shared" si="26"/>
        <v>1</v>
      </c>
      <c r="P85" s="2" t="str">
        <f t="shared" si="27"/>
        <v/>
      </c>
      <c r="Q85">
        <f t="shared" si="28"/>
        <v>55197859629093.047</v>
      </c>
      <c r="R85" t="str">
        <f t="shared" si="29"/>
        <v/>
      </c>
      <c r="S85">
        <f t="shared" si="30"/>
        <v>51866667505796.039</v>
      </c>
      <c r="T85">
        <f t="shared" si="31"/>
        <v>1.0642260681761508</v>
      </c>
      <c r="U85" t="str">
        <f t="shared" si="32"/>
        <v/>
      </c>
    </row>
    <row r="86" spans="1:21">
      <c r="A86" s="3">
        <v>1</v>
      </c>
      <c r="B86" s="3" t="s">
        <v>84</v>
      </c>
      <c r="C86" s="4">
        <v>1.885676E-6</v>
      </c>
      <c r="D86" s="4">
        <v>1.8381419999999999E-6</v>
      </c>
      <c r="E86" s="2">
        <v>1.8504849999999999E-6</v>
      </c>
      <c r="F86" s="2">
        <f t="shared" si="23"/>
        <v>1.885676E-6</v>
      </c>
      <c r="G86" t="str">
        <f t="shared" si="19"/>
        <v>RAND</v>
      </c>
      <c r="I86" t="str">
        <f t="shared" si="20"/>
        <v>RAND</v>
      </c>
      <c r="J86" t="str">
        <f t="shared" si="21"/>
        <v>RAND</v>
      </c>
      <c r="K86" t="str">
        <f t="shared" si="22"/>
        <v>LSGA</v>
      </c>
      <c r="M86" s="15" t="b">
        <f t="shared" si="24"/>
        <v>1</v>
      </c>
      <c r="N86" s="15" t="b">
        <f t="shared" si="25"/>
        <v>1</v>
      </c>
      <c r="O86" s="15" t="b">
        <f t="shared" si="26"/>
        <v>1</v>
      </c>
      <c r="P86" s="2">
        <f t="shared" si="27"/>
        <v>1.0190171765780323</v>
      </c>
      <c r="Q86" t="str">
        <f t="shared" si="28"/>
        <v/>
      </c>
      <c r="R86" t="str">
        <f t="shared" si="29"/>
        <v/>
      </c>
      <c r="S86">
        <f t="shared" si="30"/>
        <v>1.0067149327962692</v>
      </c>
      <c r="T86" t="str">
        <f t="shared" si="31"/>
        <v/>
      </c>
      <c r="U86">
        <f t="shared" si="32"/>
        <v>1.0258598084369979</v>
      </c>
    </row>
    <row r="87" spans="1:21">
      <c r="A87" s="3">
        <v>1</v>
      </c>
      <c r="B87" s="3" t="s">
        <v>85</v>
      </c>
      <c r="C87" s="4">
        <v>3.6923230000000002E-6</v>
      </c>
      <c r="D87" s="4">
        <v>3.4476179999999999E-6</v>
      </c>
      <c r="E87" s="2">
        <v>3.5303529999999999E-6</v>
      </c>
      <c r="F87" s="2">
        <f t="shared" si="23"/>
        <v>3.6923230000000002E-6</v>
      </c>
      <c r="G87" t="str">
        <f t="shared" si="19"/>
        <v>RAND</v>
      </c>
      <c r="I87" t="str">
        <f t="shared" si="20"/>
        <v>RAND</v>
      </c>
      <c r="J87" t="str">
        <f t="shared" si="21"/>
        <v>RAND</v>
      </c>
      <c r="K87" t="str">
        <f t="shared" si="22"/>
        <v>LSGA</v>
      </c>
      <c r="M87" s="15" t="b">
        <f t="shared" si="24"/>
        <v>1</v>
      </c>
      <c r="N87" s="15" t="b">
        <f t="shared" si="25"/>
        <v>1</v>
      </c>
      <c r="O87" s="15" t="b">
        <f t="shared" si="26"/>
        <v>1</v>
      </c>
      <c r="P87" s="2">
        <f t="shared" si="27"/>
        <v>1.0458792647647417</v>
      </c>
      <c r="Q87" t="str">
        <f t="shared" si="28"/>
        <v/>
      </c>
      <c r="R87" t="str">
        <f t="shared" si="29"/>
        <v/>
      </c>
      <c r="S87">
        <f t="shared" si="30"/>
        <v>1.0239977282866024</v>
      </c>
      <c r="T87" t="str">
        <f t="shared" si="31"/>
        <v/>
      </c>
      <c r="U87">
        <f t="shared" si="32"/>
        <v>1.0709779911811577</v>
      </c>
    </row>
    <row r="88" spans="1:21">
      <c r="A88" s="3">
        <v>2</v>
      </c>
      <c r="B88" s="3" t="s">
        <v>86</v>
      </c>
      <c r="C88" s="4">
        <v>6.3191120000000004E-11</v>
      </c>
      <c r="D88" s="4">
        <v>5.8188220000000001E-7</v>
      </c>
      <c r="E88" s="2">
        <v>1.887633E-6</v>
      </c>
      <c r="F88" s="2">
        <f t="shared" si="23"/>
        <v>1.887633E-6</v>
      </c>
      <c r="G88" t="str">
        <f t="shared" si="19"/>
        <v>LSGA</v>
      </c>
      <c r="I88" t="str">
        <f t="shared" si="20"/>
        <v>STD</v>
      </c>
      <c r="J88" t="str">
        <f t="shared" si="21"/>
        <v>LSGA</v>
      </c>
      <c r="K88" t="str">
        <f t="shared" si="22"/>
        <v>LSGA</v>
      </c>
      <c r="M88" s="15" t="b">
        <f t="shared" si="24"/>
        <v>0</v>
      </c>
      <c r="N88" s="15" t="b">
        <f t="shared" si="25"/>
        <v>1</v>
      </c>
      <c r="O88" s="15" t="b">
        <f t="shared" si="26"/>
        <v>1</v>
      </c>
      <c r="P88" s="2" t="str">
        <f t="shared" si="27"/>
        <v/>
      </c>
      <c r="Q88">
        <f t="shared" si="28"/>
        <v>29871.807937570975</v>
      </c>
      <c r="R88" t="str">
        <f t="shared" si="29"/>
        <v/>
      </c>
      <c r="S88">
        <f t="shared" si="30"/>
        <v>3.2440122760242538</v>
      </c>
      <c r="T88">
        <f t="shared" si="31"/>
        <v>9208.2906585608853</v>
      </c>
      <c r="U88" t="str">
        <f t="shared" si="32"/>
        <v/>
      </c>
    </row>
    <row r="89" spans="1:21">
      <c r="A89" s="3">
        <v>2</v>
      </c>
      <c r="B89" s="3" t="s">
        <v>87</v>
      </c>
      <c r="C89" s="4">
        <v>12631970000000</v>
      </c>
      <c r="D89" s="4">
        <v>1.4754949999999999E-16</v>
      </c>
      <c r="E89" s="2">
        <v>12612270000000</v>
      </c>
      <c r="F89" s="2">
        <f t="shared" si="23"/>
        <v>12631970000000</v>
      </c>
      <c r="G89" t="str">
        <f t="shared" si="19"/>
        <v>RAND</v>
      </c>
      <c r="I89" t="str">
        <f t="shared" si="20"/>
        <v>RAND</v>
      </c>
      <c r="J89" t="str">
        <f t="shared" si="21"/>
        <v>RAND</v>
      </c>
      <c r="K89" t="str">
        <f t="shared" si="22"/>
        <v>LSGA</v>
      </c>
      <c r="M89" s="15" t="b">
        <f t="shared" si="24"/>
        <v>1</v>
      </c>
      <c r="N89" s="15" t="b">
        <f t="shared" si="25"/>
        <v>0</v>
      </c>
      <c r="O89" s="15" t="b">
        <f t="shared" si="26"/>
        <v>1</v>
      </c>
      <c r="P89" s="2">
        <f t="shared" si="27"/>
        <v>1.0015619710012551</v>
      </c>
      <c r="Q89" t="str">
        <f t="shared" si="28"/>
        <v/>
      </c>
      <c r="R89" t="str">
        <f t="shared" si="29"/>
        <v/>
      </c>
      <c r="S89">
        <f t="shared" si="30"/>
        <v>8.5478229339984219E+28</v>
      </c>
      <c r="T89" t="str">
        <f t="shared" si="31"/>
        <v/>
      </c>
      <c r="U89">
        <f t="shared" si="32"/>
        <v>8.5611743855451896E+28</v>
      </c>
    </row>
    <row r="90" spans="1:21">
      <c r="A90" s="3">
        <v>2</v>
      </c>
      <c r="B90" s="3" t="s">
        <v>88</v>
      </c>
      <c r="C90" s="4">
        <v>1.408706E-16</v>
      </c>
      <c r="D90" s="4">
        <v>3.453599E-6</v>
      </c>
      <c r="E90" s="2">
        <v>12612270000000</v>
      </c>
      <c r="F90" s="2">
        <f t="shared" si="23"/>
        <v>12612270000000</v>
      </c>
      <c r="G90" t="str">
        <f t="shared" si="19"/>
        <v>LSGA</v>
      </c>
      <c r="I90" t="str">
        <f t="shared" si="20"/>
        <v>STD</v>
      </c>
      <c r="J90" t="str">
        <f t="shared" si="21"/>
        <v>LSGA</v>
      </c>
      <c r="K90" t="str">
        <f t="shared" si="22"/>
        <v>LSGA</v>
      </c>
      <c r="M90" s="15" t="b">
        <f t="shared" si="24"/>
        <v>0</v>
      </c>
      <c r="N90" s="15" t="b">
        <f t="shared" si="25"/>
        <v>0</v>
      </c>
      <c r="O90" s="15" t="b">
        <f t="shared" si="26"/>
        <v>1</v>
      </c>
      <c r="P90" s="2" t="str">
        <f t="shared" si="27"/>
        <v/>
      </c>
      <c r="Q90">
        <f t="shared" si="28"/>
        <v>8.9530888631126729E+28</v>
      </c>
      <c r="R90" t="str">
        <f t="shared" si="29"/>
        <v/>
      </c>
      <c r="S90">
        <f t="shared" si="30"/>
        <v>3.6519207933520942E+18</v>
      </c>
      <c r="T90">
        <f t="shared" si="31"/>
        <v>24516109110.06271</v>
      </c>
      <c r="U90" t="str">
        <f t="shared" si="32"/>
        <v/>
      </c>
    </row>
    <row r="91" spans="1:21" s="13" customFormat="1">
      <c r="A91" s="13">
        <v>2</v>
      </c>
      <c r="B91" s="13" t="s">
        <v>165</v>
      </c>
      <c r="C91" s="14">
        <v>1</v>
      </c>
      <c r="D91" s="14">
        <v>1</v>
      </c>
      <c r="E91" s="14">
        <v>1</v>
      </c>
      <c r="F91" s="14">
        <f t="shared" si="23"/>
        <v>1</v>
      </c>
      <c r="G91" s="13" t="str">
        <f t="shared" si="19"/>
        <v>LSGA</v>
      </c>
      <c r="I91" s="13" t="str">
        <f t="shared" si="20"/>
        <v>equal</v>
      </c>
      <c r="J91" s="13" t="str">
        <f t="shared" si="21"/>
        <v>equal</v>
      </c>
      <c r="K91" s="13" t="str">
        <f t="shared" si="22"/>
        <v>equal</v>
      </c>
      <c r="M91" s="15" t="b">
        <f t="shared" si="24"/>
        <v>1</v>
      </c>
      <c r="N91" s="15" t="b">
        <f t="shared" si="25"/>
        <v>1</v>
      </c>
      <c r="O91" s="15" t="b">
        <f t="shared" si="26"/>
        <v>1</v>
      </c>
      <c r="P91" s="2" t="str">
        <f t="shared" si="27"/>
        <v/>
      </c>
      <c r="Q91" t="str">
        <f t="shared" si="28"/>
        <v/>
      </c>
      <c r="R91" t="str">
        <f t="shared" si="29"/>
        <v/>
      </c>
      <c r="S91" t="str">
        <f t="shared" si="30"/>
        <v/>
      </c>
      <c r="T91" t="str">
        <f t="shared" si="31"/>
        <v/>
      </c>
      <c r="U91" t="str">
        <f t="shared" si="32"/>
        <v/>
      </c>
    </row>
    <row r="92" spans="1:21">
      <c r="A92" s="3">
        <v>2</v>
      </c>
      <c r="B92" s="3" t="s">
        <v>89</v>
      </c>
      <c r="C92" s="4">
        <v>2.0492269999999999E-16</v>
      </c>
      <c r="D92" s="4">
        <v>1.8846119999999999E-16</v>
      </c>
      <c r="E92" s="2">
        <v>1.8115699999999999E-16</v>
      </c>
      <c r="F92" s="2">
        <f t="shared" si="23"/>
        <v>2.0492269999999999E-16</v>
      </c>
      <c r="G92" t="str">
        <f t="shared" si="19"/>
        <v>RAND</v>
      </c>
      <c r="I92" t="str">
        <f t="shared" si="20"/>
        <v>RAND</v>
      </c>
      <c r="J92" t="str">
        <f t="shared" si="21"/>
        <v>RAND</v>
      </c>
      <c r="K92" t="str">
        <f t="shared" si="22"/>
        <v>STD</v>
      </c>
      <c r="M92" s="15" t="b">
        <f t="shared" si="24"/>
        <v>1</v>
      </c>
      <c r="N92" s="15" t="b">
        <f t="shared" si="25"/>
        <v>1</v>
      </c>
      <c r="O92" s="15" t="b">
        <f t="shared" si="26"/>
        <v>1</v>
      </c>
      <c r="P92" s="2">
        <f t="shared" si="27"/>
        <v>1.1311884166772468</v>
      </c>
      <c r="Q92" t="str">
        <f t="shared" si="28"/>
        <v/>
      </c>
      <c r="R92">
        <f t="shared" si="29"/>
        <v>1.0403197226714949</v>
      </c>
      <c r="S92" t="str">
        <f t="shared" si="30"/>
        <v/>
      </c>
      <c r="T92" t="str">
        <f t="shared" si="31"/>
        <v/>
      </c>
      <c r="U92">
        <f t="shared" si="32"/>
        <v>1.0873468915617643</v>
      </c>
    </row>
    <row r="93" spans="1:21" s="13" customFormat="1">
      <c r="A93" s="13">
        <v>2</v>
      </c>
      <c r="B93" s="13" t="s">
        <v>90</v>
      </c>
      <c r="C93" s="14">
        <v>1</v>
      </c>
      <c r="D93" s="14">
        <v>1</v>
      </c>
      <c r="E93" s="14">
        <v>1</v>
      </c>
      <c r="F93" s="14">
        <f t="shared" si="23"/>
        <v>1</v>
      </c>
      <c r="G93" s="13" t="str">
        <f t="shared" si="19"/>
        <v>LSGA</v>
      </c>
      <c r="I93" s="13" t="str">
        <f t="shared" si="20"/>
        <v>equal</v>
      </c>
      <c r="J93" s="13" t="str">
        <f t="shared" si="21"/>
        <v>equal</v>
      </c>
      <c r="K93" s="13" t="str">
        <f t="shared" si="22"/>
        <v>equal</v>
      </c>
      <c r="M93" s="15" t="b">
        <f t="shared" si="24"/>
        <v>1</v>
      </c>
      <c r="N93" s="15" t="b">
        <f t="shared" si="25"/>
        <v>1</v>
      </c>
      <c r="O93" s="15" t="b">
        <f t="shared" si="26"/>
        <v>1</v>
      </c>
      <c r="P93" s="2" t="str">
        <f t="shared" si="27"/>
        <v/>
      </c>
      <c r="Q93" t="str">
        <f t="shared" si="28"/>
        <v/>
      </c>
      <c r="R93" t="str">
        <f t="shared" si="29"/>
        <v/>
      </c>
      <c r="S93" t="str">
        <f t="shared" si="30"/>
        <v/>
      </c>
      <c r="T93" t="str">
        <f t="shared" si="31"/>
        <v/>
      </c>
      <c r="U93" t="str">
        <f t="shared" si="32"/>
        <v/>
      </c>
    </row>
    <row r="94" spans="1:21">
      <c r="A94" s="3">
        <v>2</v>
      </c>
      <c r="B94" s="3" t="s">
        <v>91</v>
      </c>
      <c r="C94" s="4">
        <v>5796878</v>
      </c>
      <c r="D94" s="4">
        <v>5796880</v>
      </c>
      <c r="E94" s="2">
        <v>5796881</v>
      </c>
      <c r="F94" s="2">
        <f t="shared" si="23"/>
        <v>5796881</v>
      </c>
      <c r="G94" t="str">
        <f t="shared" si="19"/>
        <v>LSGA</v>
      </c>
      <c r="I94" t="str">
        <f t="shared" si="20"/>
        <v>STD</v>
      </c>
      <c r="J94" t="str">
        <f t="shared" si="21"/>
        <v>LSGA</v>
      </c>
      <c r="K94" t="str">
        <f t="shared" si="22"/>
        <v>LSGA</v>
      </c>
      <c r="M94" s="15" t="b">
        <f t="shared" si="24"/>
        <v>1</v>
      </c>
      <c r="N94" s="15" t="b">
        <f t="shared" si="25"/>
        <v>1</v>
      </c>
      <c r="O94" s="15" t="b">
        <f t="shared" si="26"/>
        <v>1</v>
      </c>
      <c r="P94" s="2" t="str">
        <f t="shared" si="27"/>
        <v/>
      </c>
      <c r="Q94">
        <f t="shared" si="28"/>
        <v>1.0000005175199478</v>
      </c>
      <c r="R94" t="str">
        <f t="shared" si="29"/>
        <v/>
      </c>
      <c r="S94">
        <f t="shared" si="30"/>
        <v>1.0000001725065897</v>
      </c>
      <c r="T94">
        <f t="shared" si="31"/>
        <v>1.0000003450132986</v>
      </c>
      <c r="U94" t="str">
        <f t="shared" si="32"/>
        <v/>
      </c>
    </row>
    <row r="95" spans="1:21">
      <c r="A95" s="3">
        <v>3</v>
      </c>
      <c r="B95" s="3" t="s">
        <v>92</v>
      </c>
      <c r="C95" s="4">
        <v>1.6574640000000001E-6</v>
      </c>
      <c r="D95" s="4">
        <v>1.658336E-6</v>
      </c>
      <c r="E95" s="2">
        <v>2.456985E+17</v>
      </c>
      <c r="F95" s="2">
        <f t="shared" si="23"/>
        <v>2.456985E+17</v>
      </c>
      <c r="G95" t="str">
        <f t="shared" si="19"/>
        <v>LSGA</v>
      </c>
      <c r="I95" t="str">
        <f t="shared" si="20"/>
        <v>STD</v>
      </c>
      <c r="J95" t="str">
        <f t="shared" si="21"/>
        <v>LSGA</v>
      </c>
      <c r="K95" t="str">
        <f t="shared" si="22"/>
        <v>LSGA</v>
      </c>
      <c r="M95" s="15" t="b">
        <f t="shared" si="24"/>
        <v>0</v>
      </c>
      <c r="N95" s="15" t="b">
        <f t="shared" si="25"/>
        <v>0</v>
      </c>
      <c r="O95" s="15" t="b">
        <f t="shared" si="26"/>
        <v>1</v>
      </c>
      <c r="P95" s="2" t="str">
        <f t="shared" si="27"/>
        <v/>
      </c>
      <c r="Q95">
        <f t="shared" si="28"/>
        <v>1.482376087806432E+23</v>
      </c>
      <c r="R95" t="str">
        <f t="shared" si="29"/>
        <v/>
      </c>
      <c r="S95">
        <f t="shared" si="30"/>
        <v>1.4815966125079597E+23</v>
      </c>
      <c r="T95">
        <f t="shared" si="31"/>
        <v>1.0005261049410423</v>
      </c>
      <c r="U95" t="str">
        <f t="shared" si="32"/>
        <v/>
      </c>
    </row>
    <row r="96" spans="1:21">
      <c r="A96" s="3">
        <v>3</v>
      </c>
      <c r="B96" s="3" t="s">
        <v>93</v>
      </c>
      <c r="C96" s="4">
        <v>0</v>
      </c>
      <c r="D96" s="4">
        <v>0</v>
      </c>
      <c r="E96" s="2">
        <v>4.3538709999999996E-3</v>
      </c>
      <c r="F96" s="2">
        <f t="shared" si="23"/>
        <v>4.3538709999999996E-3</v>
      </c>
      <c r="G96" t="str">
        <f t="shared" si="19"/>
        <v>LSGA</v>
      </c>
      <c r="I96" t="str">
        <f t="shared" si="20"/>
        <v>equal</v>
      </c>
      <c r="J96" t="str">
        <f t="shared" si="21"/>
        <v>LSGA</v>
      </c>
      <c r="K96" t="str">
        <f t="shared" si="22"/>
        <v>LSGA</v>
      </c>
      <c r="M96" s="15" t="e">
        <f t="shared" si="24"/>
        <v>#DIV/0!</v>
      </c>
      <c r="N96" s="15" t="e">
        <f t="shared" si="25"/>
        <v>#DIV/0!</v>
      </c>
      <c r="O96" s="15" t="b">
        <f t="shared" si="26"/>
        <v>1</v>
      </c>
      <c r="P96" s="2" t="str">
        <f t="shared" si="27"/>
        <v/>
      </c>
      <c r="Q96" t="str">
        <f t="shared" si="28"/>
        <v/>
      </c>
      <c r="R96" t="str">
        <f t="shared" si="29"/>
        <v/>
      </c>
      <c r="S96" t="str">
        <f t="shared" si="30"/>
        <v/>
      </c>
      <c r="T96" t="str">
        <f t="shared" si="31"/>
        <v/>
      </c>
      <c r="U96" t="str">
        <f t="shared" si="32"/>
        <v/>
      </c>
    </row>
    <row r="97" spans="1:21">
      <c r="A97" s="3">
        <v>4</v>
      </c>
      <c r="B97" s="3" t="s">
        <v>94</v>
      </c>
      <c r="C97" s="4">
        <v>0</v>
      </c>
      <c r="D97" s="4">
        <v>2.4737769999999999E-11</v>
      </c>
      <c r="E97" s="2">
        <v>100.946</v>
      </c>
      <c r="F97" s="2">
        <f t="shared" si="23"/>
        <v>100.946</v>
      </c>
      <c r="G97" t="str">
        <f t="shared" si="19"/>
        <v>LSGA</v>
      </c>
      <c r="I97" t="str">
        <f t="shared" si="20"/>
        <v>STD</v>
      </c>
      <c r="J97" t="str">
        <f t="shared" si="21"/>
        <v>LSGA</v>
      </c>
      <c r="K97" t="str">
        <f t="shared" si="22"/>
        <v>LSGA</v>
      </c>
      <c r="M97" s="15" t="e">
        <f t="shared" si="24"/>
        <v>#DIV/0!</v>
      </c>
      <c r="N97" s="15" t="b">
        <f t="shared" si="25"/>
        <v>0</v>
      </c>
      <c r="O97" s="15" t="b">
        <f t="shared" si="26"/>
        <v>1</v>
      </c>
      <c r="P97" s="2" t="str">
        <f t="shared" si="27"/>
        <v/>
      </c>
      <c r="Q97" t="str">
        <f t="shared" si="28"/>
        <v/>
      </c>
      <c r="R97" t="str">
        <f t="shared" si="29"/>
        <v/>
      </c>
      <c r="S97">
        <f t="shared" si="30"/>
        <v>4080642677169.3652</v>
      </c>
      <c r="T97" t="str">
        <f t="shared" si="31"/>
        <v/>
      </c>
      <c r="U97" t="str">
        <f t="shared" si="32"/>
        <v/>
      </c>
    </row>
    <row r="98" spans="1:21">
      <c r="A98" s="3">
        <v>4</v>
      </c>
      <c r="B98" s="3" t="s">
        <v>95</v>
      </c>
      <c r="C98" s="4">
        <v>1.01478E-16</v>
      </c>
      <c r="D98" s="4">
        <v>0</v>
      </c>
      <c r="E98" s="2">
        <v>1.252776E-16</v>
      </c>
      <c r="F98" s="2">
        <f t="shared" si="23"/>
        <v>1.252776E-16</v>
      </c>
      <c r="G98" t="str">
        <f t="shared" ref="G98:G129" si="33">IF(F98=E98,"LSGA",IF(F98=D98,"STD","RAND"))</f>
        <v>LSGA</v>
      </c>
      <c r="I98" t="str">
        <f t="shared" ref="I98:I129" si="34">IF(C98&gt;D98, "RAND", IF(C98=D98, "equal", "STD"))</f>
        <v>RAND</v>
      </c>
      <c r="J98" t="str">
        <f t="shared" ref="J98:J129" si="35">IF(C98&gt;E98, "RAND", IF(C98=E98, "equal", "LSGA"))</f>
        <v>LSGA</v>
      </c>
      <c r="K98" t="str">
        <f t="shared" ref="K98:K129" si="36">IF(D98&gt;E98, "STD", IF(D98=E98, "equal", "LSGA"))</f>
        <v>LSGA</v>
      </c>
      <c r="M98" s="15" t="b">
        <f t="shared" si="24"/>
        <v>1</v>
      </c>
      <c r="N98" s="15" t="e">
        <f t="shared" si="25"/>
        <v>#DIV/0!</v>
      </c>
      <c r="O98" s="15" t="b">
        <f t="shared" si="26"/>
        <v>1</v>
      </c>
      <c r="P98" s="2" t="str">
        <f t="shared" si="27"/>
        <v/>
      </c>
      <c r="Q98">
        <f t="shared" si="28"/>
        <v>1.2345296517471767</v>
      </c>
      <c r="R98" t="str">
        <f t="shared" si="29"/>
        <v/>
      </c>
      <c r="S98" t="str">
        <f t="shared" si="30"/>
        <v/>
      </c>
      <c r="T98" t="str">
        <f t="shared" si="31"/>
        <v/>
      </c>
      <c r="U98" t="str">
        <f t="shared" si="32"/>
        <v/>
      </c>
    </row>
    <row r="99" spans="1:21">
      <c r="A99" s="3">
        <v>4</v>
      </c>
      <c r="B99" s="3" t="s">
        <v>96</v>
      </c>
      <c r="C99" s="4">
        <v>0</v>
      </c>
      <c r="D99" s="4">
        <v>1.4576100000000001E-6</v>
      </c>
      <c r="E99" s="2">
        <v>3.0754089999999998E-6</v>
      </c>
      <c r="F99" s="2">
        <f t="shared" si="23"/>
        <v>3.0754089999999998E-6</v>
      </c>
      <c r="G99" t="str">
        <f t="shared" si="33"/>
        <v>LSGA</v>
      </c>
      <c r="I99" t="str">
        <f t="shared" si="34"/>
        <v>STD</v>
      </c>
      <c r="J99" t="str">
        <f t="shared" si="35"/>
        <v>LSGA</v>
      </c>
      <c r="K99" t="str">
        <f t="shared" si="36"/>
        <v>LSGA</v>
      </c>
      <c r="M99" s="15" t="e">
        <f t="shared" si="24"/>
        <v>#DIV/0!</v>
      </c>
      <c r="N99" s="15" t="b">
        <f t="shared" si="25"/>
        <v>1</v>
      </c>
      <c r="O99" s="15" t="b">
        <f t="shared" si="26"/>
        <v>1</v>
      </c>
      <c r="P99" s="2" t="str">
        <f t="shared" si="27"/>
        <v/>
      </c>
      <c r="Q99" t="str">
        <f t="shared" si="28"/>
        <v/>
      </c>
      <c r="R99" t="str">
        <f t="shared" si="29"/>
        <v/>
      </c>
      <c r="S99">
        <f t="shared" si="30"/>
        <v>2.1098983953183632</v>
      </c>
      <c r="T99" t="str">
        <f t="shared" si="31"/>
        <v/>
      </c>
      <c r="U99" t="str">
        <f t="shared" si="32"/>
        <v/>
      </c>
    </row>
    <row r="100" spans="1:21">
      <c r="A100" s="3">
        <v>4</v>
      </c>
      <c r="B100" s="3" t="s">
        <v>97</v>
      </c>
      <c r="C100" s="4">
        <v>3.655141E-6</v>
      </c>
      <c r="D100" s="4">
        <v>2.7061269999999999E-6</v>
      </c>
      <c r="E100" s="2">
        <v>2.9459390000000001E-6</v>
      </c>
      <c r="F100" s="2">
        <f t="shared" si="23"/>
        <v>3.655141E-6</v>
      </c>
      <c r="G100" t="str">
        <f t="shared" si="33"/>
        <v>RAND</v>
      </c>
      <c r="I100" t="str">
        <f t="shared" si="34"/>
        <v>RAND</v>
      </c>
      <c r="J100" t="str">
        <f t="shared" si="35"/>
        <v>RAND</v>
      </c>
      <c r="K100" t="str">
        <f t="shared" si="36"/>
        <v>LSGA</v>
      </c>
      <c r="M100" s="15" t="b">
        <f t="shared" si="24"/>
        <v>1</v>
      </c>
      <c r="N100" s="15" t="b">
        <f t="shared" si="25"/>
        <v>1</v>
      </c>
      <c r="O100" s="15" t="b">
        <f t="shared" si="26"/>
        <v>1</v>
      </c>
      <c r="P100" s="2">
        <f t="shared" si="27"/>
        <v>1.2407388611916268</v>
      </c>
      <c r="Q100" t="str">
        <f t="shared" si="28"/>
        <v/>
      </c>
      <c r="R100" t="str">
        <f t="shared" si="29"/>
        <v/>
      </c>
      <c r="S100">
        <f t="shared" si="30"/>
        <v>1.088618161675339</v>
      </c>
      <c r="T100" t="str">
        <f t="shared" si="31"/>
        <v/>
      </c>
      <c r="U100">
        <f t="shared" si="32"/>
        <v>1.3506908581895825</v>
      </c>
    </row>
    <row r="101" spans="1:21">
      <c r="A101" s="3">
        <v>3</v>
      </c>
      <c r="B101" s="3" t="s">
        <v>98</v>
      </c>
      <c r="C101" s="4">
        <v>4.76442E-7</v>
      </c>
      <c r="D101" s="4">
        <v>0</v>
      </c>
      <c r="E101" s="2">
        <v>2.8109679999999998E-6</v>
      </c>
      <c r="F101" s="2">
        <f t="shared" si="23"/>
        <v>2.8109679999999998E-6</v>
      </c>
      <c r="G101" t="str">
        <f t="shared" si="33"/>
        <v>LSGA</v>
      </c>
      <c r="I101" t="str">
        <f t="shared" si="34"/>
        <v>RAND</v>
      </c>
      <c r="J101" t="str">
        <f t="shared" si="35"/>
        <v>LSGA</v>
      </c>
      <c r="K101" t="str">
        <f t="shared" si="36"/>
        <v>LSGA</v>
      </c>
      <c r="M101" s="15" t="b">
        <f t="shared" si="24"/>
        <v>1</v>
      </c>
      <c r="N101" s="15" t="e">
        <f t="shared" si="25"/>
        <v>#DIV/0!</v>
      </c>
      <c r="O101" s="15" t="b">
        <f t="shared" si="26"/>
        <v>1</v>
      </c>
      <c r="P101" s="2" t="str">
        <f t="shared" si="27"/>
        <v/>
      </c>
      <c r="Q101">
        <f t="shared" si="28"/>
        <v>5.8999164641236499</v>
      </c>
      <c r="R101" t="str">
        <f t="shared" si="29"/>
        <v/>
      </c>
      <c r="S101" t="str">
        <f t="shared" si="30"/>
        <v/>
      </c>
      <c r="T101" t="str">
        <f t="shared" si="31"/>
        <v/>
      </c>
      <c r="U101" t="str">
        <f t="shared" si="32"/>
        <v/>
      </c>
    </row>
    <row r="102" spans="1:21">
      <c r="A102" s="3">
        <v>2</v>
      </c>
      <c r="B102" s="3" t="s">
        <v>99</v>
      </c>
      <c r="C102" s="4">
        <v>9.4383580000000001E-17</v>
      </c>
      <c r="D102" s="4">
        <v>9.2605159999999999E-17</v>
      </c>
      <c r="E102" s="2">
        <v>1.1887130000000001E-16</v>
      </c>
      <c r="F102" s="2">
        <f t="shared" si="23"/>
        <v>1.1887130000000001E-16</v>
      </c>
      <c r="G102" t="str">
        <f t="shared" si="33"/>
        <v>LSGA</v>
      </c>
      <c r="I102" t="str">
        <f t="shared" si="34"/>
        <v>RAND</v>
      </c>
      <c r="J102" t="str">
        <f t="shared" si="35"/>
        <v>LSGA</v>
      </c>
      <c r="K102" t="str">
        <f t="shared" si="36"/>
        <v>LSGA</v>
      </c>
      <c r="M102" s="15" t="b">
        <f t="shared" si="24"/>
        <v>1</v>
      </c>
      <c r="N102" s="15" t="b">
        <f t="shared" si="25"/>
        <v>1</v>
      </c>
      <c r="O102" s="15" t="b">
        <f t="shared" si="26"/>
        <v>1</v>
      </c>
      <c r="P102" s="2" t="str">
        <f t="shared" si="27"/>
        <v/>
      </c>
      <c r="Q102">
        <f t="shared" si="28"/>
        <v>1.2594489422842405</v>
      </c>
      <c r="R102" t="str">
        <f t="shared" si="29"/>
        <v/>
      </c>
      <c r="S102">
        <f t="shared" si="30"/>
        <v>1.2836358146781455</v>
      </c>
      <c r="T102" t="str">
        <f t="shared" si="31"/>
        <v/>
      </c>
      <c r="U102">
        <f t="shared" si="32"/>
        <v>1.0192043294347746</v>
      </c>
    </row>
    <row r="103" spans="1:21">
      <c r="A103" s="3">
        <v>2</v>
      </c>
      <c r="B103" s="3" t="s">
        <v>100</v>
      </c>
      <c r="C103" s="4">
        <v>1.6532519999999999E-16</v>
      </c>
      <c r="D103" s="4">
        <v>2.1634049999999999E-16</v>
      </c>
      <c r="E103" s="2">
        <v>2.2589380000000001E-16</v>
      </c>
      <c r="F103" s="2">
        <f t="shared" si="23"/>
        <v>2.2589380000000001E-16</v>
      </c>
      <c r="G103" t="str">
        <f t="shared" si="33"/>
        <v>LSGA</v>
      </c>
      <c r="I103" t="str">
        <f t="shared" si="34"/>
        <v>STD</v>
      </c>
      <c r="J103" t="str">
        <f t="shared" si="35"/>
        <v>LSGA</v>
      </c>
      <c r="K103" t="str">
        <f t="shared" si="36"/>
        <v>LSGA</v>
      </c>
      <c r="M103" s="15" t="b">
        <f t="shared" si="24"/>
        <v>1</v>
      </c>
      <c r="N103" s="15" t="b">
        <f t="shared" si="25"/>
        <v>1</v>
      </c>
      <c r="O103" s="15" t="b">
        <f t="shared" si="26"/>
        <v>1</v>
      </c>
      <c r="P103" s="2" t="str">
        <f t="shared" si="27"/>
        <v/>
      </c>
      <c r="Q103">
        <f t="shared" si="28"/>
        <v>1.366360361275837</v>
      </c>
      <c r="R103" t="str">
        <f t="shared" si="29"/>
        <v/>
      </c>
      <c r="S103">
        <f t="shared" si="30"/>
        <v>1.0441586295677416</v>
      </c>
      <c r="T103">
        <f t="shared" si="31"/>
        <v>1.3085754621799943</v>
      </c>
      <c r="U103" t="str">
        <f t="shared" si="32"/>
        <v/>
      </c>
    </row>
    <row r="104" spans="1:21">
      <c r="A104" s="3">
        <v>2</v>
      </c>
      <c r="B104" s="3" t="s">
        <v>101</v>
      </c>
      <c r="C104" s="4">
        <v>3.2175149999999998E-16</v>
      </c>
      <c r="D104" s="4">
        <v>3.7054339999999998E-16</v>
      </c>
      <c r="E104" s="2">
        <v>5.2889079999999996E-16</v>
      </c>
      <c r="F104" s="2">
        <f t="shared" si="23"/>
        <v>5.2889079999999996E-16</v>
      </c>
      <c r="G104" t="str">
        <f t="shared" si="33"/>
        <v>LSGA</v>
      </c>
      <c r="I104" t="str">
        <f t="shared" si="34"/>
        <v>STD</v>
      </c>
      <c r="J104" t="str">
        <f t="shared" si="35"/>
        <v>LSGA</v>
      </c>
      <c r="K104" t="str">
        <f t="shared" si="36"/>
        <v>LSGA</v>
      </c>
      <c r="M104" s="15" t="b">
        <f t="shared" si="24"/>
        <v>1</v>
      </c>
      <c r="N104" s="15" t="b">
        <f t="shared" si="25"/>
        <v>1</v>
      </c>
      <c r="O104" s="15" t="b">
        <f t="shared" si="26"/>
        <v>1</v>
      </c>
      <c r="P104" s="2" t="str">
        <f t="shared" si="27"/>
        <v/>
      </c>
      <c r="Q104">
        <f t="shared" si="28"/>
        <v>1.6437865868535189</v>
      </c>
      <c r="R104" t="str">
        <f t="shared" si="29"/>
        <v/>
      </c>
      <c r="S104">
        <f t="shared" si="30"/>
        <v>1.4273383360761518</v>
      </c>
      <c r="T104">
        <f t="shared" si="31"/>
        <v>1.1516446698772189</v>
      </c>
      <c r="U104" t="str">
        <f t="shared" si="32"/>
        <v/>
      </c>
    </row>
    <row r="105" spans="1:21" s="13" customFormat="1">
      <c r="A105" s="13">
        <v>1</v>
      </c>
      <c r="B105" s="13" t="s">
        <v>102</v>
      </c>
      <c r="C105" s="14">
        <v>1</v>
      </c>
      <c r="D105" s="14">
        <v>1</v>
      </c>
      <c r="E105" s="14">
        <v>1</v>
      </c>
      <c r="F105" s="14">
        <f t="shared" si="23"/>
        <v>1</v>
      </c>
      <c r="G105" s="13" t="str">
        <f t="shared" si="33"/>
        <v>LSGA</v>
      </c>
      <c r="I105" s="13" t="str">
        <f t="shared" si="34"/>
        <v>equal</v>
      </c>
      <c r="J105" s="13" t="str">
        <f t="shared" si="35"/>
        <v>equal</v>
      </c>
      <c r="K105" s="13" t="str">
        <f t="shared" si="36"/>
        <v>equal</v>
      </c>
      <c r="M105" s="15" t="b">
        <f t="shared" si="24"/>
        <v>1</v>
      </c>
      <c r="N105" s="15" t="b">
        <f t="shared" si="25"/>
        <v>1</v>
      </c>
      <c r="O105" s="15" t="b">
        <f t="shared" si="26"/>
        <v>1</v>
      </c>
      <c r="P105" s="2" t="str">
        <f t="shared" si="27"/>
        <v/>
      </c>
      <c r="Q105" t="str">
        <f t="shared" si="28"/>
        <v/>
      </c>
      <c r="R105" t="str">
        <f t="shared" si="29"/>
        <v/>
      </c>
      <c r="S105" t="str">
        <f t="shared" si="30"/>
        <v/>
      </c>
      <c r="T105" t="str">
        <f t="shared" si="31"/>
        <v/>
      </c>
      <c r="U105" t="str">
        <f t="shared" si="32"/>
        <v/>
      </c>
    </row>
    <row r="106" spans="1:21" s="13" customFormat="1">
      <c r="A106" s="13">
        <v>1</v>
      </c>
      <c r="B106" s="13" t="s">
        <v>103</v>
      </c>
      <c r="C106" s="14">
        <v>1</v>
      </c>
      <c r="D106" s="14">
        <v>1</v>
      </c>
      <c r="E106" s="14">
        <v>1</v>
      </c>
      <c r="F106" s="14">
        <f t="shared" si="23"/>
        <v>1</v>
      </c>
      <c r="G106" s="13" t="str">
        <f t="shared" si="33"/>
        <v>LSGA</v>
      </c>
      <c r="I106" s="13" t="str">
        <f t="shared" si="34"/>
        <v>equal</v>
      </c>
      <c r="J106" s="13" t="str">
        <f t="shared" si="35"/>
        <v>equal</v>
      </c>
      <c r="K106" s="13" t="str">
        <f t="shared" si="36"/>
        <v>equal</v>
      </c>
      <c r="M106" s="15" t="b">
        <f t="shared" si="24"/>
        <v>1</v>
      </c>
      <c r="N106" s="15" t="b">
        <f t="shared" si="25"/>
        <v>1</v>
      </c>
      <c r="O106" s="15" t="b">
        <f t="shared" si="26"/>
        <v>1</v>
      </c>
      <c r="P106" s="2" t="str">
        <f t="shared" si="27"/>
        <v/>
      </c>
      <c r="Q106" t="str">
        <f t="shared" si="28"/>
        <v/>
      </c>
      <c r="R106" t="str">
        <f t="shared" si="29"/>
        <v/>
      </c>
      <c r="S106" t="str">
        <f t="shared" si="30"/>
        <v/>
      </c>
      <c r="T106" t="str">
        <f t="shared" si="31"/>
        <v/>
      </c>
      <c r="U106" t="str">
        <f t="shared" si="32"/>
        <v/>
      </c>
    </row>
    <row r="107" spans="1:21">
      <c r="A107" s="3">
        <v>2</v>
      </c>
      <c r="B107" s="3" t="s">
        <v>104</v>
      </c>
      <c r="C107" s="4">
        <v>9.3341850000000004E-2</v>
      </c>
      <c r="D107" s="4">
        <v>1.1367139999999999E-5</v>
      </c>
      <c r="E107" s="2">
        <v>0.68786320000000001</v>
      </c>
      <c r="F107" s="2">
        <f t="shared" si="23"/>
        <v>0.68786320000000001</v>
      </c>
      <c r="G107" t="str">
        <f t="shared" si="33"/>
        <v>LSGA</v>
      </c>
      <c r="I107" t="str">
        <f t="shared" si="34"/>
        <v>RAND</v>
      </c>
      <c r="J107" t="str">
        <f t="shared" si="35"/>
        <v>LSGA</v>
      </c>
      <c r="K107" t="str">
        <f t="shared" si="36"/>
        <v>LSGA</v>
      </c>
      <c r="M107" s="15" t="b">
        <f t="shared" si="24"/>
        <v>1</v>
      </c>
      <c r="N107" s="15" t="b">
        <f t="shared" si="25"/>
        <v>0</v>
      </c>
      <c r="O107" s="15" t="b">
        <f t="shared" si="26"/>
        <v>1</v>
      </c>
      <c r="P107" s="2" t="str">
        <f t="shared" si="27"/>
        <v/>
      </c>
      <c r="Q107">
        <f t="shared" si="28"/>
        <v>7.3692904093929998</v>
      </c>
      <c r="R107" t="str">
        <f t="shared" si="29"/>
        <v/>
      </c>
      <c r="S107">
        <f t="shared" si="30"/>
        <v>60513.304138068153</v>
      </c>
      <c r="T107" t="str">
        <f t="shared" si="31"/>
        <v/>
      </c>
      <c r="U107">
        <f t="shared" si="32"/>
        <v>8211.5510145911812</v>
      </c>
    </row>
    <row r="108" spans="1:21">
      <c r="A108" s="3">
        <v>2</v>
      </c>
      <c r="B108" s="3" t="s">
        <v>105</v>
      </c>
      <c r="C108" s="4">
        <v>1.2947790000000001E-2</v>
      </c>
      <c r="D108" s="4">
        <v>1.7408840000000001E-3</v>
      </c>
      <c r="E108" s="2">
        <v>0.69328409999999996</v>
      </c>
      <c r="F108" s="2">
        <f t="shared" si="23"/>
        <v>0.69328409999999996</v>
      </c>
      <c r="G108" t="str">
        <f t="shared" si="33"/>
        <v>LSGA</v>
      </c>
      <c r="I108" t="str">
        <f t="shared" si="34"/>
        <v>RAND</v>
      </c>
      <c r="J108" t="str">
        <f t="shared" si="35"/>
        <v>LSGA</v>
      </c>
      <c r="K108" t="str">
        <f t="shared" si="36"/>
        <v>LSGA</v>
      </c>
      <c r="M108" s="15" t="b">
        <f t="shared" si="24"/>
        <v>0</v>
      </c>
      <c r="N108" s="15" t="b">
        <f t="shared" si="25"/>
        <v>0</v>
      </c>
      <c r="O108" s="15" t="b">
        <f t="shared" si="26"/>
        <v>1</v>
      </c>
      <c r="P108" s="2" t="str">
        <f t="shared" si="27"/>
        <v/>
      </c>
      <c r="Q108">
        <f t="shared" si="28"/>
        <v>53.544589462757727</v>
      </c>
      <c r="R108" t="str">
        <f t="shared" si="29"/>
        <v/>
      </c>
      <c r="S108">
        <f t="shared" si="30"/>
        <v>398.2368153191137</v>
      </c>
      <c r="T108" t="str">
        <f t="shared" si="31"/>
        <v/>
      </c>
      <c r="U108">
        <f t="shared" si="32"/>
        <v>7.4374800388768003</v>
      </c>
    </row>
    <row r="109" spans="1:21">
      <c r="A109" s="3">
        <v>2</v>
      </c>
      <c r="B109" s="3" t="s">
        <v>106</v>
      </c>
      <c r="C109" s="4">
        <v>12.873139999999999</v>
      </c>
      <c r="D109" s="4">
        <v>324.59449999999998</v>
      </c>
      <c r="E109" s="2">
        <v>148.82249999999999</v>
      </c>
      <c r="F109" s="2">
        <f t="shared" si="23"/>
        <v>324.59449999999998</v>
      </c>
      <c r="G109" t="str">
        <f t="shared" si="33"/>
        <v>STD</v>
      </c>
      <c r="I109" t="str">
        <f t="shared" si="34"/>
        <v>STD</v>
      </c>
      <c r="J109" t="str">
        <f t="shared" si="35"/>
        <v>LSGA</v>
      </c>
      <c r="K109" t="str">
        <f t="shared" si="36"/>
        <v>STD</v>
      </c>
      <c r="M109" s="15" t="b">
        <f t="shared" si="24"/>
        <v>0</v>
      </c>
      <c r="N109" s="15" t="b">
        <f t="shared" si="25"/>
        <v>1</v>
      </c>
      <c r="O109" s="15" t="b">
        <f t="shared" si="26"/>
        <v>1</v>
      </c>
      <c r="P109" s="2" t="str">
        <f t="shared" si="27"/>
        <v/>
      </c>
      <c r="Q109">
        <f t="shared" si="28"/>
        <v>11.56069925441656</v>
      </c>
      <c r="R109">
        <f t="shared" si="29"/>
        <v>2.1810848494011323</v>
      </c>
      <c r="S109" t="str">
        <f t="shared" si="30"/>
        <v/>
      </c>
      <c r="T109">
        <f t="shared" si="31"/>
        <v>25.214865992290925</v>
      </c>
      <c r="U109" t="str">
        <f t="shared" si="32"/>
        <v/>
      </c>
    </row>
    <row r="110" spans="1:21">
      <c r="A110" s="3">
        <v>2</v>
      </c>
      <c r="B110" s="3" t="s">
        <v>107</v>
      </c>
      <c r="C110" s="4">
        <v>1.803672E-16</v>
      </c>
      <c r="D110" s="4">
        <v>2.2198960000000001E-16</v>
      </c>
      <c r="E110" s="2">
        <v>79.063839999999999</v>
      </c>
      <c r="F110" s="2">
        <f t="shared" si="23"/>
        <v>79.063839999999999</v>
      </c>
      <c r="G110" t="str">
        <f t="shared" si="33"/>
        <v>LSGA</v>
      </c>
      <c r="I110" t="str">
        <f t="shared" si="34"/>
        <v>STD</v>
      </c>
      <c r="J110" t="str">
        <f t="shared" si="35"/>
        <v>LSGA</v>
      </c>
      <c r="K110" t="str">
        <f t="shared" si="36"/>
        <v>LSGA</v>
      </c>
      <c r="M110" s="15" t="b">
        <f t="shared" si="24"/>
        <v>0</v>
      </c>
      <c r="N110" s="15" t="b">
        <f t="shared" si="25"/>
        <v>0</v>
      </c>
      <c r="O110" s="15" t="b">
        <f t="shared" si="26"/>
        <v>1</v>
      </c>
      <c r="P110" s="2" t="str">
        <f t="shared" si="27"/>
        <v/>
      </c>
      <c r="Q110">
        <f t="shared" si="28"/>
        <v>4.3834932293676454E+17</v>
      </c>
      <c r="R110" t="str">
        <f t="shared" si="29"/>
        <v/>
      </c>
      <c r="S110">
        <f t="shared" si="30"/>
        <v>3.5616010840147462E+17</v>
      </c>
      <c r="T110">
        <f t="shared" si="31"/>
        <v>1.2307647953729948</v>
      </c>
      <c r="U110" t="str">
        <f t="shared" si="32"/>
        <v/>
      </c>
    </row>
    <row r="111" spans="1:21">
      <c r="A111" s="3">
        <v>2</v>
      </c>
      <c r="B111" s="3" t="s">
        <v>108</v>
      </c>
      <c r="C111" s="4">
        <v>1.667426E-6</v>
      </c>
      <c r="D111" s="4">
        <v>92.164230000000003</v>
      </c>
      <c r="E111" s="2">
        <v>117.2405</v>
      </c>
      <c r="F111" s="2">
        <f t="shared" si="23"/>
        <v>117.2405</v>
      </c>
      <c r="G111" t="str">
        <f t="shared" si="33"/>
        <v>LSGA</v>
      </c>
      <c r="I111" t="str">
        <f t="shared" si="34"/>
        <v>STD</v>
      </c>
      <c r="J111" t="str">
        <f t="shared" si="35"/>
        <v>LSGA</v>
      </c>
      <c r="K111" t="str">
        <f t="shared" si="36"/>
        <v>LSGA</v>
      </c>
      <c r="M111" s="15" t="b">
        <f t="shared" si="24"/>
        <v>0</v>
      </c>
      <c r="N111" s="15" t="b">
        <f t="shared" si="25"/>
        <v>1</v>
      </c>
      <c r="O111" s="15" t="b">
        <f t="shared" si="26"/>
        <v>1</v>
      </c>
      <c r="P111" s="2" t="str">
        <f t="shared" si="27"/>
        <v/>
      </c>
      <c r="Q111">
        <f t="shared" si="28"/>
        <v>70312265.731732622</v>
      </c>
      <c r="R111" t="str">
        <f t="shared" si="29"/>
        <v/>
      </c>
      <c r="S111">
        <f t="shared" si="30"/>
        <v>1.272082455416814</v>
      </c>
      <c r="T111">
        <f t="shared" si="31"/>
        <v>55273355.459252767</v>
      </c>
      <c r="U111" t="str">
        <f t="shared" si="32"/>
        <v/>
      </c>
    </row>
    <row r="112" spans="1:21">
      <c r="A112" s="3">
        <v>2</v>
      </c>
      <c r="B112" s="3" t="s">
        <v>109</v>
      </c>
      <c r="C112" s="4">
        <v>1</v>
      </c>
      <c r="D112" s="4">
        <v>1</v>
      </c>
      <c r="E112" s="2">
        <v>579.34780000000001</v>
      </c>
      <c r="F112" s="2">
        <f t="shared" si="23"/>
        <v>579.34780000000001</v>
      </c>
      <c r="G112" t="str">
        <f t="shared" si="33"/>
        <v>LSGA</v>
      </c>
      <c r="I112" t="str">
        <f t="shared" si="34"/>
        <v>equal</v>
      </c>
      <c r="J112" t="str">
        <f t="shared" si="35"/>
        <v>LSGA</v>
      </c>
      <c r="K112" t="str">
        <f t="shared" si="36"/>
        <v>LSGA</v>
      </c>
      <c r="M112" s="15" t="b">
        <f t="shared" si="24"/>
        <v>0</v>
      </c>
      <c r="N112" s="15" t="b">
        <f t="shared" si="25"/>
        <v>0</v>
      </c>
      <c r="O112" s="15" t="b">
        <f t="shared" si="26"/>
        <v>1</v>
      </c>
      <c r="P112" s="2" t="str">
        <f t="shared" si="27"/>
        <v/>
      </c>
      <c r="Q112">
        <f t="shared" si="28"/>
        <v>579.34780000000001</v>
      </c>
      <c r="R112" t="str">
        <f t="shared" si="29"/>
        <v/>
      </c>
      <c r="S112">
        <f t="shared" si="30"/>
        <v>579.34780000000001</v>
      </c>
      <c r="T112" t="str">
        <f t="shared" si="31"/>
        <v/>
      </c>
      <c r="U112" t="str">
        <f t="shared" si="32"/>
        <v/>
      </c>
    </row>
    <row r="113" spans="1:21" s="13" customFormat="1">
      <c r="A113" s="13">
        <v>1</v>
      </c>
      <c r="B113" s="13" t="s">
        <v>110</v>
      </c>
      <c r="C113" s="14">
        <v>0</v>
      </c>
      <c r="D113" s="14">
        <v>0</v>
      </c>
      <c r="E113" s="14">
        <v>0</v>
      </c>
      <c r="F113" s="14">
        <f t="shared" si="23"/>
        <v>0</v>
      </c>
      <c r="G113" s="13" t="str">
        <f t="shared" si="33"/>
        <v>LSGA</v>
      </c>
      <c r="I113" s="13" t="str">
        <f t="shared" si="34"/>
        <v>equal</v>
      </c>
      <c r="J113" s="13" t="str">
        <f t="shared" si="35"/>
        <v>equal</v>
      </c>
      <c r="K113" s="13" t="str">
        <f t="shared" si="36"/>
        <v>equal</v>
      </c>
      <c r="M113" s="15" t="e">
        <f t="shared" si="24"/>
        <v>#DIV/0!</v>
      </c>
      <c r="N113" s="15" t="e">
        <f t="shared" si="25"/>
        <v>#DIV/0!</v>
      </c>
      <c r="O113" s="15" t="e">
        <f t="shared" si="26"/>
        <v>#DIV/0!</v>
      </c>
      <c r="P113" s="2" t="str">
        <f t="shared" si="27"/>
        <v/>
      </c>
      <c r="Q113" t="str">
        <f t="shared" si="28"/>
        <v/>
      </c>
      <c r="R113" t="str">
        <f t="shared" si="29"/>
        <v/>
      </c>
      <c r="S113" t="str">
        <f t="shared" si="30"/>
        <v/>
      </c>
      <c r="T113" t="str">
        <f t="shared" si="31"/>
        <v/>
      </c>
      <c r="U113" t="str">
        <f t="shared" si="32"/>
        <v/>
      </c>
    </row>
    <row r="114" spans="1:21">
      <c r="A114" s="3">
        <v>1</v>
      </c>
      <c r="B114" s="3" t="s">
        <v>111</v>
      </c>
      <c r="C114" s="4">
        <v>1.3311630000000001E-16</v>
      </c>
      <c r="D114" s="4">
        <v>1.7553180000000001E-16</v>
      </c>
      <c r="E114" s="2">
        <v>1.653753E-16</v>
      </c>
      <c r="F114" s="2">
        <f t="shared" si="23"/>
        <v>1.7553180000000001E-16</v>
      </c>
      <c r="G114" t="str">
        <f t="shared" si="33"/>
        <v>STD</v>
      </c>
      <c r="I114" t="str">
        <f t="shared" si="34"/>
        <v>STD</v>
      </c>
      <c r="J114" t="str">
        <f t="shared" si="35"/>
        <v>LSGA</v>
      </c>
      <c r="K114" t="str">
        <f t="shared" si="36"/>
        <v>STD</v>
      </c>
      <c r="M114" s="15" t="b">
        <f t="shared" si="24"/>
        <v>1</v>
      </c>
      <c r="N114" s="15" t="b">
        <f t="shared" si="25"/>
        <v>1</v>
      </c>
      <c r="O114" s="15" t="b">
        <f t="shared" si="26"/>
        <v>1</v>
      </c>
      <c r="P114" s="2" t="str">
        <f t="shared" si="27"/>
        <v/>
      </c>
      <c r="Q114">
        <f t="shared" si="28"/>
        <v>1.2423369639931396</v>
      </c>
      <c r="R114">
        <f t="shared" si="29"/>
        <v>1.0614148545762276</v>
      </c>
      <c r="S114" t="str">
        <f t="shared" si="30"/>
        <v/>
      </c>
      <c r="T114">
        <f t="shared" si="31"/>
        <v>1.3186349079714506</v>
      </c>
      <c r="U114" t="str">
        <f t="shared" si="32"/>
        <v/>
      </c>
    </row>
    <row r="115" spans="1:21">
      <c r="A115" s="3">
        <v>1</v>
      </c>
      <c r="B115" s="3" t="s">
        <v>112</v>
      </c>
      <c r="C115" s="4">
        <v>2.1612870000000001E-16</v>
      </c>
      <c r="D115" s="4">
        <v>2.14396E-16</v>
      </c>
      <c r="E115" s="2">
        <v>6.8247480000000005E-16</v>
      </c>
      <c r="F115" s="2">
        <f t="shared" si="23"/>
        <v>6.8247480000000005E-16</v>
      </c>
      <c r="G115" t="str">
        <f t="shared" si="33"/>
        <v>LSGA</v>
      </c>
      <c r="I115" t="str">
        <f t="shared" si="34"/>
        <v>RAND</v>
      </c>
      <c r="J115" t="str">
        <f t="shared" si="35"/>
        <v>LSGA</v>
      </c>
      <c r="K115" t="str">
        <f t="shared" si="36"/>
        <v>LSGA</v>
      </c>
      <c r="M115" s="15" t="b">
        <f t="shared" si="24"/>
        <v>1</v>
      </c>
      <c r="N115" s="15" t="b">
        <f t="shared" si="25"/>
        <v>1</v>
      </c>
      <c r="O115" s="15" t="b">
        <f t="shared" si="26"/>
        <v>1</v>
      </c>
      <c r="P115" s="2" t="str">
        <f t="shared" si="27"/>
        <v/>
      </c>
      <c r="Q115">
        <f t="shared" si="28"/>
        <v>3.1577240782922398</v>
      </c>
      <c r="R115" t="str">
        <f t="shared" si="29"/>
        <v/>
      </c>
      <c r="S115">
        <f t="shared" si="30"/>
        <v>3.1832440903748207</v>
      </c>
      <c r="T115" t="str">
        <f t="shared" si="31"/>
        <v/>
      </c>
      <c r="U115">
        <f t="shared" si="32"/>
        <v>1.0080817739136925</v>
      </c>
    </row>
    <row r="116" spans="1:21">
      <c r="A116" s="3">
        <v>1</v>
      </c>
      <c r="B116" s="3" t="s">
        <v>113</v>
      </c>
      <c r="C116" s="4">
        <v>9.1054010000000001E-17</v>
      </c>
      <c r="D116" s="4">
        <v>1.030731E-16</v>
      </c>
      <c r="E116" s="2">
        <v>1.520066E-16</v>
      </c>
      <c r="F116" s="2">
        <f t="shared" si="23"/>
        <v>1.520066E-16</v>
      </c>
      <c r="G116" t="str">
        <f t="shared" si="33"/>
        <v>LSGA</v>
      </c>
      <c r="I116" t="str">
        <f t="shared" si="34"/>
        <v>STD</v>
      </c>
      <c r="J116" t="str">
        <f t="shared" si="35"/>
        <v>LSGA</v>
      </c>
      <c r="K116" t="str">
        <f t="shared" si="36"/>
        <v>LSGA</v>
      </c>
      <c r="M116" s="15" t="b">
        <f t="shared" si="24"/>
        <v>1</v>
      </c>
      <c r="N116" s="15" t="b">
        <f t="shared" si="25"/>
        <v>1</v>
      </c>
      <c r="O116" s="15" t="b">
        <f t="shared" si="26"/>
        <v>1</v>
      </c>
      <c r="P116" s="2" t="str">
        <f t="shared" si="27"/>
        <v/>
      </c>
      <c r="Q116">
        <f t="shared" si="28"/>
        <v>1.6694113746335828</v>
      </c>
      <c r="R116" t="str">
        <f t="shared" si="29"/>
        <v/>
      </c>
      <c r="S116">
        <f t="shared" si="30"/>
        <v>1.4747455931761051</v>
      </c>
      <c r="T116">
        <f t="shared" si="31"/>
        <v>1.131999568168387</v>
      </c>
      <c r="U116" t="str">
        <f t="shared" si="32"/>
        <v/>
      </c>
    </row>
    <row r="117" spans="1:21">
      <c r="A117" s="3">
        <v>1</v>
      </c>
      <c r="B117" s="3" t="s">
        <v>114</v>
      </c>
      <c r="C117" s="4">
        <v>1.4239000000000001E-16</v>
      </c>
      <c r="D117" s="4">
        <v>1.9197739999999999E-16</v>
      </c>
      <c r="E117" s="2">
        <v>2.6577290000000001E-15</v>
      </c>
      <c r="F117" s="2">
        <f t="shared" si="23"/>
        <v>2.6577290000000001E-15</v>
      </c>
      <c r="G117" t="str">
        <f t="shared" si="33"/>
        <v>LSGA</v>
      </c>
      <c r="I117" t="str">
        <f t="shared" si="34"/>
        <v>STD</v>
      </c>
      <c r="J117" t="str">
        <f t="shared" si="35"/>
        <v>LSGA</v>
      </c>
      <c r="K117" t="str">
        <f t="shared" si="36"/>
        <v>LSGA</v>
      </c>
      <c r="M117" s="15" t="b">
        <f t="shared" si="24"/>
        <v>0</v>
      </c>
      <c r="N117" s="15" t="b">
        <f t="shared" si="25"/>
        <v>0</v>
      </c>
      <c r="O117" s="15" t="b">
        <f t="shared" si="26"/>
        <v>1</v>
      </c>
      <c r="P117" s="2" t="str">
        <f t="shared" si="27"/>
        <v/>
      </c>
      <c r="Q117">
        <f t="shared" si="28"/>
        <v>18.665138001264133</v>
      </c>
      <c r="R117" t="str">
        <f t="shared" si="29"/>
        <v/>
      </c>
      <c r="S117">
        <f t="shared" si="30"/>
        <v>13.843968092077507</v>
      </c>
      <c r="T117">
        <f t="shared" si="31"/>
        <v>1.3482505793946202</v>
      </c>
      <c r="U117" t="str">
        <f t="shared" si="32"/>
        <v/>
      </c>
    </row>
    <row r="118" spans="1:21">
      <c r="A118" s="3">
        <v>1</v>
      </c>
      <c r="B118" s="3" t="s">
        <v>115</v>
      </c>
      <c r="C118" s="4">
        <v>1.0163380000000001E-16</v>
      </c>
      <c r="D118" s="4">
        <v>9.4031909999999998E-17</v>
      </c>
      <c r="E118" s="2">
        <v>1.0304759999999999E-16</v>
      </c>
      <c r="F118" s="2">
        <f t="shared" si="23"/>
        <v>1.0304759999999999E-16</v>
      </c>
      <c r="G118" t="str">
        <f t="shared" si="33"/>
        <v>LSGA</v>
      </c>
      <c r="I118" t="str">
        <f t="shared" si="34"/>
        <v>RAND</v>
      </c>
      <c r="J118" t="str">
        <f t="shared" si="35"/>
        <v>LSGA</v>
      </c>
      <c r="K118" t="str">
        <f t="shared" si="36"/>
        <v>LSGA</v>
      </c>
      <c r="M118" s="15" t="b">
        <f t="shared" si="24"/>
        <v>1</v>
      </c>
      <c r="N118" s="15" t="b">
        <f t="shared" si="25"/>
        <v>1</v>
      </c>
      <c r="O118" s="15" t="b">
        <f t="shared" si="26"/>
        <v>1</v>
      </c>
      <c r="P118" s="2" t="str">
        <f t="shared" si="27"/>
        <v/>
      </c>
      <c r="Q118">
        <f t="shared" si="28"/>
        <v>1.0139107265496321</v>
      </c>
      <c r="R118" t="str">
        <f t="shared" si="29"/>
        <v/>
      </c>
      <c r="S118">
        <f t="shared" si="30"/>
        <v>1.0958790478678992</v>
      </c>
      <c r="T118" t="str">
        <f t="shared" si="31"/>
        <v/>
      </c>
      <c r="U118">
        <f t="shared" si="32"/>
        <v>1.0808437263477899</v>
      </c>
    </row>
    <row r="119" spans="1:21">
      <c r="A119" s="3">
        <v>1</v>
      </c>
      <c r="B119" s="3" t="s">
        <v>116</v>
      </c>
      <c r="C119" s="4">
        <v>1.0173820000000001E-16</v>
      </c>
      <c r="D119" s="4">
        <v>9.8562649999999997E-17</v>
      </c>
      <c r="E119" s="2">
        <v>1.0304759999999999E-16</v>
      </c>
      <c r="F119" s="2">
        <f t="shared" si="23"/>
        <v>1.0304759999999999E-16</v>
      </c>
      <c r="G119" t="str">
        <f t="shared" si="33"/>
        <v>LSGA</v>
      </c>
      <c r="I119" t="str">
        <f t="shared" si="34"/>
        <v>RAND</v>
      </c>
      <c r="J119" t="str">
        <f t="shared" si="35"/>
        <v>LSGA</v>
      </c>
      <c r="K119" t="str">
        <f t="shared" si="36"/>
        <v>LSGA</v>
      </c>
      <c r="M119" s="15" t="b">
        <f t="shared" si="24"/>
        <v>1</v>
      </c>
      <c r="N119" s="15" t="b">
        <f t="shared" si="25"/>
        <v>1</v>
      </c>
      <c r="O119" s="15" t="b">
        <f t="shared" si="26"/>
        <v>1</v>
      </c>
      <c r="P119" s="2" t="str">
        <f t="shared" si="27"/>
        <v/>
      </c>
      <c r="Q119">
        <f t="shared" si="28"/>
        <v>1.0128702886428105</v>
      </c>
      <c r="R119" t="str">
        <f t="shared" si="29"/>
        <v/>
      </c>
      <c r="S119">
        <f t="shared" si="30"/>
        <v>1.0455035452070334</v>
      </c>
      <c r="T119" t="str">
        <f t="shared" si="31"/>
        <v/>
      </c>
      <c r="U119">
        <f t="shared" si="32"/>
        <v>1.0322185939602884</v>
      </c>
    </row>
    <row r="120" spans="1:21">
      <c r="A120" s="3">
        <v>1</v>
      </c>
      <c r="B120" s="3" t="s">
        <v>117</v>
      </c>
      <c r="C120" s="4">
        <v>1.4296590000000001E-16</v>
      </c>
      <c r="D120" s="4">
        <v>1.071127E-16</v>
      </c>
      <c r="E120" s="2">
        <v>1.5703810000000001E-16</v>
      </c>
      <c r="F120" s="2">
        <f t="shared" si="23"/>
        <v>1.5703810000000001E-16</v>
      </c>
      <c r="G120" t="str">
        <f t="shared" si="33"/>
        <v>LSGA</v>
      </c>
      <c r="I120" t="str">
        <f t="shared" si="34"/>
        <v>RAND</v>
      </c>
      <c r="J120" t="str">
        <f t="shared" si="35"/>
        <v>LSGA</v>
      </c>
      <c r="K120" t="str">
        <f t="shared" si="36"/>
        <v>LSGA</v>
      </c>
      <c r="M120" s="15" t="b">
        <f t="shared" si="24"/>
        <v>1</v>
      </c>
      <c r="N120" s="15" t="b">
        <f t="shared" si="25"/>
        <v>1</v>
      </c>
      <c r="O120" s="15" t="b">
        <f t="shared" si="26"/>
        <v>1</v>
      </c>
      <c r="P120" s="2" t="str">
        <f t="shared" si="27"/>
        <v/>
      </c>
      <c r="Q120">
        <f t="shared" si="28"/>
        <v>1.0984304648870815</v>
      </c>
      <c r="R120" t="str">
        <f t="shared" si="29"/>
        <v/>
      </c>
      <c r="S120">
        <f t="shared" si="30"/>
        <v>1.4661015920614455</v>
      </c>
      <c r="T120" t="str">
        <f t="shared" si="31"/>
        <v/>
      </c>
      <c r="U120">
        <f t="shared" si="32"/>
        <v>1.3347240803378124</v>
      </c>
    </row>
    <row r="121" spans="1:21" s="13" customFormat="1">
      <c r="A121" s="13">
        <v>1</v>
      </c>
      <c r="B121" s="13" t="s">
        <v>118</v>
      </c>
      <c r="C121" s="14">
        <v>1</v>
      </c>
      <c r="D121" s="14">
        <v>1</v>
      </c>
      <c r="E121" s="14">
        <v>1</v>
      </c>
      <c r="F121" s="14">
        <f t="shared" si="23"/>
        <v>1</v>
      </c>
      <c r="G121" s="13" t="str">
        <f t="shared" si="33"/>
        <v>LSGA</v>
      </c>
      <c r="I121" s="13" t="str">
        <f t="shared" si="34"/>
        <v>equal</v>
      </c>
      <c r="J121" s="13" t="str">
        <f t="shared" si="35"/>
        <v>equal</v>
      </c>
      <c r="K121" s="13" t="str">
        <f t="shared" si="36"/>
        <v>equal</v>
      </c>
      <c r="M121" s="15" t="b">
        <f t="shared" si="24"/>
        <v>1</v>
      </c>
      <c r="N121" s="15" t="b">
        <f t="shared" si="25"/>
        <v>1</v>
      </c>
      <c r="O121" s="15" t="b">
        <f t="shared" si="26"/>
        <v>1</v>
      </c>
      <c r="P121" s="2" t="str">
        <f t="shared" si="27"/>
        <v/>
      </c>
      <c r="Q121" t="str">
        <f t="shared" si="28"/>
        <v/>
      </c>
      <c r="R121" t="str">
        <f t="shared" si="29"/>
        <v/>
      </c>
      <c r="S121" t="str">
        <f t="shared" si="30"/>
        <v/>
      </c>
      <c r="T121" t="str">
        <f t="shared" si="31"/>
        <v/>
      </c>
      <c r="U121" t="str">
        <f t="shared" si="32"/>
        <v/>
      </c>
    </row>
    <row r="122" spans="1:21" s="13" customFormat="1">
      <c r="A122" s="13">
        <v>2</v>
      </c>
      <c r="B122" s="13" t="s">
        <v>119</v>
      </c>
      <c r="C122" s="14">
        <v>1</v>
      </c>
      <c r="D122" s="14">
        <v>1</v>
      </c>
      <c r="E122" s="14">
        <v>1</v>
      </c>
      <c r="F122" s="14">
        <f t="shared" si="23"/>
        <v>1</v>
      </c>
      <c r="G122" s="13" t="str">
        <f t="shared" si="33"/>
        <v>LSGA</v>
      </c>
      <c r="I122" s="13" t="str">
        <f t="shared" si="34"/>
        <v>equal</v>
      </c>
      <c r="J122" s="13" t="str">
        <f t="shared" si="35"/>
        <v>equal</v>
      </c>
      <c r="K122" s="13" t="str">
        <f t="shared" si="36"/>
        <v>equal</v>
      </c>
      <c r="M122" s="15" t="b">
        <f t="shared" si="24"/>
        <v>1</v>
      </c>
      <c r="N122" s="15" t="b">
        <f t="shared" si="25"/>
        <v>1</v>
      </c>
      <c r="O122" s="15" t="b">
        <f t="shared" si="26"/>
        <v>1</v>
      </c>
      <c r="P122" s="2" t="str">
        <f t="shared" si="27"/>
        <v/>
      </c>
      <c r="Q122" t="str">
        <f t="shared" si="28"/>
        <v/>
      </c>
      <c r="R122" t="str">
        <f t="shared" si="29"/>
        <v/>
      </c>
      <c r="S122" t="str">
        <f t="shared" si="30"/>
        <v/>
      </c>
      <c r="T122" t="str">
        <f t="shared" si="31"/>
        <v/>
      </c>
      <c r="U122" t="str">
        <f t="shared" si="32"/>
        <v/>
      </c>
    </row>
    <row r="123" spans="1:21">
      <c r="A123" s="3">
        <v>2</v>
      </c>
      <c r="B123" s="3" t="s">
        <v>120</v>
      </c>
      <c r="C123" s="4">
        <v>1.902524E-6</v>
      </c>
      <c r="D123" s="4">
        <v>1.8953310000000001E-6</v>
      </c>
      <c r="E123" s="2">
        <v>1.888736E-6</v>
      </c>
      <c r="F123" s="2">
        <f t="shared" si="23"/>
        <v>1.902524E-6</v>
      </c>
      <c r="G123" t="str">
        <f t="shared" si="33"/>
        <v>RAND</v>
      </c>
      <c r="I123" t="str">
        <f t="shared" si="34"/>
        <v>RAND</v>
      </c>
      <c r="J123" t="str">
        <f t="shared" si="35"/>
        <v>RAND</v>
      </c>
      <c r="K123" t="str">
        <f t="shared" si="36"/>
        <v>STD</v>
      </c>
      <c r="M123" s="15" t="b">
        <f t="shared" si="24"/>
        <v>1</v>
      </c>
      <c r="N123" s="15" t="b">
        <f t="shared" si="25"/>
        <v>1</v>
      </c>
      <c r="O123" s="15" t="b">
        <f t="shared" si="26"/>
        <v>1</v>
      </c>
      <c r="P123" s="2">
        <f t="shared" si="27"/>
        <v>1.0073001202920895</v>
      </c>
      <c r="Q123" t="str">
        <f t="shared" si="28"/>
        <v/>
      </c>
      <c r="R123">
        <f t="shared" si="29"/>
        <v>1.0034917532148486</v>
      </c>
      <c r="S123" t="str">
        <f t="shared" si="30"/>
        <v/>
      </c>
      <c r="T123" t="str">
        <f t="shared" si="31"/>
        <v/>
      </c>
      <c r="U123">
        <f t="shared" si="32"/>
        <v>1.003795115470596</v>
      </c>
    </row>
    <row r="124" spans="1:21">
      <c r="A124" s="3">
        <v>2</v>
      </c>
      <c r="B124" s="3" t="s">
        <v>121</v>
      </c>
      <c r="C124" s="4">
        <v>1.2118500000000001</v>
      </c>
      <c r="D124" s="4">
        <v>4.6597730000000004</v>
      </c>
      <c r="E124" s="2">
        <v>8.331906</v>
      </c>
      <c r="F124" s="2">
        <f t="shared" si="23"/>
        <v>8.331906</v>
      </c>
      <c r="G124" t="str">
        <f t="shared" si="33"/>
        <v>LSGA</v>
      </c>
      <c r="I124" t="str">
        <f t="shared" si="34"/>
        <v>STD</v>
      </c>
      <c r="J124" t="str">
        <f t="shared" si="35"/>
        <v>LSGA</v>
      </c>
      <c r="K124" t="str">
        <f t="shared" si="36"/>
        <v>LSGA</v>
      </c>
      <c r="M124" s="15" t="b">
        <f t="shared" si="24"/>
        <v>1</v>
      </c>
      <c r="N124" s="15" t="b">
        <f t="shared" si="25"/>
        <v>1</v>
      </c>
      <c r="O124" s="15" t="b">
        <f t="shared" si="26"/>
        <v>1</v>
      </c>
      <c r="P124" s="2" t="str">
        <f t="shared" si="27"/>
        <v/>
      </c>
      <c r="Q124">
        <f t="shared" si="28"/>
        <v>6.8753608119816807</v>
      </c>
      <c r="R124" t="str">
        <f t="shared" si="29"/>
        <v/>
      </c>
      <c r="S124">
        <f t="shared" si="30"/>
        <v>1.7880497612222739</v>
      </c>
      <c r="T124">
        <f t="shared" si="31"/>
        <v>3.8451730824772041</v>
      </c>
      <c r="U124" t="str">
        <f t="shared" si="32"/>
        <v/>
      </c>
    </row>
    <row r="125" spans="1:21">
      <c r="A125" s="3">
        <v>1</v>
      </c>
      <c r="B125" s="3" t="s">
        <v>122</v>
      </c>
      <c r="C125" s="4">
        <v>1.8867289999999999E-16</v>
      </c>
      <c r="D125" s="4">
        <v>1.551094E-16</v>
      </c>
      <c r="E125" s="2">
        <v>1.2756739999999999E-15</v>
      </c>
      <c r="F125" s="2">
        <f t="shared" si="23"/>
        <v>1.2756739999999999E-15</v>
      </c>
      <c r="G125" t="str">
        <f t="shared" si="33"/>
        <v>LSGA</v>
      </c>
      <c r="I125" t="str">
        <f t="shared" si="34"/>
        <v>RAND</v>
      </c>
      <c r="J125" t="str">
        <f t="shared" si="35"/>
        <v>LSGA</v>
      </c>
      <c r="K125" t="str">
        <f t="shared" si="36"/>
        <v>LSGA</v>
      </c>
      <c r="M125" s="15" t="b">
        <f t="shared" si="24"/>
        <v>1</v>
      </c>
      <c r="N125" s="15" t="b">
        <f t="shared" si="25"/>
        <v>1</v>
      </c>
      <c r="O125" s="15" t="b">
        <f t="shared" si="26"/>
        <v>1</v>
      </c>
      <c r="P125" s="2" t="str">
        <f t="shared" si="27"/>
        <v/>
      </c>
      <c r="Q125">
        <f t="shared" si="28"/>
        <v>6.76129958250496</v>
      </c>
      <c r="R125" t="str">
        <f t="shared" si="29"/>
        <v/>
      </c>
      <c r="S125">
        <f t="shared" si="30"/>
        <v>8.2243500393915507</v>
      </c>
      <c r="T125" t="str">
        <f t="shared" si="31"/>
        <v/>
      </c>
      <c r="U125">
        <f t="shared" si="32"/>
        <v>1.2163859830545407</v>
      </c>
    </row>
    <row r="126" spans="1:21">
      <c r="A126" s="3">
        <v>1</v>
      </c>
      <c r="B126" s="3" t="s">
        <v>123</v>
      </c>
      <c r="C126" s="4">
        <v>1.0173820000000001E-16</v>
      </c>
      <c r="D126" s="4">
        <v>1.422386E-16</v>
      </c>
      <c r="E126" s="2">
        <v>6.4058620000000002E-16</v>
      </c>
      <c r="F126" s="2">
        <f t="shared" si="23"/>
        <v>6.4058620000000002E-16</v>
      </c>
      <c r="G126" t="str">
        <f t="shared" si="33"/>
        <v>LSGA</v>
      </c>
      <c r="I126" t="str">
        <f t="shared" si="34"/>
        <v>STD</v>
      </c>
      <c r="J126" t="str">
        <f t="shared" si="35"/>
        <v>LSGA</v>
      </c>
      <c r="K126" t="str">
        <f t="shared" si="36"/>
        <v>LSGA</v>
      </c>
      <c r="M126" s="15" t="b">
        <f t="shared" si="24"/>
        <v>1</v>
      </c>
      <c r="N126" s="15" t="b">
        <f t="shared" si="25"/>
        <v>1</v>
      </c>
      <c r="O126" s="15" t="b">
        <f t="shared" si="26"/>
        <v>1</v>
      </c>
      <c r="P126" s="2" t="str">
        <f t="shared" si="27"/>
        <v/>
      </c>
      <c r="Q126">
        <f t="shared" si="28"/>
        <v>6.2964176680932038</v>
      </c>
      <c r="R126" t="str">
        <f t="shared" si="29"/>
        <v/>
      </c>
      <c r="S126">
        <f t="shared" si="30"/>
        <v>4.5036031007054342</v>
      </c>
      <c r="T126">
        <f t="shared" si="31"/>
        <v>1.3980844953026492</v>
      </c>
      <c r="U126" t="str">
        <f t="shared" si="32"/>
        <v/>
      </c>
    </row>
    <row r="127" spans="1:21">
      <c r="A127" s="3">
        <v>1</v>
      </c>
      <c r="B127" s="3" t="s">
        <v>124</v>
      </c>
      <c r="C127" s="4">
        <v>1</v>
      </c>
      <c r="D127" s="4">
        <v>2.5338010000000001E-2</v>
      </c>
      <c r="E127" s="2">
        <v>1</v>
      </c>
      <c r="F127" s="2">
        <f t="shared" si="23"/>
        <v>1</v>
      </c>
      <c r="G127" t="str">
        <f t="shared" si="33"/>
        <v>LSGA</v>
      </c>
      <c r="I127" t="str">
        <f t="shared" si="34"/>
        <v>RAND</v>
      </c>
      <c r="J127" t="str">
        <f t="shared" si="35"/>
        <v>equal</v>
      </c>
      <c r="K127" t="str">
        <f t="shared" si="36"/>
        <v>LSGA</v>
      </c>
      <c r="M127" s="15" t="b">
        <f t="shared" si="24"/>
        <v>1</v>
      </c>
      <c r="N127" s="15" t="b">
        <f t="shared" si="25"/>
        <v>0</v>
      </c>
      <c r="O127" s="15" t="b">
        <f t="shared" si="26"/>
        <v>1</v>
      </c>
      <c r="P127" s="2" t="str">
        <f t="shared" si="27"/>
        <v/>
      </c>
      <c r="Q127" t="str">
        <f t="shared" si="28"/>
        <v/>
      </c>
      <c r="R127" t="str">
        <f t="shared" si="29"/>
        <v/>
      </c>
      <c r="S127">
        <f t="shared" si="30"/>
        <v>39.466398505644285</v>
      </c>
      <c r="T127" t="str">
        <f t="shared" si="31"/>
        <v/>
      </c>
      <c r="U127">
        <f t="shared" si="32"/>
        <v>39.466398505644285</v>
      </c>
    </row>
    <row r="128" spans="1:21">
      <c r="A128" s="3">
        <v>1</v>
      </c>
      <c r="B128" s="3" t="s">
        <v>125</v>
      </c>
      <c r="C128" s="4">
        <v>0</v>
      </c>
      <c r="D128" s="4">
        <v>1.582558E-6</v>
      </c>
      <c r="E128" s="2">
        <v>1.7692079999999999E-6</v>
      </c>
      <c r="F128" s="2">
        <f t="shared" si="23"/>
        <v>1.7692079999999999E-6</v>
      </c>
      <c r="G128" t="str">
        <f t="shared" si="33"/>
        <v>LSGA</v>
      </c>
      <c r="I128" t="str">
        <f t="shared" si="34"/>
        <v>STD</v>
      </c>
      <c r="J128" t="str">
        <f t="shared" si="35"/>
        <v>LSGA</v>
      </c>
      <c r="K128" t="str">
        <f t="shared" si="36"/>
        <v>LSGA</v>
      </c>
      <c r="M128" s="15" t="e">
        <f t="shared" si="24"/>
        <v>#DIV/0!</v>
      </c>
      <c r="N128" s="15" t="b">
        <f t="shared" si="25"/>
        <v>1</v>
      </c>
      <c r="O128" s="15" t="b">
        <f t="shared" si="26"/>
        <v>1</v>
      </c>
      <c r="P128" s="2" t="str">
        <f t="shared" si="27"/>
        <v/>
      </c>
      <c r="Q128" t="str">
        <f t="shared" si="28"/>
        <v/>
      </c>
      <c r="R128" t="str">
        <f t="shared" si="29"/>
        <v/>
      </c>
      <c r="S128">
        <f t="shared" si="30"/>
        <v>1.1179419648442583</v>
      </c>
      <c r="T128" t="str">
        <f t="shared" si="31"/>
        <v/>
      </c>
      <c r="U128" t="str">
        <f t="shared" si="32"/>
        <v/>
      </c>
    </row>
    <row r="129" spans="1:21">
      <c r="A129" s="3">
        <v>1</v>
      </c>
      <c r="B129" s="3" t="s">
        <v>126</v>
      </c>
      <c r="C129" s="4">
        <v>5.2487240000000001E-17</v>
      </c>
      <c r="D129" s="4">
        <v>8.1630399999999997E-17</v>
      </c>
      <c r="E129" s="2">
        <v>1.7692309999999999E-6</v>
      </c>
      <c r="F129" s="2">
        <f t="shared" si="23"/>
        <v>1.7692309999999999E-6</v>
      </c>
      <c r="G129" t="str">
        <f t="shared" si="33"/>
        <v>LSGA</v>
      </c>
      <c r="I129" t="str">
        <f t="shared" si="34"/>
        <v>STD</v>
      </c>
      <c r="J129" t="str">
        <f t="shared" si="35"/>
        <v>LSGA</v>
      </c>
      <c r="K129" t="str">
        <f t="shared" si="36"/>
        <v>LSGA</v>
      </c>
      <c r="M129" s="15" t="b">
        <f t="shared" si="24"/>
        <v>0</v>
      </c>
      <c r="N129" s="15" t="b">
        <f t="shared" si="25"/>
        <v>0</v>
      </c>
      <c r="O129" s="15" t="b">
        <f t="shared" si="26"/>
        <v>1</v>
      </c>
      <c r="P129" s="2" t="str">
        <f t="shared" si="27"/>
        <v/>
      </c>
      <c r="Q129">
        <f t="shared" si="28"/>
        <v>33707830703.233776</v>
      </c>
      <c r="R129" t="str">
        <f t="shared" si="29"/>
        <v/>
      </c>
      <c r="S129">
        <f t="shared" si="30"/>
        <v>21673677943.511242</v>
      </c>
      <c r="T129">
        <f t="shared" si="31"/>
        <v>1.5552427599546099</v>
      </c>
      <c r="U129" t="str">
        <f t="shared" si="32"/>
        <v/>
      </c>
    </row>
    <row r="130" spans="1:21" s="13" customFormat="1">
      <c r="A130" s="13">
        <v>1</v>
      </c>
      <c r="B130" s="13" t="s">
        <v>127</v>
      </c>
      <c r="C130" s="14">
        <v>1.9450419999999999E-16</v>
      </c>
      <c r="D130" s="14">
        <v>1.9450419999999999E-16</v>
      </c>
      <c r="E130" s="14">
        <v>1.9450419999999999E-16</v>
      </c>
      <c r="F130" s="14">
        <f t="shared" si="23"/>
        <v>1.9450419999999999E-16</v>
      </c>
      <c r="G130" s="13" t="str">
        <f t="shared" ref="G130:G158" si="37">IF(F130=E130,"LSGA",IF(F130=D130,"STD","RAND"))</f>
        <v>LSGA</v>
      </c>
      <c r="I130" s="13" t="str">
        <f t="shared" ref="I130:I158" si="38">IF(C130&gt;D130, "RAND", IF(C130=D130, "equal", "STD"))</f>
        <v>equal</v>
      </c>
      <c r="J130" s="13" t="str">
        <f t="shared" ref="J130:J158" si="39">IF(C130&gt;E130, "RAND", IF(C130=E130, "equal", "LSGA"))</f>
        <v>equal</v>
      </c>
      <c r="K130" s="13" t="str">
        <f t="shared" ref="K130:K158" si="40">IF(D130&gt;E130, "STD", IF(D130=E130, "equal", "LSGA"))</f>
        <v>equal</v>
      </c>
      <c r="M130" s="15" t="b">
        <f t="shared" si="24"/>
        <v>1</v>
      </c>
      <c r="N130" s="15" t="b">
        <f t="shared" si="25"/>
        <v>1</v>
      </c>
      <c r="O130" s="15" t="b">
        <f t="shared" si="26"/>
        <v>1</v>
      </c>
      <c r="P130" s="2" t="str">
        <f t="shared" si="27"/>
        <v/>
      </c>
      <c r="Q130" t="str">
        <f t="shared" si="28"/>
        <v/>
      </c>
      <c r="R130" t="str">
        <f t="shared" si="29"/>
        <v/>
      </c>
      <c r="S130" t="str">
        <f t="shared" si="30"/>
        <v/>
      </c>
      <c r="T130" t="str">
        <f t="shared" si="31"/>
        <v/>
      </c>
      <c r="U130" t="str">
        <f t="shared" si="32"/>
        <v/>
      </c>
    </row>
    <row r="131" spans="1:21">
      <c r="A131" s="3">
        <v>1</v>
      </c>
      <c r="B131" s="3" t="s">
        <v>128</v>
      </c>
      <c r="C131" s="4">
        <v>32.963999999999999</v>
      </c>
      <c r="D131" s="4">
        <v>1.8593580000000001E-16</v>
      </c>
      <c r="E131" s="2">
        <v>67.604579999999999</v>
      </c>
      <c r="F131" s="2">
        <f t="shared" ref="F131:F158" si="41">MAX(C131:E131)</f>
        <v>67.604579999999999</v>
      </c>
      <c r="G131" t="str">
        <f t="shared" si="37"/>
        <v>LSGA</v>
      </c>
      <c r="I131" t="str">
        <f t="shared" si="38"/>
        <v>RAND</v>
      </c>
      <c r="J131" t="str">
        <f t="shared" si="39"/>
        <v>LSGA</v>
      </c>
      <c r="K131" t="str">
        <f t="shared" si="40"/>
        <v>LSGA</v>
      </c>
      <c r="M131" s="15" t="b">
        <f t="shared" ref="M131:M158" si="42">$F131/C131&lt;=10</f>
        <v>1</v>
      </c>
      <c r="N131" s="15" t="b">
        <f t="shared" ref="N131:N158" si="43">$F131/D131&lt;=10</f>
        <v>0</v>
      </c>
      <c r="O131" s="15" t="b">
        <f t="shared" ref="O131:O158" si="44">$F131/E131&lt;=10</f>
        <v>1</v>
      </c>
      <c r="P131" s="2" t="str">
        <f t="shared" ref="P131:P158" si="45">IF(C131-E131&lt;=0,"",C131/E131)</f>
        <v/>
      </c>
      <c r="Q131">
        <f t="shared" ref="Q131:Q158" si="46">IF(E131-C131&lt;=0,"",IF(C131=0,"",E131/C131))</f>
        <v>2.050860939206407</v>
      </c>
      <c r="R131" t="str">
        <f t="shared" ref="R131:R158" si="47">IF(D131-E131&lt;=0,"",IF(E131=0,"",D131/E131))</f>
        <v/>
      </c>
      <c r="S131">
        <f t="shared" ref="S131:S158" si="48">IF(E131-D131&lt;=0,"",IF(D131=0,"",E131/D131))</f>
        <v>3.635909814032585E+17</v>
      </c>
      <c r="T131" t="str">
        <f t="shared" ref="T131:T158" si="49">IF(D131-C131&lt;=0,"",IF(C131=0,"",D131/C131))</f>
        <v/>
      </c>
      <c r="U131">
        <f t="shared" ref="U131:U158" si="50">IF(C131-D131&lt;=0,"",IF(D131=0,"",C131/D131))</f>
        <v>1.7728699906096618E+17</v>
      </c>
    </row>
    <row r="132" spans="1:21">
      <c r="A132" s="3">
        <v>1</v>
      </c>
      <c r="B132" s="3" t="s">
        <v>129</v>
      </c>
      <c r="C132" s="4">
        <v>1.8808400000000001E-6</v>
      </c>
      <c r="D132" s="4">
        <v>1.9064399999999999E-6</v>
      </c>
      <c r="E132" s="2">
        <v>5.3509270000000001E-3</v>
      </c>
      <c r="F132" s="2">
        <f t="shared" si="41"/>
        <v>5.3509270000000001E-3</v>
      </c>
      <c r="G132" t="str">
        <f t="shared" si="37"/>
        <v>LSGA</v>
      </c>
      <c r="I132" t="str">
        <f t="shared" si="38"/>
        <v>STD</v>
      </c>
      <c r="J132" t="str">
        <f t="shared" si="39"/>
        <v>LSGA</v>
      </c>
      <c r="K132" t="str">
        <f t="shared" si="40"/>
        <v>LSGA</v>
      </c>
      <c r="M132" s="15" t="b">
        <f t="shared" si="42"/>
        <v>0</v>
      </c>
      <c r="N132" s="15" t="b">
        <f t="shared" si="43"/>
        <v>0</v>
      </c>
      <c r="O132" s="15" t="b">
        <f t="shared" si="44"/>
        <v>1</v>
      </c>
      <c r="P132" s="2" t="str">
        <f t="shared" si="45"/>
        <v/>
      </c>
      <c r="Q132">
        <f t="shared" si="46"/>
        <v>2844.9666106633204</v>
      </c>
      <c r="R132" t="str">
        <f t="shared" si="47"/>
        <v/>
      </c>
      <c r="S132">
        <f t="shared" si="48"/>
        <v>2806.7639159900132</v>
      </c>
      <c r="T132">
        <f t="shared" si="49"/>
        <v>1.0136109397928583</v>
      </c>
      <c r="U132" t="str">
        <f t="shared" si="50"/>
        <v/>
      </c>
    </row>
    <row r="133" spans="1:21">
      <c r="A133" s="3">
        <v>1</v>
      </c>
      <c r="B133" s="3" t="s">
        <v>130</v>
      </c>
      <c r="C133" s="4">
        <v>1.8808400000000001E-6</v>
      </c>
      <c r="D133" s="4">
        <v>1.9064399999999999E-6</v>
      </c>
      <c r="E133" s="2">
        <v>3.6742609999999998E-3</v>
      </c>
      <c r="F133" s="2">
        <f t="shared" si="41"/>
        <v>3.6742609999999998E-3</v>
      </c>
      <c r="G133" t="str">
        <f t="shared" si="37"/>
        <v>LSGA</v>
      </c>
      <c r="I133" t="str">
        <f t="shared" si="38"/>
        <v>STD</v>
      </c>
      <c r="J133" t="str">
        <f t="shared" si="39"/>
        <v>LSGA</v>
      </c>
      <c r="K133" t="str">
        <f t="shared" si="40"/>
        <v>LSGA</v>
      </c>
      <c r="M133" s="15" t="b">
        <f t="shared" si="42"/>
        <v>0</v>
      </c>
      <c r="N133" s="15" t="b">
        <f t="shared" si="43"/>
        <v>0</v>
      </c>
      <c r="O133" s="15" t="b">
        <f t="shared" si="44"/>
        <v>1</v>
      </c>
      <c r="P133" s="2" t="str">
        <f t="shared" si="45"/>
        <v/>
      </c>
      <c r="Q133">
        <f t="shared" si="46"/>
        <v>1953.5212989940662</v>
      </c>
      <c r="R133" t="str">
        <f t="shared" si="47"/>
        <v/>
      </c>
      <c r="S133">
        <f t="shared" si="48"/>
        <v>1927.2890833175973</v>
      </c>
      <c r="T133">
        <f t="shared" si="49"/>
        <v>1.0136109397928583</v>
      </c>
      <c r="U133" t="str">
        <f t="shared" si="50"/>
        <v/>
      </c>
    </row>
    <row r="134" spans="1:21">
      <c r="A134" s="3">
        <v>1</v>
      </c>
      <c r="B134" s="3" t="s">
        <v>131</v>
      </c>
      <c r="C134" s="4">
        <v>0</v>
      </c>
      <c r="D134" s="4">
        <v>0</v>
      </c>
      <c r="E134" s="2">
        <v>2.3457380000000001E-7</v>
      </c>
      <c r="F134" s="2">
        <f t="shared" si="41"/>
        <v>2.3457380000000001E-7</v>
      </c>
      <c r="G134" t="str">
        <f t="shared" si="37"/>
        <v>LSGA</v>
      </c>
      <c r="I134" t="str">
        <f t="shared" si="38"/>
        <v>equal</v>
      </c>
      <c r="J134" t="str">
        <f t="shared" si="39"/>
        <v>LSGA</v>
      </c>
      <c r="K134" t="str">
        <f t="shared" si="40"/>
        <v>LSGA</v>
      </c>
      <c r="M134" s="15" t="e">
        <f t="shared" si="42"/>
        <v>#DIV/0!</v>
      </c>
      <c r="N134" s="15" t="e">
        <f t="shared" si="43"/>
        <v>#DIV/0!</v>
      </c>
      <c r="O134" s="15" t="b">
        <f t="shared" si="44"/>
        <v>1</v>
      </c>
      <c r="P134" s="2" t="str">
        <f t="shared" si="45"/>
        <v/>
      </c>
      <c r="Q134" t="str">
        <f t="shared" si="46"/>
        <v/>
      </c>
      <c r="R134" t="str">
        <f t="shared" si="47"/>
        <v/>
      </c>
      <c r="S134" t="str">
        <f t="shared" si="48"/>
        <v/>
      </c>
      <c r="T134" t="str">
        <f t="shared" si="49"/>
        <v/>
      </c>
      <c r="U134" t="str">
        <f t="shared" si="50"/>
        <v/>
      </c>
    </row>
    <row r="135" spans="1:21">
      <c r="A135" s="3">
        <v>1</v>
      </c>
      <c r="B135" s="3" t="s">
        <v>132</v>
      </c>
      <c r="C135" s="4">
        <v>8.1375319999999995E-17</v>
      </c>
      <c r="D135" s="4">
        <v>1.020276E-16</v>
      </c>
      <c r="E135" s="2">
        <v>7.0111240000000003E-7</v>
      </c>
      <c r="F135" s="2">
        <f t="shared" si="41"/>
        <v>7.0111240000000003E-7</v>
      </c>
      <c r="G135" t="str">
        <f t="shared" si="37"/>
        <v>LSGA</v>
      </c>
      <c r="I135" t="str">
        <f t="shared" si="38"/>
        <v>STD</v>
      </c>
      <c r="J135" t="str">
        <f t="shared" si="39"/>
        <v>LSGA</v>
      </c>
      <c r="K135" t="str">
        <f t="shared" si="40"/>
        <v>LSGA</v>
      </c>
      <c r="M135" s="15" t="b">
        <f t="shared" si="42"/>
        <v>0</v>
      </c>
      <c r="N135" s="15" t="b">
        <f t="shared" si="43"/>
        <v>0</v>
      </c>
      <c r="O135" s="15" t="b">
        <f t="shared" si="44"/>
        <v>1</v>
      </c>
      <c r="P135" s="2" t="str">
        <f t="shared" si="45"/>
        <v/>
      </c>
      <c r="Q135">
        <f t="shared" si="46"/>
        <v>8615786702.8971443</v>
      </c>
      <c r="R135" t="str">
        <f t="shared" si="47"/>
        <v/>
      </c>
      <c r="S135">
        <f t="shared" si="48"/>
        <v>6871791554.442131</v>
      </c>
      <c r="T135">
        <f t="shared" si="49"/>
        <v>1.2537904612848221</v>
      </c>
      <c r="U135" t="str">
        <f t="shared" si="50"/>
        <v/>
      </c>
    </row>
    <row r="136" spans="1:21">
      <c r="A136" s="3">
        <v>1</v>
      </c>
      <c r="B136" s="3" t="s">
        <v>133</v>
      </c>
      <c r="C136" s="4">
        <v>1.5694289999999999E-16</v>
      </c>
      <c r="D136" s="4">
        <v>1.5576770000000001E-16</v>
      </c>
      <c r="E136" s="2">
        <v>6.8631600000000002E-7</v>
      </c>
      <c r="F136" s="2">
        <f t="shared" si="41"/>
        <v>6.8631600000000002E-7</v>
      </c>
      <c r="G136" t="str">
        <f t="shared" si="37"/>
        <v>LSGA</v>
      </c>
      <c r="I136" t="str">
        <f t="shared" si="38"/>
        <v>RAND</v>
      </c>
      <c r="J136" t="str">
        <f t="shared" si="39"/>
        <v>LSGA</v>
      </c>
      <c r="K136" t="str">
        <f t="shared" si="40"/>
        <v>LSGA</v>
      </c>
      <c r="M136" s="15" t="b">
        <f t="shared" si="42"/>
        <v>0</v>
      </c>
      <c r="N136" s="15" t="b">
        <f t="shared" si="43"/>
        <v>0</v>
      </c>
      <c r="O136" s="15" t="b">
        <f t="shared" si="44"/>
        <v>1</v>
      </c>
      <c r="P136" s="2" t="str">
        <f t="shared" si="45"/>
        <v/>
      </c>
      <c r="Q136">
        <f t="shared" si="46"/>
        <v>4373029936.3653917</v>
      </c>
      <c r="R136" t="str">
        <f t="shared" si="47"/>
        <v/>
      </c>
      <c r="S136">
        <f t="shared" si="48"/>
        <v>4406022557.9500751</v>
      </c>
      <c r="T136" t="str">
        <f t="shared" si="49"/>
        <v/>
      </c>
      <c r="U136">
        <f t="shared" si="50"/>
        <v>1.0075445679688406</v>
      </c>
    </row>
    <row r="137" spans="1:21">
      <c r="A137" s="3">
        <v>1</v>
      </c>
      <c r="B137" s="3" t="s">
        <v>134</v>
      </c>
      <c r="C137" s="4">
        <v>1.8809510000000001E-16</v>
      </c>
      <c r="D137" s="4">
        <v>2.0196979999999999E-16</v>
      </c>
      <c r="E137" s="2">
        <v>2.553793E-6</v>
      </c>
      <c r="F137" s="2">
        <f t="shared" si="41"/>
        <v>2.553793E-6</v>
      </c>
      <c r="G137" t="str">
        <f t="shared" si="37"/>
        <v>LSGA</v>
      </c>
      <c r="I137" t="str">
        <f t="shared" si="38"/>
        <v>STD</v>
      </c>
      <c r="J137" t="str">
        <f t="shared" si="39"/>
        <v>LSGA</v>
      </c>
      <c r="K137" t="str">
        <f t="shared" si="40"/>
        <v>LSGA</v>
      </c>
      <c r="M137" s="15" t="b">
        <f t="shared" si="42"/>
        <v>0</v>
      </c>
      <c r="N137" s="15" t="b">
        <f t="shared" si="43"/>
        <v>0</v>
      </c>
      <c r="O137" s="15" t="b">
        <f t="shared" si="44"/>
        <v>1</v>
      </c>
      <c r="P137" s="2" t="str">
        <f t="shared" si="45"/>
        <v/>
      </c>
      <c r="Q137">
        <f t="shared" si="46"/>
        <v>13577137309.797012</v>
      </c>
      <c r="R137" t="str">
        <f t="shared" si="47"/>
        <v/>
      </c>
      <c r="S137">
        <f t="shared" si="48"/>
        <v>12644430008.842907</v>
      </c>
      <c r="T137">
        <f t="shared" si="49"/>
        <v>1.0737642820041564</v>
      </c>
      <c r="U137" t="str">
        <f t="shared" si="50"/>
        <v/>
      </c>
    </row>
    <row r="138" spans="1:21">
      <c r="A138" s="3">
        <v>1</v>
      </c>
      <c r="B138" s="3" t="s">
        <v>135</v>
      </c>
      <c r="C138" s="4">
        <v>32.963999999999999</v>
      </c>
      <c r="D138" s="4">
        <v>116.9447</v>
      </c>
      <c r="E138" s="2">
        <v>67.604579999999999</v>
      </c>
      <c r="F138" s="2">
        <f t="shared" si="41"/>
        <v>116.9447</v>
      </c>
      <c r="G138" t="str">
        <f t="shared" si="37"/>
        <v>STD</v>
      </c>
      <c r="I138" t="str">
        <f t="shared" si="38"/>
        <v>STD</v>
      </c>
      <c r="J138" t="str">
        <f t="shared" si="39"/>
        <v>LSGA</v>
      </c>
      <c r="K138" t="str">
        <f t="shared" si="40"/>
        <v>STD</v>
      </c>
      <c r="M138" s="15" t="b">
        <f t="shared" si="42"/>
        <v>1</v>
      </c>
      <c r="N138" s="15" t="b">
        <f t="shared" si="43"/>
        <v>1</v>
      </c>
      <c r="O138" s="15" t="b">
        <f t="shared" si="44"/>
        <v>1</v>
      </c>
      <c r="P138" s="2" t="str">
        <f t="shared" si="45"/>
        <v/>
      </c>
      <c r="Q138">
        <f t="shared" si="46"/>
        <v>2.050860939206407</v>
      </c>
      <c r="R138">
        <f t="shared" si="47"/>
        <v>1.7298339846205686</v>
      </c>
      <c r="S138" t="str">
        <f t="shared" si="48"/>
        <v/>
      </c>
      <c r="T138">
        <f t="shared" si="49"/>
        <v>3.547648950370101</v>
      </c>
      <c r="U138" t="str">
        <f t="shared" si="50"/>
        <v/>
      </c>
    </row>
    <row r="139" spans="1:21">
      <c r="A139" s="3">
        <v>1</v>
      </c>
      <c r="B139" s="3" t="s">
        <v>136</v>
      </c>
      <c r="C139" s="4">
        <v>108.9913</v>
      </c>
      <c r="D139" s="4">
        <v>289.78680000000003</v>
      </c>
      <c r="E139" s="2">
        <v>279.84769999999997</v>
      </c>
      <c r="F139" s="2">
        <f t="shared" si="41"/>
        <v>289.78680000000003</v>
      </c>
      <c r="G139" t="str">
        <f t="shared" si="37"/>
        <v>STD</v>
      </c>
      <c r="I139" t="str">
        <f t="shared" si="38"/>
        <v>STD</v>
      </c>
      <c r="J139" t="str">
        <f t="shared" si="39"/>
        <v>LSGA</v>
      </c>
      <c r="K139" t="str">
        <f t="shared" si="40"/>
        <v>STD</v>
      </c>
      <c r="M139" s="15" t="b">
        <f t="shared" si="42"/>
        <v>1</v>
      </c>
      <c r="N139" s="15" t="b">
        <f t="shared" si="43"/>
        <v>1</v>
      </c>
      <c r="O139" s="15" t="b">
        <f t="shared" si="44"/>
        <v>1</v>
      </c>
      <c r="P139" s="2" t="str">
        <f t="shared" si="45"/>
        <v/>
      </c>
      <c r="Q139">
        <f t="shared" si="46"/>
        <v>2.567615029823481</v>
      </c>
      <c r="R139">
        <f t="shared" si="47"/>
        <v>1.0355161039379637</v>
      </c>
      <c r="S139" t="str">
        <f t="shared" si="48"/>
        <v/>
      </c>
      <c r="T139">
        <f t="shared" si="49"/>
        <v>2.6588067120953696</v>
      </c>
      <c r="U139" t="str">
        <f t="shared" si="50"/>
        <v/>
      </c>
    </row>
    <row r="140" spans="1:21">
      <c r="A140" s="3">
        <v>2</v>
      </c>
      <c r="B140" s="3" t="s">
        <v>166</v>
      </c>
      <c r="C140" s="4">
        <v>7.5883690000000001E-17</v>
      </c>
      <c r="D140" s="4">
        <v>9.090785E-17</v>
      </c>
      <c r="E140" s="2">
        <v>1.3475249999999999E-16</v>
      </c>
      <c r="F140" s="2">
        <f t="shared" si="41"/>
        <v>1.3475249999999999E-16</v>
      </c>
      <c r="G140" t="str">
        <f t="shared" si="37"/>
        <v>LSGA</v>
      </c>
      <c r="I140" t="str">
        <f t="shared" si="38"/>
        <v>STD</v>
      </c>
      <c r="J140" t="str">
        <f t="shared" si="39"/>
        <v>LSGA</v>
      </c>
      <c r="K140" t="str">
        <f t="shared" si="40"/>
        <v>LSGA</v>
      </c>
      <c r="M140" s="15" t="b">
        <f t="shared" si="42"/>
        <v>1</v>
      </c>
      <c r="N140" s="15" t="b">
        <f t="shared" si="43"/>
        <v>1</v>
      </c>
      <c r="O140" s="15" t="b">
        <f t="shared" si="44"/>
        <v>1</v>
      </c>
      <c r="P140" s="2" t="str">
        <f t="shared" si="45"/>
        <v/>
      </c>
      <c r="Q140">
        <f t="shared" si="46"/>
        <v>1.775776850071471</v>
      </c>
      <c r="R140" t="str">
        <f t="shared" si="47"/>
        <v/>
      </c>
      <c r="S140">
        <f t="shared" si="48"/>
        <v>1.4822977333640603</v>
      </c>
      <c r="T140">
        <f t="shared" si="49"/>
        <v>1.1979893175990783</v>
      </c>
      <c r="U140" t="str">
        <f t="shared" si="50"/>
        <v/>
      </c>
    </row>
    <row r="141" spans="1:21">
      <c r="A141" s="3">
        <v>1</v>
      </c>
      <c r="B141" s="3" t="s">
        <v>137</v>
      </c>
      <c r="C141" s="4">
        <v>1.0163380000000001E-16</v>
      </c>
      <c r="D141" s="4">
        <v>9.0014289999999999E-17</v>
      </c>
      <c r="E141" s="2">
        <v>1.0304759999999999E-16</v>
      </c>
      <c r="F141" s="2">
        <f t="shared" si="41"/>
        <v>1.0304759999999999E-16</v>
      </c>
      <c r="G141" t="str">
        <f t="shared" si="37"/>
        <v>LSGA</v>
      </c>
      <c r="I141" t="str">
        <f t="shared" si="38"/>
        <v>RAND</v>
      </c>
      <c r="J141" t="str">
        <f t="shared" si="39"/>
        <v>LSGA</v>
      </c>
      <c r="K141" t="str">
        <f t="shared" si="40"/>
        <v>LSGA</v>
      </c>
      <c r="M141" s="15" t="b">
        <f t="shared" si="42"/>
        <v>1</v>
      </c>
      <c r="N141" s="15" t="b">
        <f t="shared" si="43"/>
        <v>1</v>
      </c>
      <c r="O141" s="15" t="b">
        <f t="shared" si="44"/>
        <v>1</v>
      </c>
      <c r="P141" s="2" t="str">
        <f t="shared" si="45"/>
        <v/>
      </c>
      <c r="Q141">
        <f t="shared" si="46"/>
        <v>1.0139107265496321</v>
      </c>
      <c r="R141" t="str">
        <f t="shared" si="47"/>
        <v/>
      </c>
      <c r="S141">
        <f t="shared" si="48"/>
        <v>1.1447915658724852</v>
      </c>
      <c r="T141" t="str">
        <f t="shared" si="49"/>
        <v/>
      </c>
      <c r="U141">
        <f t="shared" si="50"/>
        <v>1.1290851708101015</v>
      </c>
    </row>
    <row r="142" spans="1:21" s="13" customFormat="1">
      <c r="A142" s="13">
        <v>1</v>
      </c>
      <c r="B142" s="13" t="s">
        <v>138</v>
      </c>
      <c r="C142" s="14">
        <v>1</v>
      </c>
      <c r="D142" s="14">
        <v>1</v>
      </c>
      <c r="E142" s="14">
        <v>1</v>
      </c>
      <c r="F142" s="14">
        <f t="shared" si="41"/>
        <v>1</v>
      </c>
      <c r="G142" s="13" t="str">
        <f t="shared" si="37"/>
        <v>LSGA</v>
      </c>
      <c r="I142" s="13" t="str">
        <f t="shared" si="38"/>
        <v>equal</v>
      </c>
      <c r="J142" s="13" t="str">
        <f t="shared" si="39"/>
        <v>equal</v>
      </c>
      <c r="K142" s="13" t="str">
        <f t="shared" si="40"/>
        <v>equal</v>
      </c>
      <c r="M142" s="15" t="b">
        <f t="shared" si="42"/>
        <v>1</v>
      </c>
      <c r="N142" s="15" t="b">
        <f t="shared" si="43"/>
        <v>1</v>
      </c>
      <c r="O142" s="15" t="b">
        <f t="shared" si="44"/>
        <v>1</v>
      </c>
      <c r="P142" s="2" t="str">
        <f t="shared" si="45"/>
        <v/>
      </c>
      <c r="Q142" t="str">
        <f t="shared" si="46"/>
        <v/>
      </c>
      <c r="R142" t="str">
        <f t="shared" si="47"/>
        <v/>
      </c>
      <c r="S142" t="str">
        <f t="shared" si="48"/>
        <v/>
      </c>
      <c r="T142" t="str">
        <f t="shared" si="49"/>
        <v/>
      </c>
      <c r="U142" t="str">
        <f t="shared" si="50"/>
        <v/>
      </c>
    </row>
    <row r="143" spans="1:21">
      <c r="A143" s="3">
        <v>1</v>
      </c>
      <c r="B143" s="3" t="s">
        <v>139</v>
      </c>
      <c r="C143" s="4">
        <v>9.2513199999999995E-4</v>
      </c>
      <c r="D143" s="4">
        <v>6.5843150000000003E-3</v>
      </c>
      <c r="E143" s="2">
        <v>5.5360279999999998E-2</v>
      </c>
      <c r="F143" s="2">
        <f t="shared" si="41"/>
        <v>5.5360279999999998E-2</v>
      </c>
      <c r="G143" t="str">
        <f t="shared" si="37"/>
        <v>LSGA</v>
      </c>
      <c r="I143" t="str">
        <f t="shared" si="38"/>
        <v>STD</v>
      </c>
      <c r="J143" t="str">
        <f t="shared" si="39"/>
        <v>LSGA</v>
      </c>
      <c r="K143" t="str">
        <f t="shared" si="40"/>
        <v>LSGA</v>
      </c>
      <c r="M143" s="15" t="b">
        <f t="shared" si="42"/>
        <v>0</v>
      </c>
      <c r="N143" s="15" t="b">
        <f t="shared" si="43"/>
        <v>1</v>
      </c>
      <c r="O143" s="15" t="b">
        <f t="shared" si="44"/>
        <v>1</v>
      </c>
      <c r="P143" s="2" t="str">
        <f t="shared" si="45"/>
        <v/>
      </c>
      <c r="Q143">
        <f t="shared" si="46"/>
        <v>59.840411962833414</v>
      </c>
      <c r="R143" t="str">
        <f t="shared" si="47"/>
        <v/>
      </c>
      <c r="S143">
        <f t="shared" si="48"/>
        <v>8.4079027203285381</v>
      </c>
      <c r="T143">
        <f t="shared" si="49"/>
        <v>7.1171627400198032</v>
      </c>
      <c r="U143" t="str">
        <f t="shared" si="50"/>
        <v/>
      </c>
    </row>
    <row r="144" spans="1:21">
      <c r="A144" s="3">
        <v>1</v>
      </c>
      <c r="B144" s="3" t="s">
        <v>140</v>
      </c>
      <c r="C144" s="4">
        <v>9.2513199999999995E-4</v>
      </c>
      <c r="D144" s="4">
        <v>8.427075E-17</v>
      </c>
      <c r="E144" s="2">
        <v>1.443644E-2</v>
      </c>
      <c r="F144" s="2">
        <f t="shared" si="41"/>
        <v>1.443644E-2</v>
      </c>
      <c r="G144" t="str">
        <f t="shared" si="37"/>
        <v>LSGA</v>
      </c>
      <c r="I144" t="str">
        <f t="shared" si="38"/>
        <v>RAND</v>
      </c>
      <c r="J144" t="str">
        <f t="shared" si="39"/>
        <v>LSGA</v>
      </c>
      <c r="K144" t="str">
        <f t="shared" si="40"/>
        <v>LSGA</v>
      </c>
      <c r="M144" s="15" t="b">
        <f t="shared" si="42"/>
        <v>0</v>
      </c>
      <c r="N144" s="15" t="b">
        <f t="shared" si="43"/>
        <v>0</v>
      </c>
      <c r="O144" s="15" t="b">
        <f t="shared" si="44"/>
        <v>1</v>
      </c>
      <c r="P144" s="2" t="str">
        <f t="shared" si="45"/>
        <v/>
      </c>
      <c r="Q144">
        <f t="shared" si="46"/>
        <v>15.604735324256431</v>
      </c>
      <c r="R144" t="str">
        <f t="shared" si="47"/>
        <v/>
      </c>
      <c r="S144">
        <f t="shared" si="48"/>
        <v>171310211431605.87</v>
      </c>
      <c r="T144" t="str">
        <f t="shared" si="49"/>
        <v/>
      </c>
      <c r="U144">
        <f t="shared" si="50"/>
        <v>10978091449286.971</v>
      </c>
    </row>
    <row r="145" spans="1:21">
      <c r="A145" s="3">
        <v>1</v>
      </c>
      <c r="B145" s="3" t="s">
        <v>141</v>
      </c>
      <c r="C145" s="4">
        <v>52.092939999999999</v>
      </c>
      <c r="D145" s="4">
        <v>169.0943</v>
      </c>
      <c r="E145" s="2">
        <v>135.84909999999999</v>
      </c>
      <c r="F145" s="2">
        <f t="shared" si="41"/>
        <v>169.0943</v>
      </c>
      <c r="G145" t="str">
        <f t="shared" si="37"/>
        <v>STD</v>
      </c>
      <c r="I145" t="str">
        <f t="shared" si="38"/>
        <v>STD</v>
      </c>
      <c r="J145" t="str">
        <f t="shared" si="39"/>
        <v>LSGA</v>
      </c>
      <c r="K145" t="str">
        <f t="shared" si="40"/>
        <v>STD</v>
      </c>
      <c r="M145" s="15" t="b">
        <f t="shared" si="42"/>
        <v>1</v>
      </c>
      <c r="N145" s="15" t="b">
        <f t="shared" si="43"/>
        <v>1</v>
      </c>
      <c r="O145" s="15" t="b">
        <f t="shared" si="44"/>
        <v>1</v>
      </c>
      <c r="P145" s="2" t="str">
        <f t="shared" si="45"/>
        <v/>
      </c>
      <c r="Q145">
        <f t="shared" si="46"/>
        <v>2.6078217125007725</v>
      </c>
      <c r="R145">
        <f t="shared" si="47"/>
        <v>1.2447215329361772</v>
      </c>
      <c r="S145" t="str">
        <f t="shared" si="48"/>
        <v/>
      </c>
      <c r="T145">
        <f t="shared" si="49"/>
        <v>3.246011839608208</v>
      </c>
      <c r="U145" t="str">
        <f t="shared" si="50"/>
        <v/>
      </c>
    </row>
    <row r="146" spans="1:21">
      <c r="A146" s="3">
        <v>1</v>
      </c>
      <c r="B146" s="3" t="s">
        <v>142</v>
      </c>
      <c r="C146" s="4">
        <v>5.6136480000000001E-9</v>
      </c>
      <c r="D146" s="4">
        <v>4.9989420000000001E-3</v>
      </c>
      <c r="E146" s="2">
        <v>95791250000000</v>
      </c>
      <c r="F146" s="2">
        <f t="shared" si="41"/>
        <v>95791250000000</v>
      </c>
      <c r="G146" t="str">
        <f t="shared" si="37"/>
        <v>LSGA</v>
      </c>
      <c r="I146" t="str">
        <f t="shared" si="38"/>
        <v>STD</v>
      </c>
      <c r="J146" t="str">
        <f t="shared" si="39"/>
        <v>LSGA</v>
      </c>
      <c r="K146" t="str">
        <f t="shared" si="40"/>
        <v>LSGA</v>
      </c>
      <c r="M146" s="15" t="b">
        <f t="shared" si="42"/>
        <v>0</v>
      </c>
      <c r="N146" s="15" t="b">
        <f t="shared" si="43"/>
        <v>0</v>
      </c>
      <c r="O146" s="15" t="b">
        <f t="shared" si="44"/>
        <v>1</v>
      </c>
      <c r="P146" s="2" t="str">
        <f t="shared" si="45"/>
        <v/>
      </c>
      <c r="Q146">
        <f t="shared" si="46"/>
        <v>1.7063992968565181E+22</v>
      </c>
      <c r="R146" t="str">
        <f t="shared" si="47"/>
        <v/>
      </c>
      <c r="S146">
        <f t="shared" si="48"/>
        <v>1.9162304743683764E+16</v>
      </c>
      <c r="T146">
        <f t="shared" si="49"/>
        <v>890497.94358321012</v>
      </c>
      <c r="U146" t="str">
        <f t="shared" si="50"/>
        <v/>
      </c>
    </row>
    <row r="147" spans="1:21">
      <c r="A147" s="3">
        <v>2</v>
      </c>
      <c r="B147" s="3" t="s">
        <v>143</v>
      </c>
      <c r="C147" s="4">
        <v>0</v>
      </c>
      <c r="D147" s="4">
        <v>0</v>
      </c>
      <c r="E147" s="2">
        <v>1.8332840000000001E-6</v>
      </c>
      <c r="F147" s="2">
        <f t="shared" si="41"/>
        <v>1.8332840000000001E-6</v>
      </c>
      <c r="G147" t="str">
        <f t="shared" si="37"/>
        <v>LSGA</v>
      </c>
      <c r="I147" t="str">
        <f t="shared" si="38"/>
        <v>equal</v>
      </c>
      <c r="J147" t="str">
        <f t="shared" si="39"/>
        <v>LSGA</v>
      </c>
      <c r="K147" t="str">
        <f t="shared" si="40"/>
        <v>LSGA</v>
      </c>
      <c r="M147" s="15" t="e">
        <f t="shared" si="42"/>
        <v>#DIV/0!</v>
      </c>
      <c r="N147" s="15" t="e">
        <f t="shared" si="43"/>
        <v>#DIV/0!</v>
      </c>
      <c r="O147" s="15" t="b">
        <f t="shared" si="44"/>
        <v>1</v>
      </c>
      <c r="P147" s="2" t="str">
        <f t="shared" si="45"/>
        <v/>
      </c>
      <c r="Q147" t="str">
        <f t="shared" si="46"/>
        <v/>
      </c>
      <c r="R147" t="str">
        <f t="shared" si="47"/>
        <v/>
      </c>
      <c r="S147" t="str">
        <f t="shared" si="48"/>
        <v/>
      </c>
      <c r="T147" t="str">
        <f t="shared" si="49"/>
        <v/>
      </c>
      <c r="U147" t="str">
        <f t="shared" si="50"/>
        <v/>
      </c>
    </row>
    <row r="148" spans="1:21">
      <c r="A148" s="3">
        <v>1</v>
      </c>
      <c r="B148" s="3" t="s">
        <v>144</v>
      </c>
      <c r="C148" s="4">
        <v>1.871216E-9</v>
      </c>
      <c r="D148" s="4">
        <v>5.9992019999999997E-7</v>
      </c>
      <c r="E148" s="2">
        <v>1.416221E-2</v>
      </c>
      <c r="F148" s="2">
        <f t="shared" si="41"/>
        <v>1.416221E-2</v>
      </c>
      <c r="G148" t="str">
        <f t="shared" si="37"/>
        <v>LSGA</v>
      </c>
      <c r="I148" t="str">
        <f t="shared" si="38"/>
        <v>STD</v>
      </c>
      <c r="J148" t="str">
        <f t="shared" si="39"/>
        <v>LSGA</v>
      </c>
      <c r="K148" t="str">
        <f t="shared" si="40"/>
        <v>LSGA</v>
      </c>
      <c r="M148" s="15" t="b">
        <f t="shared" si="42"/>
        <v>0</v>
      </c>
      <c r="N148" s="15" t="b">
        <f t="shared" si="43"/>
        <v>0</v>
      </c>
      <c r="O148" s="15" t="b">
        <f t="shared" si="44"/>
        <v>1</v>
      </c>
      <c r="P148" s="2" t="str">
        <f t="shared" si="45"/>
        <v/>
      </c>
      <c r="Q148">
        <f t="shared" si="46"/>
        <v>7568452.813571495</v>
      </c>
      <c r="R148" t="str">
        <f t="shared" si="47"/>
        <v/>
      </c>
      <c r="S148">
        <f t="shared" si="48"/>
        <v>23606.823040797761</v>
      </c>
      <c r="T148">
        <f t="shared" si="49"/>
        <v>320.60446255269301</v>
      </c>
      <c r="U148" t="str">
        <f t="shared" si="50"/>
        <v/>
      </c>
    </row>
    <row r="149" spans="1:21">
      <c r="A149" s="3">
        <v>1</v>
      </c>
      <c r="B149" s="3" t="s">
        <v>145</v>
      </c>
      <c r="C149" s="4">
        <v>1.3792120000000001E-9</v>
      </c>
      <c r="D149" s="4">
        <v>3.374274E-3</v>
      </c>
      <c r="E149" s="2">
        <v>95791320000000</v>
      </c>
      <c r="F149" s="2">
        <f t="shared" si="41"/>
        <v>95791320000000</v>
      </c>
      <c r="G149" t="str">
        <f t="shared" si="37"/>
        <v>LSGA</v>
      </c>
      <c r="I149" t="str">
        <f t="shared" si="38"/>
        <v>STD</v>
      </c>
      <c r="J149" t="str">
        <f t="shared" si="39"/>
        <v>LSGA</v>
      </c>
      <c r="K149" t="str">
        <f t="shared" si="40"/>
        <v>LSGA</v>
      </c>
      <c r="M149" s="15" t="b">
        <f t="shared" si="42"/>
        <v>0</v>
      </c>
      <c r="N149" s="15" t="b">
        <f t="shared" si="43"/>
        <v>0</v>
      </c>
      <c r="O149" s="15" t="b">
        <f t="shared" si="44"/>
        <v>1</v>
      </c>
      <c r="P149" s="2" t="str">
        <f t="shared" si="45"/>
        <v/>
      </c>
      <c r="Q149">
        <f t="shared" si="46"/>
        <v>6.9453659045889971E+22</v>
      </c>
      <c r="R149" t="str">
        <f t="shared" si="47"/>
        <v/>
      </c>
      <c r="S149">
        <f t="shared" si="48"/>
        <v>2.8388720062448988E+16</v>
      </c>
      <c r="T149">
        <f t="shared" si="49"/>
        <v>2446523.08709611</v>
      </c>
      <c r="U149" t="str">
        <f t="shared" si="50"/>
        <v/>
      </c>
    </row>
    <row r="150" spans="1:21">
      <c r="A150" s="3">
        <v>2</v>
      </c>
      <c r="B150" s="3" t="s">
        <v>146</v>
      </c>
      <c r="C150" s="4">
        <v>1.7225920000000001E-16</v>
      </c>
      <c r="D150" s="4">
        <v>1.380434E-16</v>
      </c>
      <c r="E150" s="2">
        <v>4.935353E-3</v>
      </c>
      <c r="F150" s="2">
        <f t="shared" si="41"/>
        <v>4.935353E-3</v>
      </c>
      <c r="G150" t="str">
        <f t="shared" si="37"/>
        <v>LSGA</v>
      </c>
      <c r="I150" t="str">
        <f t="shared" si="38"/>
        <v>RAND</v>
      </c>
      <c r="J150" t="str">
        <f t="shared" si="39"/>
        <v>LSGA</v>
      </c>
      <c r="K150" t="str">
        <f t="shared" si="40"/>
        <v>LSGA</v>
      </c>
      <c r="M150" s="15" t="b">
        <f t="shared" si="42"/>
        <v>0</v>
      </c>
      <c r="N150" s="15" t="b">
        <f t="shared" si="43"/>
        <v>0</v>
      </c>
      <c r="O150" s="15" t="b">
        <f t="shared" si="44"/>
        <v>1</v>
      </c>
      <c r="P150" s="2" t="str">
        <f t="shared" si="45"/>
        <v/>
      </c>
      <c r="Q150">
        <f t="shared" si="46"/>
        <v>28650736796641.34</v>
      </c>
      <c r="R150" t="str">
        <f t="shared" si="47"/>
        <v/>
      </c>
      <c r="S150">
        <f t="shared" si="48"/>
        <v>35752183733521.484</v>
      </c>
      <c r="T150" t="str">
        <f t="shared" si="49"/>
        <v/>
      </c>
      <c r="U150">
        <f t="shared" si="50"/>
        <v>1.2478626287095218</v>
      </c>
    </row>
    <row r="151" spans="1:21">
      <c r="A151" s="3">
        <v>2</v>
      </c>
      <c r="B151" s="3" t="s">
        <v>147</v>
      </c>
      <c r="C151" s="4">
        <v>1.5116729999999999E-16</v>
      </c>
      <c r="D151" s="4">
        <v>1.272186E-16</v>
      </c>
      <c r="E151" s="2">
        <v>6.3155709999999999E-3</v>
      </c>
      <c r="F151" s="2">
        <f t="shared" si="41"/>
        <v>6.3155709999999999E-3</v>
      </c>
      <c r="G151" t="str">
        <f t="shared" si="37"/>
        <v>LSGA</v>
      </c>
      <c r="I151" t="str">
        <f t="shared" si="38"/>
        <v>RAND</v>
      </c>
      <c r="J151" t="str">
        <f t="shared" si="39"/>
        <v>LSGA</v>
      </c>
      <c r="K151" t="str">
        <f t="shared" si="40"/>
        <v>LSGA</v>
      </c>
      <c r="M151" s="15" t="b">
        <f t="shared" si="42"/>
        <v>0</v>
      </c>
      <c r="N151" s="15" t="b">
        <f t="shared" si="43"/>
        <v>0</v>
      </c>
      <c r="O151" s="15" t="b">
        <f t="shared" si="44"/>
        <v>1</v>
      </c>
      <c r="P151" s="2" t="str">
        <f t="shared" si="45"/>
        <v/>
      </c>
      <c r="Q151">
        <f t="shared" si="46"/>
        <v>41778684940460.008</v>
      </c>
      <c r="R151" t="str">
        <f t="shared" si="47"/>
        <v/>
      </c>
      <c r="S151">
        <f t="shared" si="48"/>
        <v>49643456224168.477</v>
      </c>
      <c r="T151" t="str">
        <f t="shared" si="49"/>
        <v/>
      </c>
      <c r="U151">
        <f t="shared" si="50"/>
        <v>1.1882484165051335</v>
      </c>
    </row>
    <row r="152" spans="1:21">
      <c r="A152" s="3">
        <v>2</v>
      </c>
      <c r="B152" s="3" t="s">
        <v>148</v>
      </c>
      <c r="C152" s="4">
        <v>1.1858870000000001E-16</v>
      </c>
      <c r="D152" s="4">
        <v>1.61162E-16</v>
      </c>
      <c r="E152" s="2">
        <v>3.2392749999999998E-16</v>
      </c>
      <c r="F152" s="2">
        <f t="shared" si="41"/>
        <v>3.2392749999999998E-16</v>
      </c>
      <c r="G152" t="str">
        <f t="shared" si="37"/>
        <v>LSGA</v>
      </c>
      <c r="I152" t="str">
        <f t="shared" si="38"/>
        <v>STD</v>
      </c>
      <c r="J152" t="str">
        <f t="shared" si="39"/>
        <v>LSGA</v>
      </c>
      <c r="K152" t="str">
        <f t="shared" si="40"/>
        <v>LSGA</v>
      </c>
      <c r="M152" s="15" t="b">
        <f t="shared" si="42"/>
        <v>1</v>
      </c>
      <c r="N152" s="15" t="b">
        <f t="shared" si="43"/>
        <v>1</v>
      </c>
      <c r="O152" s="15" t="b">
        <f t="shared" si="44"/>
        <v>1</v>
      </c>
      <c r="P152" s="2" t="str">
        <f t="shared" si="45"/>
        <v/>
      </c>
      <c r="Q152">
        <f t="shared" si="46"/>
        <v>2.7315207941397448</v>
      </c>
      <c r="R152" t="str">
        <f t="shared" si="47"/>
        <v/>
      </c>
      <c r="S152">
        <f t="shared" si="48"/>
        <v>2.0099496159144215</v>
      </c>
      <c r="T152">
        <f t="shared" si="49"/>
        <v>1.3589996348724624</v>
      </c>
      <c r="U152" t="str">
        <f t="shared" si="50"/>
        <v/>
      </c>
    </row>
    <row r="153" spans="1:21">
      <c r="A153" s="3">
        <v>1</v>
      </c>
      <c r="B153" s="3" t="s">
        <v>149</v>
      </c>
      <c r="C153" s="4">
        <v>9.7894840000000003E-17</v>
      </c>
      <c r="D153" s="4">
        <v>1.067259E-16</v>
      </c>
      <c r="E153" s="2">
        <v>1.0663629999999999E-16</v>
      </c>
      <c r="F153" s="2">
        <f t="shared" si="41"/>
        <v>1.067259E-16</v>
      </c>
      <c r="G153" t="str">
        <f t="shared" si="37"/>
        <v>STD</v>
      </c>
      <c r="I153" t="str">
        <f t="shared" si="38"/>
        <v>STD</v>
      </c>
      <c r="J153" t="str">
        <f t="shared" si="39"/>
        <v>LSGA</v>
      </c>
      <c r="K153" t="str">
        <f t="shared" si="40"/>
        <v>STD</v>
      </c>
      <c r="M153" s="15" t="b">
        <f t="shared" si="42"/>
        <v>1</v>
      </c>
      <c r="N153" s="15" t="b">
        <f t="shared" si="43"/>
        <v>1</v>
      </c>
      <c r="O153" s="15" t="b">
        <f t="shared" si="44"/>
        <v>1</v>
      </c>
      <c r="P153" s="2" t="str">
        <f t="shared" si="45"/>
        <v/>
      </c>
      <c r="Q153">
        <f t="shared" si="46"/>
        <v>1.0892943897758043</v>
      </c>
      <c r="R153">
        <f t="shared" si="47"/>
        <v>1.0008402392055988</v>
      </c>
      <c r="S153" t="str">
        <f t="shared" si="48"/>
        <v/>
      </c>
      <c r="T153">
        <f t="shared" si="49"/>
        <v>1.0902096576285327</v>
      </c>
      <c r="U153" t="str">
        <f t="shared" si="50"/>
        <v/>
      </c>
    </row>
    <row r="154" spans="1:21">
      <c r="A154" s="3">
        <v>1</v>
      </c>
      <c r="B154" s="3" t="s">
        <v>150</v>
      </c>
      <c r="C154" s="4">
        <v>1.2343290000000001E-16</v>
      </c>
      <c r="D154" s="4">
        <v>1.592493E-16</v>
      </c>
      <c r="E154" s="2">
        <v>1.2097280000000001E-16</v>
      </c>
      <c r="F154" s="2">
        <f t="shared" si="41"/>
        <v>1.592493E-16</v>
      </c>
      <c r="G154" t="str">
        <f t="shared" si="37"/>
        <v>STD</v>
      </c>
      <c r="I154" t="str">
        <f t="shared" si="38"/>
        <v>STD</v>
      </c>
      <c r="J154" t="str">
        <f t="shared" si="39"/>
        <v>RAND</v>
      </c>
      <c r="K154" t="str">
        <f t="shared" si="40"/>
        <v>STD</v>
      </c>
      <c r="M154" s="15" t="b">
        <f t="shared" si="42"/>
        <v>1</v>
      </c>
      <c r="N154" s="15" t="b">
        <f t="shared" si="43"/>
        <v>1</v>
      </c>
      <c r="O154" s="15" t="b">
        <f t="shared" si="44"/>
        <v>1</v>
      </c>
      <c r="P154" s="2">
        <f t="shared" si="45"/>
        <v>1.0203359763517088</v>
      </c>
      <c r="Q154" t="str">
        <f t="shared" si="46"/>
        <v/>
      </c>
      <c r="R154">
        <f t="shared" si="47"/>
        <v>1.3164058366839486</v>
      </c>
      <c r="S154" t="str">
        <f t="shared" si="48"/>
        <v/>
      </c>
      <c r="T154">
        <f t="shared" si="49"/>
        <v>1.2901689906013711</v>
      </c>
      <c r="U154" t="str">
        <f t="shared" si="50"/>
        <v/>
      </c>
    </row>
    <row r="155" spans="1:21">
      <c r="A155" s="3">
        <v>1</v>
      </c>
      <c r="B155" s="3" t="s">
        <v>151</v>
      </c>
      <c r="C155" s="4">
        <v>108.9913</v>
      </c>
      <c r="D155" s="4">
        <v>15.50137</v>
      </c>
      <c r="E155" s="2">
        <v>279.84769999999997</v>
      </c>
      <c r="F155" s="2">
        <f t="shared" si="41"/>
        <v>279.84769999999997</v>
      </c>
      <c r="G155" t="str">
        <f t="shared" si="37"/>
        <v>LSGA</v>
      </c>
      <c r="I155" t="str">
        <f t="shared" si="38"/>
        <v>RAND</v>
      </c>
      <c r="J155" t="str">
        <f t="shared" si="39"/>
        <v>LSGA</v>
      </c>
      <c r="K155" t="str">
        <f t="shared" si="40"/>
        <v>LSGA</v>
      </c>
      <c r="M155" s="15" t="b">
        <f t="shared" si="42"/>
        <v>1</v>
      </c>
      <c r="N155" s="15" t="b">
        <f t="shared" si="43"/>
        <v>0</v>
      </c>
      <c r="O155" s="15" t="b">
        <f t="shared" si="44"/>
        <v>1</v>
      </c>
      <c r="P155" s="2" t="str">
        <f t="shared" si="45"/>
        <v/>
      </c>
      <c r="Q155">
        <f t="shared" si="46"/>
        <v>2.567615029823481</v>
      </c>
      <c r="R155" t="str">
        <f t="shared" si="47"/>
        <v/>
      </c>
      <c r="S155">
        <f t="shared" si="48"/>
        <v>18.053094661955683</v>
      </c>
      <c r="T155" t="str">
        <f t="shared" si="49"/>
        <v/>
      </c>
      <c r="U155">
        <f t="shared" si="50"/>
        <v>7.0310753178590017</v>
      </c>
    </row>
    <row r="156" spans="1:21">
      <c r="A156" s="3">
        <v>1</v>
      </c>
      <c r="B156" s="3" t="s">
        <v>152</v>
      </c>
      <c r="C156" s="4">
        <v>2.275033E-16</v>
      </c>
      <c r="D156" s="4">
        <v>3.2253010000000002E-16</v>
      </c>
      <c r="E156" s="2">
        <v>7.4303649999999998E-16</v>
      </c>
      <c r="F156" s="2">
        <f t="shared" si="41"/>
        <v>7.4303649999999998E-16</v>
      </c>
      <c r="G156" t="str">
        <f t="shared" si="37"/>
        <v>LSGA</v>
      </c>
      <c r="I156" t="str">
        <f t="shared" si="38"/>
        <v>STD</v>
      </c>
      <c r="J156" t="str">
        <f t="shared" si="39"/>
        <v>LSGA</v>
      </c>
      <c r="K156" t="str">
        <f t="shared" si="40"/>
        <v>LSGA</v>
      </c>
      <c r="M156" s="15" t="b">
        <f t="shared" si="42"/>
        <v>1</v>
      </c>
      <c r="N156" s="15" t="b">
        <f t="shared" si="43"/>
        <v>1</v>
      </c>
      <c r="O156" s="15" t="b">
        <f t="shared" si="44"/>
        <v>1</v>
      </c>
      <c r="P156" s="2" t="str">
        <f t="shared" si="45"/>
        <v/>
      </c>
      <c r="Q156">
        <f t="shared" si="46"/>
        <v>3.2660471298658087</v>
      </c>
      <c r="R156" t="str">
        <f t="shared" si="47"/>
        <v/>
      </c>
      <c r="S156">
        <f t="shared" si="48"/>
        <v>2.3037741283681736</v>
      </c>
      <c r="T156">
        <f t="shared" si="49"/>
        <v>1.4176941609198637</v>
      </c>
      <c r="U156" t="str">
        <f t="shared" si="50"/>
        <v/>
      </c>
    </row>
    <row r="157" spans="1:21">
      <c r="A157" s="3">
        <v>1</v>
      </c>
      <c r="B157" s="3" t="s">
        <v>153</v>
      </c>
      <c r="C157" s="4">
        <v>1.607723E-16</v>
      </c>
      <c r="D157" s="4">
        <v>2.930423E-16</v>
      </c>
      <c r="E157" s="2">
        <v>2.8874379999999999E-16</v>
      </c>
      <c r="F157" s="2">
        <f t="shared" si="41"/>
        <v>2.930423E-16</v>
      </c>
      <c r="G157" t="str">
        <f t="shared" si="37"/>
        <v>STD</v>
      </c>
      <c r="I157" t="str">
        <f t="shared" si="38"/>
        <v>STD</v>
      </c>
      <c r="J157" t="str">
        <f t="shared" si="39"/>
        <v>LSGA</v>
      </c>
      <c r="K157" t="str">
        <f t="shared" si="40"/>
        <v>STD</v>
      </c>
      <c r="M157" s="15" t="b">
        <f t="shared" si="42"/>
        <v>1</v>
      </c>
      <c r="N157" s="15" t="b">
        <f t="shared" si="43"/>
        <v>1</v>
      </c>
      <c r="O157" s="15" t="b">
        <f t="shared" si="44"/>
        <v>1</v>
      </c>
      <c r="P157" s="2" t="str">
        <f t="shared" si="45"/>
        <v/>
      </c>
      <c r="Q157">
        <f t="shared" si="46"/>
        <v>1.7959797800989348</v>
      </c>
      <c r="R157">
        <f t="shared" si="47"/>
        <v>1.014886899736029</v>
      </c>
      <c r="S157" t="str">
        <f t="shared" si="48"/>
        <v/>
      </c>
      <c r="T157">
        <f t="shared" si="49"/>
        <v>1.8227163510132032</v>
      </c>
      <c r="U157" t="str">
        <f t="shared" si="50"/>
        <v/>
      </c>
    </row>
    <row r="158" spans="1:21">
      <c r="A158" s="3">
        <v>2</v>
      </c>
      <c r="B158" s="3" t="s">
        <v>154</v>
      </c>
      <c r="C158" s="4">
        <v>0.51354809999999995</v>
      </c>
      <c r="D158" s="4">
        <v>0.50606739999999995</v>
      </c>
      <c r="E158" s="2">
        <v>1</v>
      </c>
      <c r="F158" s="2">
        <f t="shared" si="41"/>
        <v>1</v>
      </c>
      <c r="G158" t="str">
        <f t="shared" si="37"/>
        <v>LSGA</v>
      </c>
      <c r="I158" t="str">
        <f t="shared" si="38"/>
        <v>RAND</v>
      </c>
      <c r="J158" t="str">
        <f t="shared" si="39"/>
        <v>LSGA</v>
      </c>
      <c r="K158" t="str">
        <f t="shared" si="40"/>
        <v>LSGA</v>
      </c>
      <c r="M158" s="15" t="b">
        <f t="shared" si="42"/>
        <v>1</v>
      </c>
      <c r="N158" s="15" t="b">
        <f t="shared" si="43"/>
        <v>1</v>
      </c>
      <c r="O158" s="15" t="b">
        <f t="shared" si="44"/>
        <v>1</v>
      </c>
      <c r="P158" s="2" t="str">
        <f t="shared" si="45"/>
        <v/>
      </c>
      <c r="Q158">
        <f t="shared" si="46"/>
        <v>1.9472372694982225</v>
      </c>
      <c r="R158" t="str">
        <f t="shared" si="47"/>
        <v/>
      </c>
      <c r="S158">
        <f t="shared" si="48"/>
        <v>1.9760213758088352</v>
      </c>
      <c r="T158" t="str">
        <f t="shared" si="49"/>
        <v/>
      </c>
      <c r="U158">
        <f t="shared" si="50"/>
        <v>1.0147820231060132</v>
      </c>
    </row>
    <row r="159" spans="1:21">
      <c r="A159" s="3"/>
      <c r="B159" s="3"/>
      <c r="C159" s="4"/>
      <c r="D159" s="4"/>
      <c r="E159" s="2"/>
      <c r="F159" s="2"/>
    </row>
    <row r="160" spans="1:21" s="7" customFormat="1" ht="30.75" customHeight="1">
      <c r="E160" s="7">
        <f>COUNTIF(E2:E158, "&gt;=0.001")</f>
        <v>59</v>
      </c>
      <c r="M160" s="7">
        <f>COUNTIF(M2:M158, "=TRUE")</f>
        <v>84</v>
      </c>
      <c r="N160" s="7">
        <f t="shared" ref="N160:O160" si="51">COUNTIF(N2:N158, "=TRUE")</f>
        <v>102</v>
      </c>
      <c r="O160" s="7">
        <f t="shared" si="51"/>
        <v>148</v>
      </c>
      <c r="P160" s="1">
        <f>MEDIAN(P2:P158)</f>
        <v>1.1549224338593653</v>
      </c>
      <c r="Q160" s="1">
        <f>MEDIAN(Q2:Q158)</f>
        <v>8.1855445665291011</v>
      </c>
      <c r="R160" s="1">
        <f>MEDIAN(R2:R158)</f>
        <v>1.1651497492059639</v>
      </c>
      <c r="S160" s="1">
        <f>MEDIAN(S2:S158)</f>
        <v>3.8660714818783153</v>
      </c>
      <c r="T160" s="1">
        <f t="shared" ref="T160:U160" si="52">MEDIAN(T2:T158)</f>
        <v>1.8688541462618011</v>
      </c>
      <c r="U160" s="1">
        <f t="shared" si="52"/>
        <v>1.2912933545236671</v>
      </c>
    </row>
    <row r="161" spans="2:21">
      <c r="B161" s="18" t="s">
        <v>156</v>
      </c>
      <c r="C161" s="11" t="s">
        <v>178</v>
      </c>
      <c r="D161" s="11">
        <f>COUNTIF(G2:G158,"=RAND")</f>
        <v>11</v>
      </c>
      <c r="F161" s="12" t="s">
        <v>184</v>
      </c>
      <c r="G161" s="12" t="s">
        <v>185</v>
      </c>
      <c r="H161" s="17" t="s">
        <v>196</v>
      </c>
      <c r="I161" s="17"/>
      <c r="J161" s="7"/>
      <c r="P161" s="2">
        <f>MAX(P2:P158)</f>
        <v>17499614104950.482</v>
      </c>
      <c r="Q161" s="2">
        <f>MAX(Q2:Q158)</f>
        <v>8.9530888631126729E+28</v>
      </c>
      <c r="R161" s="2">
        <f>MAX(R2:R158)</f>
        <v>10825140900335.307</v>
      </c>
      <c r="S161" s="2">
        <f>MAX(S2:S158)</f>
        <v>8.5478229339984219E+28</v>
      </c>
      <c r="T161" s="2">
        <f t="shared" ref="T161:U161" si="53">MAX(T2:T158)</f>
        <v>463356735402028.62</v>
      </c>
      <c r="U161" s="2">
        <f t="shared" si="53"/>
        <v>8.5611743855451896E+28</v>
      </c>
    </row>
    <row r="162" spans="2:21" ht="28.5" customHeight="1">
      <c r="B162" s="18"/>
      <c r="C162" s="11" t="s">
        <v>190</v>
      </c>
      <c r="D162" s="11">
        <f>COUNTIF(G2:G158,"=STD")</f>
        <v>24</v>
      </c>
      <c r="F162" s="12">
        <f>COUNTIF(I2:I158,"=STD")</f>
        <v>96</v>
      </c>
      <c r="G162" s="12">
        <f>COUNTIF(I2:I158,"=RAND")</f>
        <v>40</v>
      </c>
      <c r="H162" s="17"/>
      <c r="I162" s="17"/>
      <c r="J162" s="7"/>
      <c r="P162" s="2">
        <f>MIN(P2:P158)</f>
        <v>1.0015619710012551</v>
      </c>
      <c r="Q162" s="2">
        <f>MIN(Q2:Q158)</f>
        <v>1.0000005175199478</v>
      </c>
      <c r="R162" s="2">
        <f>MIN(R2:R158)</f>
        <v>1.0007604091594353</v>
      </c>
      <c r="S162" s="2">
        <f>MIN(S2:S158)</f>
        <v>1.0000001725065897</v>
      </c>
      <c r="T162" s="2">
        <f t="shared" ref="T162:U162" si="54">MIN(T2:T158)</f>
        <v>1.0000003450132986</v>
      </c>
      <c r="U162" s="2">
        <f t="shared" si="54"/>
        <v>1.003795115470596</v>
      </c>
    </row>
    <row r="163" spans="2:21" ht="26.25" customHeight="1">
      <c r="B163" s="18"/>
      <c r="C163" s="11" t="s">
        <v>174</v>
      </c>
      <c r="D163" s="11">
        <f>COUNTIF(G2:G158,"=LSGA")-D164</f>
        <v>108</v>
      </c>
      <c r="F163" s="12"/>
      <c r="G163" s="12"/>
      <c r="H163" s="17"/>
      <c r="I163" s="17"/>
      <c r="J163" s="7"/>
      <c r="P163" s="2">
        <f>GEOMEAN(P2:P158)</f>
        <v>265.88509588831403</v>
      </c>
      <c r="Q163" s="2">
        <f t="shared" ref="Q163:S163" si="55">GEOMEAN(Q2:Q158)</f>
        <v>22665.139734551216</v>
      </c>
      <c r="R163" s="2">
        <f t="shared" si="55"/>
        <v>38.086019449361999</v>
      </c>
      <c r="S163" s="2">
        <f t="shared" si="55"/>
        <v>18378.709843998058</v>
      </c>
      <c r="T163" s="2">
        <f t="shared" ref="T163:U163" si="56">GEOMEAN(T2:T158)</f>
        <v>103.69519008337849</v>
      </c>
      <c r="U163" s="2">
        <f t="shared" si="56"/>
        <v>157.80317252237373</v>
      </c>
    </row>
    <row r="164" spans="2:21" ht="30">
      <c r="B164" s="18"/>
      <c r="C164" s="11" t="s">
        <v>173</v>
      </c>
      <c r="D164" s="5">
        <v>14</v>
      </c>
      <c r="F164" s="12" t="s">
        <v>179</v>
      </c>
      <c r="G164" s="12" t="s">
        <v>180</v>
      </c>
      <c r="H164" s="17"/>
      <c r="I164" s="17"/>
      <c r="J164" s="7"/>
      <c r="P164">
        <f>COUNTIF(P2:P158, "&gt;10")</f>
        <v>3</v>
      </c>
      <c r="Q164">
        <f t="shared" ref="Q164:S164" si="57">COUNTIF(Q2:Q158, "&gt;10")</f>
        <v>58</v>
      </c>
      <c r="R164">
        <f t="shared" si="57"/>
        <v>5</v>
      </c>
      <c r="S164">
        <f t="shared" si="57"/>
        <v>45</v>
      </c>
      <c r="T164">
        <f t="shared" ref="T164:U164" si="58">COUNTIF(T2:T158, "&gt;10")</f>
        <v>28</v>
      </c>
      <c r="U164">
        <f t="shared" si="58"/>
        <v>9</v>
      </c>
    </row>
    <row r="165" spans="2:21">
      <c r="B165" s="18"/>
      <c r="C165" s="11" t="s">
        <v>170</v>
      </c>
      <c r="D165" s="11">
        <f>SUM(D161:D164)</f>
        <v>157</v>
      </c>
      <c r="F165" s="12">
        <f>COUNTIF(J2:J158,"=LSGA")</f>
        <v>130</v>
      </c>
      <c r="G165" s="12">
        <f>COUNTIF(J2:J158,"=RAND")</f>
        <v>12</v>
      </c>
      <c r="H165" s="17"/>
      <c r="I165" s="17"/>
      <c r="J165" s="7"/>
    </row>
    <row r="166" spans="2:21">
      <c r="F166" s="12"/>
      <c r="G166" s="12"/>
      <c r="H166" s="17"/>
      <c r="I166" s="17"/>
      <c r="J166" s="7"/>
    </row>
    <row r="167" spans="2:21">
      <c r="F167" s="12" t="s">
        <v>186</v>
      </c>
      <c r="G167" s="12" t="s">
        <v>187</v>
      </c>
      <c r="H167" s="17"/>
      <c r="I167" s="17"/>
      <c r="J167" s="7"/>
    </row>
    <row r="168" spans="2:21">
      <c r="F168" s="12">
        <f>COUNTIF(K2:K158,"=LSGA")</f>
        <v>113</v>
      </c>
      <c r="G168" s="12">
        <f>COUNTIF(K2:K158,"=STD")</f>
        <v>30</v>
      </c>
      <c r="H168" s="17"/>
      <c r="I168" s="17"/>
      <c r="J168" s="7"/>
    </row>
    <row r="169" spans="2:21">
      <c r="H169" s="7"/>
      <c r="I169" s="7"/>
      <c r="J169" s="7"/>
    </row>
    <row r="170" spans="2:21">
      <c r="H170" s="7"/>
      <c r="I170" s="7"/>
      <c r="J170" s="7"/>
    </row>
    <row r="171" spans="2:21">
      <c r="H171" s="7"/>
      <c r="I171" s="7"/>
      <c r="J171" s="7"/>
    </row>
    <row r="172" spans="2:21">
      <c r="H172" s="7"/>
      <c r="I172" s="7"/>
      <c r="J172" s="7"/>
    </row>
    <row r="173" spans="2:21">
      <c r="H173" s="7"/>
      <c r="I173" s="7"/>
      <c r="J173" s="7"/>
    </row>
    <row r="174" spans="2:21">
      <c r="H174" s="7"/>
      <c r="I174" s="7"/>
      <c r="J174" s="7"/>
    </row>
    <row r="175" spans="2:21">
      <c r="H175" s="7"/>
      <c r="I175" s="7"/>
      <c r="J175" s="7"/>
    </row>
  </sheetData>
  <mergeCells count="2">
    <mergeCell ref="H161:I168"/>
    <mergeCell ref="B161:B16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MirrorDM</dc:creator>
  <dcterms:created xsi:type="dcterms:W3CDTF">2014-08-12T14:14:56Z</dcterms:created>
  <dcterms:modified xsi:type="dcterms:W3CDTF">2014-09-12T09:13:00Z</dcterms:modified>
</cp:coreProperties>
</file>