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Hoja 1" sheetId="2" r:id="rId5"/>
    <sheet state="visible" name="terminos_corrientes" sheetId="3" r:id="rId6"/>
    <sheet state="visible" name="terminos_reales" sheetId="4" r:id="rId7"/>
  </sheets>
  <definedNames/>
  <calcPr/>
</workbook>
</file>

<file path=xl/sharedStrings.xml><?xml version="1.0" encoding="utf-8"?>
<sst xmlns="http://schemas.openxmlformats.org/spreadsheetml/2006/main" count="744" uniqueCount="232">
  <si>
    <t>sector</t>
  </si>
  <si>
    <t>subsector</t>
  </si>
  <si>
    <t>variable</t>
  </si>
  <si>
    <t>frecuencia</t>
  </si>
  <si>
    <t>consumo_privado</t>
  </si>
  <si>
    <t>inversiones</t>
  </si>
  <si>
    <t>gasto_publico</t>
  </si>
  <si>
    <t>exportaciones</t>
  </si>
  <si>
    <t>importaciones</t>
  </si>
  <si>
    <t>variacion</t>
  </si>
  <si>
    <t>pib</t>
  </si>
  <si>
    <t>inflacion_y_tasa_lider</t>
  </si>
  <si>
    <t>inflacion_de_guatemala</t>
  </si>
  <si>
    <t>inflacion_acumulada</t>
  </si>
  <si>
    <t>Mensual</t>
  </si>
  <si>
    <t>inflacion_intermensual</t>
  </si>
  <si>
    <t>inflacion_promedio</t>
  </si>
  <si>
    <t>inflacion_total</t>
  </si>
  <si>
    <t>ipc_total</t>
  </si>
  <si>
    <t>tasa_lider</t>
  </si>
  <si>
    <t>tasa_int_lider_pm</t>
  </si>
  <si>
    <t>operaciones_monetarias_y_cambiarias</t>
  </si>
  <si>
    <t>depositos_a_plazo</t>
  </si>
  <si>
    <t>oper_estab_mon_me</t>
  </si>
  <si>
    <t>oper_estab_mon_mn</t>
  </si>
  <si>
    <t>sector_externo</t>
  </si>
  <si>
    <t>balanza_cambiaria</t>
  </si>
  <si>
    <t>egreso_div_cap_oficial</t>
  </si>
  <si>
    <t>egreso_div_cap_priv</t>
  </si>
  <si>
    <t>egreso_div_cap_imp</t>
  </si>
  <si>
    <t>egreso_div_inv_cap_priv</t>
  </si>
  <si>
    <t>egreso_div_inv_rend_inv</t>
  </si>
  <si>
    <t>egreso_div_otros_servicios</t>
  </si>
  <si>
    <t>egreso_div_prest_cap_oficial</t>
  </si>
  <si>
    <t>egreso_div_prest_cap_priv</t>
  </si>
  <si>
    <t>egreso_div_prest_rend_inv</t>
  </si>
  <si>
    <t>egreso_div_rend_inv</t>
  </si>
  <si>
    <t>egreso_div_servicios_gob</t>
  </si>
  <si>
    <t>egreso_div_servicios_seg</t>
  </si>
  <si>
    <t>egreso_div_servicios_trans</t>
  </si>
  <si>
    <t>egreso_div_transf_donaciones</t>
  </si>
  <si>
    <t>egreso_div_turismo_viajes</t>
  </si>
  <si>
    <t>ingreso_div_cap_oficial</t>
  </si>
  <si>
    <t>ingreso_div_cap_priv</t>
  </si>
  <si>
    <t>ingreso_div_exp</t>
  </si>
  <si>
    <t>ingreso_div_inv_cap_priv</t>
  </si>
  <si>
    <t>ingreso_div_inv_rend_inv</t>
  </si>
  <si>
    <t>ingreso_div_otros_servicios</t>
  </si>
  <si>
    <t>ingreso_div_prest_cap_oficial</t>
  </si>
  <si>
    <t>ingreso_div_prest_cap_priv</t>
  </si>
  <si>
    <t>ingreso_div_prest_rend_inv</t>
  </si>
  <si>
    <t>ingreso_div_remesas_familiares</t>
  </si>
  <si>
    <t>ingreso_div_rend_inv</t>
  </si>
  <si>
    <t>ingreso_div_servicios_gob</t>
  </si>
  <si>
    <t>ingreso_div_servicios_seg</t>
  </si>
  <si>
    <t>ingreso_div_servicios_trans</t>
  </si>
  <si>
    <t>ingreso_div_transf_donaciones</t>
  </si>
  <si>
    <t>ingreso_div_turismo_viajes</t>
  </si>
  <si>
    <t>balanza_de_pagos</t>
  </si>
  <si>
    <t>act_reserva</t>
  </si>
  <si>
    <t>Trimestral</t>
  </si>
  <si>
    <t>adq_neta_act_fina</t>
  </si>
  <si>
    <t>cta_corriente_balanza_pagos</t>
  </si>
  <si>
    <t>cta_bienes_balanza_pagos</t>
  </si>
  <si>
    <t>cta_capital_neto</t>
  </si>
  <si>
    <t>cta_fina</t>
  </si>
  <si>
    <t>errores_omisiones_neto</t>
  </si>
  <si>
    <t>exp_fob</t>
  </si>
  <si>
    <t>imp_fob</t>
  </si>
  <si>
    <t>ingreso_prim</t>
  </si>
  <si>
    <t>ingreso_sec_neto</t>
  </si>
  <si>
    <t>inv_dir_exterior</t>
  </si>
  <si>
    <t>inv_car_act</t>
  </si>
  <si>
    <t>inv_car_pas</t>
  </si>
  <si>
    <t>inv_extranjera_dir_gtq</t>
  </si>
  <si>
    <t>manufac_insumos_fisicos_otros</t>
  </si>
  <si>
    <t>otra_inv_act</t>
  </si>
  <si>
    <t>otra_inv_pas</t>
  </si>
  <si>
    <t>otro_ingreso_prim</t>
  </si>
  <si>
    <t>otros_servicios</t>
  </si>
  <si>
    <t>pas_netos_incurridos</t>
  </si>
  <si>
    <t>remun_empleados</t>
  </si>
  <si>
    <t>renta_inv_car</t>
  </si>
  <si>
    <t>renta_inv_dir</t>
  </si>
  <si>
    <t>renta_otra_inv</t>
  </si>
  <si>
    <t>renta_act_reserva</t>
  </si>
  <si>
    <t>servicio_transporte</t>
  </si>
  <si>
    <t>servicios</t>
  </si>
  <si>
    <t>servicios_seguros_pensiones</t>
  </si>
  <si>
    <t>servicios_financieros</t>
  </si>
  <si>
    <t>viajes</t>
  </si>
  <si>
    <t>comercio_exterior</t>
  </si>
  <si>
    <t>cif_imp_com_exterior</t>
  </si>
  <si>
    <t>cif_imp_cap_ind_telecom_constru</t>
  </si>
  <si>
    <t>cif_imp_cap_transporte</t>
  </si>
  <si>
    <t>cif_imp_cap_agricultura</t>
  </si>
  <si>
    <t>cif_imp_con_duradero</t>
  </si>
  <si>
    <t>cif_imp_con_no_duradero</t>
  </si>
  <si>
    <t>cif_imp_con_no_semiduradero</t>
  </si>
  <si>
    <t>cif_imp_combustible_aceites_min</t>
  </si>
  <si>
    <t>cif_imp_mat_primas_prod_agric</t>
  </si>
  <si>
    <t>cif_imp_mat_primas_prod_indus</t>
  </si>
  <si>
    <t>cif_imp_mat_construccion</t>
  </si>
  <si>
    <t>fob_exp_com_exterior</t>
  </si>
  <si>
    <t>fob_exp_azucar</t>
  </si>
  <si>
    <t>fob_exp_banano</t>
  </si>
  <si>
    <t>fob_exp_cafe</t>
  </si>
  <si>
    <t>fob_exp_cardamomo</t>
  </si>
  <si>
    <t>fob_exp_petroleo</t>
  </si>
  <si>
    <t>posicion_de_inversion_internacional</t>
  </si>
  <si>
    <t>saldo_final_periodo_act</t>
  </si>
  <si>
    <t>saldo_final_periodo_act_res</t>
  </si>
  <si>
    <t>saldo_final_act_inv_dir_ext</t>
  </si>
  <si>
    <t>saldo_final_act_inv_car</t>
  </si>
  <si>
    <t>saldo_final_act_otra_inv</t>
  </si>
  <si>
    <t>saldo_final_pas</t>
  </si>
  <si>
    <t>saldo_final_pas_inv_car</t>
  </si>
  <si>
    <t>saldo_final_pas_inv_dir_guat</t>
  </si>
  <si>
    <t>saldo_final_pas_otra_inv</t>
  </si>
  <si>
    <t>saldo_final_po_neta_no_residentes</t>
  </si>
  <si>
    <t>reservas_monetarias_internacionales</t>
  </si>
  <si>
    <t>reservas_inter_netas</t>
  </si>
  <si>
    <t>sector_fiscal</t>
  </si>
  <si>
    <t>deuda_publica_total</t>
  </si>
  <si>
    <t>deuda_pub_externa</t>
  </si>
  <si>
    <t>deuda_pub_externa_gob_ctral</t>
  </si>
  <si>
    <t>deuda_pub_externa_sector_pub</t>
  </si>
  <si>
    <t>deuda_pub_interna_sector_pub_no_fina</t>
  </si>
  <si>
    <t>deuda_pub_interna_intragub_banguat</t>
  </si>
  <si>
    <t>deuda_pub_interna_intragub_sector_pub_no_fina</t>
  </si>
  <si>
    <t>financiamiento_total</t>
  </si>
  <si>
    <t>financiamiento_externo_gob_ctral</t>
  </si>
  <si>
    <t>financiamiento_interno_gob_ctral</t>
  </si>
  <si>
    <t>financiamiento_total_gob_ctral</t>
  </si>
  <si>
    <t>operaciones_del_gobierno_central</t>
  </si>
  <si>
    <t>donaciones_gob_ctral</t>
  </si>
  <si>
    <t>gastos_corrientes_gob_ctral</t>
  </si>
  <si>
    <t>gastos_cap_gob_ctral</t>
  </si>
  <si>
    <t>gastos_totales_gob_ctral</t>
  </si>
  <si>
    <t>ingresos_no_trib_gob_ctral</t>
  </si>
  <si>
    <t>ingresos_totales_gob_ctral</t>
  </si>
  <si>
    <t>ingresos_trib_gob</t>
  </si>
  <si>
    <t>sector_monetario_y_financiero</t>
  </si>
  <si>
    <t>agregados_monetarios_y_crediticios</t>
  </si>
  <si>
    <t>base_monetaria</t>
  </si>
  <si>
    <t>cred_sec_priv_me</t>
  </si>
  <si>
    <t>cred_sec_priv_mn</t>
  </si>
  <si>
    <t>cred_sec_priv_total</t>
  </si>
  <si>
    <t>dep_cuasimon_me</t>
  </si>
  <si>
    <t>dep_cuasimon_mn</t>
  </si>
  <si>
    <t>dep_mon_me</t>
  </si>
  <si>
    <t>dep_mon_mn</t>
  </si>
  <si>
    <t>emision_monetaria</t>
  </si>
  <si>
    <t>medio_circulante</t>
  </si>
  <si>
    <t>medios_pago_me</t>
  </si>
  <si>
    <t>medios_pago_mn</t>
  </si>
  <si>
    <t>medios_pago_totales</t>
  </si>
  <si>
    <t>numerario_circulacion</t>
  </si>
  <si>
    <t>cuentas_del_banco_central</t>
  </si>
  <si>
    <t>pos_neta_banguat_sec_pub</t>
  </si>
  <si>
    <t>encaje</t>
  </si>
  <si>
    <t>encaje_me</t>
  </si>
  <si>
    <t>encaje_mn</t>
  </si>
  <si>
    <t>tasa_de_interes</t>
  </si>
  <si>
    <t>tid_activa_me</t>
  </si>
  <si>
    <t>tid_activa_mn</t>
  </si>
  <si>
    <t>tid_cdps_me</t>
  </si>
  <si>
    <t>tid_cdps_mn</t>
  </si>
  <si>
    <t>Semanal</t>
  </si>
  <si>
    <t>tid_ahorro_me</t>
  </si>
  <si>
    <t>tid_ahorro_mn</t>
  </si>
  <si>
    <t>tid_desc_me</t>
  </si>
  <si>
    <t>tid_desc_mn</t>
  </si>
  <si>
    <t>tid_oblig_me</t>
  </si>
  <si>
    <t>tid_oblig_mn</t>
  </si>
  <si>
    <t>tid_prest_mn</t>
  </si>
  <si>
    <t>tid_prest_me</t>
  </si>
  <si>
    <t>tid_pasiva_me</t>
  </si>
  <si>
    <t>tid_pasiva_mn</t>
  </si>
  <si>
    <t>sector_real</t>
  </si>
  <si>
    <t>indice_mensual_actividad_economica</t>
  </si>
  <si>
    <t>agro</t>
  </si>
  <si>
    <t>minas</t>
  </si>
  <si>
    <t>indust_manuf</t>
  </si>
  <si>
    <t>elect</t>
  </si>
  <si>
    <t>construc</t>
  </si>
  <si>
    <t>comers</t>
  </si>
  <si>
    <t>transport</t>
  </si>
  <si>
    <t>hosped</t>
  </si>
  <si>
    <t>taxs</t>
  </si>
  <si>
    <t>comunic</t>
  </si>
  <si>
    <t>finan</t>
  </si>
  <si>
    <t>inmob</t>
  </si>
  <si>
    <t>act_profes</t>
  </si>
  <si>
    <t>admon_publica</t>
  </si>
  <si>
    <t>ensenanza</t>
  </si>
  <si>
    <t>salud</t>
  </si>
  <si>
    <t>otr_act</t>
  </si>
  <si>
    <t>tipos_de_cambio</t>
  </si>
  <si>
    <t>tipo_de_cambio</t>
  </si>
  <si>
    <t>tipo_cambio_de_referencia_gtq_usd</t>
  </si>
  <si>
    <t>Diaria</t>
  </si>
  <si>
    <t>tipo_cambio_prom_pond_compras_mid</t>
  </si>
  <si>
    <t>tipo_cambio_prom_pond_ventas_mid</t>
  </si>
  <si>
    <t>pib_gasto</t>
  </si>
  <si>
    <t>exportacion_bienes_servicios</t>
  </si>
  <si>
    <t>formacion_bruta_capital_fijo</t>
  </si>
  <si>
    <t>gasto_consumo_final_gobierno_central</t>
  </si>
  <si>
    <t>gasto_consumo_final_hogar_isflsh</t>
  </si>
  <si>
    <t>importaciones_bienes_servicios</t>
  </si>
  <si>
    <t>variacion_existencias</t>
  </si>
  <si>
    <t>Cálculo del PIB desagregado por componentes</t>
  </si>
  <si>
    <t>$PIB</t>
  </si>
  <si>
    <t>PIB</t>
  </si>
  <si>
    <t>Exportaciones</t>
  </si>
  <si>
    <t>Inversiones</t>
  </si>
  <si>
    <t>Consumo</t>
  </si>
  <si>
    <t>Importaciones</t>
  </si>
  <si>
    <t>Tasa de variación</t>
  </si>
  <si>
    <t>Fecha</t>
  </si>
  <si>
    <t>Tasa_Var</t>
  </si>
  <si>
    <t>$pib</t>
  </si>
  <si>
    <t>Inversión</t>
  </si>
  <si>
    <t>Gobierno</t>
  </si>
  <si>
    <t>Exportacion</t>
  </si>
  <si>
    <t>Importación</t>
  </si>
  <si>
    <t>Variación</t>
  </si>
  <si>
    <t>Consumo Final</t>
  </si>
  <si>
    <t>$consumo_final</t>
  </si>
  <si>
    <t>$tasa_var</t>
  </si>
  <si>
    <t>$dif_pib</t>
  </si>
  <si>
    <t>$dif_tasa_var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</si>
</sst>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"/>
    <numFmt numFmtId="165" formatCode="#,##0.00;(#,##0.00)"/>
    <numFmt numFmtId="166" formatCode="dd/mm/yy"/>
    <numFmt numFmtId="167" formatCode="d/m/yy"/>
  </numFmts>
  <fonts count="9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/>
    </xf>
    <xf borderId="0" fillId="3" fontId="0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readingOrder="0"/>
    </xf>
    <xf borderId="0" fillId="4" fontId="0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0" xfId="0" applyFont="1"/>
    <xf borderId="0" fillId="0" fontId="5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4" xfId="0" applyFont="1" applyNumberFormat="1"/>
    <xf borderId="0" fillId="0" fontId="3" numFmtId="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10" xfId="0" applyFont="1" applyNumberFormat="1"/>
    <xf borderId="0" fillId="0" fontId="4" numFmtId="165" xfId="0" applyAlignment="1" applyFont="1" applyNumberFormat="1">
      <alignment readingOrder="0"/>
    </xf>
    <xf borderId="0" fillId="0" fontId="4" numFmtId="0" xfId="0" applyFont="1"/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67" xfId="0" applyAlignment="1" applyFont="1" applyNumberFormat="1">
      <alignment horizontal="right" readingOrder="0" shrinkToFit="0" vertical="bottom" wrapText="0"/>
    </xf>
    <xf borderId="0" fillId="6" fontId="8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6" fontId="8" numFmtId="0" xfId="0" applyAlignment="1" applyFont="1">
      <alignment horizontal="right" readingOrder="0" shrinkToFit="0" vertical="bottom" wrapText="0"/>
    </xf>
    <xf borderId="0" fillId="6" fontId="7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Tasa_Var y $tasa_var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terminos_reales!$C$1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terminos_reales!$C$2:$C$1000</c:f>
              <c:numCache/>
            </c:numRef>
          </c:val>
          <c:smooth val="0"/>
        </c:ser>
        <c:ser>
          <c:idx val="1"/>
          <c:order val="1"/>
          <c:tx>
            <c:strRef>
              <c:f>terminos_reales!$E$1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terminos_reales!$E$2:$E$1000</c:f>
              <c:numCache/>
            </c:numRef>
          </c:val>
          <c:smooth val="0"/>
        </c:ser>
        <c:axId val="1584633656"/>
        <c:axId val="2070028203"/>
      </c:lineChart>
      <c:catAx>
        <c:axId val="158463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028203"/>
      </c:catAx>
      <c:valAx>
        <c:axId val="207002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633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y $pib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terminos_reales!$B$1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terminos_reales!$B$2:$B$1000</c:f>
              <c:numCache/>
            </c:numRef>
          </c:val>
          <c:smooth val="0"/>
        </c:ser>
        <c:ser>
          <c:idx val="1"/>
          <c:order val="1"/>
          <c:tx>
            <c:strRef>
              <c:f>terminos_reales!$D$1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terminos_reales!$D$2:$D$1000</c:f>
              <c:numCache/>
            </c:numRef>
          </c:val>
          <c:smooth val="0"/>
        </c:ser>
        <c:axId val="2033243290"/>
        <c:axId val="138429633"/>
      </c:lineChart>
      <c:catAx>
        <c:axId val="203324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29633"/>
      </c:catAx>
      <c:valAx>
        <c:axId val="13842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243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62</xdr:row>
      <xdr:rowOff>85725</xdr:rowOff>
    </xdr:from>
    <xdr:ext cx="6372225" cy="3933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381000</xdr:colOff>
      <xdr:row>82</xdr:row>
      <xdr:rowOff>190500</xdr:rowOff>
    </xdr:from>
    <xdr:ext cx="6324600" cy="3933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34.75"/>
    <col customWidth="1" min="3" max="3" width="86.63"/>
    <col customWidth="1" min="5" max="5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4" t="s">
        <v>12</v>
      </c>
      <c r="C2" s="4" t="s">
        <v>13</v>
      </c>
      <c r="D2" s="4" t="s">
        <v>14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1">
        <v>1.0</v>
      </c>
      <c r="K2" s="1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4" t="s">
        <v>12</v>
      </c>
      <c r="C3" s="4" t="s">
        <v>15</v>
      </c>
      <c r="D3" s="4" t="s">
        <v>14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1">
        <v>1.0</v>
      </c>
      <c r="K3" s="1">
        <v>0.0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4" t="s">
        <v>12</v>
      </c>
      <c r="C4" s="4" t="s">
        <v>16</v>
      </c>
      <c r="D4" s="4" t="s">
        <v>14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1">
        <v>1.0</v>
      </c>
      <c r="K4" s="1">
        <v>0.0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4" t="s">
        <v>12</v>
      </c>
      <c r="C5" s="4" t="s">
        <v>17</v>
      </c>
      <c r="D5" s="4" t="s">
        <v>14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1">
        <v>1.0</v>
      </c>
      <c r="K5" s="1">
        <v>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11</v>
      </c>
      <c r="B6" s="6" t="s">
        <v>12</v>
      </c>
      <c r="C6" s="6" t="s">
        <v>18</v>
      </c>
      <c r="D6" s="6" t="s">
        <v>14</v>
      </c>
      <c r="E6" s="6">
        <v>1.0</v>
      </c>
      <c r="F6" s="6">
        <v>1.0</v>
      </c>
      <c r="G6" s="6">
        <v>0.0</v>
      </c>
      <c r="H6" s="6">
        <v>1.0</v>
      </c>
      <c r="I6" s="6">
        <v>1.0</v>
      </c>
      <c r="J6" s="1">
        <v>1.0</v>
      </c>
      <c r="K6" s="1">
        <v>0.0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11</v>
      </c>
      <c r="B7" s="8" t="s">
        <v>19</v>
      </c>
      <c r="C7" s="8" t="s">
        <v>20</v>
      </c>
      <c r="D7" s="8" t="s">
        <v>14</v>
      </c>
      <c r="E7" s="8">
        <v>1.0</v>
      </c>
      <c r="F7" s="8">
        <v>1.0</v>
      </c>
      <c r="G7" s="8">
        <v>1.0</v>
      </c>
      <c r="H7" s="8">
        <v>1.0</v>
      </c>
      <c r="I7" s="8">
        <v>1.0</v>
      </c>
      <c r="J7" s="1">
        <v>1.0</v>
      </c>
      <c r="K7" s="1">
        <v>0.0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21</v>
      </c>
      <c r="B8" s="9" t="s">
        <v>22</v>
      </c>
      <c r="C8" s="9" t="s">
        <v>23</v>
      </c>
      <c r="D8" s="9" t="s">
        <v>14</v>
      </c>
      <c r="E8" s="9">
        <v>1.0</v>
      </c>
      <c r="F8" s="9">
        <v>1.0</v>
      </c>
      <c r="G8" s="9">
        <v>0.0</v>
      </c>
      <c r="H8" s="9">
        <v>0.0</v>
      </c>
      <c r="I8" s="9">
        <v>0.0</v>
      </c>
      <c r="J8" s="1">
        <v>1.0</v>
      </c>
      <c r="K8" s="1">
        <v>0.0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21</v>
      </c>
      <c r="B9" s="9" t="s">
        <v>22</v>
      </c>
      <c r="C9" s="9" t="s">
        <v>24</v>
      </c>
      <c r="D9" s="9" t="s">
        <v>14</v>
      </c>
      <c r="E9" s="9">
        <v>1.0</v>
      </c>
      <c r="F9" s="9">
        <v>1.0</v>
      </c>
      <c r="G9" s="9">
        <v>0.0</v>
      </c>
      <c r="H9" s="9">
        <v>0.0</v>
      </c>
      <c r="I9" s="9">
        <v>0.0</v>
      </c>
      <c r="J9" s="1">
        <v>1.0</v>
      </c>
      <c r="K9" s="1">
        <v>0.0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25</v>
      </c>
      <c r="B10" s="9" t="s">
        <v>26</v>
      </c>
      <c r="C10" s="9" t="s">
        <v>27</v>
      </c>
      <c r="D10" s="9" t="s">
        <v>14</v>
      </c>
      <c r="E10" s="9">
        <v>0.0</v>
      </c>
      <c r="F10" s="9">
        <v>1.0</v>
      </c>
      <c r="G10" s="9">
        <v>0.0</v>
      </c>
      <c r="H10" s="9">
        <v>0.0</v>
      </c>
      <c r="I10" s="9">
        <v>0.0</v>
      </c>
      <c r="J10" s="1">
        <v>1.0</v>
      </c>
      <c r="K10" s="1">
        <v>0.0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25</v>
      </c>
      <c r="B11" s="9" t="s">
        <v>26</v>
      </c>
      <c r="C11" s="9" t="s">
        <v>28</v>
      </c>
      <c r="D11" s="9" t="s">
        <v>14</v>
      </c>
      <c r="E11" s="9">
        <v>0.0</v>
      </c>
      <c r="F11" s="9">
        <v>1.0</v>
      </c>
      <c r="G11" s="9">
        <v>0.0</v>
      </c>
      <c r="H11" s="9">
        <v>0.0</v>
      </c>
      <c r="I11" s="9">
        <v>0.0</v>
      </c>
      <c r="J11" s="1">
        <v>1.0</v>
      </c>
      <c r="K11" s="1">
        <v>0.0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25</v>
      </c>
      <c r="B12" s="9" t="s">
        <v>26</v>
      </c>
      <c r="C12" s="9" t="s">
        <v>29</v>
      </c>
      <c r="D12" s="9" t="s">
        <v>14</v>
      </c>
      <c r="E12" s="10">
        <v>1.0</v>
      </c>
      <c r="F12" s="9">
        <v>0.0</v>
      </c>
      <c r="G12" s="9">
        <v>0.0</v>
      </c>
      <c r="H12" s="9">
        <v>0.0</v>
      </c>
      <c r="I12" s="9">
        <v>0.0</v>
      </c>
      <c r="J12" s="1">
        <v>1.0</v>
      </c>
      <c r="K12" s="1">
        <v>0.0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25</v>
      </c>
      <c r="B13" s="9" t="s">
        <v>26</v>
      </c>
      <c r="C13" s="9" t="s">
        <v>30</v>
      </c>
      <c r="D13" s="9" t="s">
        <v>14</v>
      </c>
      <c r="E13" s="10">
        <v>0.0</v>
      </c>
      <c r="F13" s="9">
        <v>1.0</v>
      </c>
      <c r="G13" s="9">
        <v>0.0</v>
      </c>
      <c r="H13" s="9">
        <v>0.0</v>
      </c>
      <c r="I13" s="9">
        <v>0.0</v>
      </c>
      <c r="J13" s="1">
        <v>1.0</v>
      </c>
      <c r="K13" s="1">
        <v>0.0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 t="s">
        <v>25</v>
      </c>
      <c r="B14" s="9" t="s">
        <v>26</v>
      </c>
      <c r="C14" s="9" t="s">
        <v>31</v>
      </c>
      <c r="D14" s="9" t="s">
        <v>14</v>
      </c>
      <c r="E14" s="10">
        <v>0.0</v>
      </c>
      <c r="F14" s="9">
        <v>1.0</v>
      </c>
      <c r="G14" s="9">
        <v>0.0</v>
      </c>
      <c r="H14" s="9">
        <v>0.0</v>
      </c>
      <c r="I14" s="9">
        <v>0.0</v>
      </c>
      <c r="J14" s="1">
        <v>1.0</v>
      </c>
      <c r="K14" s="1">
        <v>0.0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25</v>
      </c>
      <c r="B15" s="9" t="s">
        <v>26</v>
      </c>
      <c r="C15" s="9" t="s">
        <v>32</v>
      </c>
      <c r="D15" s="9" t="s">
        <v>14</v>
      </c>
      <c r="E15" s="10">
        <v>0.0</v>
      </c>
      <c r="F15" s="9">
        <v>1.0</v>
      </c>
      <c r="G15" s="9">
        <v>0.0</v>
      </c>
      <c r="H15" s="9">
        <v>0.0</v>
      </c>
      <c r="I15" s="9">
        <v>0.0</v>
      </c>
      <c r="J15" s="1">
        <v>1.0</v>
      </c>
      <c r="K15" s="1">
        <v>0.0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25</v>
      </c>
      <c r="B16" s="9" t="s">
        <v>26</v>
      </c>
      <c r="C16" s="9" t="s">
        <v>33</v>
      </c>
      <c r="D16" s="9" t="s">
        <v>14</v>
      </c>
      <c r="E16" s="10">
        <v>0.0</v>
      </c>
      <c r="F16" s="9">
        <v>0.0</v>
      </c>
      <c r="G16" s="9">
        <v>1.0</v>
      </c>
      <c r="H16" s="9">
        <v>0.0</v>
      </c>
      <c r="I16" s="9">
        <v>0.0</v>
      </c>
      <c r="J16" s="1">
        <v>1.0</v>
      </c>
      <c r="K16" s="1">
        <v>0.0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 t="s">
        <v>25</v>
      </c>
      <c r="B17" s="9" t="s">
        <v>26</v>
      </c>
      <c r="C17" s="9" t="s">
        <v>34</v>
      </c>
      <c r="D17" s="9" t="s">
        <v>14</v>
      </c>
      <c r="E17" s="10">
        <v>0.0</v>
      </c>
      <c r="F17" s="9">
        <v>0.0</v>
      </c>
      <c r="G17" s="9">
        <v>1.0</v>
      </c>
      <c r="H17" s="9">
        <v>0.0</v>
      </c>
      <c r="I17" s="9">
        <v>0.0</v>
      </c>
      <c r="J17" s="1">
        <v>1.0</v>
      </c>
      <c r="K17" s="1">
        <v>0.0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25</v>
      </c>
      <c r="B18" s="9" t="s">
        <v>26</v>
      </c>
      <c r="C18" s="9" t="s">
        <v>35</v>
      </c>
      <c r="D18" s="9" t="s">
        <v>14</v>
      </c>
      <c r="E18" s="10">
        <v>0.0</v>
      </c>
      <c r="F18" s="9">
        <v>1.0</v>
      </c>
      <c r="G18" s="9">
        <v>0.0</v>
      </c>
      <c r="H18" s="9">
        <v>0.0</v>
      </c>
      <c r="I18" s="9">
        <v>0.0</v>
      </c>
      <c r="J18" s="1">
        <v>1.0</v>
      </c>
      <c r="K18" s="1">
        <v>0.0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25</v>
      </c>
      <c r="B19" s="9" t="s">
        <v>26</v>
      </c>
      <c r="C19" s="9" t="s">
        <v>36</v>
      </c>
      <c r="D19" s="9" t="s">
        <v>14</v>
      </c>
      <c r="E19" s="10">
        <v>0.0</v>
      </c>
      <c r="F19" s="9">
        <v>1.0</v>
      </c>
      <c r="G19" s="9">
        <v>0.0</v>
      </c>
      <c r="H19" s="9">
        <v>0.0</v>
      </c>
      <c r="I19" s="9">
        <v>0.0</v>
      </c>
      <c r="J19" s="1">
        <v>1.0</v>
      </c>
      <c r="K19" s="1">
        <v>0.0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25</v>
      </c>
      <c r="B20" s="9" t="s">
        <v>26</v>
      </c>
      <c r="C20" s="9" t="s">
        <v>37</v>
      </c>
      <c r="D20" s="9" t="s">
        <v>14</v>
      </c>
      <c r="E20" s="10">
        <v>0.0</v>
      </c>
      <c r="F20" s="9">
        <v>0.0</v>
      </c>
      <c r="G20" s="9">
        <v>1.0</v>
      </c>
      <c r="H20" s="9">
        <v>0.0</v>
      </c>
      <c r="I20" s="9">
        <v>0.0</v>
      </c>
      <c r="J20" s="9">
        <v>1.0</v>
      </c>
      <c r="K20" s="1">
        <v>0.0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25</v>
      </c>
      <c r="B21" s="9" t="s">
        <v>26</v>
      </c>
      <c r="C21" s="9" t="s">
        <v>38</v>
      </c>
      <c r="D21" s="9" t="s">
        <v>14</v>
      </c>
      <c r="E21" s="10">
        <v>0.0</v>
      </c>
      <c r="F21" s="9">
        <v>1.0</v>
      </c>
      <c r="G21" s="9">
        <v>0.0</v>
      </c>
      <c r="H21" s="9">
        <v>0.0</v>
      </c>
      <c r="I21" s="9">
        <v>0.0</v>
      </c>
      <c r="J21" s="9">
        <v>1.0</v>
      </c>
      <c r="K21" s="1">
        <v>0.0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25</v>
      </c>
      <c r="B22" s="9" t="s">
        <v>26</v>
      </c>
      <c r="C22" s="9" t="s">
        <v>39</v>
      </c>
      <c r="D22" s="9" t="s">
        <v>14</v>
      </c>
      <c r="E22" s="10">
        <v>1.0</v>
      </c>
      <c r="F22" s="9">
        <v>1.0</v>
      </c>
      <c r="G22" s="9">
        <v>1.0</v>
      </c>
      <c r="H22" s="9">
        <v>1.0</v>
      </c>
      <c r="I22" s="9">
        <v>1.0</v>
      </c>
      <c r="J22" s="9">
        <v>1.0</v>
      </c>
      <c r="K22" s="1">
        <v>0.0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25</v>
      </c>
      <c r="B23" s="9" t="s">
        <v>26</v>
      </c>
      <c r="C23" s="9" t="s">
        <v>40</v>
      </c>
      <c r="D23" s="9" t="s">
        <v>14</v>
      </c>
      <c r="E23" s="10">
        <v>1.0</v>
      </c>
      <c r="F23" s="9">
        <v>1.0</v>
      </c>
      <c r="G23" s="9">
        <v>1.0</v>
      </c>
      <c r="H23" s="9">
        <v>1.0</v>
      </c>
      <c r="I23" s="9">
        <v>1.0</v>
      </c>
      <c r="J23" s="9">
        <v>1.0</v>
      </c>
      <c r="K23" s="1">
        <v>0.0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25</v>
      </c>
      <c r="B24" s="9" t="s">
        <v>26</v>
      </c>
      <c r="C24" s="9" t="s">
        <v>41</v>
      </c>
      <c r="D24" s="9" t="s">
        <v>14</v>
      </c>
      <c r="E24" s="10">
        <v>1.0</v>
      </c>
      <c r="F24" s="9">
        <v>1.0</v>
      </c>
      <c r="G24" s="9">
        <v>1.0</v>
      </c>
      <c r="H24" s="9">
        <v>1.0</v>
      </c>
      <c r="I24" s="9">
        <v>1.0</v>
      </c>
      <c r="J24" s="9">
        <v>1.0</v>
      </c>
      <c r="K24" s="1">
        <v>0.0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 t="s">
        <v>25</v>
      </c>
      <c r="B25" s="9" t="s">
        <v>26</v>
      </c>
      <c r="C25" s="9" t="s">
        <v>42</v>
      </c>
      <c r="D25" s="9" t="s">
        <v>14</v>
      </c>
      <c r="E25" s="1">
        <v>0.0</v>
      </c>
      <c r="F25" s="1">
        <v>1.0</v>
      </c>
      <c r="G25" s="1">
        <v>0.0</v>
      </c>
      <c r="H25" s="1">
        <v>0.0</v>
      </c>
      <c r="I25" s="1">
        <v>0.0</v>
      </c>
      <c r="J25" s="1">
        <v>1.0</v>
      </c>
      <c r="K25" s="1">
        <v>0.0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 t="s">
        <v>25</v>
      </c>
      <c r="B26" s="9" t="s">
        <v>26</v>
      </c>
      <c r="C26" s="9" t="s">
        <v>43</v>
      </c>
      <c r="D26" s="1" t="s">
        <v>14</v>
      </c>
      <c r="E26" s="1">
        <v>0.0</v>
      </c>
      <c r="F26" s="1">
        <v>1.0</v>
      </c>
      <c r="G26" s="1">
        <v>0.0</v>
      </c>
      <c r="H26" s="1">
        <v>0.0</v>
      </c>
      <c r="I26" s="1">
        <v>0.0</v>
      </c>
      <c r="J26" s="1">
        <v>1.0</v>
      </c>
      <c r="K26" s="1">
        <v>0.0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25</v>
      </c>
      <c r="B27" s="9" t="s">
        <v>26</v>
      </c>
      <c r="C27" s="9" t="s">
        <v>44</v>
      </c>
      <c r="D27" s="9" t="s">
        <v>14</v>
      </c>
      <c r="E27" s="10">
        <v>1.0</v>
      </c>
      <c r="F27" s="1">
        <v>0.0</v>
      </c>
      <c r="G27" s="1">
        <v>0.0</v>
      </c>
      <c r="H27" s="1">
        <v>0.0</v>
      </c>
      <c r="I27" s="1">
        <v>0.0</v>
      </c>
      <c r="J27" s="1">
        <v>1.0</v>
      </c>
      <c r="K27" s="1">
        <v>0.0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 t="s">
        <v>25</v>
      </c>
      <c r="B28" s="9" t="s">
        <v>26</v>
      </c>
      <c r="C28" s="9" t="s">
        <v>45</v>
      </c>
      <c r="D28" s="9" t="s">
        <v>14</v>
      </c>
      <c r="E28" s="11">
        <v>0.0</v>
      </c>
      <c r="F28" s="1">
        <v>1.0</v>
      </c>
      <c r="G28" s="1">
        <v>0.0</v>
      </c>
      <c r="H28" s="1">
        <v>0.0</v>
      </c>
      <c r="I28" s="1">
        <v>0.0</v>
      </c>
      <c r="J28" s="1">
        <v>1.0</v>
      </c>
      <c r="K28" s="1">
        <v>0.0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25</v>
      </c>
      <c r="B29" s="9" t="s">
        <v>26</v>
      </c>
      <c r="C29" s="9" t="s">
        <v>46</v>
      </c>
      <c r="D29" s="9" t="s">
        <v>14</v>
      </c>
      <c r="E29" s="11">
        <v>0.0</v>
      </c>
      <c r="F29" s="1">
        <v>1.0</v>
      </c>
      <c r="G29" s="1">
        <v>0.0</v>
      </c>
      <c r="H29" s="1">
        <v>0.0</v>
      </c>
      <c r="I29" s="1">
        <v>0.0</v>
      </c>
      <c r="J29" s="1">
        <v>1.0</v>
      </c>
      <c r="K29" s="1">
        <v>0.0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" t="s">
        <v>25</v>
      </c>
      <c r="B30" s="9" t="s">
        <v>26</v>
      </c>
      <c r="C30" s="9" t="s">
        <v>47</v>
      </c>
      <c r="D30" s="9" t="s">
        <v>14</v>
      </c>
      <c r="E30" s="11">
        <v>0.0</v>
      </c>
      <c r="F30" s="1">
        <v>1.0</v>
      </c>
      <c r="G30" s="1">
        <v>0.0</v>
      </c>
      <c r="H30" s="1">
        <v>0.0</v>
      </c>
      <c r="I30" s="1">
        <v>0.0</v>
      </c>
      <c r="J30" s="1">
        <v>1.0</v>
      </c>
      <c r="K30" s="1">
        <v>0.0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 t="s">
        <v>25</v>
      </c>
      <c r="B31" s="9" t="s">
        <v>26</v>
      </c>
      <c r="C31" s="9" t="s">
        <v>48</v>
      </c>
      <c r="D31" s="9" t="s">
        <v>14</v>
      </c>
      <c r="E31" s="11">
        <v>0.0</v>
      </c>
      <c r="F31" s="1">
        <v>0.0</v>
      </c>
      <c r="G31" s="1">
        <v>1.0</v>
      </c>
      <c r="H31" s="1">
        <v>0.0</v>
      </c>
      <c r="I31" s="1">
        <v>0.0</v>
      </c>
      <c r="J31" s="1">
        <v>1.0</v>
      </c>
      <c r="K31" s="1">
        <v>0.0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" t="s">
        <v>25</v>
      </c>
      <c r="B32" s="9" t="s">
        <v>26</v>
      </c>
      <c r="C32" s="9" t="s">
        <v>49</v>
      </c>
      <c r="D32" s="9" t="s">
        <v>14</v>
      </c>
      <c r="E32" s="11">
        <v>0.0</v>
      </c>
      <c r="F32" s="1">
        <v>0.0</v>
      </c>
      <c r="G32" s="1">
        <v>1.0</v>
      </c>
      <c r="H32" s="1">
        <v>0.0</v>
      </c>
      <c r="I32" s="1">
        <v>0.0</v>
      </c>
      <c r="J32" s="1">
        <v>1.0</v>
      </c>
      <c r="K32" s="1">
        <v>0.0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" t="s">
        <v>25</v>
      </c>
      <c r="B33" s="9" t="s">
        <v>26</v>
      </c>
      <c r="C33" s="9" t="s">
        <v>50</v>
      </c>
      <c r="D33" s="9" t="s">
        <v>14</v>
      </c>
      <c r="E33" s="10">
        <v>0.0</v>
      </c>
      <c r="F33" s="9">
        <v>1.0</v>
      </c>
      <c r="G33" s="9">
        <v>0.0</v>
      </c>
      <c r="H33" s="9">
        <v>0.0</v>
      </c>
      <c r="I33" s="9">
        <v>0.0</v>
      </c>
      <c r="J33" s="9">
        <v>1.0</v>
      </c>
      <c r="K33" s="1">
        <v>0.0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9" t="s">
        <v>25</v>
      </c>
      <c r="B34" s="9" t="s">
        <v>26</v>
      </c>
      <c r="C34" s="9" t="s">
        <v>51</v>
      </c>
      <c r="D34" s="9" t="s">
        <v>14</v>
      </c>
      <c r="E34" s="10">
        <v>0.0</v>
      </c>
      <c r="F34" s="9">
        <v>1.0</v>
      </c>
      <c r="G34" s="9">
        <v>0.0</v>
      </c>
      <c r="H34" s="9">
        <v>0.0</v>
      </c>
      <c r="I34" s="9">
        <v>0.0</v>
      </c>
      <c r="J34" s="9">
        <v>1.0</v>
      </c>
      <c r="K34" s="1">
        <v>0.0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9" t="s">
        <v>25</v>
      </c>
      <c r="B35" s="9" t="s">
        <v>26</v>
      </c>
      <c r="C35" s="9" t="s">
        <v>52</v>
      </c>
      <c r="D35" s="9" t="s">
        <v>14</v>
      </c>
      <c r="E35" s="10">
        <v>0.0</v>
      </c>
      <c r="F35" s="9">
        <v>0.0</v>
      </c>
      <c r="G35" s="9">
        <v>1.0</v>
      </c>
      <c r="H35" s="9">
        <v>0.0</v>
      </c>
      <c r="I35" s="9">
        <v>0.0</v>
      </c>
      <c r="J35" s="9">
        <v>1.0</v>
      </c>
      <c r="K35" s="1">
        <v>0.0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9" t="s">
        <v>25</v>
      </c>
      <c r="B36" s="9" t="s">
        <v>26</v>
      </c>
      <c r="C36" s="9" t="s">
        <v>53</v>
      </c>
      <c r="D36" s="9" t="s">
        <v>14</v>
      </c>
      <c r="E36" s="10">
        <v>0.0</v>
      </c>
      <c r="F36" s="9">
        <v>1.0</v>
      </c>
      <c r="G36" s="9">
        <v>0.0</v>
      </c>
      <c r="H36" s="9">
        <v>0.0</v>
      </c>
      <c r="I36" s="9">
        <v>0.0</v>
      </c>
      <c r="J36" s="9">
        <v>1.0</v>
      </c>
      <c r="K36" s="1">
        <v>0.0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9" t="s">
        <v>25</v>
      </c>
      <c r="B37" s="9" t="s">
        <v>26</v>
      </c>
      <c r="C37" s="9" t="s">
        <v>54</v>
      </c>
      <c r="D37" s="9" t="s">
        <v>14</v>
      </c>
      <c r="E37" s="10">
        <v>1.0</v>
      </c>
      <c r="F37" s="9">
        <v>1.0</v>
      </c>
      <c r="G37" s="9">
        <v>1.0</v>
      </c>
      <c r="H37" s="9">
        <v>1.0</v>
      </c>
      <c r="I37" s="9">
        <v>1.0</v>
      </c>
      <c r="J37" s="9">
        <v>1.0</v>
      </c>
      <c r="K37" s="1">
        <v>0.0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9" t="s">
        <v>25</v>
      </c>
      <c r="B38" s="9" t="s">
        <v>26</v>
      </c>
      <c r="C38" s="9" t="s">
        <v>55</v>
      </c>
      <c r="D38" s="9" t="s">
        <v>14</v>
      </c>
      <c r="E38" s="10">
        <v>1.0</v>
      </c>
      <c r="F38" s="9">
        <v>1.0</v>
      </c>
      <c r="G38" s="9">
        <v>1.0</v>
      </c>
      <c r="H38" s="9">
        <v>1.0</v>
      </c>
      <c r="I38" s="9">
        <v>1.0</v>
      </c>
      <c r="J38" s="9">
        <v>1.0</v>
      </c>
      <c r="K38" s="1">
        <v>0.0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9" t="s">
        <v>25</v>
      </c>
      <c r="B39" s="9" t="s">
        <v>26</v>
      </c>
      <c r="C39" s="9" t="s">
        <v>56</v>
      </c>
      <c r="D39" s="9" t="s">
        <v>14</v>
      </c>
      <c r="E39" s="10">
        <v>1.0</v>
      </c>
      <c r="F39" s="9">
        <v>1.0</v>
      </c>
      <c r="G39" s="9">
        <v>1.0</v>
      </c>
      <c r="H39" s="9">
        <v>1.0</v>
      </c>
      <c r="I39" s="9">
        <v>1.0</v>
      </c>
      <c r="J39" s="9">
        <v>1.0</v>
      </c>
      <c r="K39" s="1">
        <v>0.0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9" t="s">
        <v>25</v>
      </c>
      <c r="B40" s="9" t="s">
        <v>26</v>
      </c>
      <c r="C40" s="9" t="s">
        <v>57</v>
      </c>
      <c r="D40" s="9" t="s">
        <v>14</v>
      </c>
      <c r="E40" s="10">
        <v>1.0</v>
      </c>
      <c r="F40" s="9">
        <v>1.0</v>
      </c>
      <c r="G40" s="9">
        <v>1.0</v>
      </c>
      <c r="H40" s="9">
        <v>1.0</v>
      </c>
      <c r="I40" s="9">
        <v>1.0</v>
      </c>
      <c r="J40" s="9">
        <v>1.0</v>
      </c>
      <c r="K40" s="1">
        <v>0.0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2" t="s">
        <v>25</v>
      </c>
      <c r="B41" s="12" t="s">
        <v>58</v>
      </c>
      <c r="C41" s="12" t="s">
        <v>59</v>
      </c>
      <c r="D41" s="12" t="s">
        <v>60</v>
      </c>
      <c r="E41" s="13">
        <v>0.0</v>
      </c>
      <c r="F41" s="12">
        <v>0.0</v>
      </c>
      <c r="G41" s="12">
        <v>0.0</v>
      </c>
      <c r="H41" s="12">
        <v>0.0</v>
      </c>
      <c r="I41" s="12">
        <v>0.0</v>
      </c>
      <c r="J41" s="9">
        <v>1.0</v>
      </c>
      <c r="K41" s="1">
        <v>0.0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2" t="s">
        <v>25</v>
      </c>
      <c r="B42" s="12" t="s">
        <v>58</v>
      </c>
      <c r="C42" s="12" t="s">
        <v>61</v>
      </c>
      <c r="D42" s="12" t="s">
        <v>60</v>
      </c>
      <c r="E42" s="13">
        <v>0.0</v>
      </c>
      <c r="F42" s="12">
        <v>0.0</v>
      </c>
      <c r="G42" s="12">
        <v>0.0</v>
      </c>
      <c r="H42" s="12">
        <v>0.0</v>
      </c>
      <c r="I42" s="12">
        <v>0.0</v>
      </c>
      <c r="J42" s="9">
        <v>1.0</v>
      </c>
      <c r="K42" s="1">
        <v>0.0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2" t="s">
        <v>25</v>
      </c>
      <c r="B43" s="12" t="s">
        <v>58</v>
      </c>
      <c r="C43" s="12" t="s">
        <v>62</v>
      </c>
      <c r="D43" s="12" t="s">
        <v>60</v>
      </c>
      <c r="E43" s="13">
        <v>0.0</v>
      </c>
      <c r="F43" s="12">
        <v>0.0</v>
      </c>
      <c r="G43" s="12">
        <v>0.0</v>
      </c>
      <c r="H43" s="12">
        <v>0.0</v>
      </c>
      <c r="I43" s="12">
        <v>0.0</v>
      </c>
      <c r="J43" s="9">
        <v>1.0</v>
      </c>
      <c r="K43" s="1">
        <v>0.0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2" t="s">
        <v>25</v>
      </c>
      <c r="B44" s="12" t="s">
        <v>58</v>
      </c>
      <c r="C44" s="12" t="s">
        <v>63</v>
      </c>
      <c r="D44" s="12" t="s">
        <v>60</v>
      </c>
      <c r="E44" s="13">
        <v>0.0</v>
      </c>
      <c r="F44" s="12">
        <v>0.0</v>
      </c>
      <c r="G44" s="12">
        <v>0.0</v>
      </c>
      <c r="H44" s="12">
        <v>0.0</v>
      </c>
      <c r="I44" s="12">
        <v>0.0</v>
      </c>
      <c r="J44" s="9">
        <v>1.0</v>
      </c>
      <c r="K44" s="1">
        <v>0.0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2" t="s">
        <v>25</v>
      </c>
      <c r="B45" s="12" t="s">
        <v>58</v>
      </c>
      <c r="C45" s="12" t="s">
        <v>64</v>
      </c>
      <c r="D45" s="12" t="s">
        <v>60</v>
      </c>
      <c r="E45" s="13">
        <v>0.0</v>
      </c>
      <c r="F45" s="12">
        <v>0.0</v>
      </c>
      <c r="G45" s="12">
        <v>0.0</v>
      </c>
      <c r="H45" s="12">
        <v>0.0</v>
      </c>
      <c r="I45" s="12">
        <v>0.0</v>
      </c>
      <c r="J45" s="9">
        <v>1.0</v>
      </c>
      <c r="K45" s="1">
        <v>0.0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2" t="s">
        <v>25</v>
      </c>
      <c r="B46" s="12" t="s">
        <v>58</v>
      </c>
      <c r="C46" s="12" t="s">
        <v>65</v>
      </c>
      <c r="D46" s="12" t="s">
        <v>60</v>
      </c>
      <c r="E46" s="13">
        <v>0.0</v>
      </c>
      <c r="F46" s="12">
        <v>0.0</v>
      </c>
      <c r="G46" s="12">
        <v>0.0</v>
      </c>
      <c r="H46" s="12">
        <v>0.0</v>
      </c>
      <c r="I46" s="12">
        <v>0.0</v>
      </c>
      <c r="J46" s="9">
        <v>1.0</v>
      </c>
      <c r="K46" s="1">
        <v>0.0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2" t="s">
        <v>25</v>
      </c>
      <c r="B47" s="12" t="s">
        <v>58</v>
      </c>
      <c r="C47" s="12" t="s">
        <v>66</v>
      </c>
      <c r="D47" s="12" t="s">
        <v>60</v>
      </c>
      <c r="E47" s="13">
        <v>0.0</v>
      </c>
      <c r="F47" s="12">
        <v>0.0</v>
      </c>
      <c r="G47" s="12">
        <v>0.0</v>
      </c>
      <c r="H47" s="12">
        <v>0.0</v>
      </c>
      <c r="I47" s="12">
        <v>0.0</v>
      </c>
      <c r="J47" s="9">
        <v>1.0</v>
      </c>
      <c r="K47" s="1">
        <v>0.0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2" t="s">
        <v>25</v>
      </c>
      <c r="B48" s="12" t="s">
        <v>58</v>
      </c>
      <c r="C48" s="12" t="s">
        <v>67</v>
      </c>
      <c r="D48" s="12" t="s">
        <v>60</v>
      </c>
      <c r="E48" s="13">
        <v>0.0</v>
      </c>
      <c r="F48" s="12">
        <v>0.0</v>
      </c>
      <c r="G48" s="12">
        <v>0.0</v>
      </c>
      <c r="H48" s="12">
        <v>0.0</v>
      </c>
      <c r="I48" s="12">
        <v>0.0</v>
      </c>
      <c r="J48" s="9">
        <v>1.0</v>
      </c>
      <c r="K48" s="1">
        <v>0.0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2" t="s">
        <v>25</v>
      </c>
      <c r="B49" s="12" t="s">
        <v>58</v>
      </c>
      <c r="C49" s="12" t="s">
        <v>68</v>
      </c>
      <c r="D49" s="12" t="s">
        <v>60</v>
      </c>
      <c r="E49" s="13">
        <v>0.0</v>
      </c>
      <c r="F49" s="12">
        <v>0.0</v>
      </c>
      <c r="G49" s="12">
        <v>0.0</v>
      </c>
      <c r="H49" s="12">
        <v>0.0</v>
      </c>
      <c r="I49" s="12">
        <v>0.0</v>
      </c>
      <c r="J49" s="9">
        <v>1.0</v>
      </c>
      <c r="K49" s="1">
        <v>0.0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2" t="s">
        <v>25</v>
      </c>
      <c r="B50" s="12" t="s">
        <v>58</v>
      </c>
      <c r="C50" s="12" t="s">
        <v>69</v>
      </c>
      <c r="D50" s="12" t="s">
        <v>60</v>
      </c>
      <c r="E50" s="13">
        <v>0.0</v>
      </c>
      <c r="F50" s="12">
        <v>0.0</v>
      </c>
      <c r="G50" s="12">
        <v>0.0</v>
      </c>
      <c r="H50" s="12">
        <v>0.0</v>
      </c>
      <c r="I50" s="12">
        <v>0.0</v>
      </c>
      <c r="J50" s="9">
        <v>1.0</v>
      </c>
      <c r="K50" s="1">
        <v>0.0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2" t="s">
        <v>25</v>
      </c>
      <c r="B51" s="12" t="s">
        <v>58</v>
      </c>
      <c r="C51" s="12" t="s">
        <v>70</v>
      </c>
      <c r="D51" s="12" t="s">
        <v>60</v>
      </c>
      <c r="E51" s="13">
        <v>0.0</v>
      </c>
      <c r="F51" s="12">
        <v>0.0</v>
      </c>
      <c r="G51" s="12">
        <v>0.0</v>
      </c>
      <c r="H51" s="12">
        <v>0.0</v>
      </c>
      <c r="I51" s="12">
        <v>0.0</v>
      </c>
      <c r="J51" s="9">
        <v>1.0</v>
      </c>
      <c r="K51" s="1">
        <v>0.0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2" t="s">
        <v>25</v>
      </c>
      <c r="B52" s="12" t="s">
        <v>58</v>
      </c>
      <c r="C52" s="12" t="s">
        <v>71</v>
      </c>
      <c r="D52" s="12" t="s">
        <v>60</v>
      </c>
      <c r="E52" s="13">
        <v>0.0</v>
      </c>
      <c r="F52" s="12">
        <v>0.0</v>
      </c>
      <c r="G52" s="12">
        <v>0.0</v>
      </c>
      <c r="H52" s="12">
        <v>0.0</v>
      </c>
      <c r="I52" s="12">
        <v>0.0</v>
      </c>
      <c r="J52" s="9">
        <v>1.0</v>
      </c>
      <c r="K52" s="1">
        <v>0.0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2" t="s">
        <v>25</v>
      </c>
      <c r="B53" s="12" t="s">
        <v>58</v>
      </c>
      <c r="C53" s="12" t="s">
        <v>72</v>
      </c>
      <c r="D53" s="12" t="s">
        <v>60</v>
      </c>
      <c r="E53" s="13">
        <v>0.0</v>
      </c>
      <c r="F53" s="12">
        <v>0.0</v>
      </c>
      <c r="G53" s="12">
        <v>0.0</v>
      </c>
      <c r="H53" s="12">
        <v>0.0</v>
      </c>
      <c r="I53" s="12">
        <v>0.0</v>
      </c>
      <c r="J53" s="9">
        <v>1.0</v>
      </c>
      <c r="K53" s="1">
        <v>0.0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2" t="s">
        <v>25</v>
      </c>
      <c r="B54" s="12" t="s">
        <v>58</v>
      </c>
      <c r="C54" s="12" t="s">
        <v>73</v>
      </c>
      <c r="D54" s="12" t="s">
        <v>60</v>
      </c>
      <c r="E54" s="13">
        <v>0.0</v>
      </c>
      <c r="F54" s="12">
        <v>0.0</v>
      </c>
      <c r="G54" s="12">
        <v>0.0</v>
      </c>
      <c r="H54" s="12">
        <v>0.0</v>
      </c>
      <c r="I54" s="12">
        <v>0.0</v>
      </c>
      <c r="J54" s="9">
        <v>1.0</v>
      </c>
      <c r="K54" s="1">
        <v>0.0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2" t="s">
        <v>25</v>
      </c>
      <c r="B55" s="12" t="s">
        <v>58</v>
      </c>
      <c r="C55" s="12" t="s">
        <v>74</v>
      </c>
      <c r="D55" s="12" t="s">
        <v>60</v>
      </c>
      <c r="E55" s="13">
        <v>0.0</v>
      </c>
      <c r="F55" s="12">
        <v>0.0</v>
      </c>
      <c r="G55" s="12">
        <v>0.0</v>
      </c>
      <c r="H55" s="12">
        <v>0.0</v>
      </c>
      <c r="I55" s="12">
        <v>0.0</v>
      </c>
      <c r="J55" s="9">
        <v>1.0</v>
      </c>
      <c r="K55" s="1">
        <v>0.0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2" t="s">
        <v>25</v>
      </c>
      <c r="B56" s="12" t="s">
        <v>58</v>
      </c>
      <c r="C56" s="12" t="s">
        <v>75</v>
      </c>
      <c r="D56" s="12" t="s">
        <v>60</v>
      </c>
      <c r="E56" s="13">
        <v>0.0</v>
      </c>
      <c r="F56" s="12">
        <v>0.0</v>
      </c>
      <c r="G56" s="12">
        <v>0.0</v>
      </c>
      <c r="H56" s="12">
        <v>0.0</v>
      </c>
      <c r="I56" s="12">
        <v>0.0</v>
      </c>
      <c r="J56" s="9">
        <v>1.0</v>
      </c>
      <c r="K56" s="1">
        <v>0.0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2" t="s">
        <v>25</v>
      </c>
      <c r="B57" s="12" t="s">
        <v>58</v>
      </c>
      <c r="C57" s="12" t="s">
        <v>76</v>
      </c>
      <c r="D57" s="12" t="s">
        <v>60</v>
      </c>
      <c r="E57" s="13">
        <v>0.0</v>
      </c>
      <c r="F57" s="12">
        <v>0.0</v>
      </c>
      <c r="G57" s="12">
        <v>0.0</v>
      </c>
      <c r="H57" s="12">
        <v>0.0</v>
      </c>
      <c r="I57" s="12">
        <v>0.0</v>
      </c>
      <c r="J57" s="9">
        <v>1.0</v>
      </c>
      <c r="K57" s="1">
        <v>0.0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2" t="s">
        <v>25</v>
      </c>
      <c r="B58" s="12" t="s">
        <v>58</v>
      </c>
      <c r="C58" s="12" t="s">
        <v>77</v>
      </c>
      <c r="D58" s="12" t="s">
        <v>60</v>
      </c>
      <c r="E58" s="13">
        <v>0.0</v>
      </c>
      <c r="F58" s="12">
        <v>0.0</v>
      </c>
      <c r="G58" s="12">
        <v>0.0</v>
      </c>
      <c r="H58" s="12">
        <v>0.0</v>
      </c>
      <c r="I58" s="12">
        <v>0.0</v>
      </c>
      <c r="J58" s="9">
        <v>1.0</v>
      </c>
      <c r="K58" s="1">
        <v>0.0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2" t="s">
        <v>25</v>
      </c>
      <c r="B59" s="12" t="s">
        <v>58</v>
      </c>
      <c r="C59" s="12" t="s">
        <v>78</v>
      </c>
      <c r="D59" s="12" t="s">
        <v>60</v>
      </c>
      <c r="E59" s="13">
        <v>0.0</v>
      </c>
      <c r="F59" s="12">
        <v>0.0</v>
      </c>
      <c r="G59" s="12">
        <v>0.0</v>
      </c>
      <c r="H59" s="12">
        <v>0.0</v>
      </c>
      <c r="I59" s="12">
        <v>0.0</v>
      </c>
      <c r="J59" s="9">
        <v>1.0</v>
      </c>
      <c r="K59" s="1">
        <v>0.0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2" t="s">
        <v>25</v>
      </c>
      <c r="B60" s="12" t="s">
        <v>58</v>
      </c>
      <c r="C60" s="14" t="s">
        <v>79</v>
      </c>
      <c r="D60" s="12" t="s">
        <v>60</v>
      </c>
      <c r="E60" s="13">
        <v>0.0</v>
      </c>
      <c r="F60" s="12">
        <v>0.0</v>
      </c>
      <c r="G60" s="12">
        <v>0.0</v>
      </c>
      <c r="H60" s="12">
        <v>0.0</v>
      </c>
      <c r="I60" s="12">
        <v>0.0</v>
      </c>
      <c r="J60" s="9">
        <v>1.0</v>
      </c>
      <c r="K60" s="1">
        <v>0.0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2" t="s">
        <v>25</v>
      </c>
      <c r="B61" s="12" t="s">
        <v>58</v>
      </c>
      <c r="C61" s="12" t="s">
        <v>80</v>
      </c>
      <c r="D61" s="12" t="s">
        <v>60</v>
      </c>
      <c r="E61" s="13">
        <v>0.0</v>
      </c>
      <c r="F61" s="12">
        <v>0.0</v>
      </c>
      <c r="G61" s="12">
        <v>0.0</v>
      </c>
      <c r="H61" s="12">
        <v>0.0</v>
      </c>
      <c r="I61" s="12">
        <v>0.0</v>
      </c>
      <c r="J61" s="9">
        <v>1.0</v>
      </c>
      <c r="K61" s="1">
        <v>0.0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2" t="s">
        <v>25</v>
      </c>
      <c r="B62" s="12" t="s">
        <v>58</v>
      </c>
      <c r="C62" s="12" t="s">
        <v>81</v>
      </c>
      <c r="D62" s="12" t="s">
        <v>60</v>
      </c>
      <c r="E62" s="13">
        <v>0.0</v>
      </c>
      <c r="F62" s="12">
        <v>0.0</v>
      </c>
      <c r="G62" s="12">
        <v>0.0</v>
      </c>
      <c r="H62" s="12">
        <v>0.0</v>
      </c>
      <c r="I62" s="12">
        <v>0.0</v>
      </c>
      <c r="J62" s="9">
        <v>1.0</v>
      </c>
      <c r="K62" s="1">
        <v>0.0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2" t="s">
        <v>25</v>
      </c>
      <c r="B63" s="12" t="s">
        <v>58</v>
      </c>
      <c r="C63" s="12" t="s">
        <v>82</v>
      </c>
      <c r="D63" s="12" t="s">
        <v>60</v>
      </c>
      <c r="E63" s="13">
        <v>0.0</v>
      </c>
      <c r="F63" s="12">
        <v>0.0</v>
      </c>
      <c r="G63" s="12">
        <v>0.0</v>
      </c>
      <c r="H63" s="12">
        <v>0.0</v>
      </c>
      <c r="I63" s="12">
        <v>0.0</v>
      </c>
      <c r="J63" s="9">
        <v>1.0</v>
      </c>
      <c r="K63" s="1">
        <v>0.0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2" t="s">
        <v>25</v>
      </c>
      <c r="B64" s="12" t="s">
        <v>58</v>
      </c>
      <c r="C64" s="12" t="s">
        <v>83</v>
      </c>
      <c r="D64" s="12" t="s">
        <v>60</v>
      </c>
      <c r="E64" s="13">
        <v>0.0</v>
      </c>
      <c r="F64" s="12">
        <v>0.0</v>
      </c>
      <c r="G64" s="12">
        <v>0.0</v>
      </c>
      <c r="H64" s="12">
        <v>0.0</v>
      </c>
      <c r="I64" s="12">
        <v>0.0</v>
      </c>
      <c r="J64" s="9">
        <v>1.0</v>
      </c>
      <c r="K64" s="1">
        <v>0.0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2" t="s">
        <v>25</v>
      </c>
      <c r="B65" s="12" t="s">
        <v>58</v>
      </c>
      <c r="C65" s="12" t="s">
        <v>84</v>
      </c>
      <c r="D65" s="12" t="s">
        <v>60</v>
      </c>
      <c r="E65" s="13">
        <v>0.0</v>
      </c>
      <c r="F65" s="12">
        <v>0.0</v>
      </c>
      <c r="G65" s="12">
        <v>0.0</v>
      </c>
      <c r="H65" s="12">
        <v>0.0</v>
      </c>
      <c r="I65" s="12">
        <v>0.0</v>
      </c>
      <c r="J65" s="9">
        <v>1.0</v>
      </c>
      <c r="K65" s="1">
        <v>0.0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2" t="s">
        <v>25</v>
      </c>
      <c r="B66" s="12" t="s">
        <v>58</v>
      </c>
      <c r="C66" s="12" t="s">
        <v>85</v>
      </c>
      <c r="D66" s="12" t="s">
        <v>60</v>
      </c>
      <c r="E66" s="13">
        <v>0.0</v>
      </c>
      <c r="F66" s="12">
        <v>0.0</v>
      </c>
      <c r="G66" s="12">
        <v>0.0</v>
      </c>
      <c r="H66" s="12">
        <v>0.0</v>
      </c>
      <c r="I66" s="12">
        <v>0.0</v>
      </c>
      <c r="J66" s="9">
        <v>1.0</v>
      </c>
      <c r="K66" s="1">
        <v>0.0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2" t="s">
        <v>25</v>
      </c>
      <c r="B67" s="12" t="s">
        <v>58</v>
      </c>
      <c r="C67" s="12" t="s">
        <v>86</v>
      </c>
      <c r="D67" s="12" t="s">
        <v>60</v>
      </c>
      <c r="E67" s="13">
        <v>0.0</v>
      </c>
      <c r="F67" s="12">
        <v>0.0</v>
      </c>
      <c r="G67" s="12">
        <v>0.0</v>
      </c>
      <c r="H67" s="12">
        <v>0.0</v>
      </c>
      <c r="I67" s="12">
        <v>0.0</v>
      </c>
      <c r="J67" s="9">
        <v>1.0</v>
      </c>
      <c r="K67" s="1">
        <v>0.0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2" t="s">
        <v>25</v>
      </c>
      <c r="B68" s="12" t="s">
        <v>58</v>
      </c>
      <c r="C68" s="14" t="s">
        <v>87</v>
      </c>
      <c r="D68" s="12" t="s">
        <v>60</v>
      </c>
      <c r="E68" s="13">
        <v>0.0</v>
      </c>
      <c r="F68" s="12">
        <v>0.0</v>
      </c>
      <c r="G68" s="12">
        <v>0.0</v>
      </c>
      <c r="H68" s="12">
        <v>0.0</v>
      </c>
      <c r="I68" s="12">
        <v>0.0</v>
      </c>
      <c r="J68" s="9">
        <v>1.0</v>
      </c>
      <c r="K68" s="1">
        <v>0.0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2" t="s">
        <v>25</v>
      </c>
      <c r="B69" s="12" t="s">
        <v>58</v>
      </c>
      <c r="C69" s="12" t="s">
        <v>88</v>
      </c>
      <c r="D69" s="12" t="s">
        <v>60</v>
      </c>
      <c r="E69" s="13">
        <v>0.0</v>
      </c>
      <c r="F69" s="12">
        <v>0.0</v>
      </c>
      <c r="G69" s="12">
        <v>0.0</v>
      </c>
      <c r="H69" s="12">
        <v>0.0</v>
      </c>
      <c r="I69" s="12">
        <v>0.0</v>
      </c>
      <c r="J69" s="9">
        <v>1.0</v>
      </c>
      <c r="K69" s="1">
        <v>0.0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2" t="s">
        <v>25</v>
      </c>
      <c r="B70" s="12" t="s">
        <v>58</v>
      </c>
      <c r="C70" s="14" t="s">
        <v>89</v>
      </c>
      <c r="D70" s="12" t="s">
        <v>60</v>
      </c>
      <c r="E70" s="13">
        <v>0.0</v>
      </c>
      <c r="F70" s="12">
        <v>0.0</v>
      </c>
      <c r="G70" s="12">
        <v>0.0</v>
      </c>
      <c r="H70" s="12">
        <v>0.0</v>
      </c>
      <c r="I70" s="12">
        <v>0.0</v>
      </c>
      <c r="J70" s="9">
        <v>1.0</v>
      </c>
      <c r="K70" s="1">
        <v>0.0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2" t="s">
        <v>25</v>
      </c>
      <c r="B71" s="12" t="s">
        <v>58</v>
      </c>
      <c r="C71" s="14" t="s">
        <v>90</v>
      </c>
      <c r="D71" s="12" t="s">
        <v>60</v>
      </c>
      <c r="E71" s="13">
        <v>0.0</v>
      </c>
      <c r="F71" s="12">
        <v>0.0</v>
      </c>
      <c r="G71" s="12">
        <v>0.0</v>
      </c>
      <c r="H71" s="12">
        <v>0.0</v>
      </c>
      <c r="I71" s="12">
        <v>0.0</v>
      </c>
      <c r="J71" s="9">
        <v>1.0</v>
      </c>
      <c r="K71" s="1">
        <v>0.0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" t="s">
        <v>25</v>
      </c>
      <c r="B72" s="9" t="s">
        <v>91</v>
      </c>
      <c r="C72" s="9" t="s">
        <v>92</v>
      </c>
      <c r="D72" s="9" t="s">
        <v>14</v>
      </c>
      <c r="E72" s="10">
        <v>1.0</v>
      </c>
      <c r="F72" s="9">
        <v>0.0</v>
      </c>
      <c r="G72" s="9">
        <v>0.0</v>
      </c>
      <c r="H72" s="9">
        <v>0.0</v>
      </c>
      <c r="I72" s="9">
        <v>1.0</v>
      </c>
      <c r="J72" s="1">
        <v>1.0</v>
      </c>
      <c r="K72" s="1">
        <v>0.0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" t="s">
        <v>25</v>
      </c>
      <c r="B73" s="9" t="s">
        <v>91</v>
      </c>
      <c r="C73" s="9" t="s">
        <v>93</v>
      </c>
      <c r="D73" s="9" t="s">
        <v>14</v>
      </c>
      <c r="E73" s="10">
        <v>1.0</v>
      </c>
      <c r="F73" s="9">
        <v>0.0</v>
      </c>
      <c r="G73" s="9">
        <v>0.0</v>
      </c>
      <c r="H73" s="9">
        <v>0.0</v>
      </c>
      <c r="I73" s="9">
        <v>1.0</v>
      </c>
      <c r="J73" s="1">
        <v>1.0</v>
      </c>
      <c r="K73" s="1">
        <v>0.0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9" t="s">
        <v>25</v>
      </c>
      <c r="B74" s="9" t="s">
        <v>91</v>
      </c>
      <c r="C74" s="9" t="s">
        <v>94</v>
      </c>
      <c r="D74" s="9" t="s">
        <v>14</v>
      </c>
      <c r="E74" s="10">
        <v>1.0</v>
      </c>
      <c r="F74" s="9">
        <v>0.0</v>
      </c>
      <c r="G74" s="9">
        <v>0.0</v>
      </c>
      <c r="H74" s="9">
        <v>0.0</v>
      </c>
      <c r="I74" s="9">
        <v>1.0</v>
      </c>
      <c r="J74" s="1">
        <v>1.0</v>
      </c>
      <c r="K74" s="1">
        <v>0.0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9" t="s">
        <v>25</v>
      </c>
      <c r="B75" s="9" t="s">
        <v>91</v>
      </c>
      <c r="C75" s="9" t="s">
        <v>95</v>
      </c>
      <c r="D75" s="9" t="s">
        <v>14</v>
      </c>
      <c r="E75" s="10">
        <v>1.0</v>
      </c>
      <c r="F75" s="9">
        <v>0.0</v>
      </c>
      <c r="G75" s="9">
        <v>0.0</v>
      </c>
      <c r="H75" s="9">
        <v>0.0</v>
      </c>
      <c r="I75" s="9">
        <v>1.0</v>
      </c>
      <c r="J75" s="1">
        <v>1.0</v>
      </c>
      <c r="K75" s="1">
        <v>0.0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9" t="s">
        <v>25</v>
      </c>
      <c r="B76" s="9" t="s">
        <v>91</v>
      </c>
      <c r="C76" s="9" t="s">
        <v>96</v>
      </c>
      <c r="D76" s="9" t="s">
        <v>14</v>
      </c>
      <c r="E76" s="10">
        <v>1.0</v>
      </c>
      <c r="F76" s="9">
        <v>0.0</v>
      </c>
      <c r="G76" s="9">
        <v>0.0</v>
      </c>
      <c r="H76" s="9">
        <v>0.0</v>
      </c>
      <c r="I76" s="9">
        <v>1.0</v>
      </c>
      <c r="J76" s="1">
        <v>1.0</v>
      </c>
      <c r="K76" s="1">
        <v>0.0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9" t="s">
        <v>25</v>
      </c>
      <c r="B77" s="9" t="s">
        <v>91</v>
      </c>
      <c r="C77" s="9" t="s">
        <v>97</v>
      </c>
      <c r="D77" s="9" t="s">
        <v>14</v>
      </c>
      <c r="E77" s="10">
        <v>1.0</v>
      </c>
      <c r="F77" s="9">
        <v>0.0</v>
      </c>
      <c r="G77" s="9">
        <v>0.0</v>
      </c>
      <c r="H77" s="9">
        <v>0.0</v>
      </c>
      <c r="I77" s="9">
        <v>1.0</v>
      </c>
      <c r="J77" s="1">
        <v>1.0</v>
      </c>
      <c r="K77" s="1">
        <v>0.0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9" t="s">
        <v>25</v>
      </c>
      <c r="B78" s="9" t="s">
        <v>91</v>
      </c>
      <c r="C78" s="9" t="s">
        <v>98</v>
      </c>
      <c r="D78" s="9" t="s">
        <v>14</v>
      </c>
      <c r="E78" s="10">
        <v>1.0</v>
      </c>
      <c r="F78" s="9">
        <v>0.0</v>
      </c>
      <c r="G78" s="9">
        <v>0.0</v>
      </c>
      <c r="H78" s="9">
        <v>0.0</v>
      </c>
      <c r="I78" s="9">
        <v>1.0</v>
      </c>
      <c r="J78" s="9">
        <v>1.0</v>
      </c>
      <c r="K78" s="9">
        <v>0.0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9" t="s">
        <v>25</v>
      </c>
      <c r="B79" s="9" t="s">
        <v>91</v>
      </c>
      <c r="C79" s="9" t="s">
        <v>99</v>
      </c>
      <c r="D79" s="9" t="s">
        <v>14</v>
      </c>
      <c r="E79" s="10">
        <v>1.0</v>
      </c>
      <c r="F79" s="9">
        <v>0.0</v>
      </c>
      <c r="G79" s="9">
        <v>0.0</v>
      </c>
      <c r="H79" s="9">
        <v>0.0</v>
      </c>
      <c r="I79" s="9">
        <v>1.0</v>
      </c>
      <c r="J79" s="9">
        <v>1.0</v>
      </c>
      <c r="K79" s="9">
        <v>0.0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9" t="s">
        <v>25</v>
      </c>
      <c r="B80" s="9" t="s">
        <v>91</v>
      </c>
      <c r="C80" s="9" t="s">
        <v>100</v>
      </c>
      <c r="D80" s="9" t="s">
        <v>14</v>
      </c>
      <c r="E80" s="10">
        <v>1.0</v>
      </c>
      <c r="F80" s="9">
        <v>0.0</v>
      </c>
      <c r="G80" s="9">
        <v>0.0</v>
      </c>
      <c r="H80" s="9">
        <v>0.0</v>
      </c>
      <c r="I80" s="9">
        <v>1.0</v>
      </c>
      <c r="J80" s="9">
        <v>1.0</v>
      </c>
      <c r="K80" s="9">
        <v>0.0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9" t="s">
        <v>25</v>
      </c>
      <c r="B81" s="9" t="s">
        <v>91</v>
      </c>
      <c r="C81" s="9" t="s">
        <v>101</v>
      </c>
      <c r="D81" s="9" t="s">
        <v>14</v>
      </c>
      <c r="E81" s="10">
        <v>1.0</v>
      </c>
      <c r="F81" s="9">
        <v>0.0</v>
      </c>
      <c r="G81" s="9">
        <v>0.0</v>
      </c>
      <c r="H81" s="9">
        <v>0.0</v>
      </c>
      <c r="I81" s="9">
        <v>1.0</v>
      </c>
      <c r="J81" s="9">
        <v>1.0</v>
      </c>
      <c r="K81" s="9">
        <v>0.0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9" t="s">
        <v>25</v>
      </c>
      <c r="B82" s="9" t="s">
        <v>91</v>
      </c>
      <c r="C82" s="9" t="s">
        <v>102</v>
      </c>
      <c r="D82" s="9" t="s">
        <v>14</v>
      </c>
      <c r="E82" s="10">
        <v>1.0</v>
      </c>
      <c r="F82" s="9">
        <v>0.0</v>
      </c>
      <c r="G82" s="9">
        <v>0.0</v>
      </c>
      <c r="H82" s="9">
        <v>0.0</v>
      </c>
      <c r="I82" s="9">
        <v>1.0</v>
      </c>
      <c r="J82" s="9">
        <v>1.0</v>
      </c>
      <c r="K82" s="9">
        <v>0.0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 t="s">
        <v>25</v>
      </c>
      <c r="B83" s="9" t="s">
        <v>91</v>
      </c>
      <c r="C83" s="9" t="s">
        <v>103</v>
      </c>
      <c r="D83" s="9" t="s">
        <v>14</v>
      </c>
      <c r="E83" s="10">
        <v>0.0</v>
      </c>
      <c r="F83" s="9">
        <v>1.0</v>
      </c>
      <c r="G83" s="9">
        <v>0.0</v>
      </c>
      <c r="H83" s="9">
        <v>1.0</v>
      </c>
      <c r="I83" s="9">
        <v>0.0</v>
      </c>
      <c r="J83" s="9">
        <v>1.0</v>
      </c>
      <c r="K83" s="9">
        <v>0.0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 t="s">
        <v>25</v>
      </c>
      <c r="B84" s="9" t="s">
        <v>91</v>
      </c>
      <c r="C84" s="9" t="s">
        <v>104</v>
      </c>
      <c r="D84" s="9" t="s">
        <v>14</v>
      </c>
      <c r="E84" s="10">
        <v>0.0</v>
      </c>
      <c r="F84" s="9">
        <v>1.0</v>
      </c>
      <c r="G84" s="9">
        <v>0.0</v>
      </c>
      <c r="H84" s="9">
        <v>1.0</v>
      </c>
      <c r="I84" s="9">
        <v>0.0</v>
      </c>
      <c r="J84" s="9">
        <v>1.0</v>
      </c>
      <c r="K84" s="9">
        <v>0.0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 t="s">
        <v>25</v>
      </c>
      <c r="B85" s="9" t="s">
        <v>91</v>
      </c>
      <c r="C85" s="9" t="s">
        <v>105</v>
      </c>
      <c r="D85" s="9" t="s">
        <v>14</v>
      </c>
      <c r="E85" s="10">
        <v>0.0</v>
      </c>
      <c r="F85" s="9">
        <v>1.0</v>
      </c>
      <c r="G85" s="9">
        <v>0.0</v>
      </c>
      <c r="H85" s="9">
        <v>1.0</v>
      </c>
      <c r="I85" s="9">
        <v>0.0</v>
      </c>
      <c r="J85" s="9">
        <v>1.0</v>
      </c>
      <c r="K85" s="9">
        <v>0.0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9" t="s">
        <v>25</v>
      </c>
      <c r="B86" s="9" t="s">
        <v>91</v>
      </c>
      <c r="C86" s="9" t="s">
        <v>106</v>
      </c>
      <c r="D86" s="9" t="s">
        <v>14</v>
      </c>
      <c r="E86" s="10">
        <v>0.0</v>
      </c>
      <c r="F86" s="9">
        <v>1.0</v>
      </c>
      <c r="G86" s="9">
        <v>0.0</v>
      </c>
      <c r="H86" s="9">
        <v>1.0</v>
      </c>
      <c r="I86" s="9">
        <v>0.0</v>
      </c>
      <c r="J86" s="9">
        <v>1.0</v>
      </c>
      <c r="K86" s="9">
        <v>0.0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9" t="s">
        <v>25</v>
      </c>
      <c r="B87" s="9" t="s">
        <v>91</v>
      </c>
      <c r="C87" s="9" t="s">
        <v>107</v>
      </c>
      <c r="D87" s="9" t="s">
        <v>14</v>
      </c>
      <c r="E87" s="10">
        <v>0.0</v>
      </c>
      <c r="F87" s="9">
        <v>1.0</v>
      </c>
      <c r="G87" s="9">
        <v>0.0</v>
      </c>
      <c r="H87" s="9">
        <v>1.0</v>
      </c>
      <c r="I87" s="9">
        <v>0.0</v>
      </c>
      <c r="J87" s="9">
        <v>1.0</v>
      </c>
      <c r="K87" s="9">
        <v>0.0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9" t="s">
        <v>25</v>
      </c>
      <c r="B88" s="9" t="s">
        <v>91</v>
      </c>
      <c r="C88" s="9" t="s">
        <v>108</v>
      </c>
      <c r="D88" s="9" t="s">
        <v>14</v>
      </c>
      <c r="E88" s="10">
        <v>0.0</v>
      </c>
      <c r="F88" s="9">
        <v>1.0</v>
      </c>
      <c r="G88" s="9">
        <v>0.0</v>
      </c>
      <c r="H88" s="9">
        <v>1.0</v>
      </c>
      <c r="I88" s="9">
        <v>0.0</v>
      </c>
      <c r="J88" s="9">
        <v>1.0</v>
      </c>
      <c r="K88" s="9">
        <v>0.0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9" t="s">
        <v>25</v>
      </c>
      <c r="B89" s="9" t="s">
        <v>109</v>
      </c>
      <c r="C89" s="9" t="s">
        <v>110</v>
      </c>
      <c r="D89" s="9" t="s">
        <v>60</v>
      </c>
      <c r="E89" s="10">
        <v>0.0</v>
      </c>
      <c r="F89" s="9">
        <v>0.0</v>
      </c>
      <c r="G89" s="9">
        <v>0.0</v>
      </c>
      <c r="H89" s="9">
        <v>1.0</v>
      </c>
      <c r="I89" s="9">
        <v>1.0</v>
      </c>
      <c r="J89" s="9">
        <v>1.0</v>
      </c>
      <c r="K89" s="9">
        <v>0.0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9" t="s">
        <v>25</v>
      </c>
      <c r="B90" s="9" t="s">
        <v>109</v>
      </c>
      <c r="C90" s="9" t="s">
        <v>111</v>
      </c>
      <c r="D90" s="9" t="s">
        <v>60</v>
      </c>
      <c r="E90" s="10">
        <v>0.0</v>
      </c>
      <c r="F90" s="9">
        <v>0.0</v>
      </c>
      <c r="G90" s="9">
        <v>0.0</v>
      </c>
      <c r="H90" s="9">
        <v>1.0</v>
      </c>
      <c r="I90" s="9">
        <v>1.0</v>
      </c>
      <c r="J90" s="9">
        <v>1.0</v>
      </c>
      <c r="K90" s="9">
        <v>0.0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9" t="s">
        <v>25</v>
      </c>
      <c r="B91" s="9" t="s">
        <v>109</v>
      </c>
      <c r="C91" s="9" t="s">
        <v>112</v>
      </c>
      <c r="D91" s="9" t="s">
        <v>60</v>
      </c>
      <c r="E91" s="10">
        <v>0.0</v>
      </c>
      <c r="F91" s="9">
        <v>0.0</v>
      </c>
      <c r="G91" s="9">
        <v>0.0</v>
      </c>
      <c r="H91" s="9">
        <v>1.0</v>
      </c>
      <c r="I91" s="9">
        <v>1.0</v>
      </c>
      <c r="J91" s="9">
        <v>1.0</v>
      </c>
      <c r="K91" s="9">
        <v>0.0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9" t="s">
        <v>25</v>
      </c>
      <c r="B92" s="9" t="s">
        <v>109</v>
      </c>
      <c r="C92" s="9" t="s">
        <v>113</v>
      </c>
      <c r="D92" s="9" t="s">
        <v>60</v>
      </c>
      <c r="E92" s="10">
        <v>0.0</v>
      </c>
      <c r="F92" s="9">
        <v>0.0</v>
      </c>
      <c r="G92" s="9">
        <v>0.0</v>
      </c>
      <c r="H92" s="9">
        <v>1.0</v>
      </c>
      <c r="I92" s="9">
        <v>1.0</v>
      </c>
      <c r="J92" s="9">
        <v>1.0</v>
      </c>
      <c r="K92" s="9">
        <v>0.0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9" t="s">
        <v>25</v>
      </c>
      <c r="B93" s="9" t="s">
        <v>109</v>
      </c>
      <c r="C93" s="9" t="s">
        <v>114</v>
      </c>
      <c r="D93" s="9" t="s">
        <v>60</v>
      </c>
      <c r="E93" s="10">
        <v>0.0</v>
      </c>
      <c r="F93" s="9">
        <v>0.0</v>
      </c>
      <c r="G93" s="9">
        <v>0.0</v>
      </c>
      <c r="H93" s="9">
        <v>1.0</v>
      </c>
      <c r="I93" s="9">
        <v>1.0</v>
      </c>
      <c r="J93" s="9">
        <v>1.0</v>
      </c>
      <c r="K93" s="9">
        <v>0.0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9" t="s">
        <v>25</v>
      </c>
      <c r="B94" s="9" t="s">
        <v>109</v>
      </c>
      <c r="C94" s="9" t="s">
        <v>115</v>
      </c>
      <c r="D94" s="9" t="s">
        <v>60</v>
      </c>
      <c r="E94" s="10">
        <v>0.0</v>
      </c>
      <c r="F94" s="9">
        <v>0.0</v>
      </c>
      <c r="G94" s="9">
        <v>0.0</v>
      </c>
      <c r="H94" s="9">
        <v>1.0</v>
      </c>
      <c r="I94" s="9">
        <v>1.0</v>
      </c>
      <c r="J94" s="9">
        <v>1.0</v>
      </c>
      <c r="K94" s="9">
        <v>0.0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9" t="s">
        <v>25</v>
      </c>
      <c r="B95" s="9" t="s">
        <v>109</v>
      </c>
      <c r="C95" s="9" t="s">
        <v>116</v>
      </c>
      <c r="D95" s="9" t="s">
        <v>60</v>
      </c>
      <c r="E95" s="10">
        <v>0.0</v>
      </c>
      <c r="F95" s="9">
        <v>0.0</v>
      </c>
      <c r="G95" s="9">
        <v>0.0</v>
      </c>
      <c r="H95" s="9">
        <v>1.0</v>
      </c>
      <c r="I95" s="9">
        <v>1.0</v>
      </c>
      <c r="J95" s="9">
        <v>1.0</v>
      </c>
      <c r="K95" s="9">
        <v>0.0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9" t="s">
        <v>25</v>
      </c>
      <c r="B96" s="9" t="s">
        <v>109</v>
      </c>
      <c r="C96" s="9" t="s">
        <v>117</v>
      </c>
      <c r="D96" s="9" t="s">
        <v>60</v>
      </c>
      <c r="E96" s="10">
        <v>0.0</v>
      </c>
      <c r="F96" s="9">
        <v>0.0</v>
      </c>
      <c r="G96" s="9">
        <v>0.0</v>
      </c>
      <c r="H96" s="9">
        <v>1.0</v>
      </c>
      <c r="I96" s="9">
        <v>1.0</v>
      </c>
      <c r="J96" s="9">
        <v>1.0</v>
      </c>
      <c r="K96" s="9">
        <v>0.0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9" t="s">
        <v>25</v>
      </c>
      <c r="B97" s="9" t="s">
        <v>109</v>
      </c>
      <c r="C97" s="9" t="s">
        <v>118</v>
      </c>
      <c r="D97" s="9" t="s">
        <v>60</v>
      </c>
      <c r="E97" s="10">
        <v>0.0</v>
      </c>
      <c r="F97" s="9">
        <v>0.0</v>
      </c>
      <c r="G97" s="9">
        <v>0.0</v>
      </c>
      <c r="H97" s="9">
        <v>1.0</v>
      </c>
      <c r="I97" s="9">
        <v>1.0</v>
      </c>
      <c r="J97" s="9">
        <v>1.0</v>
      </c>
      <c r="K97" s="9">
        <v>0.0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9" t="s">
        <v>25</v>
      </c>
      <c r="B98" s="9" t="s">
        <v>109</v>
      </c>
      <c r="C98" s="9" t="s">
        <v>119</v>
      </c>
      <c r="D98" s="9" t="s">
        <v>60</v>
      </c>
      <c r="E98" s="10">
        <v>0.0</v>
      </c>
      <c r="F98" s="9">
        <v>0.0</v>
      </c>
      <c r="G98" s="9">
        <v>0.0</v>
      </c>
      <c r="H98" s="9">
        <v>1.0</v>
      </c>
      <c r="I98" s="9">
        <v>1.0</v>
      </c>
      <c r="J98" s="9">
        <v>1.0</v>
      </c>
      <c r="K98" s="9">
        <v>0.0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9" t="s">
        <v>25</v>
      </c>
      <c r="B99" s="9" t="s">
        <v>120</v>
      </c>
      <c r="C99" s="9" t="s">
        <v>121</v>
      </c>
      <c r="D99" s="9" t="s">
        <v>14</v>
      </c>
      <c r="E99" s="10">
        <v>0.0</v>
      </c>
      <c r="F99" s="9">
        <v>0.0</v>
      </c>
      <c r="G99" s="9">
        <v>0.0</v>
      </c>
      <c r="H99" s="9">
        <v>1.0</v>
      </c>
      <c r="I99" s="9">
        <v>1.0</v>
      </c>
      <c r="J99" s="9">
        <v>1.0</v>
      </c>
      <c r="K99" s="9">
        <v>0.0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9" t="s">
        <v>122</v>
      </c>
      <c r="B100" s="9" t="s">
        <v>123</v>
      </c>
      <c r="C100" s="9" t="s">
        <v>124</v>
      </c>
      <c r="D100" s="9" t="s">
        <v>14</v>
      </c>
      <c r="E100" s="10">
        <v>0.0</v>
      </c>
      <c r="F100" s="9">
        <v>0.0</v>
      </c>
      <c r="G100" s="9">
        <v>1.0</v>
      </c>
      <c r="H100" s="9">
        <v>0.0</v>
      </c>
      <c r="I100" s="9">
        <v>0.0</v>
      </c>
      <c r="J100" s="9">
        <v>1.0</v>
      </c>
      <c r="K100" s="9">
        <v>0.0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9" t="s">
        <v>122</v>
      </c>
      <c r="B101" s="9" t="s">
        <v>123</v>
      </c>
      <c r="C101" s="9" t="s">
        <v>125</v>
      </c>
      <c r="D101" s="9" t="s">
        <v>14</v>
      </c>
      <c r="E101" s="10">
        <v>0.0</v>
      </c>
      <c r="F101" s="9">
        <v>0.0</v>
      </c>
      <c r="G101" s="9">
        <v>1.0</v>
      </c>
      <c r="H101" s="9">
        <v>0.0</v>
      </c>
      <c r="I101" s="9">
        <v>0.0</v>
      </c>
      <c r="J101" s="9">
        <v>1.0</v>
      </c>
      <c r="K101" s="9">
        <v>0.0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9" t="s">
        <v>122</v>
      </c>
      <c r="B102" s="9" t="s">
        <v>123</v>
      </c>
      <c r="C102" s="9" t="s">
        <v>126</v>
      </c>
      <c r="D102" s="9" t="s">
        <v>14</v>
      </c>
      <c r="E102" s="10">
        <v>0.0</v>
      </c>
      <c r="F102" s="9">
        <v>0.0</v>
      </c>
      <c r="G102" s="9">
        <v>1.0</v>
      </c>
      <c r="H102" s="9">
        <v>0.0</v>
      </c>
      <c r="I102" s="9">
        <v>0.0</v>
      </c>
      <c r="J102" s="9">
        <v>1.0</v>
      </c>
      <c r="K102" s="9">
        <v>0.0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9" t="s">
        <v>122</v>
      </c>
      <c r="B103" s="9" t="s">
        <v>123</v>
      </c>
      <c r="C103" s="9" t="s">
        <v>127</v>
      </c>
      <c r="D103" s="9" t="s">
        <v>14</v>
      </c>
      <c r="E103" s="10">
        <v>0.0</v>
      </c>
      <c r="F103" s="9">
        <v>0.0</v>
      </c>
      <c r="G103" s="9">
        <v>1.0</v>
      </c>
      <c r="H103" s="9">
        <v>0.0</v>
      </c>
      <c r="I103" s="9">
        <v>0.0</v>
      </c>
      <c r="J103" s="9">
        <v>1.0</v>
      </c>
      <c r="K103" s="9">
        <v>0.0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9" t="s">
        <v>122</v>
      </c>
      <c r="B104" s="9" t="s">
        <v>123</v>
      </c>
      <c r="C104" s="9" t="s">
        <v>128</v>
      </c>
      <c r="D104" s="9" t="s">
        <v>14</v>
      </c>
      <c r="E104" s="10">
        <v>0.0</v>
      </c>
      <c r="F104" s="9">
        <v>0.0</v>
      </c>
      <c r="G104" s="9">
        <v>1.0</v>
      </c>
      <c r="H104" s="9">
        <v>0.0</v>
      </c>
      <c r="I104" s="9">
        <v>0.0</v>
      </c>
      <c r="J104" s="9">
        <v>1.0</v>
      </c>
      <c r="K104" s="9">
        <v>0.0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9" t="s">
        <v>122</v>
      </c>
      <c r="B105" s="9" t="s">
        <v>123</v>
      </c>
      <c r="C105" s="9" t="s">
        <v>129</v>
      </c>
      <c r="D105" s="9" t="s">
        <v>14</v>
      </c>
      <c r="E105" s="10">
        <v>0.0</v>
      </c>
      <c r="F105" s="9">
        <v>0.0</v>
      </c>
      <c r="G105" s="9">
        <v>1.0</v>
      </c>
      <c r="H105" s="9">
        <v>0.0</v>
      </c>
      <c r="I105" s="9">
        <v>0.0</v>
      </c>
      <c r="J105" s="9">
        <v>1.0</v>
      </c>
      <c r="K105" s="9">
        <v>0.0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9" t="s">
        <v>122</v>
      </c>
      <c r="B106" s="9" t="s">
        <v>130</v>
      </c>
      <c r="C106" s="9" t="s">
        <v>131</v>
      </c>
      <c r="D106" s="15" t="s">
        <v>14</v>
      </c>
      <c r="E106" s="10">
        <v>0.0</v>
      </c>
      <c r="F106" s="9">
        <v>0.0</v>
      </c>
      <c r="G106" s="9">
        <v>1.0</v>
      </c>
      <c r="H106" s="9">
        <v>0.0</v>
      </c>
      <c r="I106" s="9">
        <v>0.0</v>
      </c>
      <c r="J106" s="9">
        <v>1.0</v>
      </c>
      <c r="K106" s="9">
        <v>0.0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9" t="s">
        <v>122</v>
      </c>
      <c r="B107" s="9" t="s">
        <v>130</v>
      </c>
      <c r="C107" s="9" t="s">
        <v>132</v>
      </c>
      <c r="D107" s="15" t="s">
        <v>14</v>
      </c>
      <c r="E107" s="10">
        <v>0.0</v>
      </c>
      <c r="F107" s="9">
        <v>0.0</v>
      </c>
      <c r="G107" s="9">
        <v>1.0</v>
      </c>
      <c r="H107" s="9">
        <v>0.0</v>
      </c>
      <c r="I107" s="9">
        <v>0.0</v>
      </c>
      <c r="J107" s="9">
        <v>1.0</v>
      </c>
      <c r="K107" s="9">
        <v>0.0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9" t="s">
        <v>122</v>
      </c>
      <c r="B108" s="9" t="s">
        <v>130</v>
      </c>
      <c r="C108" s="9" t="s">
        <v>133</v>
      </c>
      <c r="D108" s="15" t="s">
        <v>14</v>
      </c>
      <c r="E108" s="10">
        <v>0.0</v>
      </c>
      <c r="F108" s="9">
        <v>0.0</v>
      </c>
      <c r="G108" s="9">
        <v>1.0</v>
      </c>
      <c r="H108" s="9">
        <v>0.0</v>
      </c>
      <c r="I108" s="9">
        <v>0.0</v>
      </c>
      <c r="J108" s="9">
        <v>1.0</v>
      </c>
      <c r="K108" s="9">
        <v>0.0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9" t="s">
        <v>122</v>
      </c>
      <c r="B109" s="9" t="s">
        <v>134</v>
      </c>
      <c r="C109" s="9" t="s">
        <v>135</v>
      </c>
      <c r="D109" s="15" t="s">
        <v>14</v>
      </c>
      <c r="E109" s="10">
        <v>0.0</v>
      </c>
      <c r="F109" s="9">
        <v>0.0</v>
      </c>
      <c r="G109" s="9">
        <v>1.0</v>
      </c>
      <c r="H109" s="9">
        <v>0.0</v>
      </c>
      <c r="I109" s="9">
        <v>0.0</v>
      </c>
      <c r="J109" s="9">
        <v>1.0</v>
      </c>
      <c r="K109" s="9">
        <v>0.0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9" t="s">
        <v>122</v>
      </c>
      <c r="B110" s="9" t="s">
        <v>134</v>
      </c>
      <c r="C110" s="9" t="s">
        <v>136</v>
      </c>
      <c r="D110" s="15" t="s">
        <v>14</v>
      </c>
      <c r="E110" s="10">
        <v>1.0</v>
      </c>
      <c r="F110" s="9">
        <v>0.0</v>
      </c>
      <c r="G110" s="9">
        <v>0.0</v>
      </c>
      <c r="H110" s="9">
        <v>0.0</v>
      </c>
      <c r="I110" s="9">
        <v>0.0</v>
      </c>
      <c r="J110" s="9">
        <v>1.0</v>
      </c>
      <c r="K110" s="9">
        <v>0.0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9" t="s">
        <v>122</v>
      </c>
      <c r="B111" s="9" t="s">
        <v>134</v>
      </c>
      <c r="C111" s="9" t="s">
        <v>137</v>
      </c>
      <c r="D111" s="15" t="s">
        <v>14</v>
      </c>
      <c r="E111" s="10">
        <v>1.0</v>
      </c>
      <c r="F111" s="9">
        <v>0.0</v>
      </c>
      <c r="G111" s="9">
        <v>0.0</v>
      </c>
      <c r="H111" s="9">
        <v>0.0</v>
      </c>
      <c r="I111" s="9">
        <v>0.0</v>
      </c>
      <c r="J111" s="9">
        <v>1.0</v>
      </c>
      <c r="K111" s="9">
        <v>0.0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9" t="s">
        <v>122</v>
      </c>
      <c r="B112" s="9" t="s">
        <v>134</v>
      </c>
      <c r="C112" s="9" t="s">
        <v>138</v>
      </c>
      <c r="D112" s="15" t="s">
        <v>14</v>
      </c>
      <c r="E112" s="10">
        <v>1.0</v>
      </c>
      <c r="F112" s="9">
        <v>0.0</v>
      </c>
      <c r="G112" s="9">
        <v>0.0</v>
      </c>
      <c r="H112" s="9">
        <v>0.0</v>
      </c>
      <c r="I112" s="9">
        <v>0.0</v>
      </c>
      <c r="J112" s="9">
        <v>1.0</v>
      </c>
      <c r="K112" s="9">
        <v>0.0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9" t="s">
        <v>122</v>
      </c>
      <c r="B113" s="9" t="s">
        <v>134</v>
      </c>
      <c r="C113" s="9" t="s">
        <v>139</v>
      </c>
      <c r="D113" s="15" t="s">
        <v>14</v>
      </c>
      <c r="E113" s="10">
        <v>1.0</v>
      </c>
      <c r="F113" s="9">
        <v>0.0</v>
      </c>
      <c r="G113" s="9">
        <v>1.0</v>
      </c>
      <c r="H113" s="9">
        <v>0.0</v>
      </c>
      <c r="I113" s="9">
        <v>0.0</v>
      </c>
      <c r="J113" s="9">
        <v>1.0</v>
      </c>
      <c r="K113" s="9">
        <v>0.0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9" t="s">
        <v>122</v>
      </c>
      <c r="B114" s="9" t="s">
        <v>134</v>
      </c>
      <c r="C114" s="9" t="s">
        <v>140</v>
      </c>
      <c r="D114" s="15" t="s">
        <v>14</v>
      </c>
      <c r="E114" s="10">
        <v>1.0</v>
      </c>
      <c r="F114" s="9">
        <v>0.0</v>
      </c>
      <c r="G114" s="9">
        <v>1.0</v>
      </c>
      <c r="H114" s="9">
        <v>0.0</v>
      </c>
      <c r="I114" s="9">
        <v>0.0</v>
      </c>
      <c r="J114" s="9">
        <v>1.0</v>
      </c>
      <c r="K114" s="9">
        <v>0.0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9" t="s">
        <v>122</v>
      </c>
      <c r="B115" s="9" t="s">
        <v>134</v>
      </c>
      <c r="C115" s="9" t="s">
        <v>141</v>
      </c>
      <c r="D115" s="15" t="s">
        <v>14</v>
      </c>
      <c r="E115" s="10">
        <v>1.0</v>
      </c>
      <c r="F115" s="9">
        <v>0.0</v>
      </c>
      <c r="G115" s="9">
        <v>1.0</v>
      </c>
      <c r="H115" s="9">
        <v>0.0</v>
      </c>
      <c r="I115" s="9">
        <v>0.0</v>
      </c>
      <c r="J115" s="9">
        <v>1.0</v>
      </c>
      <c r="K115" s="9">
        <v>0.0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9" t="s">
        <v>142</v>
      </c>
      <c r="B116" s="9" t="s">
        <v>143</v>
      </c>
      <c r="C116" s="16" t="s">
        <v>144</v>
      </c>
      <c r="D116" s="15" t="s">
        <v>14</v>
      </c>
      <c r="E116" s="10">
        <v>0.0</v>
      </c>
      <c r="F116" s="9">
        <v>0.0</v>
      </c>
      <c r="G116" s="9">
        <v>0.0</v>
      </c>
      <c r="H116" s="9">
        <v>0.0</v>
      </c>
      <c r="I116" s="9">
        <v>0.0</v>
      </c>
      <c r="J116" s="9">
        <v>1.0</v>
      </c>
      <c r="K116" s="9">
        <v>0.0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9" t="s">
        <v>142</v>
      </c>
      <c r="B117" s="9" t="s">
        <v>143</v>
      </c>
      <c r="C117" s="16" t="s">
        <v>145</v>
      </c>
      <c r="D117" s="15" t="s">
        <v>14</v>
      </c>
      <c r="E117" s="10">
        <v>1.0</v>
      </c>
      <c r="F117" s="9">
        <v>1.0</v>
      </c>
      <c r="G117" s="9">
        <v>0.0</v>
      </c>
      <c r="H117" s="9">
        <v>0.0</v>
      </c>
      <c r="I117" s="9">
        <v>1.0</v>
      </c>
      <c r="J117" s="9">
        <v>1.0</v>
      </c>
      <c r="K117" s="9">
        <v>0.0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9" t="s">
        <v>142</v>
      </c>
      <c r="B118" s="9" t="s">
        <v>143</v>
      </c>
      <c r="C118" s="16" t="s">
        <v>146</v>
      </c>
      <c r="D118" s="15" t="s">
        <v>14</v>
      </c>
      <c r="E118" s="10">
        <v>1.0</v>
      </c>
      <c r="F118" s="9">
        <v>1.0</v>
      </c>
      <c r="G118" s="9">
        <v>0.0</v>
      </c>
      <c r="H118" s="9">
        <v>0.0</v>
      </c>
      <c r="I118" s="9">
        <v>1.0</v>
      </c>
      <c r="J118" s="9">
        <v>1.0</v>
      </c>
      <c r="K118" s="9">
        <v>0.0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9" t="s">
        <v>142</v>
      </c>
      <c r="B119" s="9" t="s">
        <v>143</v>
      </c>
      <c r="C119" s="9" t="s">
        <v>147</v>
      </c>
      <c r="D119" s="15" t="s">
        <v>14</v>
      </c>
      <c r="E119" s="10">
        <v>1.0</v>
      </c>
      <c r="F119" s="9">
        <v>1.0</v>
      </c>
      <c r="G119" s="9">
        <v>0.0</v>
      </c>
      <c r="H119" s="9">
        <v>0.0</v>
      </c>
      <c r="I119" s="9">
        <v>1.0</v>
      </c>
      <c r="J119" s="9">
        <v>1.0</v>
      </c>
      <c r="K119" s="9">
        <v>0.0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9" t="s">
        <v>142</v>
      </c>
      <c r="B120" s="9" t="s">
        <v>143</v>
      </c>
      <c r="C120" s="9" t="s">
        <v>148</v>
      </c>
      <c r="D120" s="15" t="s">
        <v>14</v>
      </c>
      <c r="E120" s="10">
        <v>0.0</v>
      </c>
      <c r="F120" s="9">
        <v>1.0</v>
      </c>
      <c r="G120" s="9">
        <v>0.0</v>
      </c>
      <c r="H120" s="9">
        <v>0.0</v>
      </c>
      <c r="I120" s="9">
        <v>0.0</v>
      </c>
      <c r="J120" s="9">
        <v>1.0</v>
      </c>
      <c r="K120" s="9">
        <v>0.0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9" t="s">
        <v>142</v>
      </c>
      <c r="B121" s="9" t="s">
        <v>143</v>
      </c>
      <c r="C121" s="9" t="s">
        <v>149</v>
      </c>
      <c r="D121" s="15" t="s">
        <v>14</v>
      </c>
      <c r="E121" s="10">
        <v>0.0</v>
      </c>
      <c r="F121" s="9">
        <v>1.0</v>
      </c>
      <c r="G121" s="9">
        <v>0.0</v>
      </c>
      <c r="H121" s="9">
        <v>0.0</v>
      </c>
      <c r="I121" s="9">
        <v>0.0</v>
      </c>
      <c r="J121" s="9">
        <v>1.0</v>
      </c>
      <c r="K121" s="9">
        <v>0.0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9" t="s">
        <v>142</v>
      </c>
      <c r="B122" s="9" t="s">
        <v>143</v>
      </c>
      <c r="C122" s="9" t="s">
        <v>150</v>
      </c>
      <c r="D122" s="15" t="s">
        <v>14</v>
      </c>
      <c r="E122" s="10">
        <v>0.0</v>
      </c>
      <c r="F122" s="9">
        <v>1.0</v>
      </c>
      <c r="G122" s="9">
        <v>0.0</v>
      </c>
      <c r="H122" s="9">
        <v>0.0</v>
      </c>
      <c r="I122" s="9">
        <v>0.0</v>
      </c>
      <c r="J122" s="9">
        <v>1.0</v>
      </c>
      <c r="K122" s="9">
        <v>0.0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9" t="s">
        <v>142</v>
      </c>
      <c r="B123" s="9" t="s">
        <v>143</v>
      </c>
      <c r="C123" s="9" t="s">
        <v>151</v>
      </c>
      <c r="D123" s="15" t="s">
        <v>14</v>
      </c>
      <c r="E123" s="10">
        <v>0.0</v>
      </c>
      <c r="F123" s="9">
        <v>1.0</v>
      </c>
      <c r="G123" s="9">
        <v>0.0</v>
      </c>
      <c r="H123" s="9">
        <v>0.0</v>
      </c>
      <c r="I123" s="9">
        <v>0.0</v>
      </c>
      <c r="J123" s="9">
        <v>1.0</v>
      </c>
      <c r="K123" s="9">
        <v>0.0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9" t="s">
        <v>142</v>
      </c>
      <c r="B124" s="9" t="s">
        <v>143</v>
      </c>
      <c r="C124" s="16" t="s">
        <v>152</v>
      </c>
      <c r="D124" s="15" t="s">
        <v>14</v>
      </c>
      <c r="E124" s="10">
        <v>1.0</v>
      </c>
      <c r="F124" s="9">
        <v>1.0</v>
      </c>
      <c r="G124" s="9">
        <v>1.0</v>
      </c>
      <c r="H124" s="9">
        <v>1.0</v>
      </c>
      <c r="I124" s="9">
        <v>1.0</v>
      </c>
      <c r="J124" s="9">
        <v>1.0</v>
      </c>
      <c r="K124" s="9">
        <v>0.0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9" t="s">
        <v>142</v>
      </c>
      <c r="B125" s="9" t="s">
        <v>143</v>
      </c>
      <c r="C125" s="16" t="s">
        <v>153</v>
      </c>
      <c r="D125" s="15" t="s">
        <v>14</v>
      </c>
      <c r="E125" s="10">
        <v>1.0</v>
      </c>
      <c r="F125" s="9">
        <v>1.0</v>
      </c>
      <c r="G125" s="9">
        <v>1.0</v>
      </c>
      <c r="H125" s="9">
        <v>1.0</v>
      </c>
      <c r="I125" s="9">
        <v>1.0</v>
      </c>
      <c r="J125" s="9">
        <v>1.0</v>
      </c>
      <c r="K125" s="9">
        <v>0.0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9" t="s">
        <v>142</v>
      </c>
      <c r="B126" s="9" t="s">
        <v>143</v>
      </c>
      <c r="C126" s="9" t="s">
        <v>154</v>
      </c>
      <c r="D126" s="15" t="s">
        <v>14</v>
      </c>
      <c r="E126" s="10">
        <v>1.0</v>
      </c>
      <c r="F126" s="9">
        <v>1.0</v>
      </c>
      <c r="G126" s="9">
        <v>1.0</v>
      </c>
      <c r="H126" s="9">
        <v>1.0</v>
      </c>
      <c r="I126" s="9">
        <v>1.0</v>
      </c>
      <c r="J126" s="9">
        <v>1.0</v>
      </c>
      <c r="K126" s="9">
        <v>0.0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9" t="s">
        <v>142</v>
      </c>
      <c r="B127" s="9" t="s">
        <v>143</v>
      </c>
      <c r="C127" s="9" t="s">
        <v>155</v>
      </c>
      <c r="D127" s="15" t="s">
        <v>14</v>
      </c>
      <c r="E127" s="10">
        <v>1.0</v>
      </c>
      <c r="F127" s="9">
        <v>1.0</v>
      </c>
      <c r="G127" s="9">
        <v>1.0</v>
      </c>
      <c r="H127" s="9">
        <v>1.0</v>
      </c>
      <c r="I127" s="9">
        <v>1.0</v>
      </c>
      <c r="J127" s="9">
        <v>1.0</v>
      </c>
      <c r="K127" s="9">
        <v>0.0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9" t="s">
        <v>142</v>
      </c>
      <c r="B128" s="9" t="s">
        <v>143</v>
      </c>
      <c r="C128" s="9" t="s">
        <v>156</v>
      </c>
      <c r="D128" s="15" t="s">
        <v>14</v>
      </c>
      <c r="E128" s="10">
        <v>1.0</v>
      </c>
      <c r="F128" s="9">
        <v>1.0</v>
      </c>
      <c r="G128" s="9">
        <v>1.0</v>
      </c>
      <c r="H128" s="9">
        <v>1.0</v>
      </c>
      <c r="I128" s="9">
        <v>1.0</v>
      </c>
      <c r="J128" s="9">
        <v>1.0</v>
      </c>
      <c r="K128" s="9">
        <v>0.0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9" t="s">
        <v>142</v>
      </c>
      <c r="B129" s="9" t="s">
        <v>143</v>
      </c>
      <c r="C129" s="9" t="s">
        <v>157</v>
      </c>
      <c r="D129" s="15" t="s">
        <v>14</v>
      </c>
      <c r="E129" s="10">
        <v>1.0</v>
      </c>
      <c r="F129" s="9">
        <v>1.0</v>
      </c>
      <c r="G129" s="9">
        <v>1.0</v>
      </c>
      <c r="H129" s="9">
        <v>1.0</v>
      </c>
      <c r="I129" s="9">
        <v>1.0</v>
      </c>
      <c r="J129" s="9">
        <v>1.0</v>
      </c>
      <c r="K129" s="9">
        <v>0.0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9" t="s">
        <v>142</v>
      </c>
      <c r="B130" s="9" t="s">
        <v>158</v>
      </c>
      <c r="C130" s="9" t="s">
        <v>159</v>
      </c>
      <c r="D130" s="15" t="s">
        <v>14</v>
      </c>
      <c r="E130" s="9">
        <v>0.0</v>
      </c>
      <c r="F130" s="9">
        <v>0.0</v>
      </c>
      <c r="G130" s="9">
        <v>1.0</v>
      </c>
      <c r="H130" s="9">
        <v>0.0</v>
      </c>
      <c r="I130" s="9">
        <v>0.0</v>
      </c>
      <c r="J130" s="9">
        <v>1.0</v>
      </c>
      <c r="K130" s="9">
        <v>0.0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9" t="s">
        <v>142</v>
      </c>
      <c r="B131" s="9" t="s">
        <v>160</v>
      </c>
      <c r="C131" s="9" t="s">
        <v>161</v>
      </c>
      <c r="D131" s="15" t="s">
        <v>14</v>
      </c>
      <c r="E131" s="9">
        <v>0.0</v>
      </c>
      <c r="F131" s="9">
        <v>1.0</v>
      </c>
      <c r="G131" s="9">
        <v>0.0</v>
      </c>
      <c r="H131" s="9">
        <v>0.0</v>
      </c>
      <c r="I131" s="9">
        <v>0.0</v>
      </c>
      <c r="J131" s="9">
        <v>1.0</v>
      </c>
      <c r="K131" s="9">
        <v>0.0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9" t="s">
        <v>142</v>
      </c>
      <c r="B132" s="9" t="s">
        <v>160</v>
      </c>
      <c r="C132" s="9" t="s">
        <v>162</v>
      </c>
      <c r="D132" s="15" t="s">
        <v>14</v>
      </c>
      <c r="E132" s="9">
        <v>0.0</v>
      </c>
      <c r="F132" s="9">
        <v>1.0</v>
      </c>
      <c r="G132" s="9">
        <v>0.0</v>
      </c>
      <c r="H132" s="9">
        <v>0.0</v>
      </c>
      <c r="I132" s="9">
        <v>0.0</v>
      </c>
      <c r="J132" s="9">
        <v>1.0</v>
      </c>
      <c r="K132" s="9">
        <v>0.0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 t="s">
        <v>142</v>
      </c>
      <c r="B133" s="1" t="s">
        <v>163</v>
      </c>
      <c r="C133" s="9" t="s">
        <v>164</v>
      </c>
      <c r="D133" s="17" t="s">
        <v>14</v>
      </c>
      <c r="E133" s="11">
        <v>1.0</v>
      </c>
      <c r="F133" s="1">
        <v>1.0</v>
      </c>
      <c r="G133" s="1">
        <v>0.0</v>
      </c>
      <c r="H133" s="1">
        <v>0.0</v>
      </c>
      <c r="I133" s="1">
        <v>0.0</v>
      </c>
      <c r="J133" s="1">
        <v>1.0</v>
      </c>
      <c r="K133" s="1">
        <v>0.0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 t="s">
        <v>142</v>
      </c>
      <c r="B134" s="1" t="s">
        <v>163</v>
      </c>
      <c r="C134" s="9" t="s">
        <v>165</v>
      </c>
      <c r="D134" s="17" t="s">
        <v>14</v>
      </c>
      <c r="E134" s="11">
        <v>1.0</v>
      </c>
      <c r="F134" s="1">
        <v>1.0</v>
      </c>
      <c r="G134" s="1">
        <v>0.0</v>
      </c>
      <c r="H134" s="1">
        <v>0.0</v>
      </c>
      <c r="I134" s="1">
        <v>0.0</v>
      </c>
      <c r="J134" s="1">
        <v>1.0</v>
      </c>
      <c r="K134" s="1">
        <v>0.0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9" t="s">
        <v>142</v>
      </c>
      <c r="B135" s="9" t="s">
        <v>163</v>
      </c>
      <c r="C135" s="9" t="s">
        <v>166</v>
      </c>
      <c r="D135" s="15" t="s">
        <v>14</v>
      </c>
      <c r="E135" s="11">
        <v>1.0</v>
      </c>
      <c r="F135" s="1">
        <v>1.0</v>
      </c>
      <c r="G135" s="1">
        <v>0.0</v>
      </c>
      <c r="H135" s="1">
        <v>0.0</v>
      </c>
      <c r="I135" s="1">
        <v>0.0</v>
      </c>
      <c r="J135" s="1">
        <v>1.0</v>
      </c>
      <c r="K135" s="1">
        <v>0.0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9" t="s">
        <v>142</v>
      </c>
      <c r="B136" s="9" t="s">
        <v>163</v>
      </c>
      <c r="C136" s="9" t="s">
        <v>167</v>
      </c>
      <c r="D136" s="15" t="s">
        <v>168</v>
      </c>
      <c r="E136" s="11">
        <v>1.0</v>
      </c>
      <c r="F136" s="1">
        <v>1.0</v>
      </c>
      <c r="G136" s="1">
        <v>0.0</v>
      </c>
      <c r="H136" s="1">
        <v>0.0</v>
      </c>
      <c r="I136" s="1">
        <v>0.0</v>
      </c>
      <c r="J136" s="1">
        <v>1.0</v>
      </c>
      <c r="K136" s="1">
        <v>0.0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9" t="s">
        <v>142</v>
      </c>
      <c r="B137" s="9" t="s">
        <v>163</v>
      </c>
      <c r="C137" s="9" t="s">
        <v>169</v>
      </c>
      <c r="D137" s="15" t="s">
        <v>168</v>
      </c>
      <c r="E137" s="11">
        <v>1.0</v>
      </c>
      <c r="F137" s="1">
        <v>1.0</v>
      </c>
      <c r="G137" s="1">
        <v>0.0</v>
      </c>
      <c r="H137" s="1">
        <v>0.0</v>
      </c>
      <c r="I137" s="1">
        <v>0.0</v>
      </c>
      <c r="J137" s="1">
        <v>1.0</v>
      </c>
      <c r="K137" s="1">
        <v>0.0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9" t="s">
        <v>142</v>
      </c>
      <c r="B138" s="9" t="s">
        <v>163</v>
      </c>
      <c r="C138" s="9" t="s">
        <v>170</v>
      </c>
      <c r="D138" s="15" t="s">
        <v>168</v>
      </c>
      <c r="E138" s="11">
        <v>1.0</v>
      </c>
      <c r="F138" s="1">
        <v>1.0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9" t="s">
        <v>142</v>
      </c>
      <c r="B139" s="9" t="s">
        <v>163</v>
      </c>
      <c r="C139" s="9" t="s">
        <v>171</v>
      </c>
      <c r="D139" s="15" t="s">
        <v>168</v>
      </c>
      <c r="E139" s="11">
        <v>1.0</v>
      </c>
      <c r="F139" s="1">
        <v>1.0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9" t="s">
        <v>142</v>
      </c>
      <c r="B140" s="9" t="s">
        <v>163</v>
      </c>
      <c r="C140" s="9" t="s">
        <v>172</v>
      </c>
      <c r="D140" s="15" t="s">
        <v>168</v>
      </c>
      <c r="E140" s="11">
        <v>1.0</v>
      </c>
      <c r="F140" s="1">
        <v>1.0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9" t="s">
        <v>142</v>
      </c>
      <c r="B141" s="9" t="s">
        <v>163</v>
      </c>
      <c r="C141" s="9" t="s">
        <v>173</v>
      </c>
      <c r="D141" s="15" t="s">
        <v>168</v>
      </c>
      <c r="E141" s="11">
        <v>1.0</v>
      </c>
      <c r="F141" s="1">
        <v>1.0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9" t="s">
        <v>142</v>
      </c>
      <c r="B142" s="9" t="s">
        <v>163</v>
      </c>
      <c r="C142" s="9" t="s">
        <v>174</v>
      </c>
      <c r="D142" s="15" t="s">
        <v>168</v>
      </c>
      <c r="E142" s="11">
        <v>1.0</v>
      </c>
      <c r="F142" s="1">
        <v>1.0</v>
      </c>
      <c r="G142" s="1">
        <v>0.0</v>
      </c>
      <c r="H142" s="1">
        <v>0.0</v>
      </c>
      <c r="I142" s="1">
        <v>0.0</v>
      </c>
      <c r="J142" s="1">
        <v>1.0</v>
      </c>
      <c r="K142" s="1">
        <v>0.0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8" t="s">
        <v>142</v>
      </c>
      <c r="B143" s="18" t="s">
        <v>163</v>
      </c>
      <c r="C143" s="18" t="s">
        <v>175</v>
      </c>
      <c r="D143" s="19" t="s">
        <v>168</v>
      </c>
      <c r="E143" s="20">
        <v>1.0</v>
      </c>
      <c r="F143" s="21">
        <v>1.0</v>
      </c>
      <c r="G143" s="21">
        <v>0.0</v>
      </c>
      <c r="H143" s="21">
        <v>0.0</v>
      </c>
      <c r="I143" s="21">
        <v>0.0</v>
      </c>
      <c r="J143" s="21">
        <v>1.0</v>
      </c>
      <c r="K143" s="1">
        <v>0.0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9" t="s">
        <v>142</v>
      </c>
      <c r="B144" s="9" t="s">
        <v>163</v>
      </c>
      <c r="C144" s="9" t="s">
        <v>176</v>
      </c>
      <c r="D144" s="15" t="s">
        <v>168</v>
      </c>
      <c r="E144" s="11">
        <v>1.0</v>
      </c>
      <c r="F144" s="1">
        <v>1.0</v>
      </c>
      <c r="G144" s="1">
        <v>0.0</v>
      </c>
      <c r="H144" s="21">
        <v>0.0</v>
      </c>
      <c r="I144" s="21">
        <v>0.0</v>
      </c>
      <c r="J144" s="1">
        <v>1.0</v>
      </c>
      <c r="K144" s="1">
        <v>0.0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9" t="s">
        <v>142</v>
      </c>
      <c r="B145" s="9" t="s">
        <v>163</v>
      </c>
      <c r="C145" s="9" t="s">
        <v>177</v>
      </c>
      <c r="D145" s="15" t="s">
        <v>168</v>
      </c>
      <c r="E145" s="11">
        <v>1.0</v>
      </c>
      <c r="F145" s="1">
        <v>1.0</v>
      </c>
      <c r="G145" s="1">
        <v>0.0</v>
      </c>
      <c r="H145" s="21">
        <v>0.0</v>
      </c>
      <c r="I145" s="21">
        <v>0.0</v>
      </c>
      <c r="J145" s="1">
        <v>1.0</v>
      </c>
      <c r="K145" s="1">
        <v>0.0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9" t="s">
        <v>142</v>
      </c>
      <c r="B146" s="9" t="s">
        <v>163</v>
      </c>
      <c r="C146" s="9" t="s">
        <v>178</v>
      </c>
      <c r="D146" s="15" t="s">
        <v>14</v>
      </c>
      <c r="E146" s="11">
        <v>1.0</v>
      </c>
      <c r="F146" s="1">
        <v>1.0</v>
      </c>
      <c r="G146" s="1">
        <v>0.0</v>
      </c>
      <c r="H146" s="21">
        <v>0.0</v>
      </c>
      <c r="I146" s="21">
        <v>0.0</v>
      </c>
      <c r="J146" s="1">
        <v>1.0</v>
      </c>
      <c r="K146" s="1">
        <v>0.0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9" t="s">
        <v>142</v>
      </c>
      <c r="B147" s="9" t="s">
        <v>163</v>
      </c>
      <c r="C147" s="9" t="s">
        <v>176</v>
      </c>
      <c r="D147" s="15" t="s">
        <v>168</v>
      </c>
      <c r="E147" s="11">
        <v>1.0</v>
      </c>
      <c r="F147" s="1">
        <v>1.0</v>
      </c>
      <c r="G147" s="1">
        <v>0.0</v>
      </c>
      <c r="H147" s="21">
        <v>0.0</v>
      </c>
      <c r="I147" s="21">
        <v>0.0</v>
      </c>
      <c r="J147" s="1">
        <v>1.0</v>
      </c>
      <c r="K147" s="1">
        <v>0.0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9" t="s">
        <v>142</v>
      </c>
      <c r="B148" s="9" t="s">
        <v>163</v>
      </c>
      <c r="C148" s="9" t="s">
        <v>175</v>
      </c>
      <c r="D148" s="15" t="s">
        <v>168</v>
      </c>
      <c r="E148" s="11">
        <v>1.0</v>
      </c>
      <c r="F148" s="1">
        <v>1.0</v>
      </c>
      <c r="G148" s="1">
        <v>0.0</v>
      </c>
      <c r="H148" s="21">
        <v>0.0</v>
      </c>
      <c r="I148" s="21">
        <v>0.0</v>
      </c>
      <c r="J148" s="1">
        <v>1.0</v>
      </c>
      <c r="K148" s="1">
        <v>0.0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9" t="s">
        <v>179</v>
      </c>
      <c r="B149" s="9" t="s">
        <v>180</v>
      </c>
      <c r="C149" s="9" t="s">
        <v>181</v>
      </c>
      <c r="D149" s="9" t="s">
        <v>14</v>
      </c>
      <c r="E149" s="11">
        <v>1.0</v>
      </c>
      <c r="F149" s="1">
        <v>1.0</v>
      </c>
      <c r="G149" s="1">
        <v>0.0</v>
      </c>
      <c r="H149" s="1">
        <v>1.0</v>
      </c>
      <c r="I149" s="1">
        <v>1.0</v>
      </c>
      <c r="J149" s="1">
        <v>1.0</v>
      </c>
      <c r="K149" s="1">
        <v>0.0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9" t="s">
        <v>179</v>
      </c>
      <c r="B150" s="9" t="s">
        <v>180</v>
      </c>
      <c r="C150" s="9" t="s">
        <v>182</v>
      </c>
      <c r="D150" s="9" t="s">
        <v>14</v>
      </c>
      <c r="E150" s="11">
        <v>0.0</v>
      </c>
      <c r="F150" s="1">
        <v>1.0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9" t="s">
        <v>179</v>
      </c>
      <c r="B151" s="9" t="s">
        <v>180</v>
      </c>
      <c r="C151" s="9" t="s">
        <v>183</v>
      </c>
      <c r="D151" s="9" t="s">
        <v>14</v>
      </c>
      <c r="E151" s="11">
        <v>0.0</v>
      </c>
      <c r="F151" s="1">
        <v>1.0</v>
      </c>
      <c r="G151" s="1">
        <v>0.0</v>
      </c>
      <c r="H151" s="1">
        <v>1.0</v>
      </c>
      <c r="I151" s="1">
        <v>0.0</v>
      </c>
      <c r="J151" s="1">
        <v>1.0</v>
      </c>
      <c r="K151" s="1">
        <v>0.0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9" t="s">
        <v>179</v>
      </c>
      <c r="B152" s="9" t="s">
        <v>180</v>
      </c>
      <c r="C152" s="9" t="s">
        <v>184</v>
      </c>
      <c r="D152" s="9" t="s">
        <v>14</v>
      </c>
      <c r="E152" s="11">
        <v>1.0</v>
      </c>
      <c r="F152" s="1">
        <v>1.0</v>
      </c>
      <c r="G152" s="1">
        <v>1.0</v>
      </c>
      <c r="H152" s="1">
        <v>1.0</v>
      </c>
      <c r="I152" s="1">
        <v>0.0</v>
      </c>
      <c r="J152" s="1">
        <v>1.0</v>
      </c>
      <c r="K152" s="1">
        <v>0.0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9" t="s">
        <v>179</v>
      </c>
      <c r="B153" s="9" t="s">
        <v>180</v>
      </c>
      <c r="C153" s="9" t="s">
        <v>185</v>
      </c>
      <c r="D153" s="9" t="s">
        <v>14</v>
      </c>
      <c r="E153" s="11">
        <v>1.0</v>
      </c>
      <c r="F153" s="1">
        <v>1.0</v>
      </c>
      <c r="G153" s="1">
        <v>1.0</v>
      </c>
      <c r="H153" s="1">
        <v>0.0</v>
      </c>
      <c r="I153" s="1">
        <v>0.0</v>
      </c>
      <c r="J153" s="1">
        <v>1.0</v>
      </c>
      <c r="K153" s="1">
        <v>0.0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9" t="s">
        <v>179</v>
      </c>
      <c r="B154" s="9" t="s">
        <v>180</v>
      </c>
      <c r="C154" s="9" t="s">
        <v>186</v>
      </c>
      <c r="D154" s="9" t="s">
        <v>14</v>
      </c>
      <c r="E154" s="11">
        <v>1.0</v>
      </c>
      <c r="F154" s="1">
        <v>1.0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9" t="s">
        <v>179</v>
      </c>
      <c r="B155" s="9" t="s">
        <v>180</v>
      </c>
      <c r="C155" s="9" t="s">
        <v>187</v>
      </c>
      <c r="D155" s="9" t="s">
        <v>14</v>
      </c>
      <c r="E155" s="11">
        <v>1.0</v>
      </c>
      <c r="F155" s="1">
        <v>1.0</v>
      </c>
      <c r="G155" s="1">
        <v>1.0</v>
      </c>
      <c r="H155" s="1">
        <v>1.0</v>
      </c>
      <c r="I155" s="1">
        <v>1.0</v>
      </c>
      <c r="J155" s="1">
        <v>1.0</v>
      </c>
      <c r="K155" s="1">
        <v>0.0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9" t="s">
        <v>179</v>
      </c>
      <c r="B156" s="9" t="s">
        <v>180</v>
      </c>
      <c r="C156" s="9" t="s">
        <v>188</v>
      </c>
      <c r="D156" s="9" t="s">
        <v>14</v>
      </c>
      <c r="E156" s="11">
        <v>1.0</v>
      </c>
      <c r="F156" s="1">
        <v>1.0</v>
      </c>
      <c r="G156" s="2"/>
      <c r="H156" s="1">
        <v>0.0</v>
      </c>
      <c r="I156" s="1">
        <v>0.0</v>
      </c>
      <c r="J156" s="1">
        <v>1.0</v>
      </c>
      <c r="K156" s="1">
        <v>0.0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9" t="s">
        <v>179</v>
      </c>
      <c r="B157" s="9" t="s">
        <v>180</v>
      </c>
      <c r="C157" s="9" t="s">
        <v>189</v>
      </c>
      <c r="D157" s="9" t="s">
        <v>14</v>
      </c>
      <c r="E157" s="11">
        <v>1.0</v>
      </c>
      <c r="F157" s="1">
        <v>1.0</v>
      </c>
      <c r="G157" s="1">
        <v>1.0</v>
      </c>
      <c r="H157" s="1">
        <v>1.0</v>
      </c>
      <c r="I157" s="1">
        <v>1.0</v>
      </c>
      <c r="J157" s="1">
        <v>1.0</v>
      </c>
      <c r="K157" s="1">
        <v>0.0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9" t="s">
        <v>179</v>
      </c>
      <c r="B158" s="9" t="s">
        <v>180</v>
      </c>
      <c r="C158" s="9" t="s">
        <v>190</v>
      </c>
      <c r="D158" s="9" t="s">
        <v>14</v>
      </c>
      <c r="E158" s="11">
        <v>1.0</v>
      </c>
      <c r="F158" s="1">
        <v>1.0</v>
      </c>
      <c r="G158" s="1">
        <v>1.0</v>
      </c>
      <c r="H158" s="1">
        <v>1.0</v>
      </c>
      <c r="I158" s="1">
        <v>1.0</v>
      </c>
      <c r="J158" s="1">
        <v>1.0</v>
      </c>
      <c r="K158" s="1">
        <v>0.0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9" t="s">
        <v>179</v>
      </c>
      <c r="B159" s="9" t="s">
        <v>180</v>
      </c>
      <c r="C159" s="9" t="s">
        <v>191</v>
      </c>
      <c r="D159" s="9" t="s">
        <v>14</v>
      </c>
      <c r="E159" s="11">
        <v>1.0</v>
      </c>
      <c r="F159" s="1">
        <v>1.0</v>
      </c>
      <c r="G159" s="1">
        <v>0.0</v>
      </c>
      <c r="H159" s="1">
        <v>0.0</v>
      </c>
      <c r="I159" s="1">
        <v>0.0</v>
      </c>
      <c r="J159" s="1">
        <v>1.0</v>
      </c>
      <c r="K159" s="1">
        <v>0.0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9" t="s">
        <v>179</v>
      </c>
      <c r="B160" s="9" t="s">
        <v>180</v>
      </c>
      <c r="C160" s="9" t="s">
        <v>192</v>
      </c>
      <c r="D160" s="9" t="s">
        <v>14</v>
      </c>
      <c r="E160" s="11">
        <v>1.0</v>
      </c>
      <c r="F160" s="1">
        <v>1.0</v>
      </c>
      <c r="G160" s="1">
        <v>0.0</v>
      </c>
      <c r="H160" s="1">
        <v>0.0</v>
      </c>
      <c r="I160" s="1">
        <v>0.0</v>
      </c>
      <c r="J160" s="1">
        <v>1.0</v>
      </c>
      <c r="K160" s="1">
        <v>0.0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9" t="s">
        <v>179</v>
      </c>
      <c r="B161" s="9" t="s">
        <v>180</v>
      </c>
      <c r="C161" s="9" t="s">
        <v>193</v>
      </c>
      <c r="D161" s="9" t="s">
        <v>14</v>
      </c>
      <c r="E161" s="11">
        <v>1.0</v>
      </c>
      <c r="F161" s="1">
        <v>1.0</v>
      </c>
      <c r="G161" s="1">
        <v>0.0</v>
      </c>
      <c r="H161" s="1">
        <v>0.0</v>
      </c>
      <c r="I161" s="1">
        <v>0.0</v>
      </c>
      <c r="J161" s="1">
        <v>1.0</v>
      </c>
      <c r="K161" s="1">
        <v>0.0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9" t="s">
        <v>179</v>
      </c>
      <c r="B162" s="9" t="s">
        <v>180</v>
      </c>
      <c r="C162" s="9" t="s">
        <v>87</v>
      </c>
      <c r="D162" s="9" t="s">
        <v>14</v>
      </c>
      <c r="E162" s="11">
        <v>1.0</v>
      </c>
      <c r="F162" s="1">
        <v>1.0</v>
      </c>
      <c r="G162" s="1">
        <v>0.0</v>
      </c>
      <c r="H162" s="1">
        <v>0.0</v>
      </c>
      <c r="I162" s="1">
        <v>0.0</v>
      </c>
      <c r="J162" s="1">
        <v>1.0</v>
      </c>
      <c r="K162" s="1">
        <v>0.0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9" t="s">
        <v>179</v>
      </c>
      <c r="B163" s="9" t="s">
        <v>180</v>
      </c>
      <c r="C163" s="9" t="s">
        <v>194</v>
      </c>
      <c r="D163" s="9" t="s">
        <v>14</v>
      </c>
      <c r="E163" s="11">
        <v>0.0</v>
      </c>
      <c r="F163" s="1">
        <v>0.0</v>
      </c>
      <c r="G163" s="1">
        <v>1.0</v>
      </c>
      <c r="H163" s="1">
        <v>0.0</v>
      </c>
      <c r="I163" s="1">
        <v>0.0</v>
      </c>
      <c r="J163" s="1">
        <v>1.0</v>
      </c>
      <c r="K163" s="1">
        <v>0.0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9" t="s">
        <v>179</v>
      </c>
      <c r="B164" s="9" t="s">
        <v>180</v>
      </c>
      <c r="C164" s="9" t="s">
        <v>195</v>
      </c>
      <c r="D164" s="9" t="s">
        <v>14</v>
      </c>
      <c r="E164" s="11">
        <v>1.0</v>
      </c>
      <c r="F164" s="1">
        <v>1.0</v>
      </c>
      <c r="G164" s="1">
        <v>0.0</v>
      </c>
      <c r="H164" s="1">
        <v>0.0</v>
      </c>
      <c r="I164" s="1">
        <v>0.0</v>
      </c>
      <c r="J164" s="1">
        <v>1.0</v>
      </c>
      <c r="K164" s="1">
        <v>0.0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9" t="s">
        <v>179</v>
      </c>
      <c r="B165" s="9" t="s">
        <v>180</v>
      </c>
      <c r="C165" s="9" t="s">
        <v>196</v>
      </c>
      <c r="D165" s="9" t="s">
        <v>14</v>
      </c>
      <c r="E165" s="11">
        <v>1.0</v>
      </c>
      <c r="F165" s="1">
        <v>1.0</v>
      </c>
      <c r="G165" s="1">
        <v>0.0</v>
      </c>
      <c r="H165" s="1">
        <v>0.0</v>
      </c>
      <c r="I165" s="1">
        <v>0.0</v>
      </c>
      <c r="J165" s="1">
        <v>1.0</v>
      </c>
      <c r="K165" s="1">
        <v>0.0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9" t="s">
        <v>179</v>
      </c>
      <c r="B166" s="9" t="s">
        <v>180</v>
      </c>
      <c r="C166" s="9" t="s">
        <v>197</v>
      </c>
      <c r="D166" s="9" t="s">
        <v>14</v>
      </c>
      <c r="E166" s="11">
        <v>1.0</v>
      </c>
      <c r="F166" s="1">
        <v>1.0</v>
      </c>
      <c r="G166" s="1">
        <v>0.0</v>
      </c>
      <c r="H166" s="1">
        <v>0.0</v>
      </c>
      <c r="I166" s="1">
        <v>0.0</v>
      </c>
      <c r="J166" s="1">
        <v>1.0</v>
      </c>
      <c r="K166" s="1">
        <v>0.0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9" t="s">
        <v>198</v>
      </c>
      <c r="B167" s="9" t="s">
        <v>199</v>
      </c>
      <c r="C167" s="9" t="s">
        <v>200</v>
      </c>
      <c r="D167" s="9" t="s">
        <v>201</v>
      </c>
      <c r="E167" s="1">
        <v>1.0</v>
      </c>
      <c r="F167" s="1">
        <v>1.0</v>
      </c>
      <c r="G167" s="1">
        <v>1.0</v>
      </c>
      <c r="H167" s="1">
        <v>1.0</v>
      </c>
      <c r="I167" s="1">
        <v>1.0</v>
      </c>
      <c r="J167" s="1">
        <v>1.0</v>
      </c>
      <c r="K167" s="1">
        <v>0.0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9" t="s">
        <v>198</v>
      </c>
      <c r="B168" s="9" t="s">
        <v>199</v>
      </c>
      <c r="C168" s="9" t="s">
        <v>202</v>
      </c>
      <c r="D168" s="9" t="s">
        <v>14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2"/>
      <c r="M168" s="2" t="str">
        <f t="shared" ref="M168:M169" si="2">SUBSTITUTE(L168," ","_")</f>
        <v/>
      </c>
      <c r="N168" s="2" t="str">
        <f t="shared" ref="N168:N169" si="3">SUBSTITUTE(M168,",","")</f>
        <v/>
      </c>
      <c r="O168" s="2" t="str">
        <f t="shared" ref="O168:P168" si="1">SUBSTITUTE(N168,")","")</f>
        <v/>
      </c>
      <c r="P168" s="2" t="str">
        <f t="shared" si="1"/>
        <v/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9" t="s">
        <v>198</v>
      </c>
      <c r="B169" s="9" t="s">
        <v>199</v>
      </c>
      <c r="C169" s="9" t="s">
        <v>203</v>
      </c>
      <c r="D169" s="9" t="s">
        <v>14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2"/>
      <c r="M169" s="2" t="str">
        <f t="shared" si="2"/>
        <v/>
      </c>
      <c r="N169" s="2" t="str">
        <f t="shared" si="3"/>
        <v/>
      </c>
      <c r="O169" s="2" t="str">
        <f t="shared" ref="O169:P169" si="4">SUBSTITUTE(N169,")","")</f>
        <v/>
      </c>
      <c r="P169" s="2" t="str">
        <f t="shared" si="4"/>
        <v/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9" t="s">
        <v>179</v>
      </c>
      <c r="B170" s="9" t="s">
        <v>204</v>
      </c>
      <c r="C170" s="9" t="s">
        <v>205</v>
      </c>
      <c r="D170" s="9" t="s">
        <v>60</v>
      </c>
      <c r="E170" s="9">
        <v>0.0</v>
      </c>
      <c r="F170" s="9">
        <v>0.0</v>
      </c>
      <c r="G170" s="9">
        <v>0.0</v>
      </c>
      <c r="H170" s="9">
        <v>1.0</v>
      </c>
      <c r="I170" s="9">
        <v>0.0</v>
      </c>
      <c r="J170" s="9">
        <v>0.0</v>
      </c>
      <c r="K170" s="9">
        <v>1.0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9" t="s">
        <v>179</v>
      </c>
      <c r="B171" s="9" t="s">
        <v>204</v>
      </c>
      <c r="C171" s="9" t="s">
        <v>206</v>
      </c>
      <c r="D171" s="9" t="s">
        <v>60</v>
      </c>
      <c r="E171" s="9">
        <v>0.0</v>
      </c>
      <c r="F171" s="9">
        <v>1.0</v>
      </c>
      <c r="G171" s="9">
        <v>0.0</v>
      </c>
      <c r="H171" s="9">
        <v>0.0</v>
      </c>
      <c r="I171" s="9">
        <v>0.0</v>
      </c>
      <c r="J171" s="9">
        <v>0.0</v>
      </c>
      <c r="K171" s="9">
        <v>1.0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9" t="s">
        <v>179</v>
      </c>
      <c r="B172" s="9" t="s">
        <v>204</v>
      </c>
      <c r="C172" s="9" t="s">
        <v>207</v>
      </c>
      <c r="D172" s="9" t="s">
        <v>60</v>
      </c>
      <c r="E172" s="9">
        <v>0.0</v>
      </c>
      <c r="F172" s="9">
        <v>0.0</v>
      </c>
      <c r="G172" s="9">
        <v>1.0</v>
      </c>
      <c r="H172" s="9">
        <v>0.0</v>
      </c>
      <c r="I172" s="9">
        <v>0.0</v>
      </c>
      <c r="J172" s="9">
        <v>0.0</v>
      </c>
      <c r="K172" s="9">
        <v>1.0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9" t="s">
        <v>179</v>
      </c>
      <c r="B173" s="9" t="s">
        <v>204</v>
      </c>
      <c r="C173" s="9" t="s">
        <v>208</v>
      </c>
      <c r="D173" s="9" t="s">
        <v>60</v>
      </c>
      <c r="E173" s="9">
        <v>1.0</v>
      </c>
      <c r="F173" s="9">
        <v>0.0</v>
      </c>
      <c r="G173" s="9">
        <v>0.0</v>
      </c>
      <c r="H173" s="9">
        <v>0.0</v>
      </c>
      <c r="I173" s="9">
        <v>0.0</v>
      </c>
      <c r="J173" s="9">
        <v>0.0</v>
      </c>
      <c r="K173" s="9">
        <v>1.0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9" t="s">
        <v>179</v>
      </c>
      <c r="B174" s="9" t="s">
        <v>204</v>
      </c>
      <c r="C174" s="9" t="s">
        <v>209</v>
      </c>
      <c r="D174" s="9" t="s">
        <v>60</v>
      </c>
      <c r="E174" s="9">
        <v>0.0</v>
      </c>
      <c r="F174" s="9">
        <v>0.0</v>
      </c>
      <c r="G174" s="9">
        <v>0.0</v>
      </c>
      <c r="H174" s="9">
        <v>0.0</v>
      </c>
      <c r="I174" s="9">
        <v>1.0</v>
      </c>
      <c r="J174" s="9">
        <v>0.0</v>
      </c>
      <c r="K174" s="9">
        <v>1.0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9" t="s">
        <v>179</v>
      </c>
      <c r="B175" s="9" t="s">
        <v>204</v>
      </c>
      <c r="C175" s="9" t="s">
        <v>210</v>
      </c>
      <c r="D175" s="9" t="s">
        <v>60</v>
      </c>
      <c r="E175" s="9">
        <v>0.0</v>
      </c>
      <c r="F175" s="9">
        <v>0.0</v>
      </c>
      <c r="G175" s="9">
        <v>0.0</v>
      </c>
      <c r="H175" s="9">
        <v>0.0</v>
      </c>
      <c r="I175" s="9">
        <v>0.0</v>
      </c>
      <c r="J175" s="9">
        <v>1.0</v>
      </c>
      <c r="K175" s="9">
        <v>1.0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9" t="s">
        <v>179</v>
      </c>
      <c r="B176" s="9" t="s">
        <v>10</v>
      </c>
      <c r="C176" s="9" t="s">
        <v>10</v>
      </c>
      <c r="D176" s="9" t="s">
        <v>60</v>
      </c>
      <c r="E176" s="9">
        <v>0.0</v>
      </c>
      <c r="F176" s="9">
        <v>0.0</v>
      </c>
      <c r="G176" s="9">
        <v>0.0</v>
      </c>
      <c r="H176" s="9">
        <v>0.0</v>
      </c>
      <c r="I176" s="9">
        <v>0.0</v>
      </c>
      <c r="J176" s="9">
        <v>0.0</v>
      </c>
      <c r="K176" s="9">
        <v>1.0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1" t="s">
        <v>211</v>
      </c>
    </row>
    <row r="2">
      <c r="B2" s="22">
        <v>45107.0</v>
      </c>
      <c r="C2" s="22">
        <v>45473.0</v>
      </c>
    </row>
    <row r="3">
      <c r="A3" s="11" t="s">
        <v>212</v>
      </c>
      <c r="B3" s="23">
        <f t="shared" ref="B3:C3" si="1">B5+B6+B7-B8+B9</f>
        <v>145388</v>
      </c>
      <c r="C3" s="23">
        <f t="shared" si="1"/>
        <v>148969</v>
      </c>
      <c r="E3" s="23"/>
      <c r="F3" s="23"/>
    </row>
    <row r="4">
      <c r="A4" s="10" t="s">
        <v>213</v>
      </c>
      <c r="B4" s="24">
        <v>146162.0</v>
      </c>
      <c r="C4" s="24">
        <v>151637.0</v>
      </c>
      <c r="F4" s="23"/>
    </row>
    <row r="5">
      <c r="A5" s="11" t="s">
        <v>214</v>
      </c>
      <c r="B5" s="25">
        <v>28366.0</v>
      </c>
      <c r="C5" s="25">
        <v>29749.0</v>
      </c>
      <c r="E5" s="23"/>
      <c r="F5" s="23"/>
    </row>
    <row r="6">
      <c r="A6" s="11" t="s">
        <v>215</v>
      </c>
      <c r="B6" s="25">
        <v>23113.0</v>
      </c>
      <c r="C6" s="25">
        <v>24445.0</v>
      </c>
      <c r="E6" s="23"/>
      <c r="F6" s="26"/>
    </row>
    <row r="7">
      <c r="A7" s="11" t="s">
        <v>216</v>
      </c>
      <c r="B7" s="25">
        <v>147889.0</v>
      </c>
      <c r="C7" s="25">
        <v>154177.0</v>
      </c>
      <c r="E7" s="23"/>
      <c r="F7" s="23"/>
      <c r="G7" s="27"/>
    </row>
    <row r="8">
      <c r="A8" s="11" t="s">
        <v>217</v>
      </c>
      <c r="B8" s="25">
        <v>53980.0</v>
      </c>
      <c r="C8" s="25">
        <v>59402.0</v>
      </c>
      <c r="E8" s="23"/>
      <c r="F8" s="23"/>
    </row>
    <row r="9">
      <c r="B9" s="23"/>
      <c r="C9" s="25"/>
      <c r="E9" s="25" t="s">
        <v>218</v>
      </c>
      <c r="F9" s="23"/>
    </row>
    <row r="10">
      <c r="E10" s="22">
        <v>45107.0</v>
      </c>
      <c r="F10" s="22">
        <v>45473.0</v>
      </c>
    </row>
    <row r="11">
      <c r="B11" s="11"/>
      <c r="E11" s="28">
        <v>146162.0</v>
      </c>
      <c r="F11" s="28">
        <v>151637.0</v>
      </c>
      <c r="G11" s="29">
        <f>F11/E11</f>
        <v>1.037458437</v>
      </c>
    </row>
    <row r="12">
      <c r="G12" s="29">
        <f>100*(G11-1)</f>
        <v>3.745843653</v>
      </c>
    </row>
    <row r="13">
      <c r="E13" s="23">
        <v>145388.0</v>
      </c>
      <c r="F13" s="23">
        <v>148969.0</v>
      </c>
      <c r="G13" s="29">
        <f>F13/E13</f>
        <v>1.024630644</v>
      </c>
    </row>
    <row r="14">
      <c r="G14" s="29">
        <f>100*(G13-1)</f>
        <v>2.463064352</v>
      </c>
    </row>
    <row r="15">
      <c r="B15" s="23"/>
      <c r="E15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219</v>
      </c>
      <c r="B1" s="31" t="s">
        <v>213</v>
      </c>
      <c r="C1" s="31" t="s">
        <v>220</v>
      </c>
      <c r="D1" s="31" t="s">
        <v>221</v>
      </c>
      <c r="E1" s="31" t="s">
        <v>216</v>
      </c>
      <c r="F1" s="31" t="s">
        <v>222</v>
      </c>
      <c r="G1" s="31" t="s">
        <v>223</v>
      </c>
      <c r="H1" s="31" t="s">
        <v>224</v>
      </c>
      <c r="I1" s="31" t="s">
        <v>225</v>
      </c>
      <c r="J1" s="31" t="s">
        <v>226</v>
      </c>
      <c r="K1" s="11" t="s">
        <v>227</v>
      </c>
      <c r="L1" s="11" t="s">
        <v>228</v>
      </c>
    </row>
    <row r="2">
      <c r="A2" s="32">
        <v>39994.0</v>
      </c>
      <c r="B2" s="33">
        <v>74997.8</v>
      </c>
      <c r="D2" s="29">
        <f t="shared" ref="D2:D62" si="1">+E2+F2+G2+H2-I2+J2</f>
        <v>74997.8</v>
      </c>
      <c r="E2" s="11">
        <v>66165.1</v>
      </c>
      <c r="F2" s="11">
        <v>12386.8</v>
      </c>
      <c r="G2" s="11">
        <v>7645.8</v>
      </c>
      <c r="H2" s="11">
        <v>17180.5</v>
      </c>
      <c r="I2" s="11">
        <v>22876.0</v>
      </c>
      <c r="J2" s="11">
        <v>-5504.4</v>
      </c>
      <c r="K2" s="33">
        <v>73810.9</v>
      </c>
      <c r="L2" s="29">
        <f t="shared" ref="L2:L62" si="2">E2+G2</f>
        <v>73810.9</v>
      </c>
    </row>
    <row r="3">
      <c r="A3" s="32">
        <v>40086.0</v>
      </c>
      <c r="B3" s="33">
        <v>76667.6</v>
      </c>
      <c r="D3" s="29">
        <f t="shared" si="1"/>
        <v>76667.6</v>
      </c>
      <c r="E3" s="11">
        <v>65711.9</v>
      </c>
      <c r="F3" s="11">
        <v>11359.1</v>
      </c>
      <c r="G3" s="11">
        <v>8728.9</v>
      </c>
      <c r="H3" s="11">
        <v>16196.5</v>
      </c>
      <c r="I3" s="11">
        <v>25296.9</v>
      </c>
      <c r="J3" s="11">
        <v>-31.9</v>
      </c>
      <c r="K3" s="33">
        <v>74440.8</v>
      </c>
      <c r="L3" s="29">
        <f t="shared" si="2"/>
        <v>74440.8</v>
      </c>
    </row>
    <row r="4">
      <c r="A4" s="34">
        <v>40178.0</v>
      </c>
      <c r="B4" s="33">
        <v>80066.9</v>
      </c>
      <c r="D4" s="29">
        <f t="shared" si="1"/>
        <v>80066.9</v>
      </c>
      <c r="E4" s="11">
        <v>67381.6</v>
      </c>
      <c r="F4" s="11">
        <v>12432.4</v>
      </c>
      <c r="G4" s="11">
        <v>9664.6</v>
      </c>
      <c r="H4" s="11">
        <v>18393.6</v>
      </c>
      <c r="I4" s="11">
        <v>27584.6</v>
      </c>
      <c r="J4" s="11">
        <v>-220.7</v>
      </c>
      <c r="K4" s="33">
        <v>77046.2</v>
      </c>
      <c r="L4" s="29">
        <f t="shared" si="2"/>
        <v>77046.2</v>
      </c>
    </row>
    <row r="5">
      <c r="A5" s="32">
        <v>40268.0</v>
      </c>
      <c r="B5" s="33">
        <v>83764.1</v>
      </c>
      <c r="D5" s="29">
        <f t="shared" si="1"/>
        <v>83764.1</v>
      </c>
      <c r="E5" s="11">
        <v>69048.8</v>
      </c>
      <c r="F5" s="11">
        <v>12062.5</v>
      </c>
      <c r="G5" s="11">
        <v>7904.4</v>
      </c>
      <c r="H5" s="11">
        <v>20262.0</v>
      </c>
      <c r="I5" s="11">
        <v>26222.3</v>
      </c>
      <c r="J5" s="11">
        <v>708.7</v>
      </c>
      <c r="K5" s="33">
        <v>76953.2</v>
      </c>
      <c r="L5" s="29">
        <f t="shared" si="2"/>
        <v>76953.2</v>
      </c>
    </row>
    <row r="6">
      <c r="A6" s="32">
        <v>40359.0</v>
      </c>
      <c r="B6" s="33">
        <v>80946.3</v>
      </c>
      <c r="D6" s="29">
        <f t="shared" si="1"/>
        <v>80946.3</v>
      </c>
      <c r="E6" s="11">
        <v>70970.0</v>
      </c>
      <c r="F6" s="11">
        <v>12647.0</v>
      </c>
      <c r="G6" s="11">
        <v>8587.8</v>
      </c>
      <c r="H6" s="11">
        <v>20276.9</v>
      </c>
      <c r="I6" s="11">
        <v>28017.0</v>
      </c>
      <c r="J6" s="11">
        <v>-3518.4</v>
      </c>
      <c r="K6" s="33">
        <v>79557.8</v>
      </c>
      <c r="L6" s="29">
        <f t="shared" si="2"/>
        <v>79557.8</v>
      </c>
    </row>
    <row r="7">
      <c r="A7" s="32">
        <v>40451.0</v>
      </c>
      <c r="B7" s="33">
        <v>82168.1</v>
      </c>
      <c r="D7" s="29">
        <f t="shared" si="1"/>
        <v>82168.1</v>
      </c>
      <c r="E7" s="11">
        <v>71505.5</v>
      </c>
      <c r="F7" s="11">
        <v>12992.1</v>
      </c>
      <c r="G7" s="11">
        <v>9372.3</v>
      </c>
      <c r="H7" s="11">
        <v>18265.9</v>
      </c>
      <c r="I7" s="11">
        <v>29916.7</v>
      </c>
      <c r="J7" s="11">
        <v>-51.0</v>
      </c>
      <c r="K7" s="33">
        <v>80877.8</v>
      </c>
      <c r="L7" s="29">
        <f t="shared" si="2"/>
        <v>80877.8</v>
      </c>
    </row>
    <row r="8">
      <c r="A8" s="34">
        <v>40543.0</v>
      </c>
      <c r="B8" s="33">
        <v>87555.7</v>
      </c>
      <c r="D8" s="29">
        <f t="shared" si="1"/>
        <v>87555.7</v>
      </c>
      <c r="E8" s="11">
        <v>74355.2</v>
      </c>
      <c r="F8" s="11">
        <v>13799.9</v>
      </c>
      <c r="G8" s="11">
        <v>10905.7</v>
      </c>
      <c r="H8" s="11">
        <v>20515.3</v>
      </c>
      <c r="I8" s="11">
        <v>31771.3</v>
      </c>
      <c r="J8" s="11">
        <v>-249.1</v>
      </c>
      <c r="K8" s="33">
        <v>85260.9</v>
      </c>
      <c r="L8" s="29">
        <f t="shared" si="2"/>
        <v>85260.9</v>
      </c>
    </row>
    <row r="9">
      <c r="A9" s="32">
        <v>40633.0</v>
      </c>
      <c r="B9" s="33">
        <v>91460.7</v>
      </c>
      <c r="D9" s="29">
        <f t="shared" si="1"/>
        <v>91460.7</v>
      </c>
      <c r="E9" s="11">
        <v>76958.7</v>
      </c>
      <c r="F9" s="11">
        <v>13626.1</v>
      </c>
      <c r="G9" s="11">
        <v>8665.1</v>
      </c>
      <c r="H9" s="11">
        <v>23866.7</v>
      </c>
      <c r="I9" s="11">
        <v>32232.3</v>
      </c>
      <c r="J9" s="11">
        <v>576.4</v>
      </c>
      <c r="K9" s="33">
        <v>85623.8</v>
      </c>
      <c r="L9" s="29">
        <f t="shared" si="2"/>
        <v>85623.8</v>
      </c>
    </row>
    <row r="10">
      <c r="A10" s="32">
        <v>40724.0</v>
      </c>
      <c r="B10" s="33">
        <v>89623.1</v>
      </c>
      <c r="D10" s="29">
        <f t="shared" si="1"/>
        <v>89623.1</v>
      </c>
      <c r="E10" s="11">
        <v>76498.5</v>
      </c>
      <c r="F10" s="11">
        <v>13823.5</v>
      </c>
      <c r="G10" s="11">
        <v>9508.2</v>
      </c>
      <c r="H10" s="11">
        <v>22583.7</v>
      </c>
      <c r="I10" s="11">
        <v>33967.6</v>
      </c>
      <c r="J10" s="11">
        <v>1176.8</v>
      </c>
      <c r="K10" s="33">
        <v>86006.7</v>
      </c>
      <c r="L10" s="29">
        <f t="shared" si="2"/>
        <v>86006.7</v>
      </c>
    </row>
    <row r="11">
      <c r="A11" s="32">
        <v>40816.0</v>
      </c>
      <c r="B11" s="33">
        <v>92060.3</v>
      </c>
      <c r="D11" s="29">
        <f t="shared" si="1"/>
        <v>92060.3</v>
      </c>
      <c r="E11" s="11">
        <v>80654.7</v>
      </c>
      <c r="F11" s="11">
        <v>14684.1</v>
      </c>
      <c r="G11" s="11">
        <v>10040.5</v>
      </c>
      <c r="H11" s="11">
        <v>22352.8</v>
      </c>
      <c r="I11" s="11">
        <v>35720.0</v>
      </c>
      <c r="J11" s="11">
        <v>48.2</v>
      </c>
      <c r="K11" s="33">
        <v>90695.2</v>
      </c>
      <c r="L11" s="29">
        <f t="shared" si="2"/>
        <v>90695.2</v>
      </c>
    </row>
    <row r="12">
      <c r="A12" s="34">
        <v>40908.0</v>
      </c>
      <c r="B12" s="33">
        <v>96206.0</v>
      </c>
      <c r="D12" s="29">
        <f t="shared" si="1"/>
        <v>96206</v>
      </c>
      <c r="E12" s="11">
        <v>81055.1</v>
      </c>
      <c r="F12" s="11">
        <v>15441.0</v>
      </c>
      <c r="G12" s="11">
        <v>11787.5</v>
      </c>
      <c r="H12" s="11">
        <v>22162.0</v>
      </c>
      <c r="I12" s="11">
        <v>34100.5</v>
      </c>
      <c r="J12" s="11">
        <v>-139.1</v>
      </c>
      <c r="K12" s="33">
        <v>92842.6</v>
      </c>
      <c r="L12" s="29">
        <f t="shared" si="2"/>
        <v>92842.6</v>
      </c>
    </row>
    <row r="13">
      <c r="A13" s="32">
        <v>40999.0</v>
      </c>
      <c r="B13" s="33">
        <v>98146.8</v>
      </c>
      <c r="D13" s="29">
        <f t="shared" si="1"/>
        <v>98146.8</v>
      </c>
      <c r="E13" s="11">
        <v>84395.5</v>
      </c>
      <c r="F13" s="11">
        <v>14820.7</v>
      </c>
      <c r="G13" s="11">
        <v>9450.0</v>
      </c>
      <c r="H13" s="11">
        <v>24171.8</v>
      </c>
      <c r="I13" s="11">
        <v>35199.1</v>
      </c>
      <c r="J13" s="11">
        <v>507.9</v>
      </c>
      <c r="K13" s="33">
        <v>93845.5</v>
      </c>
      <c r="L13" s="29">
        <f t="shared" si="2"/>
        <v>93845.5</v>
      </c>
    </row>
    <row r="14">
      <c r="A14" s="32">
        <v>41090.0</v>
      </c>
      <c r="B14" s="33">
        <v>95001.2</v>
      </c>
      <c r="D14" s="29">
        <f t="shared" si="1"/>
        <v>95001.2</v>
      </c>
      <c r="E14" s="11">
        <v>81625.5</v>
      </c>
      <c r="F14" s="11">
        <v>15216.6</v>
      </c>
      <c r="G14" s="11">
        <v>9657.9</v>
      </c>
      <c r="H14" s="11">
        <v>22011.5</v>
      </c>
      <c r="I14" s="11">
        <v>34055.8</v>
      </c>
      <c r="J14" s="11">
        <v>545.5</v>
      </c>
      <c r="K14" s="33">
        <v>91283.4</v>
      </c>
      <c r="L14" s="29">
        <f t="shared" si="2"/>
        <v>91283.4</v>
      </c>
    </row>
    <row r="15">
      <c r="A15" s="32">
        <v>41182.0</v>
      </c>
      <c r="B15" s="33">
        <v>95942.2</v>
      </c>
      <c r="D15" s="29">
        <f t="shared" si="1"/>
        <v>95942.2</v>
      </c>
      <c r="E15" s="11">
        <v>83050.8</v>
      </c>
      <c r="F15" s="11">
        <v>15110.2</v>
      </c>
      <c r="G15" s="11">
        <v>10915.8</v>
      </c>
      <c r="H15" s="11">
        <v>21455.4</v>
      </c>
      <c r="I15" s="11">
        <v>34474.9</v>
      </c>
      <c r="J15" s="11">
        <v>-115.1</v>
      </c>
      <c r="K15" s="33">
        <v>93966.6</v>
      </c>
      <c r="L15" s="29">
        <f t="shared" si="2"/>
        <v>93966.6</v>
      </c>
    </row>
    <row r="16">
      <c r="A16" s="34">
        <v>41274.0</v>
      </c>
      <c r="B16" s="33">
        <v>101835.8</v>
      </c>
      <c r="D16" s="29">
        <f t="shared" si="1"/>
        <v>101835.8</v>
      </c>
      <c r="E16" s="11">
        <v>86717.4</v>
      </c>
      <c r="F16" s="11">
        <v>16414.4</v>
      </c>
      <c r="G16" s="11">
        <v>13415.9</v>
      </c>
      <c r="H16" s="11">
        <v>21933.5</v>
      </c>
      <c r="I16" s="11">
        <v>36369.7</v>
      </c>
      <c r="J16" s="11">
        <v>-275.7</v>
      </c>
      <c r="K16" s="33">
        <v>100133.3</v>
      </c>
      <c r="L16" s="29">
        <f t="shared" si="2"/>
        <v>100133.3</v>
      </c>
    </row>
    <row r="17">
      <c r="A17" s="32">
        <v>41364.0</v>
      </c>
      <c r="B17" s="33">
        <v>103834.61</v>
      </c>
      <c r="D17" s="29">
        <f t="shared" si="1"/>
        <v>103834.61</v>
      </c>
      <c r="E17" s="11">
        <v>85731.61</v>
      </c>
      <c r="F17" s="11">
        <v>14521.32</v>
      </c>
      <c r="G17" s="11">
        <v>9430.14</v>
      </c>
      <c r="H17" s="11">
        <v>23778.57</v>
      </c>
      <c r="I17" s="11">
        <v>34315.33</v>
      </c>
      <c r="J17" s="11">
        <v>4688.3</v>
      </c>
      <c r="K17" s="33">
        <v>95161.75</v>
      </c>
      <c r="L17" s="29">
        <f t="shared" si="2"/>
        <v>95161.75</v>
      </c>
    </row>
    <row r="18">
      <c r="A18" s="32">
        <v>41455.0</v>
      </c>
      <c r="B18" s="33">
        <v>102176.63</v>
      </c>
      <c r="D18" s="29">
        <f t="shared" si="1"/>
        <v>102176.62</v>
      </c>
      <c r="E18" s="11">
        <v>88630.94</v>
      </c>
      <c r="F18" s="11">
        <v>15653.6</v>
      </c>
      <c r="G18" s="11">
        <v>11800.43</v>
      </c>
      <c r="H18" s="11">
        <v>23284.22</v>
      </c>
      <c r="I18" s="11">
        <v>36399.45</v>
      </c>
      <c r="J18" s="11">
        <v>-793.12</v>
      </c>
      <c r="K18" s="33">
        <v>100431.38</v>
      </c>
      <c r="L18" s="29">
        <f t="shared" si="2"/>
        <v>100431.37</v>
      </c>
    </row>
    <row r="19">
      <c r="A19" s="32">
        <v>41547.0</v>
      </c>
      <c r="B19" s="33">
        <v>102217.26</v>
      </c>
      <c r="D19" s="29">
        <f t="shared" si="1"/>
        <v>102217.26</v>
      </c>
      <c r="E19" s="11">
        <v>89423.33</v>
      </c>
      <c r="F19" s="11">
        <v>16060.58</v>
      </c>
      <c r="G19" s="11">
        <v>12004.06</v>
      </c>
      <c r="H19" s="11">
        <v>21766.35</v>
      </c>
      <c r="I19" s="11">
        <v>36633.45</v>
      </c>
      <c r="J19" s="11">
        <v>-403.61</v>
      </c>
      <c r="K19" s="33">
        <v>101427.39</v>
      </c>
      <c r="L19" s="29">
        <f t="shared" si="2"/>
        <v>101427.39</v>
      </c>
    </row>
    <row r="20">
      <c r="A20" s="34">
        <v>41639.0</v>
      </c>
      <c r="B20" s="33">
        <v>108154.72</v>
      </c>
      <c r="D20" s="29">
        <f t="shared" si="1"/>
        <v>108154.72</v>
      </c>
      <c r="E20" s="11">
        <v>92464.67</v>
      </c>
      <c r="F20" s="11">
        <v>16599.08</v>
      </c>
      <c r="G20" s="11">
        <v>13766.49</v>
      </c>
      <c r="H20" s="11">
        <v>22767.49</v>
      </c>
      <c r="I20" s="11">
        <v>37082.89</v>
      </c>
      <c r="J20" s="11">
        <v>-360.12</v>
      </c>
      <c r="K20" s="33">
        <v>106231.15</v>
      </c>
      <c r="L20" s="29">
        <f t="shared" si="2"/>
        <v>106231.16</v>
      </c>
    </row>
    <row r="21">
      <c r="A21" s="32">
        <v>41729.0</v>
      </c>
      <c r="B21" s="33">
        <v>109523.98</v>
      </c>
      <c r="D21" s="29">
        <f t="shared" si="1"/>
        <v>109523.99</v>
      </c>
      <c r="E21" s="11">
        <v>91248.72</v>
      </c>
      <c r="F21" s="11">
        <v>15781.53</v>
      </c>
      <c r="G21" s="11">
        <v>10326.9</v>
      </c>
      <c r="H21" s="11">
        <v>24335.8</v>
      </c>
      <c r="I21" s="11">
        <v>35612.86</v>
      </c>
      <c r="J21" s="11">
        <v>3443.9</v>
      </c>
      <c r="K21" s="33">
        <v>101575.62</v>
      </c>
      <c r="L21" s="29">
        <f t="shared" si="2"/>
        <v>101575.62</v>
      </c>
    </row>
    <row r="22">
      <c r="A22" s="32">
        <v>41820.0</v>
      </c>
      <c r="B22" s="33">
        <v>109403.88</v>
      </c>
      <c r="D22" s="29">
        <f t="shared" si="1"/>
        <v>109403.89</v>
      </c>
      <c r="E22" s="11">
        <v>94483.36</v>
      </c>
      <c r="F22" s="11">
        <v>16955.55</v>
      </c>
      <c r="G22" s="11">
        <v>12334.79</v>
      </c>
      <c r="H22" s="11">
        <v>24870.08</v>
      </c>
      <c r="I22" s="11">
        <v>37806.95</v>
      </c>
      <c r="J22" s="11">
        <v>-1432.94</v>
      </c>
      <c r="K22" s="33">
        <v>106818.15</v>
      </c>
      <c r="L22" s="29">
        <f t="shared" si="2"/>
        <v>106818.15</v>
      </c>
    </row>
    <row r="23">
      <c r="A23" s="32">
        <v>41912.0</v>
      </c>
      <c r="B23" s="33">
        <v>111334.46</v>
      </c>
      <c r="D23" s="29">
        <f t="shared" si="1"/>
        <v>111334.46</v>
      </c>
      <c r="E23" s="11">
        <v>96950.88</v>
      </c>
      <c r="F23" s="11">
        <v>17134.95</v>
      </c>
      <c r="G23" s="11">
        <v>12904.12</v>
      </c>
      <c r="H23" s="11">
        <v>24269.49</v>
      </c>
      <c r="I23" s="11">
        <v>38199.08</v>
      </c>
      <c r="J23" s="11">
        <v>-1725.9</v>
      </c>
      <c r="K23" s="33">
        <v>109854.99</v>
      </c>
      <c r="L23" s="29">
        <f t="shared" si="2"/>
        <v>109855</v>
      </c>
    </row>
    <row r="24">
      <c r="A24" s="34">
        <v>42004.0</v>
      </c>
      <c r="B24" s="33">
        <v>117064.0</v>
      </c>
      <c r="D24" s="29">
        <f t="shared" si="1"/>
        <v>117064.01</v>
      </c>
      <c r="E24" s="11">
        <v>98743.29</v>
      </c>
      <c r="F24" s="11">
        <v>17995.33</v>
      </c>
      <c r="G24" s="11">
        <v>14782.49</v>
      </c>
      <c r="H24" s="11">
        <v>23792.89</v>
      </c>
      <c r="I24" s="11">
        <v>37514.85</v>
      </c>
      <c r="J24" s="11">
        <v>-735.14</v>
      </c>
      <c r="K24" s="33">
        <v>113525.78</v>
      </c>
      <c r="L24" s="29">
        <f t="shared" si="2"/>
        <v>113525.78</v>
      </c>
    </row>
    <row r="25">
      <c r="A25" s="32">
        <v>42094.0</v>
      </c>
      <c r="B25" s="33">
        <v>117896.91</v>
      </c>
      <c r="D25" s="29">
        <f t="shared" si="1"/>
        <v>117896.9</v>
      </c>
      <c r="E25" s="11">
        <v>96635.61</v>
      </c>
      <c r="F25" s="11">
        <v>16063.27</v>
      </c>
      <c r="G25" s="11">
        <v>11855.61</v>
      </c>
      <c r="H25" s="11">
        <v>24243.48</v>
      </c>
      <c r="I25" s="11">
        <v>33930.11</v>
      </c>
      <c r="J25" s="11">
        <v>3029.04</v>
      </c>
      <c r="K25" s="33">
        <v>108491.22</v>
      </c>
      <c r="L25" s="29">
        <f t="shared" si="2"/>
        <v>108491.22</v>
      </c>
    </row>
    <row r="26">
      <c r="A26" s="32">
        <v>42185.0</v>
      </c>
      <c r="B26" s="33">
        <v>116183.79</v>
      </c>
      <c r="D26" s="29">
        <f t="shared" si="1"/>
        <v>116183.79</v>
      </c>
      <c r="E26" s="11">
        <v>98920.1</v>
      </c>
      <c r="F26" s="11">
        <v>16287.52</v>
      </c>
      <c r="G26" s="11">
        <v>12492.36</v>
      </c>
      <c r="H26" s="11">
        <v>24496.68</v>
      </c>
      <c r="I26" s="11">
        <v>35436.5</v>
      </c>
      <c r="J26" s="11">
        <v>-576.37</v>
      </c>
      <c r="K26" s="33">
        <v>111412.46</v>
      </c>
      <c r="L26" s="29">
        <f t="shared" si="2"/>
        <v>111412.46</v>
      </c>
    </row>
    <row r="27">
      <c r="A27" s="32">
        <v>42277.0</v>
      </c>
      <c r="B27" s="33">
        <v>118716.69</v>
      </c>
      <c r="D27" s="29">
        <f t="shared" si="1"/>
        <v>118716.69</v>
      </c>
      <c r="E27" s="11">
        <v>101467.1</v>
      </c>
      <c r="F27" s="11">
        <v>17793.54</v>
      </c>
      <c r="G27" s="11">
        <v>13431.81</v>
      </c>
      <c r="H27" s="11">
        <v>23367.0</v>
      </c>
      <c r="I27" s="11">
        <v>37265.87</v>
      </c>
      <c r="J27" s="11">
        <v>-76.89</v>
      </c>
      <c r="K27" s="33">
        <v>114898.91</v>
      </c>
      <c r="L27" s="29">
        <f t="shared" si="2"/>
        <v>114898.91</v>
      </c>
    </row>
    <row r="28">
      <c r="A28" s="34">
        <v>42369.0</v>
      </c>
      <c r="B28" s="33">
        <v>123225.44</v>
      </c>
      <c r="D28" s="29">
        <f t="shared" si="1"/>
        <v>123225.44</v>
      </c>
      <c r="E28" s="11">
        <v>104347.14</v>
      </c>
      <c r="F28" s="11">
        <v>18957.91</v>
      </c>
      <c r="G28" s="11">
        <v>15002.14</v>
      </c>
      <c r="H28" s="11">
        <v>22287.72</v>
      </c>
      <c r="I28" s="11">
        <v>36476.86</v>
      </c>
      <c r="J28" s="11">
        <v>-892.61</v>
      </c>
      <c r="K28" s="33">
        <v>119349.28</v>
      </c>
      <c r="L28" s="29">
        <f t="shared" si="2"/>
        <v>119349.28</v>
      </c>
    </row>
    <row r="29">
      <c r="A29" s="32">
        <v>42460.0</v>
      </c>
      <c r="B29" s="33">
        <v>123838.47</v>
      </c>
      <c r="D29" s="29">
        <f t="shared" si="1"/>
        <v>123838.46</v>
      </c>
      <c r="E29" s="11">
        <v>102827.45</v>
      </c>
      <c r="F29" s="11">
        <v>16061.27</v>
      </c>
      <c r="G29" s="11">
        <v>11252.32</v>
      </c>
      <c r="H29" s="11">
        <v>23867.37</v>
      </c>
      <c r="I29" s="11">
        <v>32290.62</v>
      </c>
      <c r="J29" s="11">
        <v>2120.67</v>
      </c>
      <c r="K29" s="33">
        <v>114079.78</v>
      </c>
      <c r="L29" s="29">
        <f t="shared" si="2"/>
        <v>114079.77</v>
      </c>
    </row>
    <row r="30">
      <c r="A30" s="32">
        <v>42551.0</v>
      </c>
      <c r="B30" s="33">
        <v>122799.32</v>
      </c>
      <c r="D30" s="29">
        <f t="shared" si="1"/>
        <v>122799.31</v>
      </c>
      <c r="E30" s="11">
        <v>105141.61</v>
      </c>
      <c r="F30" s="11">
        <v>17445.98</v>
      </c>
      <c r="G30" s="11">
        <v>11552.85</v>
      </c>
      <c r="H30" s="11">
        <v>24118.64</v>
      </c>
      <c r="I30" s="11">
        <v>35363.92</v>
      </c>
      <c r="J30" s="11">
        <v>-95.85</v>
      </c>
      <c r="K30" s="33">
        <v>116694.46</v>
      </c>
      <c r="L30" s="29">
        <f t="shared" si="2"/>
        <v>116694.46</v>
      </c>
    </row>
    <row r="31">
      <c r="A31" s="32">
        <v>42643.0</v>
      </c>
      <c r="B31" s="33">
        <v>124518.11</v>
      </c>
      <c r="D31" s="29">
        <f t="shared" si="1"/>
        <v>124518.12</v>
      </c>
      <c r="E31" s="11">
        <v>106775.98</v>
      </c>
      <c r="F31" s="11">
        <v>17127.94</v>
      </c>
      <c r="G31" s="11">
        <v>13968.34</v>
      </c>
      <c r="H31" s="11">
        <v>22703.15</v>
      </c>
      <c r="I31" s="11">
        <v>34730.6</v>
      </c>
      <c r="J31" s="11">
        <v>-1326.69</v>
      </c>
      <c r="K31" s="33">
        <v>120744.32</v>
      </c>
      <c r="L31" s="29">
        <f t="shared" si="2"/>
        <v>120744.32</v>
      </c>
    </row>
    <row r="32">
      <c r="A32" s="34">
        <v>42735.0</v>
      </c>
      <c r="B32" s="33">
        <v>130845.8</v>
      </c>
      <c r="D32" s="29">
        <f t="shared" si="1"/>
        <v>130845.81</v>
      </c>
      <c r="E32" s="11">
        <v>109768.87</v>
      </c>
      <c r="F32" s="11">
        <v>19001.06</v>
      </c>
      <c r="G32" s="11">
        <v>15637.24</v>
      </c>
      <c r="H32" s="11">
        <v>23451.67</v>
      </c>
      <c r="I32" s="11">
        <v>36265.97</v>
      </c>
      <c r="J32" s="11">
        <v>-747.06</v>
      </c>
      <c r="K32" s="33">
        <v>125406.1</v>
      </c>
      <c r="L32" s="29">
        <f t="shared" si="2"/>
        <v>125406.11</v>
      </c>
    </row>
    <row r="33">
      <c r="A33" s="32">
        <v>42825.0</v>
      </c>
      <c r="B33" s="33">
        <v>131682.69</v>
      </c>
      <c r="D33" s="29">
        <f t="shared" si="1"/>
        <v>131682.7</v>
      </c>
      <c r="E33" s="11">
        <v>108265.29</v>
      </c>
      <c r="F33" s="11">
        <v>16797.89</v>
      </c>
      <c r="G33" s="11">
        <v>11742.32</v>
      </c>
      <c r="H33" s="11">
        <v>25904.65</v>
      </c>
      <c r="I33" s="11">
        <v>34647.15</v>
      </c>
      <c r="J33" s="11">
        <v>3619.7</v>
      </c>
      <c r="K33" s="33">
        <v>120007.6</v>
      </c>
      <c r="L33" s="29">
        <f t="shared" si="2"/>
        <v>120007.61</v>
      </c>
    </row>
    <row r="34">
      <c r="A34" s="32">
        <v>42916.0</v>
      </c>
      <c r="B34" s="33">
        <v>127650.31</v>
      </c>
      <c r="D34" s="29">
        <f t="shared" si="1"/>
        <v>127650.31</v>
      </c>
      <c r="E34" s="11">
        <v>109436.69</v>
      </c>
      <c r="F34" s="11">
        <v>17179.23</v>
      </c>
      <c r="G34" s="11">
        <v>11995.86</v>
      </c>
      <c r="H34" s="11">
        <v>24993.89</v>
      </c>
      <c r="I34" s="11">
        <v>34858.4</v>
      </c>
      <c r="J34" s="11">
        <v>-1096.96</v>
      </c>
      <c r="K34" s="33">
        <v>121432.55</v>
      </c>
      <c r="L34" s="29">
        <f t="shared" si="2"/>
        <v>121432.55</v>
      </c>
    </row>
    <row r="35">
      <c r="A35" s="32">
        <v>43008.0</v>
      </c>
      <c r="B35" s="33">
        <v>130291.75</v>
      </c>
      <c r="D35" s="29">
        <f t="shared" si="1"/>
        <v>130291.75</v>
      </c>
      <c r="E35" s="11">
        <v>112095.83</v>
      </c>
      <c r="F35" s="11">
        <v>18703.37</v>
      </c>
      <c r="G35" s="11">
        <v>14345.69</v>
      </c>
      <c r="H35" s="11">
        <v>23188.11</v>
      </c>
      <c r="I35" s="11">
        <v>35960.84</v>
      </c>
      <c r="J35" s="11">
        <v>-2080.41</v>
      </c>
      <c r="K35" s="33">
        <v>126441.52</v>
      </c>
      <c r="L35" s="29">
        <f t="shared" si="2"/>
        <v>126441.52</v>
      </c>
    </row>
    <row r="36">
      <c r="A36" s="34">
        <v>43100.0</v>
      </c>
      <c r="B36" s="33">
        <v>136882.66</v>
      </c>
      <c r="D36" s="29">
        <f t="shared" si="1"/>
        <v>136882.67</v>
      </c>
      <c r="E36" s="11">
        <v>117261.74</v>
      </c>
      <c r="F36" s="11">
        <v>18974.17</v>
      </c>
      <c r="G36" s="11">
        <v>17582.83</v>
      </c>
      <c r="H36" s="11">
        <v>23291.14</v>
      </c>
      <c r="I36" s="11">
        <v>39714.73</v>
      </c>
      <c r="J36" s="11">
        <v>-512.48</v>
      </c>
      <c r="K36" s="33">
        <v>134844.57</v>
      </c>
      <c r="L36" s="29">
        <f t="shared" si="2"/>
        <v>134844.57</v>
      </c>
    </row>
    <row r="37">
      <c r="A37" s="32">
        <v>43190.0</v>
      </c>
      <c r="B37" s="33">
        <v>136948.25</v>
      </c>
      <c r="D37" s="29">
        <f t="shared" si="1"/>
        <v>136948.25</v>
      </c>
      <c r="E37" s="11">
        <v>113161.65</v>
      </c>
      <c r="F37" s="11">
        <v>17034.0</v>
      </c>
      <c r="G37" s="11">
        <v>12758.97</v>
      </c>
      <c r="H37" s="11">
        <v>25389.07</v>
      </c>
      <c r="I37" s="11">
        <v>35608.78</v>
      </c>
      <c r="J37" s="11">
        <v>4213.34</v>
      </c>
      <c r="K37" s="33">
        <v>125920.62</v>
      </c>
      <c r="L37" s="29">
        <f t="shared" si="2"/>
        <v>125920.62</v>
      </c>
    </row>
    <row r="38">
      <c r="A38" s="32">
        <v>43281.0</v>
      </c>
      <c r="B38" s="33">
        <v>134588.69</v>
      </c>
      <c r="D38" s="29">
        <f t="shared" si="1"/>
        <v>134588.69</v>
      </c>
      <c r="E38" s="11">
        <v>115969.39</v>
      </c>
      <c r="F38" s="11">
        <v>18725.0</v>
      </c>
      <c r="G38" s="11">
        <v>13812.74</v>
      </c>
      <c r="H38" s="11">
        <v>25476.24</v>
      </c>
      <c r="I38" s="11">
        <v>40255.53</v>
      </c>
      <c r="J38" s="11">
        <v>860.85</v>
      </c>
      <c r="K38" s="33">
        <v>129782.13</v>
      </c>
      <c r="L38" s="29">
        <f t="shared" si="2"/>
        <v>129782.13</v>
      </c>
    </row>
    <row r="39">
      <c r="A39" s="32">
        <v>43373.0</v>
      </c>
      <c r="B39" s="33">
        <v>136449.9</v>
      </c>
      <c r="D39" s="29">
        <f t="shared" si="1"/>
        <v>136449.9</v>
      </c>
      <c r="E39" s="11">
        <v>119179.46</v>
      </c>
      <c r="F39" s="11">
        <v>19486.35</v>
      </c>
      <c r="G39" s="11">
        <v>16109.34</v>
      </c>
      <c r="H39" s="11">
        <v>24666.81</v>
      </c>
      <c r="I39" s="11">
        <v>40584.92</v>
      </c>
      <c r="J39" s="11">
        <v>-2407.14</v>
      </c>
      <c r="K39" s="33">
        <v>135288.81</v>
      </c>
      <c r="L39" s="29">
        <f t="shared" si="2"/>
        <v>135288.8</v>
      </c>
    </row>
    <row r="40">
      <c r="A40" s="34">
        <v>43465.0</v>
      </c>
      <c r="B40" s="33">
        <v>143381.24</v>
      </c>
      <c r="D40" s="29">
        <f t="shared" si="1"/>
        <v>143381.25</v>
      </c>
      <c r="E40" s="11">
        <v>124555.71</v>
      </c>
      <c r="F40" s="11">
        <v>20269.45</v>
      </c>
      <c r="G40" s="11">
        <v>18632.5</v>
      </c>
      <c r="H40" s="11">
        <v>24647.75</v>
      </c>
      <c r="I40" s="11">
        <v>42578.31</v>
      </c>
      <c r="J40" s="11">
        <v>-2145.85</v>
      </c>
      <c r="K40" s="33">
        <v>143188.21</v>
      </c>
      <c r="L40" s="29">
        <f t="shared" si="2"/>
        <v>143188.21</v>
      </c>
    </row>
    <row r="41">
      <c r="A41" s="32">
        <v>43555.0</v>
      </c>
      <c r="B41" s="33">
        <v>144926.83</v>
      </c>
      <c r="D41" s="29">
        <f t="shared" si="1"/>
        <v>144926.82</v>
      </c>
      <c r="E41" s="11">
        <v>121527.27</v>
      </c>
      <c r="F41" s="11">
        <v>18858.3</v>
      </c>
      <c r="G41" s="11">
        <v>13665.33</v>
      </c>
      <c r="H41" s="11">
        <v>26350.63</v>
      </c>
      <c r="I41" s="11">
        <v>39631.34</v>
      </c>
      <c r="J41" s="11">
        <v>4156.63</v>
      </c>
      <c r="K41" s="33">
        <v>135192.6</v>
      </c>
      <c r="L41" s="29">
        <f t="shared" si="2"/>
        <v>135192.6</v>
      </c>
    </row>
    <row r="42">
      <c r="A42" s="32">
        <v>43646.0</v>
      </c>
      <c r="B42" s="33">
        <v>145349.16</v>
      </c>
      <c r="D42" s="29">
        <f t="shared" si="1"/>
        <v>145349.15</v>
      </c>
      <c r="E42" s="11">
        <v>124206.7</v>
      </c>
      <c r="F42" s="11">
        <v>21780.48</v>
      </c>
      <c r="G42" s="11">
        <v>14609.2</v>
      </c>
      <c r="H42" s="11">
        <v>26529.72</v>
      </c>
      <c r="I42" s="11">
        <v>40851.34</v>
      </c>
      <c r="J42" s="11">
        <v>-925.61</v>
      </c>
      <c r="K42" s="33">
        <v>138815.91</v>
      </c>
      <c r="L42" s="29">
        <f t="shared" si="2"/>
        <v>138815.9</v>
      </c>
    </row>
    <row r="43">
      <c r="A43" s="32">
        <v>43738.0</v>
      </c>
      <c r="B43" s="33">
        <v>147630.47</v>
      </c>
      <c r="D43" s="29">
        <f t="shared" si="1"/>
        <v>147630.47</v>
      </c>
      <c r="E43" s="11">
        <v>126417.03</v>
      </c>
      <c r="F43" s="11">
        <v>21907.27</v>
      </c>
      <c r="G43" s="11">
        <v>17509.59</v>
      </c>
      <c r="H43" s="11">
        <v>25727.8</v>
      </c>
      <c r="I43" s="11">
        <v>41482.82</v>
      </c>
      <c r="J43" s="11">
        <v>-2448.4</v>
      </c>
      <c r="K43" s="33">
        <v>143926.62</v>
      </c>
      <c r="L43" s="29">
        <f t="shared" si="2"/>
        <v>143926.62</v>
      </c>
    </row>
    <row r="44">
      <c r="A44" s="34">
        <v>43830.0</v>
      </c>
      <c r="B44" s="33">
        <v>156065.57</v>
      </c>
      <c r="D44" s="29">
        <f t="shared" si="1"/>
        <v>156065.57</v>
      </c>
      <c r="E44" s="11">
        <v>131869.59</v>
      </c>
      <c r="F44" s="11">
        <v>22862.93</v>
      </c>
      <c r="G44" s="11">
        <v>20188.38</v>
      </c>
      <c r="H44" s="11">
        <v>26002.06</v>
      </c>
      <c r="I44" s="11">
        <v>43781.01</v>
      </c>
      <c r="J44" s="11">
        <v>-1076.38</v>
      </c>
      <c r="K44" s="33">
        <v>152057.97</v>
      </c>
      <c r="L44" s="29">
        <f t="shared" si="2"/>
        <v>152057.97</v>
      </c>
    </row>
    <row r="45">
      <c r="A45" s="32">
        <v>43921.0</v>
      </c>
      <c r="B45" s="33">
        <v>151277.95</v>
      </c>
      <c r="D45" s="29">
        <f t="shared" si="1"/>
        <v>151277.95</v>
      </c>
      <c r="E45" s="11">
        <v>124497.43</v>
      </c>
      <c r="F45" s="11">
        <v>19336.23</v>
      </c>
      <c r="G45" s="11">
        <v>14332.93</v>
      </c>
      <c r="H45" s="11">
        <v>27538.38</v>
      </c>
      <c r="I45" s="11">
        <v>39435.21</v>
      </c>
      <c r="J45" s="11">
        <v>5008.19</v>
      </c>
      <c r="K45" s="33">
        <v>138830.36</v>
      </c>
      <c r="L45" s="29">
        <f t="shared" si="2"/>
        <v>138830.36</v>
      </c>
    </row>
    <row r="46">
      <c r="A46" s="32">
        <v>44012.0</v>
      </c>
      <c r="B46" s="33">
        <v>136512.54</v>
      </c>
      <c r="D46" s="29">
        <f t="shared" si="1"/>
        <v>136512.54</v>
      </c>
      <c r="E46" s="11">
        <v>113987.8</v>
      </c>
      <c r="F46" s="11">
        <v>18519.86</v>
      </c>
      <c r="G46" s="11">
        <v>14897.08</v>
      </c>
      <c r="H46" s="11">
        <v>21895.37</v>
      </c>
      <c r="I46" s="11">
        <v>31400.47</v>
      </c>
      <c r="J46" s="11">
        <v>-1387.1</v>
      </c>
      <c r="K46" s="33">
        <v>128884.87</v>
      </c>
      <c r="L46" s="29">
        <f t="shared" si="2"/>
        <v>128884.88</v>
      </c>
    </row>
    <row r="47">
      <c r="A47" s="32">
        <v>44104.0</v>
      </c>
      <c r="B47" s="33">
        <v>150141.09</v>
      </c>
      <c r="D47" s="29">
        <f t="shared" si="1"/>
        <v>150141.1</v>
      </c>
      <c r="E47" s="11">
        <v>126716.85</v>
      </c>
      <c r="F47" s="11">
        <v>21291.87</v>
      </c>
      <c r="G47" s="11">
        <v>17888.81</v>
      </c>
      <c r="H47" s="11">
        <v>23306.82</v>
      </c>
      <c r="I47" s="11">
        <v>35680.23</v>
      </c>
      <c r="J47" s="11">
        <v>-3383.02</v>
      </c>
      <c r="K47" s="33">
        <v>144605.66</v>
      </c>
      <c r="L47" s="29">
        <f t="shared" si="2"/>
        <v>144605.66</v>
      </c>
    </row>
    <row r="48">
      <c r="A48" s="34">
        <v>44196.0</v>
      </c>
      <c r="B48" s="33">
        <v>162190.93</v>
      </c>
      <c r="D48" s="29">
        <f t="shared" si="1"/>
        <v>162190.93</v>
      </c>
      <c r="E48" s="11">
        <v>135785.48</v>
      </c>
      <c r="F48" s="11">
        <v>23083.59</v>
      </c>
      <c r="G48" s="11">
        <v>21727.07</v>
      </c>
      <c r="H48" s="11">
        <v>25341.13</v>
      </c>
      <c r="I48" s="11">
        <v>42297.36</v>
      </c>
      <c r="J48" s="11">
        <v>-1448.98</v>
      </c>
      <c r="K48" s="33">
        <v>157512.55</v>
      </c>
      <c r="L48" s="29">
        <f t="shared" si="2"/>
        <v>157512.55</v>
      </c>
    </row>
    <row r="49">
      <c r="A49" s="32">
        <v>44286.0</v>
      </c>
      <c r="B49" s="33">
        <v>162873.72</v>
      </c>
      <c r="D49" s="29">
        <f t="shared" si="1"/>
        <v>162873.73</v>
      </c>
      <c r="E49" s="11">
        <v>137035.27</v>
      </c>
      <c r="F49" s="11">
        <v>24280.23</v>
      </c>
      <c r="G49" s="11">
        <v>15335.99</v>
      </c>
      <c r="H49" s="11">
        <v>28225.76</v>
      </c>
      <c r="I49" s="11">
        <v>45182.97</v>
      </c>
      <c r="J49" s="11">
        <v>3179.45</v>
      </c>
      <c r="K49" s="33">
        <v>152371.25</v>
      </c>
      <c r="L49" s="29">
        <f t="shared" si="2"/>
        <v>152371.26</v>
      </c>
    </row>
    <row r="50">
      <c r="A50" s="32">
        <v>44377.0</v>
      </c>
      <c r="B50" s="33">
        <v>162091.32</v>
      </c>
      <c r="D50" s="29">
        <f t="shared" si="1"/>
        <v>162091.32</v>
      </c>
      <c r="E50" s="11">
        <v>138196.2</v>
      </c>
      <c r="F50" s="11">
        <v>26063.64</v>
      </c>
      <c r="G50" s="11">
        <v>16965.33</v>
      </c>
      <c r="H50" s="11">
        <v>29053.21</v>
      </c>
      <c r="I50" s="11">
        <v>51033.38</v>
      </c>
      <c r="J50" s="11">
        <v>2846.32</v>
      </c>
      <c r="K50" s="33">
        <v>155161.53</v>
      </c>
      <c r="L50" s="29">
        <f t="shared" si="2"/>
        <v>155161.53</v>
      </c>
    </row>
    <row r="51">
      <c r="A51" s="32">
        <v>44469.0</v>
      </c>
      <c r="B51" s="33">
        <v>167234.54</v>
      </c>
      <c r="D51" s="29">
        <f t="shared" si="1"/>
        <v>167234.54</v>
      </c>
      <c r="E51" s="11">
        <v>144978.03</v>
      </c>
      <c r="F51" s="11">
        <v>28472.39</v>
      </c>
      <c r="G51" s="11">
        <v>19303.82</v>
      </c>
      <c r="H51" s="11">
        <v>30006.58</v>
      </c>
      <c r="I51" s="11">
        <v>54700.43</v>
      </c>
      <c r="J51" s="11">
        <v>-825.85</v>
      </c>
      <c r="K51" s="33">
        <v>164281.85</v>
      </c>
      <c r="L51" s="29">
        <f t="shared" si="2"/>
        <v>164281.85</v>
      </c>
    </row>
    <row r="52">
      <c r="A52" s="34">
        <v>44561.0</v>
      </c>
      <c r="B52" s="33">
        <v>176661.29</v>
      </c>
      <c r="D52" s="29">
        <f t="shared" si="1"/>
        <v>176661.29</v>
      </c>
      <c r="E52" s="11">
        <v>154904.38</v>
      </c>
      <c r="F52" s="11">
        <v>29050.01</v>
      </c>
      <c r="G52" s="11">
        <v>23503.51</v>
      </c>
      <c r="H52" s="11">
        <v>30600.54</v>
      </c>
      <c r="I52" s="11">
        <v>60596.87</v>
      </c>
      <c r="J52" s="11">
        <v>-800.28</v>
      </c>
      <c r="K52" s="33">
        <v>178407.89</v>
      </c>
      <c r="L52" s="29">
        <f t="shared" si="2"/>
        <v>178407.89</v>
      </c>
    </row>
    <row r="53">
      <c r="A53" s="32">
        <v>44651.0</v>
      </c>
      <c r="B53" s="33">
        <v>179473.04</v>
      </c>
      <c r="D53" s="29">
        <f t="shared" si="1"/>
        <v>179473.04</v>
      </c>
      <c r="E53" s="11">
        <v>154730.28</v>
      </c>
      <c r="F53" s="11">
        <v>29800.35</v>
      </c>
      <c r="G53" s="11">
        <v>17180.01</v>
      </c>
      <c r="H53" s="11">
        <v>34901.81</v>
      </c>
      <c r="I53" s="11">
        <v>62183.18</v>
      </c>
      <c r="J53" s="11">
        <v>5043.77</v>
      </c>
      <c r="K53" s="33">
        <v>171910.29</v>
      </c>
      <c r="L53" s="29">
        <f t="shared" si="2"/>
        <v>171910.29</v>
      </c>
    </row>
    <row r="54">
      <c r="A54" s="32">
        <v>44742.0</v>
      </c>
      <c r="B54" s="33">
        <v>179537.77</v>
      </c>
      <c r="D54" s="29">
        <f t="shared" si="1"/>
        <v>179537.77</v>
      </c>
      <c r="E54" s="11">
        <v>159866.86</v>
      </c>
      <c r="F54" s="11">
        <v>29923.77</v>
      </c>
      <c r="G54" s="11">
        <v>18950.02</v>
      </c>
      <c r="H54" s="11">
        <v>36763.29</v>
      </c>
      <c r="I54" s="11">
        <v>67025.05</v>
      </c>
      <c r="J54" s="11">
        <v>1058.88</v>
      </c>
      <c r="K54" s="33">
        <v>178816.88</v>
      </c>
      <c r="L54" s="29">
        <f t="shared" si="2"/>
        <v>178816.88</v>
      </c>
    </row>
    <row r="55">
      <c r="A55" s="32">
        <v>44834.0</v>
      </c>
      <c r="B55" s="33">
        <v>185615.28</v>
      </c>
      <c r="D55" s="29">
        <f t="shared" si="1"/>
        <v>185615.27</v>
      </c>
      <c r="E55" s="11">
        <v>166286.69</v>
      </c>
      <c r="F55" s="11">
        <v>31955.14</v>
      </c>
      <c r="G55" s="11">
        <v>21881.11</v>
      </c>
      <c r="H55" s="11">
        <v>34988.86</v>
      </c>
      <c r="I55" s="11">
        <v>68476.07</v>
      </c>
      <c r="J55" s="11">
        <v>-1020.46</v>
      </c>
      <c r="K55" s="33">
        <v>188167.81</v>
      </c>
      <c r="L55" s="29">
        <f t="shared" si="2"/>
        <v>188167.8</v>
      </c>
    </row>
    <row r="56">
      <c r="A56" s="34">
        <v>44926.0</v>
      </c>
      <c r="B56" s="33">
        <v>196342.55</v>
      </c>
      <c r="D56" s="29">
        <f t="shared" si="1"/>
        <v>196342.55</v>
      </c>
      <c r="E56" s="11">
        <v>174720.37</v>
      </c>
      <c r="F56" s="11">
        <v>32093.43</v>
      </c>
      <c r="G56" s="11">
        <v>27019.03</v>
      </c>
      <c r="H56" s="11">
        <v>33742.28</v>
      </c>
      <c r="I56" s="11">
        <v>65249.7</v>
      </c>
      <c r="J56" s="11">
        <v>-5982.86</v>
      </c>
      <c r="K56" s="33">
        <v>201739.4</v>
      </c>
      <c r="L56" s="29">
        <f t="shared" si="2"/>
        <v>201739.4</v>
      </c>
    </row>
    <row r="57">
      <c r="A57" s="32">
        <v>45016.0</v>
      </c>
      <c r="B57" s="33">
        <v>200812.4</v>
      </c>
      <c r="D57" s="29">
        <f t="shared" si="1"/>
        <v>200812.4</v>
      </c>
      <c r="E57" s="11">
        <v>172616.53</v>
      </c>
      <c r="F57" s="11">
        <v>31896.19</v>
      </c>
      <c r="G57" s="11">
        <v>20622.29</v>
      </c>
      <c r="H57" s="11">
        <v>36177.39</v>
      </c>
      <c r="I57" s="11">
        <v>61820.93</v>
      </c>
      <c r="J57" s="11">
        <v>1320.93</v>
      </c>
      <c r="K57" s="33">
        <v>193238.82</v>
      </c>
      <c r="L57" s="29">
        <f t="shared" si="2"/>
        <v>193238.82</v>
      </c>
    </row>
    <row r="58">
      <c r="A58" s="32">
        <v>45107.0</v>
      </c>
      <c r="B58" s="33">
        <v>200847.42</v>
      </c>
      <c r="D58" s="29">
        <f t="shared" si="1"/>
        <v>200847.42</v>
      </c>
      <c r="E58" s="11">
        <v>175761.43</v>
      </c>
      <c r="F58" s="11">
        <v>31663.98</v>
      </c>
      <c r="G58" s="11">
        <v>23129.23</v>
      </c>
      <c r="H58" s="11">
        <v>34678.17</v>
      </c>
      <c r="I58" s="11">
        <v>64363.65</v>
      </c>
      <c r="J58" s="11">
        <v>-21.74</v>
      </c>
      <c r="K58" s="33">
        <v>198890.66</v>
      </c>
      <c r="L58" s="29">
        <f t="shared" si="2"/>
        <v>198890.66</v>
      </c>
    </row>
    <row r="59">
      <c r="A59" s="32">
        <v>45199.0</v>
      </c>
      <c r="B59" s="33">
        <v>203697.61</v>
      </c>
      <c r="D59" s="29">
        <f t="shared" si="1"/>
        <v>203697.61</v>
      </c>
      <c r="E59" s="11">
        <v>179216.82</v>
      </c>
      <c r="F59" s="11">
        <v>34766.21</v>
      </c>
      <c r="G59" s="11">
        <v>23189.9</v>
      </c>
      <c r="H59" s="11">
        <v>33039.01</v>
      </c>
      <c r="I59" s="11">
        <v>66146.42</v>
      </c>
      <c r="J59" s="11">
        <v>-367.91</v>
      </c>
      <c r="K59" s="33">
        <v>202406.72</v>
      </c>
      <c r="L59" s="29">
        <f t="shared" si="2"/>
        <v>202406.72</v>
      </c>
    </row>
    <row r="60">
      <c r="A60" s="34">
        <v>45291.0</v>
      </c>
      <c r="B60" s="33">
        <v>212696.62</v>
      </c>
      <c r="D60" s="29">
        <f t="shared" si="1"/>
        <v>212696.61</v>
      </c>
      <c r="E60" s="11">
        <v>187342.98</v>
      </c>
      <c r="F60" s="11">
        <v>34067.36</v>
      </c>
      <c r="G60" s="11">
        <v>24929.79</v>
      </c>
      <c r="H60" s="11">
        <v>31587.4</v>
      </c>
      <c r="I60" s="11">
        <v>66394.61</v>
      </c>
      <c r="J60" s="11">
        <v>1163.69</v>
      </c>
      <c r="K60" s="33">
        <v>212272.78</v>
      </c>
      <c r="L60" s="29">
        <f t="shared" si="2"/>
        <v>212272.77</v>
      </c>
    </row>
    <row r="61">
      <c r="A61" s="32">
        <v>45382.0</v>
      </c>
      <c r="B61" s="33">
        <v>215046.12</v>
      </c>
      <c r="D61" s="29">
        <f t="shared" si="1"/>
        <v>215046.11</v>
      </c>
      <c r="E61" s="11">
        <v>186251.67</v>
      </c>
      <c r="F61" s="11">
        <v>32898.42</v>
      </c>
      <c r="G61" s="11">
        <v>20670.85</v>
      </c>
      <c r="H61" s="11">
        <v>34838.92</v>
      </c>
      <c r="I61" s="11">
        <v>66138.43</v>
      </c>
      <c r="J61" s="11">
        <v>6524.68</v>
      </c>
      <c r="K61" s="33">
        <v>206922.52</v>
      </c>
      <c r="L61" s="29">
        <f t="shared" si="2"/>
        <v>206922.52</v>
      </c>
    </row>
    <row r="62">
      <c r="A62" s="32">
        <v>45473.0</v>
      </c>
      <c r="B62" s="33">
        <v>214009.32</v>
      </c>
      <c r="D62" s="29">
        <f t="shared" si="1"/>
        <v>214009.33</v>
      </c>
      <c r="E62" s="11">
        <v>190042.81</v>
      </c>
      <c r="F62" s="11">
        <v>33643.2</v>
      </c>
      <c r="G62" s="11">
        <v>21631.61</v>
      </c>
      <c r="H62" s="11">
        <v>36378.46</v>
      </c>
      <c r="I62" s="11">
        <v>69394.15</v>
      </c>
      <c r="J62" s="11">
        <v>1707.4</v>
      </c>
      <c r="K62" s="33">
        <v>211674.41</v>
      </c>
      <c r="L62" s="29">
        <f t="shared" si="2"/>
        <v>211674.42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0" t="s">
        <v>219</v>
      </c>
      <c r="B1" s="31" t="s">
        <v>213</v>
      </c>
      <c r="C1" s="31" t="s">
        <v>220</v>
      </c>
      <c r="D1" s="35" t="s">
        <v>221</v>
      </c>
      <c r="E1" s="35" t="s">
        <v>229</v>
      </c>
      <c r="F1" s="35" t="s">
        <v>230</v>
      </c>
      <c r="G1" s="35" t="s">
        <v>231</v>
      </c>
      <c r="H1" s="31" t="s">
        <v>216</v>
      </c>
      <c r="I1" s="31" t="s">
        <v>222</v>
      </c>
      <c r="J1" s="31" t="s">
        <v>223</v>
      </c>
      <c r="K1" s="31" t="s">
        <v>224</v>
      </c>
      <c r="L1" s="31" t="s">
        <v>225</v>
      </c>
      <c r="M1" s="31" t="s">
        <v>226</v>
      </c>
    </row>
    <row r="2">
      <c r="A2" s="32">
        <v>39994.0</v>
      </c>
      <c r="B2" s="33">
        <v>89285.9</v>
      </c>
      <c r="C2" s="36"/>
      <c r="D2" s="37">
        <f t="shared" ref="D2:D62" si="2">H2+I2+J2+K2-L2+M2</f>
        <v>93876.8</v>
      </c>
      <c r="E2" s="38"/>
      <c r="F2" s="38">
        <f t="shared" ref="F2:G2" si="1">B2-D2</f>
        <v>-4590.9</v>
      </c>
      <c r="G2" s="38">
        <f t="shared" si="1"/>
        <v>0</v>
      </c>
      <c r="H2" s="33">
        <v>76957.4</v>
      </c>
      <c r="I2" s="33">
        <v>13770.4</v>
      </c>
      <c r="J2" s="33">
        <v>8958.7</v>
      </c>
      <c r="K2" s="33">
        <v>20126.3</v>
      </c>
      <c r="L2" s="33">
        <v>26255.3</v>
      </c>
      <c r="M2" s="33">
        <v>319.3</v>
      </c>
    </row>
    <row r="3">
      <c r="A3" s="32">
        <v>40086.0</v>
      </c>
      <c r="B3" s="33">
        <v>89414.1</v>
      </c>
      <c r="C3" s="36"/>
      <c r="D3" s="37">
        <f t="shared" si="2"/>
        <v>88059</v>
      </c>
      <c r="E3" s="38"/>
      <c r="F3" s="38">
        <f t="shared" ref="F3:G3" si="3">B3-D3</f>
        <v>1355.1</v>
      </c>
      <c r="G3" s="38">
        <f t="shared" si="3"/>
        <v>0</v>
      </c>
      <c r="H3" s="33">
        <v>78587.4</v>
      </c>
      <c r="I3" s="33">
        <v>13551.3</v>
      </c>
      <c r="J3" s="33">
        <v>9789.0</v>
      </c>
      <c r="K3" s="33">
        <v>17873.8</v>
      </c>
      <c r="L3" s="33">
        <v>29829.1</v>
      </c>
      <c r="M3" s="33">
        <v>-1913.4</v>
      </c>
    </row>
    <row r="4">
      <c r="A4" s="34">
        <v>40178.0</v>
      </c>
      <c r="B4" s="33">
        <v>93767.9</v>
      </c>
      <c r="C4" s="36"/>
      <c r="D4" s="37">
        <f t="shared" si="2"/>
        <v>96518.6</v>
      </c>
      <c r="E4" s="38"/>
      <c r="F4" s="38">
        <f t="shared" ref="F4:G4" si="4">B4-D4</f>
        <v>-2750.7</v>
      </c>
      <c r="G4" s="38">
        <f t="shared" si="4"/>
        <v>0</v>
      </c>
      <c r="H4" s="33">
        <v>81955.3</v>
      </c>
      <c r="I4" s="33">
        <v>14185.8</v>
      </c>
      <c r="J4" s="33">
        <v>10953.5</v>
      </c>
      <c r="K4" s="33">
        <v>20486.5</v>
      </c>
      <c r="L4" s="33">
        <v>31551.4</v>
      </c>
      <c r="M4" s="33">
        <v>488.9</v>
      </c>
    </row>
    <row r="5">
      <c r="A5" s="32">
        <v>40268.0</v>
      </c>
      <c r="B5" s="33">
        <v>93561.1</v>
      </c>
      <c r="C5" s="36"/>
      <c r="D5" s="37">
        <f t="shared" si="2"/>
        <v>89855.4</v>
      </c>
      <c r="E5" s="38"/>
      <c r="F5" s="38">
        <f t="shared" ref="F5:G5" si="5">B5-D5</f>
        <v>3705.7</v>
      </c>
      <c r="G5" s="38">
        <f t="shared" si="5"/>
        <v>0</v>
      </c>
      <c r="H5" s="33">
        <v>78052.0</v>
      </c>
      <c r="I5" s="33">
        <v>14043.8</v>
      </c>
      <c r="J5" s="33">
        <v>8976.4</v>
      </c>
      <c r="K5" s="33">
        <v>21424.0</v>
      </c>
      <c r="L5" s="33">
        <v>29882.2</v>
      </c>
      <c r="M5" s="33">
        <v>-2758.6</v>
      </c>
    </row>
    <row r="6">
      <c r="A6" s="32">
        <v>40359.0</v>
      </c>
      <c r="B6" s="33">
        <v>92080.5</v>
      </c>
      <c r="C6" s="36">
        <f t="shared" ref="C6:C62" si="7">100*(B6/B2-1)</f>
        <v>3.12994549</v>
      </c>
      <c r="D6" s="37">
        <f t="shared" si="2"/>
        <v>95567.9</v>
      </c>
      <c r="E6" s="37">
        <f t="shared" ref="E6:E62" si="8">100*(D6/D2-1)</f>
        <v>1.801403542</v>
      </c>
      <c r="F6" s="38">
        <f t="shared" ref="F6:G6" si="6">B6-D6</f>
        <v>-3487.4</v>
      </c>
      <c r="G6" s="38">
        <f t="shared" si="6"/>
        <v>1.328541948</v>
      </c>
      <c r="H6" s="33">
        <v>80341.7</v>
      </c>
      <c r="I6" s="33">
        <v>13559.8</v>
      </c>
      <c r="J6" s="33">
        <v>9937.4</v>
      </c>
      <c r="K6" s="33">
        <v>22079.8</v>
      </c>
      <c r="L6" s="33">
        <v>30543.2</v>
      </c>
      <c r="M6" s="33">
        <v>192.4</v>
      </c>
    </row>
    <row r="7">
      <c r="A7" s="32">
        <v>40451.0</v>
      </c>
      <c r="B7" s="33">
        <v>91027.2</v>
      </c>
      <c r="C7" s="36">
        <f t="shared" si="7"/>
        <v>1.80407788</v>
      </c>
      <c r="D7" s="37">
        <f t="shared" si="2"/>
        <v>89816.7</v>
      </c>
      <c r="E7" s="37">
        <f t="shared" si="8"/>
        <v>1.996048104</v>
      </c>
      <c r="F7" s="38">
        <f t="shared" ref="F7:G7" si="9">B7-D7</f>
        <v>1210.5</v>
      </c>
      <c r="G7" s="38">
        <f t="shared" si="9"/>
        <v>-0.1919702238</v>
      </c>
      <c r="H7" s="33">
        <v>79826.0</v>
      </c>
      <c r="I7" s="33">
        <v>13600.7</v>
      </c>
      <c r="J7" s="33">
        <v>10031.7</v>
      </c>
      <c r="K7" s="33">
        <v>18180.4</v>
      </c>
      <c r="L7" s="33">
        <v>31265.8</v>
      </c>
      <c r="M7" s="33">
        <v>-556.3</v>
      </c>
    </row>
    <row r="8">
      <c r="A8" s="34">
        <v>40543.0</v>
      </c>
      <c r="B8" s="33">
        <v>96812.0</v>
      </c>
      <c r="C8" s="36">
        <f t="shared" si="7"/>
        <v>3.24642015</v>
      </c>
      <c r="D8" s="37">
        <f t="shared" si="2"/>
        <v>96899</v>
      </c>
      <c r="E8" s="37">
        <f t="shared" si="8"/>
        <v>0.3941209259</v>
      </c>
      <c r="F8" s="38">
        <f t="shared" ref="F8:G8" si="10">B8-D8</f>
        <v>-87</v>
      </c>
      <c r="G8" s="38">
        <f t="shared" si="10"/>
        <v>2.852299224</v>
      </c>
      <c r="H8" s="33">
        <v>84058.5</v>
      </c>
      <c r="I8" s="33">
        <v>14460.9</v>
      </c>
      <c r="J8" s="33">
        <v>11611.9</v>
      </c>
      <c r="K8" s="33">
        <v>20705.3</v>
      </c>
      <c r="L8" s="33">
        <v>33945.0</v>
      </c>
      <c r="M8" s="33">
        <v>7.4</v>
      </c>
    </row>
    <row r="9">
      <c r="A9" s="32">
        <v>40633.0</v>
      </c>
      <c r="B9" s="33">
        <v>97288.7</v>
      </c>
      <c r="C9" s="36">
        <f t="shared" si="7"/>
        <v>3.984134432</v>
      </c>
      <c r="D9" s="37">
        <f t="shared" si="2"/>
        <v>95294.1</v>
      </c>
      <c r="E9" s="37">
        <f t="shared" si="8"/>
        <v>6.052724711</v>
      </c>
      <c r="F9" s="38">
        <f t="shared" ref="F9:G9" si="11">B9-D9</f>
        <v>1994.6</v>
      </c>
      <c r="G9" s="38">
        <f t="shared" si="11"/>
        <v>-2.068590279</v>
      </c>
      <c r="H9" s="33">
        <v>81197.4</v>
      </c>
      <c r="I9" s="33">
        <v>13578.4</v>
      </c>
      <c r="J9" s="33">
        <v>9651.8</v>
      </c>
      <c r="K9" s="33">
        <v>22163.7</v>
      </c>
      <c r="L9" s="33">
        <v>31365.5</v>
      </c>
      <c r="M9" s="33">
        <v>68.3</v>
      </c>
    </row>
    <row r="10">
      <c r="A10" s="32">
        <v>40724.0</v>
      </c>
      <c r="B10" s="33">
        <v>96227.0</v>
      </c>
      <c r="C10" s="36">
        <f t="shared" si="7"/>
        <v>4.503124983</v>
      </c>
      <c r="D10" s="37">
        <f t="shared" si="2"/>
        <v>97139.9</v>
      </c>
      <c r="E10" s="37">
        <f t="shared" si="8"/>
        <v>1.64490378</v>
      </c>
      <c r="F10" s="38">
        <f t="shared" ref="F10:G10" si="12">B10-D10</f>
        <v>-912.9</v>
      </c>
      <c r="G10" s="38">
        <f t="shared" si="12"/>
        <v>2.858221203</v>
      </c>
      <c r="H10" s="33">
        <v>83390.5</v>
      </c>
      <c r="I10" s="33">
        <v>15140.1</v>
      </c>
      <c r="J10" s="33">
        <v>11085.6</v>
      </c>
      <c r="K10" s="33">
        <v>21790.3</v>
      </c>
      <c r="L10" s="33">
        <v>34205.6</v>
      </c>
      <c r="M10" s="33">
        <v>-61.0</v>
      </c>
    </row>
    <row r="11">
      <c r="A11" s="32">
        <v>40816.0</v>
      </c>
      <c r="B11" s="33">
        <v>96247.7</v>
      </c>
      <c r="C11" s="36">
        <f t="shared" si="7"/>
        <v>5.735098959</v>
      </c>
      <c r="D11" s="37">
        <f t="shared" si="2"/>
        <v>96495.3</v>
      </c>
      <c r="E11" s="37">
        <f t="shared" si="8"/>
        <v>7.435810935</v>
      </c>
      <c r="F11" s="38">
        <f t="shared" ref="F11:G11" si="13">B11-D11</f>
        <v>-247.6</v>
      </c>
      <c r="G11" s="38">
        <f t="shared" si="13"/>
        <v>-1.700711976</v>
      </c>
      <c r="H11" s="33">
        <v>84105.9</v>
      </c>
      <c r="I11" s="33">
        <v>15404.7</v>
      </c>
      <c r="J11" s="33">
        <v>10522.8</v>
      </c>
      <c r="K11" s="33">
        <v>19841.4</v>
      </c>
      <c r="L11" s="33">
        <v>35189.5</v>
      </c>
      <c r="M11" s="33">
        <v>1810.0</v>
      </c>
    </row>
    <row r="12">
      <c r="A12" s="34">
        <v>40908.0</v>
      </c>
      <c r="B12" s="33">
        <v>100318.9</v>
      </c>
      <c r="C12" s="36">
        <f t="shared" si="7"/>
        <v>3.622381523</v>
      </c>
      <c r="D12" s="37">
        <f t="shared" si="2"/>
        <v>101168.5</v>
      </c>
      <c r="E12" s="37">
        <f t="shared" si="8"/>
        <v>4.406134222</v>
      </c>
      <c r="F12" s="38">
        <f t="shared" ref="F12:G12" si="14">B12-D12</f>
        <v>-849.6</v>
      </c>
      <c r="G12" s="38">
        <f t="shared" si="14"/>
        <v>-0.7837526993</v>
      </c>
      <c r="H12" s="33">
        <v>85998.9</v>
      </c>
      <c r="I12" s="33">
        <v>15554.3</v>
      </c>
      <c r="J12" s="33">
        <v>12288.8</v>
      </c>
      <c r="K12" s="33">
        <v>20983.1</v>
      </c>
      <c r="L12" s="33">
        <v>33632.3</v>
      </c>
      <c r="M12" s="33">
        <v>-24.3</v>
      </c>
    </row>
    <row r="13">
      <c r="A13" s="32">
        <v>40999.0</v>
      </c>
      <c r="B13" s="33">
        <v>101001.4</v>
      </c>
      <c r="C13" s="36">
        <f t="shared" si="7"/>
        <v>3.816167756</v>
      </c>
      <c r="D13" s="37">
        <f t="shared" si="2"/>
        <v>100943.5</v>
      </c>
      <c r="E13" s="37">
        <f t="shared" si="8"/>
        <v>5.928383814</v>
      </c>
      <c r="F13" s="38">
        <f t="shared" ref="F13:G13" si="15">B13-D13</f>
        <v>57.9</v>
      </c>
      <c r="G13" s="38">
        <f t="shared" si="15"/>
        <v>-2.112216058</v>
      </c>
      <c r="H13" s="33">
        <v>84460.2</v>
      </c>
      <c r="I13" s="33">
        <v>13921.7</v>
      </c>
      <c r="J13" s="33">
        <v>9727.6</v>
      </c>
      <c r="K13" s="33">
        <v>22288.3</v>
      </c>
      <c r="L13" s="33">
        <v>33426.8</v>
      </c>
      <c r="M13" s="33">
        <v>3972.5</v>
      </c>
    </row>
    <row r="14">
      <c r="A14" s="32">
        <v>41090.0</v>
      </c>
      <c r="B14" s="33">
        <v>98806.4</v>
      </c>
      <c r="C14" s="36">
        <f t="shared" si="7"/>
        <v>2.680536648</v>
      </c>
      <c r="D14" s="37">
        <f t="shared" si="2"/>
        <v>98801.1</v>
      </c>
      <c r="E14" s="37">
        <f t="shared" si="8"/>
        <v>1.710110881</v>
      </c>
      <c r="F14" s="38">
        <f t="shared" ref="F14:G14" si="16">B14-D14</f>
        <v>5.3</v>
      </c>
      <c r="G14" s="38">
        <f t="shared" si="16"/>
        <v>0.9704257664</v>
      </c>
      <c r="H14" s="33">
        <v>85165.0</v>
      </c>
      <c r="I14" s="33">
        <v>16035.0</v>
      </c>
      <c r="J14" s="33">
        <v>10702.2</v>
      </c>
      <c r="K14" s="33">
        <v>21696.5</v>
      </c>
      <c r="L14" s="33">
        <v>33978.9</v>
      </c>
      <c r="M14" s="33">
        <v>-818.7</v>
      </c>
    </row>
    <row r="15">
      <c r="A15" s="32">
        <v>41182.0</v>
      </c>
      <c r="B15" s="33">
        <v>98662.2</v>
      </c>
      <c r="C15" s="36">
        <f t="shared" si="7"/>
        <v>2.508631375</v>
      </c>
      <c r="D15" s="37">
        <f t="shared" si="2"/>
        <v>98689.7</v>
      </c>
      <c r="E15" s="37">
        <f t="shared" si="8"/>
        <v>2.274100397</v>
      </c>
      <c r="F15" s="38">
        <f t="shared" ref="F15:G15" si="17">B15-D15</f>
        <v>-27.5</v>
      </c>
      <c r="G15" s="38">
        <f t="shared" si="17"/>
        <v>0.2345309785</v>
      </c>
      <c r="H15" s="33">
        <v>85987.3</v>
      </c>
      <c r="I15" s="33">
        <v>15255.3</v>
      </c>
      <c r="J15" s="33">
        <v>11028.5</v>
      </c>
      <c r="K15" s="33">
        <v>20884.9</v>
      </c>
      <c r="L15" s="33">
        <v>34430.9</v>
      </c>
      <c r="M15" s="33">
        <v>-35.4</v>
      </c>
    </row>
    <row r="16">
      <c r="A16" s="34">
        <v>41274.0</v>
      </c>
      <c r="B16" s="33">
        <v>103889.3</v>
      </c>
      <c r="C16" s="36">
        <f t="shared" si="7"/>
        <v>3.559050189</v>
      </c>
      <c r="D16" s="37">
        <f t="shared" si="2"/>
        <v>103925.1</v>
      </c>
      <c r="E16" s="37">
        <f t="shared" si="8"/>
        <v>2.724761166</v>
      </c>
      <c r="F16" s="38">
        <f t="shared" ref="F16:G16" si="18">B16-D16</f>
        <v>-35.8</v>
      </c>
      <c r="G16" s="38">
        <f t="shared" si="18"/>
        <v>0.8342890232</v>
      </c>
      <c r="H16" s="33">
        <v>89594.2</v>
      </c>
      <c r="I16" s="33">
        <v>16674.7</v>
      </c>
      <c r="J16" s="33">
        <v>13038.8</v>
      </c>
      <c r="K16" s="33">
        <v>21562.6</v>
      </c>
      <c r="L16" s="33">
        <v>36288.3</v>
      </c>
      <c r="M16" s="33">
        <v>-656.9</v>
      </c>
    </row>
    <row r="17">
      <c r="A17" s="32">
        <v>41364.0</v>
      </c>
      <c r="B17" s="33">
        <v>103960.21</v>
      </c>
      <c r="C17" s="36">
        <f t="shared" si="7"/>
        <v>2.929474245</v>
      </c>
      <c r="D17" s="37">
        <f t="shared" si="2"/>
        <v>103959.82</v>
      </c>
      <c r="E17" s="37">
        <f t="shared" si="8"/>
        <v>2.988127022</v>
      </c>
      <c r="F17" s="38">
        <f t="shared" ref="F17:G17" si="19">B17-D17</f>
        <v>0.39</v>
      </c>
      <c r="G17" s="38">
        <f t="shared" si="19"/>
        <v>-0.05865277664</v>
      </c>
      <c r="H17" s="33">
        <v>85761.04</v>
      </c>
      <c r="I17" s="33">
        <v>14299.4</v>
      </c>
      <c r="J17" s="33">
        <v>9966.54</v>
      </c>
      <c r="K17" s="33">
        <v>23778.68</v>
      </c>
      <c r="L17" s="33">
        <v>34315.49</v>
      </c>
      <c r="M17" s="33">
        <v>4469.65</v>
      </c>
    </row>
    <row r="18">
      <c r="A18" s="32">
        <v>41455.0</v>
      </c>
      <c r="B18" s="33">
        <v>103201.3</v>
      </c>
      <c r="C18" s="36">
        <f t="shared" si="7"/>
        <v>4.447991223</v>
      </c>
      <c r="D18" s="37">
        <f t="shared" si="2"/>
        <v>103201.48</v>
      </c>
      <c r="E18" s="37">
        <f t="shared" si="8"/>
        <v>4.453776324</v>
      </c>
      <c r="F18" s="38">
        <f t="shared" ref="F18:G18" si="20">B18-D18</f>
        <v>-0.18</v>
      </c>
      <c r="G18" s="38">
        <f t="shared" si="20"/>
        <v>-0.005785101112</v>
      </c>
      <c r="H18" s="33">
        <v>88920.62</v>
      </c>
      <c r="I18" s="33">
        <v>15700.22</v>
      </c>
      <c r="J18" s="33">
        <v>12486.56</v>
      </c>
      <c r="K18" s="33">
        <v>23284.3</v>
      </c>
      <c r="L18" s="33">
        <v>36399.55</v>
      </c>
      <c r="M18" s="33">
        <v>-790.67</v>
      </c>
    </row>
    <row r="19">
      <c r="A19" s="32">
        <v>41547.0</v>
      </c>
      <c r="B19" s="33">
        <v>102372.49</v>
      </c>
      <c r="C19" s="36">
        <f t="shared" si="7"/>
        <v>3.760599297</v>
      </c>
      <c r="D19" s="37">
        <f t="shared" si="2"/>
        <v>102372.58</v>
      </c>
      <c r="E19" s="37">
        <f t="shared" si="8"/>
        <v>3.73177748</v>
      </c>
      <c r="F19" s="38">
        <f t="shared" ref="F19:G19" si="21">B19-D19</f>
        <v>-0.09000000001</v>
      </c>
      <c r="G19" s="38">
        <f t="shared" si="21"/>
        <v>0.02882181708</v>
      </c>
      <c r="H19" s="33">
        <v>89652.87</v>
      </c>
      <c r="I19" s="33">
        <v>16201.34</v>
      </c>
      <c r="J19" s="33">
        <v>11643.77</v>
      </c>
      <c r="K19" s="33">
        <v>21766.34</v>
      </c>
      <c r="L19" s="33">
        <v>36633.43</v>
      </c>
      <c r="M19" s="33">
        <v>-258.31</v>
      </c>
    </row>
    <row r="20">
      <c r="A20" s="34">
        <v>41639.0</v>
      </c>
      <c r="B20" s="33">
        <v>106849.21</v>
      </c>
      <c r="C20" s="36">
        <f t="shared" si="7"/>
        <v>2.849099955</v>
      </c>
      <c r="D20" s="37">
        <f t="shared" si="2"/>
        <v>106849.35</v>
      </c>
      <c r="E20" s="37">
        <f t="shared" si="8"/>
        <v>2.813805327</v>
      </c>
      <c r="F20" s="38">
        <f t="shared" ref="F20:G20" si="22">B20-D20</f>
        <v>-0.14</v>
      </c>
      <c r="G20" s="38">
        <f t="shared" si="22"/>
        <v>0.03529462833</v>
      </c>
      <c r="H20" s="33">
        <v>91916.01</v>
      </c>
      <c r="I20" s="33">
        <v>16633.64</v>
      </c>
      <c r="J20" s="33">
        <v>12904.25</v>
      </c>
      <c r="K20" s="33">
        <v>22767.31</v>
      </c>
      <c r="L20" s="33">
        <v>37082.64</v>
      </c>
      <c r="M20" s="33">
        <v>-289.22</v>
      </c>
    </row>
    <row r="21">
      <c r="A21" s="32">
        <v>41729.0</v>
      </c>
      <c r="B21" s="33">
        <v>108289.55</v>
      </c>
      <c r="C21" s="36">
        <f t="shared" si="7"/>
        <v>4.164420214</v>
      </c>
      <c r="D21" s="37">
        <f t="shared" si="2"/>
        <v>108287.38</v>
      </c>
      <c r="E21" s="37">
        <f t="shared" si="8"/>
        <v>4.162723637</v>
      </c>
      <c r="F21" s="38">
        <f t="shared" ref="F21:G21" si="23">B21-D21</f>
        <v>2.17</v>
      </c>
      <c r="G21" s="38">
        <f t="shared" si="23"/>
        <v>0.001696577352</v>
      </c>
      <c r="H21" s="33">
        <v>89480.57</v>
      </c>
      <c r="I21" s="33">
        <v>15055.37</v>
      </c>
      <c r="J21" s="33">
        <v>10630.46</v>
      </c>
      <c r="K21" s="33">
        <v>24110.73</v>
      </c>
      <c r="L21" s="33">
        <v>35014.21</v>
      </c>
      <c r="M21" s="33">
        <v>4024.46</v>
      </c>
    </row>
    <row r="22">
      <c r="A22" s="32">
        <v>41820.0</v>
      </c>
      <c r="B22" s="33">
        <v>107649.8</v>
      </c>
      <c r="C22" s="36">
        <f t="shared" si="7"/>
        <v>4.310507716</v>
      </c>
      <c r="D22" s="37">
        <f t="shared" si="2"/>
        <v>107650.41</v>
      </c>
      <c r="E22" s="37">
        <f t="shared" si="8"/>
        <v>4.310916859</v>
      </c>
      <c r="F22" s="38">
        <f t="shared" ref="F22:G22" si="24">B22-D22</f>
        <v>-0.61</v>
      </c>
      <c r="G22" s="38">
        <f t="shared" si="24"/>
        <v>-0.0004091424717</v>
      </c>
      <c r="H22" s="33">
        <v>92719.05</v>
      </c>
      <c r="I22" s="33">
        <v>16235.87</v>
      </c>
      <c r="J22" s="33">
        <v>12656.82</v>
      </c>
      <c r="K22" s="33">
        <v>24643.49</v>
      </c>
      <c r="L22" s="33">
        <v>37322.29</v>
      </c>
      <c r="M22" s="33">
        <v>-1282.53</v>
      </c>
    </row>
    <row r="23">
      <c r="A23" s="32">
        <v>41912.0</v>
      </c>
      <c r="B23" s="33">
        <v>106782.84</v>
      </c>
      <c r="C23" s="36">
        <f t="shared" si="7"/>
        <v>4.308139814</v>
      </c>
      <c r="D23" s="37">
        <f t="shared" si="2"/>
        <v>106783.79</v>
      </c>
      <c r="E23" s="37">
        <f t="shared" si="8"/>
        <v>4.308976095</v>
      </c>
      <c r="F23" s="38">
        <f t="shared" ref="F23:G23" si="25">B23-D23</f>
        <v>-0.95</v>
      </c>
      <c r="G23" s="38">
        <f t="shared" si="25"/>
        <v>-0.0008362812329</v>
      </c>
      <c r="H23" s="33">
        <v>93689.19</v>
      </c>
      <c r="I23" s="33">
        <v>16581.3</v>
      </c>
      <c r="J23" s="33">
        <v>11937.6</v>
      </c>
      <c r="K23" s="33">
        <v>24511.57</v>
      </c>
      <c r="L23" s="33">
        <v>37909.12</v>
      </c>
      <c r="M23" s="33">
        <v>-2026.75</v>
      </c>
    </row>
    <row r="24">
      <c r="A24" s="34">
        <v>42004.0</v>
      </c>
      <c r="B24" s="33">
        <v>112165.01</v>
      </c>
      <c r="C24" s="36">
        <f t="shared" si="7"/>
        <v>4.975048482</v>
      </c>
      <c r="D24" s="37">
        <f t="shared" si="2"/>
        <v>112165.63</v>
      </c>
      <c r="E24" s="37">
        <f t="shared" si="8"/>
        <v>4.975491194</v>
      </c>
      <c r="F24" s="38">
        <f t="shared" ref="F24:G24" si="26">B24-D24</f>
        <v>-0.62</v>
      </c>
      <c r="G24" s="38">
        <f t="shared" si="26"/>
        <v>-0.0004427120353</v>
      </c>
      <c r="H24" s="33">
        <v>96531.03</v>
      </c>
      <c r="I24" s="33">
        <v>17684.07</v>
      </c>
      <c r="J24" s="33">
        <v>13485.37</v>
      </c>
      <c r="K24" s="33">
        <v>24676.05</v>
      </c>
      <c r="L24" s="33">
        <v>39053.11</v>
      </c>
      <c r="M24" s="33">
        <v>-1157.78</v>
      </c>
    </row>
    <row r="25">
      <c r="A25" s="32">
        <v>42094.0</v>
      </c>
      <c r="B25" s="33">
        <v>113343.66</v>
      </c>
      <c r="C25" s="36">
        <f t="shared" si="7"/>
        <v>4.667218582</v>
      </c>
      <c r="D25" s="37">
        <f t="shared" si="2"/>
        <v>113503.6</v>
      </c>
      <c r="E25" s="37">
        <f t="shared" si="8"/>
        <v>4.817015612</v>
      </c>
      <c r="F25" s="38">
        <f t="shared" ref="F25:G25" si="27">B25-D25</f>
        <v>-159.94</v>
      </c>
      <c r="G25" s="38">
        <f t="shared" si="27"/>
        <v>-0.1497970296</v>
      </c>
      <c r="H25" s="33">
        <v>94562.61</v>
      </c>
      <c r="I25" s="33">
        <v>15343.2</v>
      </c>
      <c r="J25" s="33">
        <v>11644.87</v>
      </c>
      <c r="K25" s="33">
        <v>25797.82</v>
      </c>
      <c r="L25" s="33">
        <v>36935.72</v>
      </c>
      <c r="M25" s="33">
        <v>3090.82</v>
      </c>
    </row>
    <row r="26">
      <c r="A26" s="32">
        <v>42185.0</v>
      </c>
      <c r="B26" s="33">
        <v>111016.11</v>
      </c>
      <c r="C26" s="36">
        <f t="shared" si="7"/>
        <v>3.127093594</v>
      </c>
      <c r="D26" s="37">
        <f t="shared" si="2"/>
        <v>111032.18</v>
      </c>
      <c r="E26" s="37">
        <f t="shared" si="8"/>
        <v>3.141437176</v>
      </c>
      <c r="F26" s="38">
        <f t="shared" ref="F26:G26" si="28">B26-D26</f>
        <v>-16.07</v>
      </c>
      <c r="G26" s="38">
        <f t="shared" si="28"/>
        <v>-0.0143435819</v>
      </c>
      <c r="H26" s="33">
        <v>96657.47</v>
      </c>
      <c r="I26" s="33">
        <v>15390.85</v>
      </c>
      <c r="J26" s="33">
        <v>12419.77</v>
      </c>
      <c r="K26" s="33">
        <v>26032.9</v>
      </c>
      <c r="L26" s="33">
        <v>38866.91</v>
      </c>
      <c r="M26" s="33">
        <v>-601.9</v>
      </c>
    </row>
    <row r="27">
      <c r="A27" s="32">
        <v>42277.0</v>
      </c>
      <c r="B27" s="33">
        <v>112035.37</v>
      </c>
      <c r="C27" s="36">
        <f t="shared" si="7"/>
        <v>4.918889589</v>
      </c>
      <c r="D27" s="37">
        <f t="shared" si="2"/>
        <v>111977.97</v>
      </c>
      <c r="E27" s="37">
        <f t="shared" si="8"/>
        <v>4.864202703</v>
      </c>
      <c r="F27" s="38">
        <f t="shared" ref="F27:G27" si="29">B27-D27</f>
        <v>57.4</v>
      </c>
      <c r="G27" s="38">
        <f t="shared" si="29"/>
        <v>0.05468688595</v>
      </c>
      <c r="H27" s="33">
        <v>99789.4</v>
      </c>
      <c r="I27" s="33">
        <v>16213.45</v>
      </c>
      <c r="J27" s="33">
        <v>12002.92</v>
      </c>
      <c r="K27" s="33">
        <v>24655.11</v>
      </c>
      <c r="L27" s="33">
        <v>40723.36</v>
      </c>
      <c r="M27" s="33">
        <v>40.45</v>
      </c>
    </row>
    <row r="28">
      <c r="A28" s="34">
        <v>42369.0</v>
      </c>
      <c r="B28" s="33">
        <v>116288.38</v>
      </c>
      <c r="C28" s="36">
        <f t="shared" si="7"/>
        <v>3.676164251</v>
      </c>
      <c r="D28" s="37">
        <f t="shared" si="2"/>
        <v>116249</v>
      </c>
      <c r="E28" s="37">
        <f t="shared" si="8"/>
        <v>3.640482383</v>
      </c>
      <c r="F28" s="38">
        <f t="shared" ref="F28:G28" si="30">B28-D28</f>
        <v>39.38</v>
      </c>
      <c r="G28" s="38">
        <f t="shared" si="30"/>
        <v>0.03568186816</v>
      </c>
      <c r="H28" s="33">
        <v>100563.52</v>
      </c>
      <c r="I28" s="33">
        <v>17597.69</v>
      </c>
      <c r="J28" s="33">
        <v>13102.1</v>
      </c>
      <c r="K28" s="33">
        <v>24235.33</v>
      </c>
      <c r="L28" s="33">
        <v>38219.1</v>
      </c>
      <c r="M28" s="33">
        <v>-1030.54</v>
      </c>
    </row>
    <row r="29">
      <c r="A29" s="32">
        <v>42460.0</v>
      </c>
      <c r="B29" s="33">
        <v>115243.1</v>
      </c>
      <c r="C29" s="36">
        <f t="shared" si="7"/>
        <v>1.675823773</v>
      </c>
      <c r="D29" s="37">
        <f t="shared" si="2"/>
        <v>115769.67</v>
      </c>
      <c r="E29" s="37">
        <f t="shared" si="8"/>
        <v>1.996474121</v>
      </c>
      <c r="F29" s="38">
        <f t="shared" ref="F29:G29" si="31">B29-D29</f>
        <v>-526.57</v>
      </c>
      <c r="G29" s="38">
        <f t="shared" si="31"/>
        <v>-0.3206503472</v>
      </c>
      <c r="H29" s="33">
        <v>98310.06</v>
      </c>
      <c r="I29" s="33">
        <v>14944.89</v>
      </c>
      <c r="J29" s="33">
        <v>10839.03</v>
      </c>
      <c r="K29" s="33">
        <v>26201.0</v>
      </c>
      <c r="L29" s="33">
        <v>36596.9</v>
      </c>
      <c r="M29" s="33">
        <v>2071.59</v>
      </c>
    </row>
    <row r="30">
      <c r="A30" s="32">
        <v>42551.0</v>
      </c>
      <c r="B30" s="33">
        <v>115126.31</v>
      </c>
      <c r="C30" s="36">
        <f t="shared" si="7"/>
        <v>3.702345542</v>
      </c>
      <c r="D30" s="37">
        <f t="shared" si="2"/>
        <v>115272.64</v>
      </c>
      <c r="E30" s="37">
        <f t="shared" si="8"/>
        <v>3.819127031</v>
      </c>
      <c r="F30" s="38">
        <f t="shared" ref="F30:G30" si="32">B30-D30</f>
        <v>-146.33</v>
      </c>
      <c r="G30" s="38">
        <f t="shared" si="32"/>
        <v>-0.116781489</v>
      </c>
      <c r="H30" s="33">
        <v>101347.39</v>
      </c>
      <c r="I30" s="33">
        <v>15568.21</v>
      </c>
      <c r="J30" s="33">
        <v>11677.53</v>
      </c>
      <c r="K30" s="33">
        <v>26470.3</v>
      </c>
      <c r="L30" s="33">
        <v>39409.42</v>
      </c>
      <c r="M30" s="33">
        <v>-381.37</v>
      </c>
    </row>
    <row r="31">
      <c r="A31" s="32">
        <v>42643.0</v>
      </c>
      <c r="B31" s="33">
        <v>114354.32</v>
      </c>
      <c r="C31" s="36">
        <f t="shared" si="7"/>
        <v>2.069837409</v>
      </c>
      <c r="D31" s="37">
        <f t="shared" si="2"/>
        <v>114331.73</v>
      </c>
      <c r="E31" s="37">
        <f t="shared" si="8"/>
        <v>2.101984881</v>
      </c>
      <c r="F31" s="38">
        <f t="shared" ref="F31:G31" si="33">B31-D31</f>
        <v>22.59</v>
      </c>
      <c r="G31" s="38">
        <f t="shared" si="33"/>
        <v>-0.03214747211</v>
      </c>
      <c r="H31" s="33">
        <v>102205.74</v>
      </c>
      <c r="I31" s="33">
        <v>15738.6</v>
      </c>
      <c r="J31" s="33">
        <v>11922.69</v>
      </c>
      <c r="K31" s="33">
        <v>25010.75</v>
      </c>
      <c r="L31" s="33">
        <v>39231.23</v>
      </c>
      <c r="M31" s="33">
        <v>-1314.82</v>
      </c>
    </row>
    <row r="32">
      <c r="A32" s="34">
        <v>42735.0</v>
      </c>
      <c r="B32" s="33">
        <v>120081.76</v>
      </c>
      <c r="C32" s="36">
        <f t="shared" si="7"/>
        <v>3.262045615</v>
      </c>
      <c r="D32" s="37">
        <f t="shared" si="2"/>
        <v>119965.24</v>
      </c>
      <c r="E32" s="37">
        <f t="shared" si="8"/>
        <v>3.196793091</v>
      </c>
      <c r="F32" s="38">
        <f t="shared" ref="F32:G32" si="34">B32-D32</f>
        <v>116.52</v>
      </c>
      <c r="G32" s="38">
        <f t="shared" si="34"/>
        <v>0.06525252384</v>
      </c>
      <c r="H32" s="33">
        <v>105654.06</v>
      </c>
      <c r="I32" s="33">
        <v>17180.41</v>
      </c>
      <c r="J32" s="33">
        <v>13224.34</v>
      </c>
      <c r="K32" s="33">
        <v>25415.16</v>
      </c>
      <c r="L32" s="33">
        <v>40965.79</v>
      </c>
      <c r="M32" s="33">
        <v>-542.94</v>
      </c>
    </row>
    <row r="33">
      <c r="A33" s="32">
        <v>42825.0</v>
      </c>
      <c r="B33" s="33">
        <v>120681.04</v>
      </c>
      <c r="C33" s="36">
        <f t="shared" si="7"/>
        <v>4.718668623</v>
      </c>
      <c r="D33" s="37">
        <f t="shared" si="2"/>
        <v>121499.46</v>
      </c>
      <c r="E33" s="37">
        <f t="shared" si="8"/>
        <v>4.949301488</v>
      </c>
      <c r="F33" s="38">
        <f t="shared" ref="F33:G33" si="35">B33-D33</f>
        <v>-818.42</v>
      </c>
      <c r="G33" s="38">
        <f t="shared" si="35"/>
        <v>-0.2306328649</v>
      </c>
      <c r="H33" s="33">
        <v>102512.58</v>
      </c>
      <c r="I33" s="33">
        <v>15549.78</v>
      </c>
      <c r="J33" s="33">
        <v>10736.5</v>
      </c>
      <c r="K33" s="33">
        <v>27502.82</v>
      </c>
      <c r="L33" s="33">
        <v>38392.49</v>
      </c>
      <c r="M33" s="33">
        <v>3590.27</v>
      </c>
    </row>
    <row r="34">
      <c r="A34" s="32">
        <v>42916.0</v>
      </c>
      <c r="B34" s="33">
        <v>117991.68</v>
      </c>
      <c r="C34" s="36">
        <f t="shared" si="7"/>
        <v>2.488892417</v>
      </c>
      <c r="D34" s="37">
        <f t="shared" si="2"/>
        <v>118291.42</v>
      </c>
      <c r="E34" s="37">
        <f t="shared" si="8"/>
        <v>2.61881744</v>
      </c>
      <c r="F34" s="38">
        <f t="shared" ref="F34:G34" si="36">B34-D34</f>
        <v>-299.74</v>
      </c>
      <c r="G34" s="38">
        <f t="shared" si="36"/>
        <v>-0.1299250227</v>
      </c>
      <c r="H34" s="33">
        <v>103887.89</v>
      </c>
      <c r="I34" s="33">
        <v>15848.48</v>
      </c>
      <c r="J34" s="33">
        <v>11965.99</v>
      </c>
      <c r="K34" s="33">
        <v>26791.43</v>
      </c>
      <c r="L34" s="33">
        <v>38909.45</v>
      </c>
      <c r="M34" s="33">
        <v>-1292.92</v>
      </c>
    </row>
    <row r="35">
      <c r="A35" s="32">
        <v>43008.0</v>
      </c>
      <c r="B35" s="33">
        <v>117906.09</v>
      </c>
      <c r="C35" s="36">
        <f t="shared" si="7"/>
        <v>3.105934258</v>
      </c>
      <c r="D35" s="37">
        <f t="shared" si="2"/>
        <v>117737.27</v>
      </c>
      <c r="E35" s="37">
        <f t="shared" si="8"/>
        <v>2.978648185</v>
      </c>
      <c r="F35" s="38">
        <f t="shared" ref="F35:G35" si="37">B35-D35</f>
        <v>168.82</v>
      </c>
      <c r="G35" s="38">
        <f t="shared" si="37"/>
        <v>0.1272860731</v>
      </c>
      <c r="H35" s="33">
        <v>105456.11</v>
      </c>
      <c r="I35" s="33">
        <v>17081.09</v>
      </c>
      <c r="J35" s="33">
        <v>12052.15</v>
      </c>
      <c r="K35" s="33">
        <v>25189.77</v>
      </c>
      <c r="L35" s="33">
        <v>40081.5</v>
      </c>
      <c r="M35" s="33">
        <v>-1960.35</v>
      </c>
    </row>
    <row r="36">
      <c r="A36" s="34">
        <v>43100.0</v>
      </c>
      <c r="B36" s="33">
        <v>122542.0</v>
      </c>
      <c r="C36" s="36">
        <f t="shared" si="7"/>
        <v>2.048804081</v>
      </c>
      <c r="D36" s="37">
        <f t="shared" si="2"/>
        <v>122001.92</v>
      </c>
      <c r="E36" s="37">
        <f t="shared" si="8"/>
        <v>1.697725108</v>
      </c>
      <c r="F36" s="38">
        <f t="shared" ref="F36:G36" si="38">B36-D36</f>
        <v>540.08</v>
      </c>
      <c r="G36" s="38">
        <f t="shared" si="38"/>
        <v>0.3510789738</v>
      </c>
      <c r="H36" s="33">
        <v>109000.47</v>
      </c>
      <c r="I36" s="33">
        <v>17543.68</v>
      </c>
      <c r="J36" s="33">
        <v>13890.26</v>
      </c>
      <c r="K36" s="33">
        <v>25149.44</v>
      </c>
      <c r="L36" s="33">
        <v>43232.3</v>
      </c>
      <c r="M36" s="33">
        <v>-349.63</v>
      </c>
    </row>
    <row r="37">
      <c r="A37" s="32">
        <v>43190.0</v>
      </c>
      <c r="B37" s="33">
        <v>123950.22</v>
      </c>
      <c r="C37" s="36">
        <f t="shared" si="7"/>
        <v>2.708942515</v>
      </c>
      <c r="D37" s="37">
        <f t="shared" si="2"/>
        <v>124863.42</v>
      </c>
      <c r="E37" s="37">
        <f t="shared" si="8"/>
        <v>2.768703663</v>
      </c>
      <c r="F37" s="38">
        <f t="shared" ref="F37:G37" si="39">B37-D37</f>
        <v>-913.2</v>
      </c>
      <c r="G37" s="38">
        <f t="shared" si="39"/>
        <v>-0.05976114846</v>
      </c>
      <c r="H37" s="33">
        <v>105300.49</v>
      </c>
      <c r="I37" s="33">
        <v>15630.12</v>
      </c>
      <c r="J37" s="33">
        <v>11422.29</v>
      </c>
      <c r="K37" s="33">
        <v>27265.36</v>
      </c>
      <c r="L37" s="33">
        <v>38631.67</v>
      </c>
      <c r="M37" s="33">
        <v>3876.83</v>
      </c>
    </row>
    <row r="38">
      <c r="A38" s="32">
        <v>43281.0</v>
      </c>
      <c r="B38" s="33">
        <v>123024.8</v>
      </c>
      <c r="C38" s="36">
        <f t="shared" si="7"/>
        <v>4.265656697</v>
      </c>
      <c r="D38" s="37">
        <f t="shared" si="2"/>
        <v>122908.33</v>
      </c>
      <c r="E38" s="37">
        <f t="shared" si="8"/>
        <v>3.902996515</v>
      </c>
      <c r="F38" s="38">
        <f t="shared" ref="F38:G38" si="40">B38-D38</f>
        <v>116.47</v>
      </c>
      <c r="G38" s="38">
        <f t="shared" si="40"/>
        <v>0.3626601823</v>
      </c>
      <c r="H38" s="33">
        <v>108031.06</v>
      </c>
      <c r="I38" s="33">
        <v>17166.05</v>
      </c>
      <c r="J38" s="33">
        <v>13170.71</v>
      </c>
      <c r="K38" s="33">
        <v>26839.84</v>
      </c>
      <c r="L38" s="33">
        <v>42333.24</v>
      </c>
      <c r="M38" s="33">
        <v>33.91</v>
      </c>
    </row>
    <row r="39">
      <c r="A39" s="32">
        <v>43373.0</v>
      </c>
      <c r="B39" s="33">
        <v>122027.81</v>
      </c>
      <c r="C39" s="36">
        <f t="shared" si="7"/>
        <v>3.495765147</v>
      </c>
      <c r="D39" s="37">
        <f t="shared" si="2"/>
        <v>121578.94</v>
      </c>
      <c r="E39" s="37">
        <f t="shared" si="8"/>
        <v>3.262917511</v>
      </c>
      <c r="F39" s="38">
        <f t="shared" ref="F39:G39" si="41">B39-D39</f>
        <v>448.87</v>
      </c>
      <c r="G39" s="38">
        <f t="shared" si="41"/>
        <v>0.2328476355</v>
      </c>
      <c r="H39" s="33">
        <v>109539.45</v>
      </c>
      <c r="I39" s="33">
        <v>17826.94</v>
      </c>
      <c r="J39" s="33">
        <v>13183.23</v>
      </c>
      <c r="K39" s="33">
        <v>25437.98</v>
      </c>
      <c r="L39" s="33">
        <v>42180.79</v>
      </c>
      <c r="M39" s="33">
        <v>-2227.87</v>
      </c>
    </row>
    <row r="40">
      <c r="A40" s="34">
        <v>43465.0</v>
      </c>
      <c r="B40" s="33">
        <v>126441.02</v>
      </c>
      <c r="C40" s="36">
        <f t="shared" si="7"/>
        <v>3.181782573</v>
      </c>
      <c r="D40" s="37">
        <f t="shared" si="2"/>
        <v>125767.55</v>
      </c>
      <c r="E40" s="37">
        <f t="shared" si="8"/>
        <v>3.086533392</v>
      </c>
      <c r="F40" s="38">
        <f t="shared" ref="F40:G40" si="42">B40-D40</f>
        <v>673.47</v>
      </c>
      <c r="G40" s="38">
        <f t="shared" si="42"/>
        <v>0.09524918024</v>
      </c>
      <c r="H40" s="33">
        <v>112917.71</v>
      </c>
      <c r="I40" s="33">
        <v>18351.4</v>
      </c>
      <c r="J40" s="33">
        <v>14577.99</v>
      </c>
      <c r="K40" s="33">
        <v>24703.05</v>
      </c>
      <c r="L40" s="33">
        <v>43777.18</v>
      </c>
      <c r="M40" s="33">
        <v>-1005.42</v>
      </c>
    </row>
    <row r="41">
      <c r="A41" s="32">
        <v>43555.0</v>
      </c>
      <c r="B41" s="33">
        <v>128558.71</v>
      </c>
      <c r="C41" s="36">
        <f t="shared" si="7"/>
        <v>3.718016797</v>
      </c>
      <c r="D41" s="37">
        <f t="shared" si="2"/>
        <v>129156.69</v>
      </c>
      <c r="E41" s="37">
        <f t="shared" si="8"/>
        <v>3.438372904</v>
      </c>
      <c r="F41" s="38">
        <f t="shared" ref="F41:G41" si="43">B41-D41</f>
        <v>-597.98</v>
      </c>
      <c r="G41" s="38">
        <f t="shared" si="43"/>
        <v>0.2796438936</v>
      </c>
      <c r="H41" s="33">
        <v>110771.69</v>
      </c>
      <c r="I41" s="33">
        <v>16885.39</v>
      </c>
      <c r="J41" s="33">
        <v>11781.04</v>
      </c>
      <c r="K41" s="33">
        <v>26539.87</v>
      </c>
      <c r="L41" s="33">
        <v>41345.68</v>
      </c>
      <c r="M41" s="33">
        <v>4524.38</v>
      </c>
    </row>
    <row r="42">
      <c r="A42" s="32">
        <v>43646.0</v>
      </c>
      <c r="B42" s="33">
        <v>127734.47</v>
      </c>
      <c r="C42" s="36">
        <f t="shared" si="7"/>
        <v>3.82822813</v>
      </c>
      <c r="D42" s="37">
        <f t="shared" si="2"/>
        <v>127518.2</v>
      </c>
      <c r="E42" s="37">
        <f t="shared" si="8"/>
        <v>3.750657095</v>
      </c>
      <c r="F42" s="38">
        <f t="shared" ref="F42:G42" si="44">B42-D42</f>
        <v>216.27</v>
      </c>
      <c r="G42" s="38">
        <f t="shared" si="44"/>
        <v>0.0775710342</v>
      </c>
      <c r="H42" s="33">
        <v>112671.95</v>
      </c>
      <c r="I42" s="33">
        <v>19308.86</v>
      </c>
      <c r="J42" s="33">
        <v>13268.86</v>
      </c>
      <c r="K42" s="33">
        <v>26795.07</v>
      </c>
      <c r="L42" s="33">
        <v>42848.1</v>
      </c>
      <c r="M42" s="33">
        <v>-1678.44</v>
      </c>
    </row>
    <row r="43">
      <c r="A43" s="32">
        <v>43738.0</v>
      </c>
      <c r="B43" s="33">
        <v>126950.56</v>
      </c>
      <c r="C43" s="36">
        <f t="shared" si="7"/>
        <v>4.034121402</v>
      </c>
      <c r="D43" s="37">
        <f t="shared" si="2"/>
        <v>126393.89</v>
      </c>
      <c r="E43" s="37">
        <f t="shared" si="8"/>
        <v>3.960348725</v>
      </c>
      <c r="F43" s="38">
        <f t="shared" ref="F43:G43" si="45">B43-D43</f>
        <v>556.67</v>
      </c>
      <c r="G43" s="38">
        <f t="shared" si="45"/>
        <v>0.07377267746</v>
      </c>
      <c r="H43" s="33">
        <v>114149.89</v>
      </c>
      <c r="I43" s="33">
        <v>19140.05</v>
      </c>
      <c r="J43" s="33">
        <v>13577.58</v>
      </c>
      <c r="K43" s="33">
        <v>25648.96</v>
      </c>
      <c r="L43" s="33">
        <v>43771.77</v>
      </c>
      <c r="M43" s="33">
        <v>-2350.82</v>
      </c>
    </row>
    <row r="44">
      <c r="A44" s="34">
        <v>43830.0</v>
      </c>
      <c r="B44" s="33">
        <v>132106.55</v>
      </c>
      <c r="C44" s="36">
        <f t="shared" si="7"/>
        <v>4.480768978</v>
      </c>
      <c r="D44" s="37">
        <f t="shared" si="2"/>
        <v>131301.05</v>
      </c>
      <c r="E44" s="37">
        <f t="shared" si="8"/>
        <v>4.399783569</v>
      </c>
      <c r="F44" s="38">
        <f t="shared" ref="F44:G44" si="46">B44-D44</f>
        <v>805.5</v>
      </c>
      <c r="G44" s="38">
        <f t="shared" si="46"/>
        <v>0.08098540932</v>
      </c>
      <c r="H44" s="33">
        <v>118761.23</v>
      </c>
      <c r="I44" s="33">
        <v>19697.6</v>
      </c>
      <c r="J44" s="33">
        <v>14908.73</v>
      </c>
      <c r="K44" s="33">
        <v>25503.95</v>
      </c>
      <c r="L44" s="33">
        <v>47064.94</v>
      </c>
      <c r="M44" s="33">
        <v>-505.52</v>
      </c>
    </row>
    <row r="45">
      <c r="A45" s="32">
        <v>43921.0</v>
      </c>
      <c r="B45" s="33">
        <v>129609.15</v>
      </c>
      <c r="C45" s="36">
        <f t="shared" si="7"/>
        <v>0.8170897172</v>
      </c>
      <c r="D45" s="37">
        <f t="shared" si="2"/>
        <v>130354.2</v>
      </c>
      <c r="E45" s="37">
        <f t="shared" si="8"/>
        <v>0.92717613</v>
      </c>
      <c r="F45" s="38">
        <f t="shared" ref="F45:G45" si="47">B45-D45</f>
        <v>-745.05</v>
      </c>
      <c r="G45" s="38">
        <f t="shared" si="47"/>
        <v>-0.1100864128</v>
      </c>
      <c r="H45" s="33">
        <v>112309.38</v>
      </c>
      <c r="I45" s="33">
        <v>17001.98</v>
      </c>
      <c r="J45" s="33">
        <v>11858.46</v>
      </c>
      <c r="K45" s="33">
        <v>26575.8</v>
      </c>
      <c r="L45" s="33">
        <v>42608.28</v>
      </c>
      <c r="M45" s="33">
        <v>5216.86</v>
      </c>
    </row>
    <row r="46">
      <c r="A46" s="32">
        <v>44012.0</v>
      </c>
      <c r="B46" s="33">
        <v>115921.98</v>
      </c>
      <c r="C46" s="36">
        <f t="shared" si="7"/>
        <v>-9.247691715</v>
      </c>
      <c r="D46" s="37">
        <f t="shared" si="2"/>
        <v>115918.78</v>
      </c>
      <c r="E46" s="37">
        <f t="shared" si="8"/>
        <v>-9.096285864</v>
      </c>
      <c r="F46" s="38">
        <f t="shared" ref="F46:G46" si="48">B46-D46</f>
        <v>3.2</v>
      </c>
      <c r="G46" s="38">
        <f t="shared" si="48"/>
        <v>-0.151405852</v>
      </c>
      <c r="H46" s="33">
        <v>102632.59</v>
      </c>
      <c r="I46" s="33">
        <v>16283.81</v>
      </c>
      <c r="J46" s="33">
        <v>12389.77</v>
      </c>
      <c r="K46" s="33">
        <v>21559.47</v>
      </c>
      <c r="L46" s="33">
        <v>35347.59</v>
      </c>
      <c r="M46" s="33">
        <v>-1599.27</v>
      </c>
    </row>
    <row r="47">
      <c r="A47" s="32">
        <v>44104.0</v>
      </c>
      <c r="B47" s="33">
        <v>125171.45</v>
      </c>
      <c r="C47" s="36">
        <f t="shared" si="7"/>
        <v>-1.401419576</v>
      </c>
      <c r="D47" s="37">
        <f t="shared" si="2"/>
        <v>124687.26</v>
      </c>
      <c r="E47" s="37">
        <f t="shared" si="8"/>
        <v>-1.350247231</v>
      </c>
      <c r="F47" s="38">
        <f t="shared" ref="F47:G47" si="49">B47-D47</f>
        <v>484.19</v>
      </c>
      <c r="G47" s="38">
        <f t="shared" si="49"/>
        <v>-0.05117234515</v>
      </c>
      <c r="H47" s="33">
        <v>112827.38</v>
      </c>
      <c r="I47" s="33">
        <v>18564.71</v>
      </c>
      <c r="J47" s="33">
        <v>13471.99</v>
      </c>
      <c r="K47" s="33">
        <v>23442.49</v>
      </c>
      <c r="L47" s="33">
        <v>40036.94</v>
      </c>
      <c r="M47" s="33">
        <v>-3582.37</v>
      </c>
    </row>
    <row r="48">
      <c r="A48" s="34">
        <v>44196.0</v>
      </c>
      <c r="B48" s="33">
        <v>135445.86</v>
      </c>
      <c r="C48" s="36">
        <f t="shared" si="7"/>
        <v>2.527739919</v>
      </c>
      <c r="D48" s="37">
        <f t="shared" si="2"/>
        <v>134457.83</v>
      </c>
      <c r="E48" s="37">
        <f t="shared" si="8"/>
        <v>2.404230583</v>
      </c>
      <c r="F48" s="38">
        <f t="shared" ref="F48:G48" si="50">B48-D48</f>
        <v>988.03</v>
      </c>
      <c r="G48" s="38">
        <f t="shared" si="50"/>
        <v>0.123509336</v>
      </c>
      <c r="H48" s="33">
        <v>121152.25</v>
      </c>
      <c r="I48" s="33">
        <v>19807.67</v>
      </c>
      <c r="J48" s="33">
        <v>16377.66</v>
      </c>
      <c r="K48" s="33">
        <v>25046.63</v>
      </c>
      <c r="L48" s="33">
        <v>46940.26</v>
      </c>
      <c r="M48" s="33">
        <v>-986.12</v>
      </c>
    </row>
    <row r="49">
      <c r="A49" s="32">
        <v>44286.0</v>
      </c>
      <c r="B49" s="33">
        <v>135416.21</v>
      </c>
      <c r="C49" s="36">
        <f t="shared" si="7"/>
        <v>4.480439845</v>
      </c>
      <c r="D49" s="37">
        <f t="shared" si="2"/>
        <v>135921.4</v>
      </c>
      <c r="E49" s="37">
        <f t="shared" si="8"/>
        <v>4.270825182</v>
      </c>
      <c r="F49" s="38">
        <f t="shared" ref="F49:G49" si="51">B49-D49</f>
        <v>-505.19</v>
      </c>
      <c r="G49" s="38">
        <f t="shared" si="51"/>
        <v>0.209614663</v>
      </c>
      <c r="H49" s="33">
        <v>118482.78</v>
      </c>
      <c r="I49" s="33">
        <v>20199.64</v>
      </c>
      <c r="J49" s="33">
        <v>11697.81</v>
      </c>
      <c r="K49" s="33">
        <v>26837.6</v>
      </c>
      <c r="L49" s="33">
        <v>45034.34</v>
      </c>
      <c r="M49" s="33">
        <v>3737.91</v>
      </c>
    </row>
    <row r="50">
      <c r="A50" s="32">
        <v>44377.0</v>
      </c>
      <c r="B50" s="33">
        <v>134011.52</v>
      </c>
      <c r="C50" s="36">
        <f t="shared" si="7"/>
        <v>15.60492669</v>
      </c>
      <c r="D50" s="37">
        <f t="shared" si="2"/>
        <v>133052.31</v>
      </c>
      <c r="E50" s="37">
        <f t="shared" si="8"/>
        <v>14.78063347</v>
      </c>
      <c r="F50" s="38">
        <f t="shared" ref="F50:G50" si="52">B50-D50</f>
        <v>959.21</v>
      </c>
      <c r="G50" s="38">
        <f t="shared" si="52"/>
        <v>0.8242932184</v>
      </c>
      <c r="H50" s="33">
        <v>118797.09</v>
      </c>
      <c r="I50" s="33">
        <v>21350.71</v>
      </c>
      <c r="J50" s="33">
        <v>14033.7</v>
      </c>
      <c r="K50" s="33">
        <v>26458.7</v>
      </c>
      <c r="L50" s="33">
        <v>48681.21</v>
      </c>
      <c r="M50" s="33">
        <v>1093.32</v>
      </c>
    </row>
    <row r="51">
      <c r="A51" s="32">
        <v>44469.0</v>
      </c>
      <c r="B51" s="33">
        <v>135456.97</v>
      </c>
      <c r="C51" s="36">
        <f t="shared" si="7"/>
        <v>8.217145363</v>
      </c>
      <c r="D51" s="37">
        <f t="shared" si="2"/>
        <v>134114.28</v>
      </c>
      <c r="E51" s="37">
        <f t="shared" si="8"/>
        <v>7.560531846</v>
      </c>
      <c r="F51" s="38">
        <f t="shared" ref="F51:G51" si="53">B51-D51</f>
        <v>1342.69</v>
      </c>
      <c r="G51" s="38">
        <f t="shared" si="53"/>
        <v>0.6566135176</v>
      </c>
      <c r="H51" s="33">
        <v>122059.58</v>
      </c>
      <c r="I51" s="33">
        <v>22265.44</v>
      </c>
      <c r="J51" s="33">
        <v>14141.04</v>
      </c>
      <c r="K51" s="33">
        <v>26141.63</v>
      </c>
      <c r="L51" s="33">
        <v>49744.58</v>
      </c>
      <c r="M51" s="33">
        <v>-748.83</v>
      </c>
    </row>
    <row r="52">
      <c r="A52" s="34">
        <v>44561.0</v>
      </c>
      <c r="B52" s="33">
        <v>141923.99</v>
      </c>
      <c r="C52" s="36">
        <f t="shared" si="7"/>
        <v>4.782818759</v>
      </c>
      <c r="D52" s="37">
        <f t="shared" si="2"/>
        <v>140051.74</v>
      </c>
      <c r="E52" s="37">
        <f t="shared" si="8"/>
        <v>4.160345292</v>
      </c>
      <c r="F52" s="38">
        <f t="shared" ref="F52:G52" si="54">B52-D52</f>
        <v>1872.25</v>
      </c>
      <c r="G52" s="38">
        <f t="shared" si="54"/>
        <v>0.6224734668</v>
      </c>
      <c r="H52" s="33">
        <v>127945.5</v>
      </c>
      <c r="I52" s="33">
        <v>22051.45</v>
      </c>
      <c r="J52" s="33">
        <v>16694.09</v>
      </c>
      <c r="K52" s="33">
        <v>27049.77</v>
      </c>
      <c r="L52" s="33">
        <v>53563.29</v>
      </c>
      <c r="M52" s="33">
        <v>-125.78</v>
      </c>
    </row>
    <row r="53">
      <c r="A53" s="32">
        <v>44651.0</v>
      </c>
      <c r="B53" s="33">
        <v>141826.2</v>
      </c>
      <c r="C53" s="36">
        <f t="shared" si="7"/>
        <v>4.73354704</v>
      </c>
      <c r="D53" s="37">
        <f t="shared" si="2"/>
        <v>141889.3</v>
      </c>
      <c r="E53" s="37">
        <f t="shared" si="8"/>
        <v>4.390699331</v>
      </c>
      <c r="F53" s="38">
        <f t="shared" ref="F53:G53" si="55">B53-D53</f>
        <v>-63.1</v>
      </c>
      <c r="G53" s="38">
        <f t="shared" si="55"/>
        <v>0.3428477093</v>
      </c>
      <c r="H53" s="33">
        <v>123858.36</v>
      </c>
      <c r="I53" s="33">
        <v>21722.29</v>
      </c>
      <c r="J53" s="33">
        <v>12497.82</v>
      </c>
      <c r="K53" s="33">
        <v>29174.83</v>
      </c>
      <c r="L53" s="33">
        <v>49803.3</v>
      </c>
      <c r="M53" s="33">
        <v>4439.3</v>
      </c>
    </row>
    <row r="54">
      <c r="A54" s="32">
        <v>44742.0</v>
      </c>
      <c r="B54" s="33">
        <v>140382.2</v>
      </c>
      <c r="C54" s="36">
        <f t="shared" si="7"/>
        <v>4.753830118</v>
      </c>
      <c r="D54" s="37">
        <f t="shared" si="2"/>
        <v>139230.96</v>
      </c>
      <c r="E54" s="37">
        <f t="shared" si="8"/>
        <v>4.643775069</v>
      </c>
      <c r="F54" s="38">
        <f t="shared" ref="F54:G54" si="56">B54-D54</f>
        <v>1151.24</v>
      </c>
      <c r="G54" s="38">
        <f t="shared" si="56"/>
        <v>0.1100550499</v>
      </c>
      <c r="H54" s="33">
        <v>125558.49</v>
      </c>
      <c r="I54" s="33">
        <v>21810.8</v>
      </c>
      <c r="J54" s="33">
        <v>14623.58</v>
      </c>
      <c r="K54" s="33">
        <v>30021.81</v>
      </c>
      <c r="L54" s="33">
        <v>52063.96</v>
      </c>
      <c r="M54" s="33">
        <v>-719.76</v>
      </c>
    </row>
    <row r="55">
      <c r="A55" s="32">
        <v>44834.0</v>
      </c>
      <c r="B55" s="33">
        <v>140792.38</v>
      </c>
      <c r="C55" s="36">
        <f t="shared" si="7"/>
        <v>3.938822786</v>
      </c>
      <c r="D55" s="37">
        <f t="shared" si="2"/>
        <v>139274.95</v>
      </c>
      <c r="E55" s="37">
        <f t="shared" si="8"/>
        <v>3.847964587</v>
      </c>
      <c r="F55" s="38">
        <f t="shared" ref="F55:G55" si="57">B55-D55</f>
        <v>1517.43</v>
      </c>
      <c r="G55" s="38">
        <f t="shared" si="57"/>
        <v>0.09085819969</v>
      </c>
      <c r="H55" s="33">
        <v>127097.57</v>
      </c>
      <c r="I55" s="33">
        <v>22969.71</v>
      </c>
      <c r="J55" s="33">
        <v>15099.92</v>
      </c>
      <c r="K55" s="33">
        <v>27582.88</v>
      </c>
      <c r="L55" s="33">
        <v>52226.14</v>
      </c>
      <c r="M55" s="33">
        <v>-1248.99</v>
      </c>
    </row>
    <row r="56">
      <c r="A56" s="34">
        <v>44926.0</v>
      </c>
      <c r="B56" s="33">
        <v>146774.73</v>
      </c>
      <c r="C56" s="36">
        <f t="shared" si="7"/>
        <v>3.417843594</v>
      </c>
      <c r="D56" s="37">
        <f t="shared" si="2"/>
        <v>144641.37</v>
      </c>
      <c r="E56" s="37">
        <f t="shared" si="8"/>
        <v>3.277096022</v>
      </c>
      <c r="F56" s="38">
        <f t="shared" ref="F56:G56" si="58">B56-D56</f>
        <v>2133.36</v>
      </c>
      <c r="G56" s="38">
        <f t="shared" si="58"/>
        <v>0.1407475718</v>
      </c>
      <c r="H56" s="33">
        <v>131765.47</v>
      </c>
      <c r="I56" s="33">
        <v>23049.29</v>
      </c>
      <c r="J56" s="33">
        <v>18419.78</v>
      </c>
      <c r="K56" s="33">
        <v>27715.52</v>
      </c>
      <c r="L56" s="33">
        <v>52388.83</v>
      </c>
      <c r="M56" s="33">
        <v>-3919.86</v>
      </c>
    </row>
    <row r="57">
      <c r="A57" s="32">
        <v>45016.0</v>
      </c>
      <c r="B57" s="33">
        <v>147507.07</v>
      </c>
      <c r="C57" s="36">
        <f t="shared" si="7"/>
        <v>4.005515201</v>
      </c>
      <c r="D57" s="37">
        <f t="shared" si="2"/>
        <v>146926.75</v>
      </c>
      <c r="E57" s="37">
        <f t="shared" si="8"/>
        <v>3.550267709</v>
      </c>
      <c r="F57" s="38">
        <f t="shared" ref="F57:G57" si="59">B57-D57</f>
        <v>580.32</v>
      </c>
      <c r="G57" s="38">
        <f t="shared" si="59"/>
        <v>0.4552474923</v>
      </c>
      <c r="H57" s="33">
        <v>128315.18</v>
      </c>
      <c r="I57" s="33">
        <v>23188.49</v>
      </c>
      <c r="J57" s="33">
        <v>13855.83</v>
      </c>
      <c r="K57" s="33">
        <v>29989.47</v>
      </c>
      <c r="L57" s="33">
        <v>49923.0</v>
      </c>
      <c r="M57" s="33">
        <v>1500.78</v>
      </c>
    </row>
    <row r="58">
      <c r="A58" s="32">
        <v>45107.0</v>
      </c>
      <c r="B58" s="33">
        <v>146162.0</v>
      </c>
      <c r="C58" s="36">
        <f t="shared" si="7"/>
        <v>4.117188646</v>
      </c>
      <c r="D58" s="37">
        <f t="shared" si="2"/>
        <v>144724.47</v>
      </c>
      <c r="E58" s="37">
        <f t="shared" si="8"/>
        <v>3.945609511</v>
      </c>
      <c r="F58" s="38">
        <f t="shared" ref="F58:G58" si="60">B58-D58</f>
        <v>1437.53</v>
      </c>
      <c r="G58" s="38">
        <f t="shared" si="60"/>
        <v>0.1715791354</v>
      </c>
      <c r="H58" s="33">
        <v>131024.79</v>
      </c>
      <c r="I58" s="33">
        <v>23113.11</v>
      </c>
      <c r="J58" s="33">
        <v>16803.49</v>
      </c>
      <c r="K58" s="33">
        <v>28366.32</v>
      </c>
      <c r="L58" s="33">
        <v>53980.38</v>
      </c>
      <c r="M58" s="33">
        <v>-602.86</v>
      </c>
    </row>
    <row r="59">
      <c r="A59" s="32">
        <v>45199.0</v>
      </c>
      <c r="B59" s="33">
        <v>146456.15</v>
      </c>
      <c r="C59" s="36">
        <f t="shared" si="7"/>
        <v>4.022781631</v>
      </c>
      <c r="D59" s="37">
        <f t="shared" si="2"/>
        <v>145121.61</v>
      </c>
      <c r="E59" s="37">
        <f t="shared" si="8"/>
        <v>4.197926476</v>
      </c>
      <c r="F59" s="38">
        <f t="shared" ref="F59:G59" si="61">B59-D59</f>
        <v>1334.54</v>
      </c>
      <c r="G59" s="38">
        <f t="shared" si="61"/>
        <v>-0.175144845</v>
      </c>
      <c r="H59" s="33">
        <v>133464.92</v>
      </c>
      <c r="I59" s="33">
        <v>25361.01</v>
      </c>
      <c r="J59" s="33">
        <v>15299.77</v>
      </c>
      <c r="K59" s="33">
        <v>27015.67</v>
      </c>
      <c r="L59" s="33">
        <v>56455.66</v>
      </c>
      <c r="M59" s="33">
        <v>435.9</v>
      </c>
    </row>
    <row r="60">
      <c r="A60" s="34">
        <v>45291.0</v>
      </c>
      <c r="B60" s="33">
        <v>149745.09</v>
      </c>
      <c r="C60" s="36">
        <f t="shared" si="7"/>
        <v>2.023754362</v>
      </c>
      <c r="D60" s="37">
        <f t="shared" si="2"/>
        <v>148577.21</v>
      </c>
      <c r="E60" s="37">
        <f t="shared" si="8"/>
        <v>2.721102545</v>
      </c>
      <c r="F60" s="38">
        <f t="shared" ref="F60:G60" si="62">B60-D60</f>
        <v>1167.88</v>
      </c>
      <c r="G60" s="38">
        <f t="shared" si="62"/>
        <v>-0.6973481833</v>
      </c>
      <c r="H60" s="33">
        <v>137895.15</v>
      </c>
      <c r="I60" s="33">
        <v>24478.34</v>
      </c>
      <c r="J60" s="33">
        <v>16673.6</v>
      </c>
      <c r="K60" s="33">
        <v>26236.56</v>
      </c>
      <c r="L60" s="33">
        <v>58315.75</v>
      </c>
      <c r="M60" s="33">
        <v>1609.31</v>
      </c>
    </row>
    <row r="61">
      <c r="A61" s="32">
        <v>45382.0</v>
      </c>
      <c r="B61" s="33">
        <v>152204.6</v>
      </c>
      <c r="C61" s="36">
        <f t="shared" si="7"/>
        <v>3.184613456</v>
      </c>
      <c r="D61" s="37">
        <f t="shared" si="2"/>
        <v>152993.22</v>
      </c>
      <c r="E61" s="37">
        <f t="shared" si="8"/>
        <v>4.128907772</v>
      </c>
      <c r="F61" s="38">
        <f t="shared" ref="F61:G61" si="63">B61-D61</f>
        <v>-788.62</v>
      </c>
      <c r="G61" s="38">
        <f t="shared" si="63"/>
        <v>-0.9442943159</v>
      </c>
      <c r="H61" s="33">
        <v>136495.64</v>
      </c>
      <c r="I61" s="33">
        <v>23813.16</v>
      </c>
      <c r="J61" s="33">
        <v>13592.19</v>
      </c>
      <c r="K61" s="33">
        <v>28929.99</v>
      </c>
      <c r="L61" s="33">
        <v>56737.71</v>
      </c>
      <c r="M61" s="33">
        <v>6899.95</v>
      </c>
    </row>
    <row r="62">
      <c r="A62" s="32">
        <v>45473.0</v>
      </c>
      <c r="B62" s="33">
        <v>151637.31</v>
      </c>
      <c r="C62" s="36">
        <f t="shared" si="7"/>
        <v>3.746055746</v>
      </c>
      <c r="D62" s="37">
        <f t="shared" si="2"/>
        <v>150360.67</v>
      </c>
      <c r="E62" s="37">
        <f t="shared" si="8"/>
        <v>3.894434714</v>
      </c>
      <c r="F62" s="38">
        <f t="shared" ref="F62:G62" si="64">B62-D62</f>
        <v>1276.64</v>
      </c>
      <c r="G62" s="38">
        <f t="shared" si="64"/>
        <v>-0.1483789681</v>
      </c>
      <c r="H62" s="33">
        <v>138212.63</v>
      </c>
      <c r="I62" s="33">
        <v>24445.24</v>
      </c>
      <c r="J62" s="33">
        <v>16030.85</v>
      </c>
      <c r="K62" s="33">
        <v>29749.67</v>
      </c>
      <c r="L62" s="33">
        <v>59402.67</v>
      </c>
      <c r="M62" s="33">
        <v>1324.95</v>
      </c>
    </row>
    <row r="64">
      <c r="G64" s="23"/>
      <c r="H64" s="23"/>
      <c r="L64" s="23"/>
    </row>
  </sheetData>
  <drawing r:id="rId1"/>
</worksheet>
</file>