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443593f612792b6/TaylorWoods/RawData/"/>
    </mc:Choice>
  </mc:AlternateContent>
  <xr:revisionPtr revIDLastSave="46" documentId="8_{D89EFD94-AD9F-4A22-9DBF-0D90EE650BA0}" xr6:coauthVersionLast="34" xr6:coauthVersionMax="34" xr10:uidLastSave="{885D3745-2F1D-41F9-9687-65A369A50FE0}"/>
  <bookViews>
    <workbookView xWindow="0" yWindow="0" windowWidth="28800" windowHeight="14100" xr2:uid="{00000000-000D-0000-FFFF-FFFF00000000}"/>
  </bookViews>
  <sheets>
    <sheet name="Marked trees" sheetId="3" r:id="rId1"/>
    <sheet name="Sheet1" sheetId="1" r:id="rId2"/>
    <sheet name="Vol estimates" sheetId="2" r:id="rId3"/>
  </sheets>
  <definedNames>
    <definedName name="_xlnm._FilterDatabase" localSheetId="0" hidden="1">'Marked trees'!$A$2:$J$57</definedName>
  </definedNames>
  <calcPr calcId="179017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" i="2"/>
  <c r="G4" i="2"/>
  <c r="G5" i="2"/>
  <c r="J5" i="2" s="1"/>
  <c r="G6" i="2"/>
  <c r="I6" i="2" s="1"/>
  <c r="G7" i="2"/>
  <c r="G8" i="2"/>
  <c r="I8" i="2"/>
  <c r="G9" i="2"/>
  <c r="G10" i="2"/>
  <c r="I10" i="2" s="1"/>
  <c r="G11" i="2"/>
  <c r="J11" i="2" s="1"/>
  <c r="G12" i="2"/>
  <c r="I12" i="2" s="1"/>
  <c r="G13" i="2"/>
  <c r="G14" i="2"/>
  <c r="I14" i="2"/>
  <c r="G15" i="2"/>
  <c r="I15" i="2" s="1"/>
  <c r="G16" i="2"/>
  <c r="I16" i="2"/>
  <c r="G17" i="2"/>
  <c r="I17" i="2" s="1"/>
  <c r="G18" i="2"/>
  <c r="I18" i="2" s="1"/>
  <c r="G19" i="2"/>
  <c r="I19" i="2"/>
  <c r="G20" i="2"/>
  <c r="I20" i="2" s="1"/>
  <c r="G21" i="2"/>
  <c r="G22" i="2"/>
  <c r="I22" i="2" s="1"/>
  <c r="G23" i="2"/>
  <c r="G24" i="2"/>
  <c r="I24" i="2"/>
  <c r="G25" i="2"/>
  <c r="G26" i="2"/>
  <c r="G27" i="2"/>
  <c r="I27" i="2"/>
  <c r="G28" i="2"/>
  <c r="I28" i="2" s="1"/>
  <c r="G29" i="2"/>
  <c r="G30" i="2"/>
  <c r="I30" i="2" s="1"/>
  <c r="G31" i="2"/>
  <c r="I31" i="2" s="1"/>
  <c r="G32" i="2"/>
  <c r="G33" i="2"/>
  <c r="J33" i="2"/>
  <c r="G34" i="2"/>
  <c r="G35" i="2"/>
  <c r="G36" i="2"/>
  <c r="G37" i="2"/>
  <c r="J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G107" i="2"/>
  <c r="G108" i="2"/>
  <c r="J108" i="2" s="1"/>
  <c r="G109" i="2"/>
  <c r="G110" i="2"/>
  <c r="I110" i="2" s="1"/>
  <c r="G111" i="2"/>
  <c r="J111" i="2" s="1"/>
  <c r="G112" i="2"/>
  <c r="I112" i="2" s="1"/>
  <c r="G113" i="2"/>
  <c r="G114" i="2"/>
  <c r="I114" i="2"/>
  <c r="G115" i="2"/>
  <c r="I115" i="2"/>
  <c r="G116" i="2"/>
  <c r="G117" i="2"/>
  <c r="J117" i="2" s="1"/>
  <c r="G118" i="2"/>
  <c r="G119" i="2"/>
  <c r="J119" i="2" s="1"/>
  <c r="G120" i="2"/>
  <c r="G121" i="2"/>
  <c r="J121" i="2" s="1"/>
  <c r="G122" i="2"/>
  <c r="G123" i="2"/>
  <c r="G124" i="2"/>
  <c r="G125" i="2"/>
  <c r="I125" i="2" s="1"/>
  <c r="G126" i="2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/>
  <c r="G138" i="2"/>
  <c r="I138" i="2" s="1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G152" i="2"/>
  <c r="I152" i="2" s="1"/>
  <c r="G153" i="2"/>
  <c r="I153" i="2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G160" i="2"/>
  <c r="I160" i="2" s="1"/>
  <c r="G161" i="2"/>
  <c r="I161" i="2" s="1"/>
  <c r="G162" i="2"/>
  <c r="I162" i="2" s="1"/>
  <c r="G163" i="2"/>
  <c r="I163" i="2" s="1"/>
  <c r="G164" i="2"/>
  <c r="I164" i="2" s="1"/>
  <c r="G165" i="2"/>
  <c r="I165" i="2" s="1"/>
  <c r="G166" i="2"/>
  <c r="I166" i="2" s="1"/>
  <c r="G167" i="2"/>
  <c r="I167" i="2" s="1"/>
  <c r="G168" i="2"/>
  <c r="J168" i="2" s="1"/>
  <c r="G169" i="2"/>
  <c r="G170" i="2"/>
  <c r="I170" i="2" s="1"/>
  <c r="G171" i="2"/>
  <c r="I171" i="2" s="1"/>
  <c r="G172" i="2"/>
  <c r="I172" i="2" s="1"/>
  <c r="G173" i="2"/>
  <c r="I173" i="2" s="1"/>
  <c r="G174" i="2"/>
  <c r="I174" i="2" s="1"/>
  <c r="G175" i="2"/>
  <c r="I175" i="2" s="1"/>
  <c r="G176" i="2"/>
  <c r="I176" i="2" s="1"/>
  <c r="G177" i="2"/>
  <c r="I177" i="2" s="1"/>
  <c r="G178" i="2"/>
  <c r="I178" i="2" s="1"/>
  <c r="G179" i="2"/>
  <c r="J179" i="2" s="1"/>
  <c r="G180" i="2"/>
  <c r="I180" i="2" s="1"/>
  <c r="G181" i="2"/>
  <c r="I181" i="2" s="1"/>
  <c r="G182" i="2"/>
  <c r="J182" i="2"/>
  <c r="G183" i="2"/>
  <c r="I183" i="2" s="1"/>
  <c r="G184" i="2"/>
  <c r="I184" i="2" s="1"/>
  <c r="G185" i="2"/>
  <c r="I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/>
  <c r="G199" i="2"/>
  <c r="I199" i="2" s="1"/>
  <c r="G200" i="2"/>
  <c r="I200" i="2" s="1"/>
  <c r="G201" i="2"/>
  <c r="I201" i="2" s="1"/>
  <c r="G202" i="2"/>
  <c r="I202" i="2" s="1"/>
  <c r="G203" i="2"/>
  <c r="I203" i="2" s="1"/>
  <c r="G204" i="2"/>
  <c r="I204" i="2" s="1"/>
  <c r="G205" i="2"/>
  <c r="I205" i="2" s="1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J211" i="2" s="1"/>
  <c r="G212" i="2"/>
  <c r="G213" i="2"/>
  <c r="G214" i="2"/>
  <c r="I214" i="2"/>
  <c r="G215" i="2"/>
  <c r="J215" i="2"/>
  <c r="G216" i="2"/>
  <c r="I216" i="2" s="1"/>
  <c r="G217" i="2"/>
  <c r="I217" i="2" s="1"/>
  <c r="G218" i="2"/>
  <c r="G219" i="2"/>
  <c r="G220" i="2"/>
  <c r="I220" i="2" s="1"/>
  <c r="G221" i="2"/>
  <c r="I221" i="2" s="1"/>
  <c r="G222" i="2"/>
  <c r="I222" i="2" s="1"/>
  <c r="G223" i="2"/>
  <c r="G224" i="2"/>
  <c r="I224" i="2" s="1"/>
  <c r="G225" i="2"/>
  <c r="I225" i="2" s="1"/>
  <c r="G226" i="2"/>
  <c r="J226" i="2" s="1"/>
  <c r="G227" i="2"/>
  <c r="J227" i="2" s="1"/>
  <c r="G228" i="2"/>
  <c r="J228" i="2" s="1"/>
  <c r="G229" i="2"/>
  <c r="I229" i="2" s="1"/>
  <c r="G230" i="2"/>
  <c r="I230" i="2" s="1"/>
  <c r="G231" i="2"/>
  <c r="I231" i="2" s="1"/>
  <c r="G232" i="2"/>
  <c r="I232" i="2" s="1"/>
  <c r="G233" i="2"/>
  <c r="I233" i="2" s="1"/>
  <c r="G234" i="2"/>
  <c r="G235" i="2"/>
  <c r="I235" i="2" s="1"/>
  <c r="G236" i="2"/>
  <c r="I236" i="2" s="1"/>
  <c r="G237" i="2"/>
  <c r="G238" i="2"/>
  <c r="G239" i="2"/>
  <c r="I239" i="2" s="1"/>
  <c r="G240" i="2"/>
  <c r="I240" i="2" s="1"/>
  <c r="G241" i="2"/>
  <c r="I241" i="2" s="1"/>
  <c r="G242" i="2"/>
  <c r="I242" i="2" s="1"/>
  <c r="G243" i="2"/>
  <c r="I243" i="2" s="1"/>
  <c r="G244" i="2"/>
  <c r="I244" i="2" s="1"/>
  <c r="G245" i="2"/>
  <c r="I245" i="2" s="1"/>
  <c r="G246" i="2"/>
  <c r="I246" i="2" s="1"/>
  <c r="G247" i="2"/>
  <c r="I247" i="2" s="1"/>
  <c r="G248" i="2"/>
  <c r="I248" i="2" s="1"/>
  <c r="G249" i="2"/>
  <c r="I249" i="2" s="1"/>
  <c r="G250" i="2"/>
  <c r="G251" i="2"/>
  <c r="J251" i="2" s="1"/>
  <c r="G252" i="2"/>
  <c r="G253" i="2"/>
  <c r="G254" i="2"/>
  <c r="J254" i="2" s="1"/>
  <c r="G255" i="2"/>
  <c r="J255" i="2" s="1"/>
  <c r="G256" i="2"/>
  <c r="G257" i="2"/>
  <c r="G258" i="2"/>
  <c r="I258" i="2" s="1"/>
  <c r="G259" i="2"/>
  <c r="J259" i="2" s="1"/>
  <c r="G260" i="2"/>
  <c r="G261" i="2"/>
  <c r="G262" i="2"/>
  <c r="G263" i="2"/>
  <c r="J263" i="2" s="1"/>
  <c r="G264" i="2"/>
  <c r="I264" i="2" s="1"/>
  <c r="G265" i="2"/>
  <c r="G266" i="2"/>
  <c r="J266" i="2" s="1"/>
  <c r="G267" i="2"/>
  <c r="G268" i="2"/>
  <c r="G269" i="2"/>
  <c r="J269" i="2"/>
  <c r="G270" i="2"/>
  <c r="G271" i="2"/>
  <c r="I271" i="2" s="1"/>
  <c r="G272" i="2"/>
  <c r="I272" i="2"/>
  <c r="G273" i="2"/>
  <c r="I273" i="2" s="1"/>
  <c r="G274" i="2"/>
  <c r="I274" i="2" s="1"/>
  <c r="G275" i="2"/>
  <c r="I275" i="2" s="1"/>
  <c r="G276" i="2"/>
  <c r="I276" i="2" s="1"/>
  <c r="G277" i="2"/>
  <c r="I277" i="2" s="1"/>
  <c r="G278" i="2"/>
  <c r="G279" i="2"/>
  <c r="G280" i="2"/>
  <c r="J280" i="2" s="1"/>
  <c r="G281" i="2"/>
  <c r="G282" i="2"/>
  <c r="G283" i="2"/>
  <c r="G284" i="2"/>
  <c r="J284" i="2" s="1"/>
  <c r="G285" i="2"/>
  <c r="G286" i="2"/>
  <c r="G287" i="2"/>
  <c r="I287" i="2" s="1"/>
  <c r="G288" i="2"/>
  <c r="G289" i="2"/>
  <c r="G290" i="2"/>
  <c r="G291" i="2"/>
  <c r="I291" i="2" s="1"/>
  <c r="G292" i="2"/>
  <c r="I292" i="2" s="1"/>
  <c r="G293" i="2"/>
  <c r="I293" i="2" s="1"/>
  <c r="G300" i="2"/>
  <c r="I300" i="2" s="1"/>
  <c r="G302" i="2"/>
  <c r="I302" i="2" s="1"/>
  <c r="G297" i="2"/>
  <c r="I297" i="2" s="1"/>
  <c r="G299" i="2"/>
  <c r="I299" i="2"/>
  <c r="G303" i="2"/>
  <c r="I303" i="2" s="1"/>
  <c r="G295" i="2"/>
  <c r="I295" i="2" s="1"/>
  <c r="G294" i="2"/>
  <c r="I294" i="2" s="1"/>
  <c r="G296" i="2"/>
  <c r="I296" i="2" s="1"/>
  <c r="G310" i="2"/>
  <c r="I310" i="2" s="1"/>
  <c r="G307" i="2"/>
  <c r="I307" i="2" s="1"/>
  <c r="G305" i="2"/>
  <c r="I305" i="2" s="1"/>
  <c r="G306" i="2"/>
  <c r="I306" i="2" s="1"/>
  <c r="G298" i="2"/>
  <c r="I298" i="2" s="1"/>
  <c r="G304" i="2"/>
  <c r="I304" i="2" s="1"/>
  <c r="G312" i="2"/>
  <c r="J312" i="2" s="1"/>
  <c r="G309" i="2"/>
  <c r="I309" i="2" s="1"/>
  <c r="G308" i="2"/>
  <c r="I308" i="2" s="1"/>
  <c r="G301" i="2"/>
  <c r="I301" i="2"/>
  <c r="G311" i="2"/>
  <c r="G3" i="2"/>
  <c r="J3" i="2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G276" i="1" s="1"/>
  <c r="E277" i="1"/>
  <c r="F277" i="1" s="1"/>
  <c r="G277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91" i="1"/>
  <c r="F291" i="1" s="1"/>
  <c r="G291" i="1" s="1"/>
  <c r="E292" i="1"/>
  <c r="F292" i="1" s="1"/>
  <c r="G292" i="1" s="1"/>
  <c r="E293" i="1"/>
  <c r="F293" i="1" s="1"/>
  <c r="G293" i="1" s="1"/>
  <c r="E300" i="1"/>
  <c r="F300" i="1" s="1"/>
  <c r="G300" i="1" s="1"/>
  <c r="E302" i="1"/>
  <c r="F302" i="1" s="1"/>
  <c r="G302" i="1" s="1"/>
  <c r="E297" i="1"/>
  <c r="F297" i="1"/>
  <c r="G297" i="1" s="1"/>
  <c r="E299" i="1"/>
  <c r="F299" i="1" s="1"/>
  <c r="G299" i="1" s="1"/>
  <c r="E303" i="1"/>
  <c r="F303" i="1" s="1"/>
  <c r="G303" i="1" s="1"/>
  <c r="E295" i="1"/>
  <c r="F295" i="1" s="1"/>
  <c r="G295" i="1" s="1"/>
  <c r="E294" i="1"/>
  <c r="F294" i="1" s="1"/>
  <c r="G294" i="1" s="1"/>
  <c r="E296" i="1"/>
  <c r="F296" i="1" s="1"/>
  <c r="G296" i="1" s="1"/>
  <c r="E310" i="1"/>
  <c r="F310" i="1" s="1"/>
  <c r="G310" i="1" s="1"/>
  <c r="E307" i="1"/>
  <c r="F307" i="1" s="1"/>
  <c r="G307" i="1" s="1"/>
  <c r="E305" i="1"/>
  <c r="F305" i="1" s="1"/>
  <c r="G305" i="1" s="1"/>
  <c r="E306" i="1"/>
  <c r="F306" i="1" s="1"/>
  <c r="G306" i="1" s="1"/>
  <c r="E298" i="1"/>
  <c r="F298" i="1" s="1"/>
  <c r="G298" i="1" s="1"/>
  <c r="E304" i="1"/>
  <c r="F304" i="1" s="1"/>
  <c r="G304" i="1" s="1"/>
  <c r="E312" i="1"/>
  <c r="F312" i="1" s="1"/>
  <c r="G312" i="1" s="1"/>
  <c r="E309" i="1"/>
  <c r="F309" i="1" s="1"/>
  <c r="G309" i="1" s="1"/>
  <c r="E308" i="1"/>
  <c r="F308" i="1" s="1"/>
  <c r="G308" i="1" s="1"/>
  <c r="E301" i="1"/>
  <c r="F301" i="1" s="1"/>
  <c r="G301" i="1" s="1"/>
  <c r="E311" i="1"/>
  <c r="F311" i="1" s="1"/>
  <c r="G31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211" i="1"/>
  <c r="F211" i="1" s="1"/>
  <c r="G211" i="1" s="1"/>
  <c r="E212" i="1"/>
  <c r="F212" i="1" s="1"/>
  <c r="G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51" i="1"/>
  <c r="F251" i="1" s="1"/>
  <c r="G251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/>
  <c r="G105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F228" i="1" s="1"/>
  <c r="G228" i="1" s="1"/>
  <c r="E229" i="1"/>
  <c r="F229" i="1" s="1"/>
  <c r="G229" i="1" s="1"/>
  <c r="E230" i="1"/>
  <c r="F230" i="1" s="1"/>
  <c r="G230" i="1" s="1"/>
  <c r="E231" i="1"/>
  <c r="F231" i="1" s="1"/>
  <c r="G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38" i="1"/>
  <c r="F38" i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F198" i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08" i="1"/>
  <c r="F208" i="1"/>
  <c r="G208" i="1" s="1"/>
  <c r="E209" i="1"/>
  <c r="F209" i="1" s="1"/>
  <c r="G209" i="1" s="1"/>
  <c r="E210" i="1"/>
  <c r="F210" i="1" s="1"/>
  <c r="G210" i="1" s="1"/>
  <c r="E117" i="1"/>
  <c r="F117" i="1" s="1"/>
  <c r="G117" i="1" s="1"/>
  <c r="J291" i="2"/>
  <c r="J289" i="2"/>
  <c r="I289" i="2"/>
  <c r="J285" i="2"/>
  <c r="I285" i="2"/>
  <c r="J283" i="2"/>
  <c r="I283" i="2"/>
  <c r="J281" i="2"/>
  <c r="I281" i="2"/>
  <c r="I269" i="2"/>
  <c r="J267" i="2"/>
  <c r="I267" i="2"/>
  <c r="J265" i="2"/>
  <c r="I265" i="2"/>
  <c r="J261" i="2"/>
  <c r="I261" i="2"/>
  <c r="J257" i="2"/>
  <c r="I257" i="2"/>
  <c r="J253" i="2"/>
  <c r="I253" i="2"/>
  <c r="I251" i="2"/>
  <c r="J237" i="2"/>
  <c r="I237" i="2"/>
  <c r="I227" i="2"/>
  <c r="J223" i="2"/>
  <c r="I223" i="2"/>
  <c r="J219" i="2"/>
  <c r="I219" i="2"/>
  <c r="J217" i="2"/>
  <c r="I215" i="2"/>
  <c r="I213" i="2"/>
  <c r="J213" i="2"/>
  <c r="J169" i="2"/>
  <c r="I169" i="2"/>
  <c r="J123" i="2"/>
  <c r="I123" i="2"/>
  <c r="I117" i="2"/>
  <c r="J113" i="2"/>
  <c r="I113" i="2"/>
  <c r="I111" i="2"/>
  <c r="J109" i="2"/>
  <c r="I109" i="2"/>
  <c r="J107" i="2"/>
  <c r="I107" i="2"/>
  <c r="J35" i="2"/>
  <c r="I35" i="2"/>
  <c r="I33" i="2"/>
  <c r="J29" i="2"/>
  <c r="I29" i="2"/>
  <c r="J25" i="2"/>
  <c r="I25" i="2"/>
  <c r="J23" i="2"/>
  <c r="I23" i="2"/>
  <c r="J21" i="2"/>
  <c r="I21" i="2"/>
  <c r="J13" i="2"/>
  <c r="I13" i="2"/>
  <c r="I11" i="2"/>
  <c r="J9" i="2"/>
  <c r="I9" i="2"/>
  <c r="J7" i="2"/>
  <c r="I7" i="2"/>
  <c r="J311" i="2"/>
  <c r="I311" i="2"/>
  <c r="J290" i="2"/>
  <c r="I290" i="2"/>
  <c r="J288" i="2"/>
  <c r="I288" i="2"/>
  <c r="J286" i="2"/>
  <c r="I286" i="2"/>
  <c r="J282" i="2"/>
  <c r="I282" i="2"/>
  <c r="J278" i="2"/>
  <c r="I278" i="2"/>
  <c r="J270" i="2"/>
  <c r="I270" i="2"/>
  <c r="J268" i="2"/>
  <c r="I268" i="2"/>
  <c r="J262" i="2"/>
  <c r="I262" i="2"/>
  <c r="J260" i="2"/>
  <c r="I260" i="2"/>
  <c r="J256" i="2"/>
  <c r="I256" i="2"/>
  <c r="I254" i="2"/>
  <c r="I252" i="2"/>
  <c r="J252" i="2"/>
  <c r="J250" i="2"/>
  <c r="I250" i="2"/>
  <c r="J238" i="2"/>
  <c r="I238" i="2"/>
  <c r="J234" i="2"/>
  <c r="I234" i="2"/>
  <c r="I228" i="2"/>
  <c r="J218" i="2"/>
  <c r="I218" i="2"/>
  <c r="J212" i="2"/>
  <c r="I212" i="2"/>
  <c r="J126" i="2"/>
  <c r="I126" i="2"/>
  <c r="J124" i="2"/>
  <c r="I124" i="2"/>
  <c r="J122" i="2"/>
  <c r="I122" i="2"/>
  <c r="J120" i="2"/>
  <c r="I120" i="2"/>
  <c r="J118" i="2"/>
  <c r="I118" i="2"/>
  <c r="J116" i="2"/>
  <c r="I116" i="2"/>
  <c r="I108" i="2"/>
  <c r="J106" i="2"/>
  <c r="I106" i="2"/>
  <c r="J100" i="2"/>
  <c r="I100" i="2"/>
  <c r="J36" i="2"/>
  <c r="I36" i="2"/>
  <c r="I34" i="2"/>
  <c r="J34" i="2"/>
  <c r="I32" i="2"/>
  <c r="J32" i="2"/>
  <c r="J26" i="2"/>
  <c r="I26" i="2"/>
  <c r="J4" i="2"/>
  <c r="I4" i="2"/>
  <c r="I226" i="2"/>
  <c r="J264" i="2"/>
  <c r="I3" i="2"/>
  <c r="I182" i="2"/>
  <c r="J279" i="2"/>
  <c r="I279" i="2"/>
  <c r="I119" i="2"/>
  <c r="I255" i="2" l="1"/>
  <c r="I266" i="2"/>
  <c r="I280" i="2"/>
  <c r="J125" i="2"/>
  <c r="I179" i="2"/>
  <c r="I263" i="2"/>
  <c r="I168" i="2"/>
  <c r="I312" i="2"/>
  <c r="I5" i="2"/>
  <c r="I121" i="2"/>
  <c r="I211" i="2"/>
  <c r="I259" i="2"/>
  <c r="I284" i="2"/>
  <c r="I37" i="2"/>
  <c r="I313" i="2"/>
  <c r="J287" i="2"/>
  <c r="J313" i="2" s="1"/>
  <c r="H313" i="2"/>
  <c r="H316" i="2" s="1"/>
</calcChain>
</file>

<file path=xl/sharedStrings.xml><?xml version="1.0" encoding="utf-8"?>
<sst xmlns="http://schemas.openxmlformats.org/spreadsheetml/2006/main" count="253" uniqueCount="23">
  <si>
    <t xml:space="preserve">Unit </t>
  </si>
  <si>
    <t>DBH</t>
  </si>
  <si>
    <t>Tag #</t>
  </si>
  <si>
    <t>DBH_cm</t>
  </si>
  <si>
    <t>Ht_M</t>
  </si>
  <si>
    <t>Ht_ft</t>
  </si>
  <si>
    <t>GSL</t>
  </si>
  <si>
    <t>D*D*H</t>
  </si>
  <si>
    <t>CF</t>
  </si>
  <si>
    <t>BF</t>
  </si>
  <si>
    <t>.</t>
  </si>
  <si>
    <t>2012 TW study</t>
  </si>
  <si>
    <t>estimated</t>
  </si>
  <si>
    <t>DBH_in</t>
  </si>
  <si>
    <t>measured</t>
  </si>
  <si>
    <t>41 ccf</t>
  </si>
  <si>
    <t>ba/ac</t>
  </si>
  <si>
    <t>Taylor Woods Marked and Measured Trees 2012</t>
  </si>
  <si>
    <t>Notes</t>
  </si>
  <si>
    <t>DBH_2016</t>
  </si>
  <si>
    <t>Ht_2016</t>
  </si>
  <si>
    <t>Velocity</t>
  </si>
  <si>
    <t>HCB_2016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</si>
</sst>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\-0.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9" fillId="28" borderId="4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3" applyNumberFormat="0" applyAlignment="0" applyProtection="0"/>
    <xf numFmtId="0" fontId="16" fillId="0" borderId="8" applyNumberFormat="0" applyFill="0" applyAlignment="0" applyProtection="0"/>
    <xf numFmtId="0" fontId="17" fillId="31" borderId="0" applyNumberFormat="0" applyBorder="0" applyAlignment="0" applyProtection="0"/>
    <xf numFmtId="0" fontId="1" fillId="0" borderId="0"/>
    <xf numFmtId="0" fontId="5" fillId="0" borderId="0"/>
    <xf numFmtId="0" fontId="3" fillId="0" borderId="0"/>
    <xf numFmtId="0" fontId="5" fillId="0" borderId="0"/>
    <xf numFmtId="0" fontId="5" fillId="32" borderId="9" applyNumberFormat="0" applyFont="0" applyAlignment="0" applyProtection="0"/>
    <xf numFmtId="0" fontId="2" fillId="32" borderId="9" applyNumberFormat="0" applyFont="0" applyAlignment="0" applyProtection="0"/>
    <xf numFmtId="0" fontId="2" fillId="32" borderId="9" applyNumberFormat="0" applyFont="0" applyAlignment="0" applyProtection="0"/>
    <xf numFmtId="0" fontId="18" fillId="27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</cellStyleXfs>
  <cellXfs count="38">
    <xf numFmtId="0" fontId="0" fillId="0" borderId="0" xfId="0"/>
    <xf numFmtId="0" fontId="2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22" fillId="0" borderId="0" xfId="0" applyNumberFormat="1" applyFont="1" applyAlignment="1">
      <alignment horizontal="center"/>
    </xf>
    <xf numFmtId="0" fontId="23" fillId="0" borderId="0" xfId="37" applyFont="1" applyAlignment="1">
      <alignment horizontal="center"/>
    </xf>
    <xf numFmtId="164" fontId="23" fillId="0" borderId="0" xfId="37" applyNumberFormat="1" applyFont="1" applyAlignment="1">
      <alignment horizontal="center"/>
    </xf>
    <xf numFmtId="0" fontId="23" fillId="0" borderId="0" xfId="37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38" applyFont="1" applyFill="1" applyAlignment="1">
      <alignment horizontal="center"/>
    </xf>
    <xf numFmtId="0" fontId="4" fillId="0" borderId="0" xfId="38" applyFont="1" applyBorder="1" applyAlignment="1">
      <alignment horizontal="center"/>
    </xf>
    <xf numFmtId="0" fontId="2" fillId="0" borderId="0" xfId="38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38" applyFont="1" applyBorder="1" applyAlignment="1">
      <alignment horizontal="left"/>
    </xf>
    <xf numFmtId="0" fontId="2" fillId="0" borderId="0" xfId="38" applyFont="1" applyAlignment="1">
      <alignment horizontal="left"/>
    </xf>
    <xf numFmtId="0" fontId="2" fillId="0" borderId="0" xfId="38" applyFont="1" applyFill="1" applyAlignment="1">
      <alignment horizontal="left"/>
    </xf>
    <xf numFmtId="0" fontId="0" fillId="0" borderId="0" xfId="0" applyBorder="1"/>
    <xf numFmtId="0" fontId="22" fillId="0" borderId="16" xfId="0" applyFont="1" applyBorder="1" applyAlignment="1">
      <alignment horizontal="left"/>
    </xf>
    <xf numFmtId="0" fontId="0" fillId="0" borderId="15" xfId="0" applyBorder="1"/>
    <xf numFmtId="0" fontId="0" fillId="0" borderId="14" xfId="0" applyBorder="1"/>
    <xf numFmtId="0" fontId="22" fillId="0" borderId="18" xfId="0" applyFont="1" applyFill="1" applyBorder="1" applyAlignment="1">
      <alignment horizontal="left"/>
    </xf>
    <xf numFmtId="165" fontId="22" fillId="0" borderId="12" xfId="0" applyNumberFormat="1" applyFont="1" applyBorder="1" applyAlignment="1">
      <alignment horizontal="left"/>
    </xf>
    <xf numFmtId="2" fontId="22" fillId="0" borderId="15" xfId="0" applyNumberFormat="1" applyFont="1" applyBorder="1" applyAlignment="1">
      <alignment horizontal="left"/>
    </xf>
    <xf numFmtId="0" fontId="22" fillId="0" borderId="12" xfId="0" applyFont="1" applyBorder="1"/>
    <xf numFmtId="0" fontId="22" fillId="0" borderId="13" xfId="0" applyFont="1" applyBorder="1"/>
    <xf numFmtId="165" fontId="22" fillId="0" borderId="13" xfId="0" applyNumberFormat="1" applyFont="1" applyBorder="1" applyAlignment="1">
      <alignment horizontal="left"/>
    </xf>
    <xf numFmtId="0" fontId="22" fillId="0" borderId="14" xfId="0" applyFont="1" applyBorder="1"/>
    <xf numFmtId="0" fontId="22" fillId="0" borderId="15" xfId="0" applyFont="1" applyBorder="1"/>
    <xf numFmtId="0" fontId="22" fillId="0" borderId="0" xfId="0" applyFont="1"/>
    <xf numFmtId="165" fontId="22" fillId="0" borderId="16" xfId="0" applyNumberFormat="1" applyFont="1" applyBorder="1" applyAlignment="1">
      <alignment horizontal="left"/>
    </xf>
    <xf numFmtId="2" fontId="22" fillId="0" borderId="16" xfId="0" applyNumberFormat="1" applyFont="1" applyBorder="1" applyAlignment="1">
      <alignment horizontal="left"/>
    </xf>
    <xf numFmtId="0" fontId="22" fillId="0" borderId="17" xfId="0" applyFont="1" applyBorder="1"/>
    <xf numFmtId="165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165" fontId="22" fillId="0" borderId="15" xfId="0" applyNumberFormat="1" applyFont="1" applyBorder="1" applyAlignment="1">
      <alignment horizontal="left"/>
    </xf>
  </cellXfs>
  <cellStyles count="48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2" xfId="37" xr:uid="{00000000-0005-0000-0000-000025000000}"/>
    <cellStyle name="Normal 2 2" xfId="38" xr:uid="{00000000-0005-0000-0000-000026000000}"/>
    <cellStyle name="Normal 3" xfId="39" xr:uid="{00000000-0005-0000-0000-000027000000}"/>
    <cellStyle name="Normal 4" xfId="40" xr:uid="{00000000-0005-0000-0000-000028000000}"/>
    <cellStyle name="Note 2" xfId="41" xr:uid="{00000000-0005-0000-0000-000029000000}"/>
    <cellStyle name="Note 3" xfId="42" xr:uid="{00000000-0005-0000-0000-00002A000000}"/>
    <cellStyle name="Note 4" xfId="43" xr:uid="{00000000-0005-0000-0000-00002B000000}"/>
    <cellStyle name="Output 2" xfId="44" xr:uid="{00000000-0005-0000-0000-00002C000000}"/>
    <cellStyle name="Title" xfId="45" builtinId="15" customBuiltin="1"/>
    <cellStyle name="Total 2" xfId="46" xr:uid="{00000000-0005-0000-0000-00002E000000}"/>
    <cellStyle name="Warning Text 2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selection activeCell="J10" sqref="J10"/>
    </sheetView>
  </sheetViews>
  <sheetFormatPr defaultColWidth="8.85546875" defaultRowHeight="15" x14ac:dyDescent="0.25"/>
  <cols>
    <col min="1" max="1" width="6.28515625" style="19" customWidth="1"/>
    <col min="2" max="2" width="7.7109375" style="19" customWidth="1"/>
    <col min="3" max="3" width="6.28515625" style="19" customWidth="1"/>
    <col min="4" max="4" width="5.85546875" style="35" customWidth="1"/>
    <col min="5" max="5" width="10.7109375" style="35" customWidth="1"/>
    <col min="6" max="6" width="9" style="35" customWidth="1"/>
    <col min="7" max="7" width="13.42578125" style="35" bestFit="1" customWidth="1"/>
    <col min="8" max="8" width="9" style="36" customWidth="1"/>
    <col min="9" max="16384" width="8.85546875" style="19"/>
  </cols>
  <sheetData>
    <row r="1" spans="1:10" s="31" customFormat="1" ht="15.75" x14ac:dyDescent="0.25">
      <c r="A1" s="26" t="s">
        <v>17</v>
      </c>
      <c r="B1" s="26"/>
      <c r="C1" s="27"/>
      <c r="D1" s="28"/>
      <c r="E1" s="24"/>
      <c r="F1" s="24"/>
      <c r="G1" s="37"/>
      <c r="H1" s="25"/>
      <c r="I1" s="29"/>
      <c r="J1" s="30"/>
    </row>
    <row r="2" spans="1:10" s="31" customFormat="1" ht="16.5" thickBot="1" x14ac:dyDescent="0.3">
      <c r="A2" s="20" t="s">
        <v>0</v>
      </c>
      <c r="B2" s="20" t="s">
        <v>2</v>
      </c>
      <c r="C2" s="20" t="s">
        <v>1</v>
      </c>
      <c r="D2" s="32" t="s">
        <v>5</v>
      </c>
      <c r="E2" s="32" t="s">
        <v>22</v>
      </c>
      <c r="F2" s="32" t="s">
        <v>20</v>
      </c>
      <c r="G2" s="32" t="s">
        <v>19</v>
      </c>
      <c r="H2" s="33" t="s">
        <v>21</v>
      </c>
      <c r="I2" s="23" t="s">
        <v>18</v>
      </c>
      <c r="J2" s="34"/>
    </row>
    <row r="3" spans="1:10" customFormat="1" x14ac:dyDescent="0.25">
      <c r="A3" s="21">
        <v>1</v>
      </c>
      <c r="B3" s="21">
        <v>44</v>
      </c>
      <c r="C3" s="21">
        <v>12</v>
      </c>
      <c r="D3" s="21">
        <v>49.519798154399993</v>
      </c>
      <c r="E3" s="21">
        <v>16.600000000000001</v>
      </c>
      <c r="F3" s="21">
        <v>56.9</v>
      </c>
      <c r="G3" s="21">
        <v>12.795275590551181</v>
      </c>
      <c r="H3" s="21">
        <v>3.56</v>
      </c>
      <c r="I3" s="22"/>
      <c r="J3" s="21"/>
    </row>
    <row r="4" spans="1:10" customFormat="1" x14ac:dyDescent="0.25">
      <c r="A4" s="21">
        <v>1</v>
      </c>
      <c r="B4" s="21">
        <v>146</v>
      </c>
      <c r="C4" s="21">
        <v>15.2</v>
      </c>
      <c r="D4" s="21">
        <v>48</v>
      </c>
      <c r="E4" s="21">
        <v>33.1</v>
      </c>
      <c r="F4" s="21">
        <v>49.9</v>
      </c>
      <c r="G4" s="21">
        <v>15.314960629921259</v>
      </c>
      <c r="H4" s="21">
        <v>3.4</v>
      </c>
      <c r="I4" s="22"/>
      <c r="J4" s="21"/>
    </row>
    <row r="5" spans="1:10" customFormat="1" x14ac:dyDescent="0.25">
      <c r="A5" s="21">
        <v>1</v>
      </c>
      <c r="B5" s="21">
        <v>188</v>
      </c>
      <c r="C5" s="21">
        <v>13.5</v>
      </c>
      <c r="D5" s="21">
        <v>54.719782471199991</v>
      </c>
      <c r="E5" s="21">
        <v>22.7</v>
      </c>
      <c r="F5" s="21">
        <v>57</v>
      </c>
      <c r="G5" s="21">
        <v>13.976377952755906</v>
      </c>
      <c r="H5" s="21">
        <v>3.26</v>
      </c>
      <c r="I5" s="22"/>
      <c r="J5" s="21"/>
    </row>
    <row r="6" spans="1:10" customFormat="1" x14ac:dyDescent="0.25">
      <c r="A6" s="21">
        <v>2</v>
      </c>
      <c r="B6" s="21">
        <v>119</v>
      </c>
      <c r="C6" s="21">
        <v>12.5</v>
      </c>
      <c r="D6" s="21">
        <v>50.531343660000005</v>
      </c>
      <c r="E6" s="21">
        <v>35.9</v>
      </c>
      <c r="F6" s="21">
        <v>60.6</v>
      </c>
      <c r="G6" s="21">
        <v>13.149606299212598</v>
      </c>
      <c r="H6" s="21">
        <v>3.65</v>
      </c>
      <c r="I6" s="22"/>
      <c r="J6" s="21"/>
    </row>
    <row r="7" spans="1:10" customFormat="1" x14ac:dyDescent="0.25">
      <c r="A7" s="21">
        <v>2</v>
      </c>
      <c r="B7" s="21">
        <v>211</v>
      </c>
      <c r="C7" s="21">
        <v>12.2</v>
      </c>
      <c r="D7" s="21">
        <v>55</v>
      </c>
      <c r="E7" s="21">
        <v>26.7</v>
      </c>
      <c r="F7" s="21">
        <v>55.6</v>
      </c>
      <c r="G7" s="21">
        <v>12.48031496062992</v>
      </c>
      <c r="H7" s="21">
        <v>3.78</v>
      </c>
      <c r="I7" s="22"/>
      <c r="J7" s="21"/>
    </row>
    <row r="8" spans="1:10" customFormat="1" x14ac:dyDescent="0.25">
      <c r="A8" s="21">
        <v>2</v>
      </c>
      <c r="B8" s="21">
        <v>316</v>
      </c>
      <c r="C8" s="21">
        <v>13.9</v>
      </c>
      <c r="D8" s="21">
        <v>55.384662355680007</v>
      </c>
      <c r="E8" s="21">
        <v>35.6</v>
      </c>
      <c r="F8" s="21">
        <v>55.6</v>
      </c>
      <c r="G8" s="21">
        <v>14.291338582677165</v>
      </c>
      <c r="H8" s="21">
        <v>3.63</v>
      </c>
      <c r="I8" s="22"/>
      <c r="J8" s="21"/>
    </row>
    <row r="9" spans="1:10" customFormat="1" x14ac:dyDescent="0.25">
      <c r="A9" s="21">
        <v>3</v>
      </c>
      <c r="B9" s="21">
        <v>152</v>
      </c>
      <c r="C9" s="21">
        <v>17</v>
      </c>
      <c r="D9" s="21">
        <v>61.135117453200003</v>
      </c>
      <c r="E9" s="21">
        <v>29.6</v>
      </c>
      <c r="F9" s="21">
        <v>63.1</v>
      </c>
      <c r="G9" s="21">
        <v>18.30708661417323</v>
      </c>
      <c r="H9" s="21">
        <v>3.57</v>
      </c>
      <c r="I9" s="22"/>
      <c r="J9" s="21"/>
    </row>
    <row r="10" spans="1:10" customFormat="1" x14ac:dyDescent="0.25">
      <c r="A10" s="21">
        <v>3</v>
      </c>
      <c r="B10" s="21">
        <v>192</v>
      </c>
      <c r="C10" s="21">
        <v>15.2</v>
      </c>
      <c r="D10" s="21">
        <v>59</v>
      </c>
      <c r="E10" s="21">
        <v>32.6</v>
      </c>
      <c r="F10" s="21">
        <v>57.8</v>
      </c>
      <c r="G10" s="21">
        <v>15.511811023622046</v>
      </c>
      <c r="H10" s="21">
        <v>3.56</v>
      </c>
      <c r="I10" s="22"/>
      <c r="J10" s="21"/>
    </row>
    <row r="11" spans="1:10" customFormat="1" x14ac:dyDescent="0.25">
      <c r="A11" s="21">
        <v>3</v>
      </c>
      <c r="B11" s="21">
        <v>216</v>
      </c>
      <c r="C11" s="21">
        <v>16.2</v>
      </c>
      <c r="D11" s="21">
        <v>61</v>
      </c>
      <c r="E11" s="21">
        <v>38.4</v>
      </c>
      <c r="F11" s="21">
        <v>66.8</v>
      </c>
      <c r="G11" s="21">
        <v>16.811023622047244</v>
      </c>
      <c r="H11" s="21">
        <v>3.29</v>
      </c>
      <c r="I11" s="22"/>
      <c r="J11" s="21"/>
    </row>
    <row r="12" spans="1:10" customFormat="1" x14ac:dyDescent="0.25">
      <c r="A12" s="21">
        <v>4</v>
      </c>
      <c r="B12" s="21">
        <v>327</v>
      </c>
      <c r="C12" s="21">
        <v>8.6999999999999993</v>
      </c>
      <c r="D12" s="21">
        <v>43</v>
      </c>
      <c r="E12" s="21">
        <v>26.4</v>
      </c>
      <c r="F12" s="21">
        <v>44.5</v>
      </c>
      <c r="G12" s="21">
        <v>9.0944881889763778</v>
      </c>
      <c r="H12" s="21">
        <v>3.92</v>
      </c>
      <c r="I12" s="22"/>
      <c r="J12" s="21"/>
    </row>
    <row r="13" spans="1:10" customFormat="1" x14ac:dyDescent="0.25">
      <c r="A13" s="21">
        <v>4</v>
      </c>
      <c r="B13" s="21">
        <v>434</v>
      </c>
      <c r="C13" s="21">
        <v>8.4</v>
      </c>
      <c r="D13" s="21">
        <v>38.342194070880005</v>
      </c>
      <c r="E13" s="21">
        <v>34.200000000000003</v>
      </c>
      <c r="F13" s="21">
        <v>55.7</v>
      </c>
      <c r="G13" s="21">
        <v>9.0551181102362204</v>
      </c>
      <c r="H13" s="21">
        <v>3.83</v>
      </c>
      <c r="I13" s="22"/>
      <c r="J13" s="21"/>
    </row>
    <row r="14" spans="1:10" customFormat="1" x14ac:dyDescent="0.25">
      <c r="A14" s="21">
        <v>4</v>
      </c>
      <c r="B14" s="21">
        <v>472</v>
      </c>
      <c r="C14" s="21">
        <v>9.6</v>
      </c>
      <c r="D14" s="21">
        <v>42.352181976719997</v>
      </c>
      <c r="E14" s="21">
        <v>29.4</v>
      </c>
      <c r="F14" s="21">
        <v>40.9</v>
      </c>
      <c r="G14" s="21">
        <v>9.6456692913385833</v>
      </c>
      <c r="H14" s="21">
        <v>3.6</v>
      </c>
      <c r="I14" s="22"/>
      <c r="J14" s="21"/>
    </row>
    <row r="15" spans="1:10" customFormat="1" x14ac:dyDescent="0.25">
      <c r="A15" s="21">
        <v>5</v>
      </c>
      <c r="B15" s="21">
        <v>235</v>
      </c>
      <c r="C15" s="21">
        <v>8.4</v>
      </c>
      <c r="D15" s="21">
        <v>36.318053194080001</v>
      </c>
      <c r="E15" s="21">
        <v>31.9</v>
      </c>
      <c r="F15" s="21">
        <v>51.1</v>
      </c>
      <c r="G15" s="21">
        <v>8.8582677165354333</v>
      </c>
      <c r="H15" s="21">
        <v>4.1100000000000003</v>
      </c>
      <c r="I15" s="22"/>
      <c r="J15" s="21"/>
    </row>
    <row r="16" spans="1:10" customFormat="1" x14ac:dyDescent="0.25">
      <c r="A16" s="21">
        <v>5</v>
      </c>
      <c r="B16" s="21">
        <v>366</v>
      </c>
      <c r="C16" s="21">
        <v>10.5</v>
      </c>
      <c r="D16" s="21">
        <v>43.598031237600004</v>
      </c>
      <c r="E16" s="21">
        <v>35.9</v>
      </c>
      <c r="F16" s="21">
        <v>53.6</v>
      </c>
      <c r="G16" s="21">
        <v>10.94488188976378</v>
      </c>
      <c r="H16" s="21">
        <v>3.57</v>
      </c>
      <c r="I16" s="22"/>
      <c r="J16" s="21"/>
    </row>
    <row r="17" spans="1:10" customFormat="1" x14ac:dyDescent="0.25">
      <c r="A17" s="21">
        <v>5</v>
      </c>
      <c r="B17" s="21">
        <v>403</v>
      </c>
      <c r="C17" s="21">
        <v>11</v>
      </c>
      <c r="D17" s="21">
        <v>45.331359343199992</v>
      </c>
      <c r="E17" s="21">
        <v>14.7</v>
      </c>
      <c r="F17" s="21">
        <v>40.9</v>
      </c>
      <c r="G17" s="21">
        <v>11.614173228346457</v>
      </c>
      <c r="H17" s="21">
        <v>3.41</v>
      </c>
      <c r="I17" s="22"/>
      <c r="J17" s="21"/>
    </row>
    <row r="18" spans="1:10" customFormat="1" x14ac:dyDescent="0.25">
      <c r="A18" s="21">
        <v>6</v>
      </c>
      <c r="B18" s="21">
        <v>149</v>
      </c>
      <c r="C18" s="21">
        <v>11</v>
      </c>
      <c r="D18" s="21">
        <v>44.691663109800004</v>
      </c>
      <c r="E18" s="21">
        <v>26.5</v>
      </c>
      <c r="F18" s="21">
        <v>54.3</v>
      </c>
      <c r="G18" s="21">
        <v>11.771653543307085</v>
      </c>
      <c r="H18" s="21">
        <v>3.49</v>
      </c>
      <c r="I18" s="22"/>
      <c r="J18" s="21"/>
    </row>
    <row r="19" spans="1:10" customFormat="1" x14ac:dyDescent="0.25">
      <c r="A19" s="21">
        <v>6</v>
      </c>
      <c r="B19" s="21">
        <v>237</v>
      </c>
      <c r="C19" s="21">
        <v>10.1</v>
      </c>
      <c r="D19" s="21">
        <v>41.69917213518</v>
      </c>
      <c r="E19" s="21">
        <v>25.9</v>
      </c>
      <c r="F19" s="21">
        <v>49.9</v>
      </c>
      <c r="G19" s="21">
        <v>10.669291338582678</v>
      </c>
      <c r="H19" s="21">
        <v>3.61</v>
      </c>
      <c r="I19" s="22"/>
      <c r="J19" s="21"/>
    </row>
    <row r="20" spans="1:10" customFormat="1" x14ac:dyDescent="0.25">
      <c r="A20" s="21">
        <v>6</v>
      </c>
      <c r="B20" s="21">
        <v>260</v>
      </c>
      <c r="C20" s="21">
        <v>11.7</v>
      </c>
      <c r="D20" s="21">
        <v>47.019156090060001</v>
      </c>
      <c r="E20" s="21">
        <v>25.8</v>
      </c>
      <c r="F20" s="21">
        <v>56.1</v>
      </c>
      <c r="G20" s="21">
        <v>12.362204724409448</v>
      </c>
      <c r="H20" s="21">
        <v>3.35</v>
      </c>
      <c r="I20" s="22"/>
      <c r="J20" s="21"/>
    </row>
    <row r="21" spans="1:10" customFormat="1" x14ac:dyDescent="0.25">
      <c r="A21" s="21">
        <v>6</v>
      </c>
      <c r="B21" s="21">
        <v>278</v>
      </c>
      <c r="C21" s="21">
        <v>13</v>
      </c>
      <c r="D21" s="21">
        <v>51.341643053400006</v>
      </c>
      <c r="E21" s="21">
        <v>24.9</v>
      </c>
      <c r="F21" s="21">
        <v>48.3</v>
      </c>
      <c r="G21" s="21">
        <v>13.858267716535433</v>
      </c>
      <c r="H21" s="21">
        <v>3.63</v>
      </c>
      <c r="I21" s="22"/>
      <c r="J21" s="21"/>
    </row>
    <row r="22" spans="1:10" customFormat="1" x14ac:dyDescent="0.25">
      <c r="A22" s="21">
        <v>7</v>
      </c>
      <c r="B22" s="21">
        <v>93</v>
      </c>
      <c r="C22" s="21">
        <v>20.100000000000001</v>
      </c>
      <c r="D22" s="21">
        <v>64.061342223479997</v>
      </c>
      <c r="E22" s="21">
        <v>15.6</v>
      </c>
      <c r="F22" s="21">
        <v>66.3</v>
      </c>
      <c r="G22" s="21">
        <v>21.220472440944881</v>
      </c>
      <c r="H22" s="21">
        <v>2.83</v>
      </c>
      <c r="I22" s="22"/>
      <c r="J22" s="21"/>
    </row>
    <row r="23" spans="1:10" customFormat="1" x14ac:dyDescent="0.25">
      <c r="A23" s="21">
        <v>7</v>
      </c>
      <c r="B23" s="21">
        <v>98</v>
      </c>
      <c r="C23" s="21">
        <v>19.100000000000001</v>
      </c>
      <c r="D23" s="21">
        <v>61.444683448679996</v>
      </c>
      <c r="E23" s="21">
        <v>15.5</v>
      </c>
      <c r="F23" s="21">
        <v>61.5</v>
      </c>
      <c r="G23" s="21">
        <v>20.551181102362207</v>
      </c>
      <c r="H23" s="21">
        <v>3.22</v>
      </c>
      <c r="I23" s="22"/>
      <c r="J23" s="21"/>
    </row>
    <row r="24" spans="1:10" customFormat="1" x14ac:dyDescent="0.25">
      <c r="A24" s="21">
        <v>7</v>
      </c>
      <c r="B24" s="21">
        <v>122</v>
      </c>
      <c r="C24" s="21">
        <v>20.2</v>
      </c>
      <c r="D24" s="21">
        <v>64.323008100959996</v>
      </c>
      <c r="E24" s="21">
        <v>23.9</v>
      </c>
      <c r="F24" s="21">
        <v>68</v>
      </c>
      <c r="G24" s="21">
        <v>21.023622047244093</v>
      </c>
      <c r="H24" s="21">
        <v>3.33</v>
      </c>
      <c r="I24" s="22"/>
      <c r="J24" s="21"/>
    </row>
    <row r="25" spans="1:10" customFormat="1" x14ac:dyDescent="0.25">
      <c r="A25" s="21">
        <v>8</v>
      </c>
      <c r="B25" s="21">
        <v>439</v>
      </c>
      <c r="C25" s="21">
        <v>8.9</v>
      </c>
      <c r="D25" s="21">
        <v>40.013022364980003</v>
      </c>
      <c r="E25" s="21">
        <v>34.6</v>
      </c>
      <c r="F25" s="21">
        <v>52.7</v>
      </c>
      <c r="G25" s="21">
        <v>9.1338582677165352</v>
      </c>
      <c r="H25" s="21">
        <v>3.29</v>
      </c>
      <c r="I25" s="22"/>
      <c r="J25" s="21"/>
    </row>
    <row r="26" spans="1:10" customFormat="1" x14ac:dyDescent="0.25">
      <c r="A26" s="21">
        <v>8</v>
      </c>
      <c r="B26" s="21">
        <v>576</v>
      </c>
      <c r="C26" s="21">
        <v>8.9</v>
      </c>
      <c r="D26" s="21">
        <v>40.013022364980003</v>
      </c>
      <c r="E26" s="21">
        <v>36</v>
      </c>
      <c r="F26" s="21">
        <v>57.8</v>
      </c>
      <c r="G26" s="21">
        <v>9.4488188976377945</v>
      </c>
      <c r="H26" s="21">
        <v>4.16</v>
      </c>
      <c r="I26" s="22"/>
      <c r="J26" s="21"/>
    </row>
    <row r="27" spans="1:10" customFormat="1" x14ac:dyDescent="0.25">
      <c r="A27" s="21">
        <v>8</v>
      </c>
      <c r="B27" s="21">
        <v>657</v>
      </c>
      <c r="C27" s="21">
        <v>10.6</v>
      </c>
      <c r="D27" s="21">
        <v>45.69383856492</v>
      </c>
      <c r="E27" s="21">
        <v>28.8</v>
      </c>
      <c r="F27" s="21">
        <v>57.6</v>
      </c>
      <c r="G27" s="21">
        <v>11.220472440944881</v>
      </c>
      <c r="H27" s="21">
        <v>3.75</v>
      </c>
      <c r="I27" s="22"/>
      <c r="J27" s="21"/>
    </row>
    <row r="28" spans="1:10" customFormat="1" x14ac:dyDescent="0.25">
      <c r="A28" s="21">
        <v>9</v>
      </c>
      <c r="B28" s="21">
        <v>103</v>
      </c>
      <c r="C28" s="21">
        <v>11.6</v>
      </c>
      <c r="D28" s="21">
        <v>48.133135669919994</v>
      </c>
      <c r="E28" s="21">
        <v>34.200000000000003</v>
      </c>
      <c r="F28" s="21">
        <v>64.3</v>
      </c>
      <c r="G28" s="21">
        <v>12.283464566929133</v>
      </c>
      <c r="H28" s="21">
        <v>4.05</v>
      </c>
      <c r="I28" s="22"/>
      <c r="J28" s="21"/>
    </row>
    <row r="29" spans="1:10" customFormat="1" x14ac:dyDescent="0.25">
      <c r="A29" s="21">
        <v>9</v>
      </c>
      <c r="B29" s="21">
        <v>228</v>
      </c>
      <c r="C29" s="21">
        <v>10.5</v>
      </c>
      <c r="D29" s="21">
        <v>44.319813837600002</v>
      </c>
      <c r="E29" s="21">
        <v>15.5</v>
      </c>
      <c r="F29" s="21">
        <v>64.400000000000006</v>
      </c>
      <c r="G29" s="21">
        <v>11.181102362204724</v>
      </c>
      <c r="H29" s="21">
        <v>4.1100000000000003</v>
      </c>
      <c r="I29" s="22"/>
      <c r="J29" s="21"/>
    </row>
    <row r="30" spans="1:10" customFormat="1" x14ac:dyDescent="0.25">
      <c r="A30" s="21">
        <v>9</v>
      </c>
      <c r="B30" s="21">
        <v>317</v>
      </c>
      <c r="C30" s="21">
        <v>11.9</v>
      </c>
      <c r="D30" s="21">
        <v>49.173132533279997</v>
      </c>
      <c r="E30" s="21">
        <v>39.700000000000003</v>
      </c>
      <c r="F30" s="21">
        <v>58.8</v>
      </c>
      <c r="G30" s="21">
        <v>12.559055118110235</v>
      </c>
      <c r="H30" s="21">
        <v>3.83</v>
      </c>
      <c r="I30" s="22"/>
      <c r="J30" s="21"/>
    </row>
    <row r="31" spans="1:10" customFormat="1" x14ac:dyDescent="0.25">
      <c r="A31" s="21">
        <v>10</v>
      </c>
      <c r="B31" s="21">
        <v>187</v>
      </c>
      <c r="C31" s="21">
        <v>7.9</v>
      </c>
      <c r="D31" s="21">
        <v>36.671365776780007</v>
      </c>
      <c r="E31" s="21">
        <v>39.4</v>
      </c>
      <c r="F31" s="21">
        <v>55</v>
      </c>
      <c r="G31" s="21">
        <v>8.1102362204724407</v>
      </c>
      <c r="H31" s="21">
        <v>4.37</v>
      </c>
      <c r="I31" s="22"/>
      <c r="J31" s="21"/>
    </row>
    <row r="32" spans="1:10" customFormat="1" x14ac:dyDescent="0.25">
      <c r="A32" s="21">
        <v>10</v>
      </c>
      <c r="B32" s="21">
        <v>367</v>
      </c>
      <c r="C32" s="21">
        <v>9.5</v>
      </c>
      <c r="D32" s="21">
        <v>42.018016317899999</v>
      </c>
      <c r="E32" s="21">
        <v>37.9</v>
      </c>
      <c r="F32" s="21">
        <v>58.4</v>
      </c>
      <c r="G32" s="21">
        <v>9.9606299212598426</v>
      </c>
      <c r="H32" s="21">
        <v>4.13</v>
      </c>
      <c r="I32" s="22"/>
      <c r="J32" s="21"/>
    </row>
    <row r="33" spans="1:10" customFormat="1" x14ac:dyDescent="0.25">
      <c r="A33" s="21">
        <v>10</v>
      </c>
      <c r="B33" s="21">
        <v>391</v>
      </c>
      <c r="C33" s="21">
        <v>8.6</v>
      </c>
      <c r="D33" s="21">
        <v>39.010525388520001</v>
      </c>
      <c r="E33" s="21">
        <v>42.8</v>
      </c>
      <c r="F33" s="21">
        <v>58.5</v>
      </c>
      <c r="G33" s="21">
        <v>9.015748031496063</v>
      </c>
      <c r="H33" s="21">
        <v>3.78</v>
      </c>
      <c r="I33" s="22"/>
      <c r="J33" s="21"/>
    </row>
    <row r="34" spans="1:10" customFormat="1" x14ac:dyDescent="0.25">
      <c r="A34" s="21">
        <v>11</v>
      </c>
      <c r="B34" s="21">
        <v>60</v>
      </c>
      <c r="C34" s="21">
        <v>15.3</v>
      </c>
      <c r="D34" s="21">
        <v>58.989119988540011</v>
      </c>
      <c r="E34" s="21">
        <v>29.2</v>
      </c>
      <c r="F34" s="21">
        <v>63.7</v>
      </c>
      <c r="G34" s="21">
        <v>16.377952755905511</v>
      </c>
      <c r="H34" s="21">
        <v>4.09</v>
      </c>
      <c r="I34" s="22"/>
      <c r="J34" s="21"/>
    </row>
    <row r="35" spans="1:10" customFormat="1" x14ac:dyDescent="0.25">
      <c r="A35" s="21">
        <v>11</v>
      </c>
      <c r="B35" s="21">
        <v>73</v>
      </c>
      <c r="C35" s="21">
        <v>11.3</v>
      </c>
      <c r="D35" s="21">
        <v>49</v>
      </c>
      <c r="E35" s="21">
        <v>26.3</v>
      </c>
      <c r="F35" s="21">
        <v>52.1</v>
      </c>
      <c r="G35" s="21">
        <v>11.771653543307085</v>
      </c>
      <c r="H35" s="21">
        <v>3.48</v>
      </c>
      <c r="I35" s="22"/>
      <c r="J35" s="21"/>
    </row>
    <row r="36" spans="1:10" customFormat="1" x14ac:dyDescent="0.25">
      <c r="A36" s="21">
        <v>11</v>
      </c>
      <c r="B36" s="21">
        <v>185</v>
      </c>
      <c r="C36" s="21">
        <v>12.7</v>
      </c>
      <c r="D36" s="21">
        <v>50.344146061859995</v>
      </c>
      <c r="E36" s="21">
        <v>29.3</v>
      </c>
      <c r="F36" s="21">
        <v>63.8</v>
      </c>
      <c r="G36" s="21">
        <v>13.425196850393702</v>
      </c>
      <c r="H36" s="21">
        <v>3.54</v>
      </c>
      <c r="I36" s="22"/>
      <c r="J36" s="21"/>
    </row>
    <row r="37" spans="1:10" customFormat="1" x14ac:dyDescent="0.25">
      <c r="A37" s="21">
        <v>12</v>
      </c>
      <c r="B37" s="21">
        <v>21</v>
      </c>
      <c r="C37" s="21">
        <v>14.9</v>
      </c>
      <c r="D37" s="21">
        <v>58.851318566880003</v>
      </c>
      <c r="E37" s="21">
        <v>41.3</v>
      </c>
      <c r="F37" s="21">
        <v>76.900000000000006</v>
      </c>
      <c r="G37" s="21">
        <v>15.078740157480313</v>
      </c>
      <c r="H37" s="21">
        <v>3.67</v>
      </c>
      <c r="I37" s="22"/>
      <c r="J37" s="21"/>
    </row>
    <row r="38" spans="1:10" customFormat="1" x14ac:dyDescent="0.25">
      <c r="A38" s="21">
        <v>12</v>
      </c>
      <c r="B38" s="21">
        <v>238</v>
      </c>
      <c r="C38" s="21">
        <v>11.5</v>
      </c>
      <c r="D38" s="21">
        <v>47.064687448799994</v>
      </c>
      <c r="E38" s="21">
        <v>39.9</v>
      </c>
      <c r="F38" s="21">
        <v>62.5</v>
      </c>
      <c r="G38" s="21">
        <v>11.968503937007874</v>
      </c>
      <c r="H38" s="21">
        <v>3.58</v>
      </c>
      <c r="I38" s="22"/>
      <c r="J38" s="21"/>
    </row>
    <row r="39" spans="1:10" customFormat="1" x14ac:dyDescent="0.25">
      <c r="A39" s="21">
        <v>12</v>
      </c>
      <c r="B39" s="21">
        <v>296</v>
      </c>
      <c r="C39" s="21">
        <v>10.9</v>
      </c>
      <c r="D39" s="21">
        <v>44.984693722079989</v>
      </c>
      <c r="E39" s="21">
        <v>32.799999999999997</v>
      </c>
      <c r="F39" s="21">
        <v>65.7</v>
      </c>
      <c r="G39" s="21">
        <v>11.299212598425196</v>
      </c>
      <c r="H39" s="21">
        <v>4.07</v>
      </c>
      <c r="I39" s="22"/>
      <c r="J39" s="21"/>
    </row>
    <row r="40" spans="1:10" customFormat="1" x14ac:dyDescent="0.25">
      <c r="A40" s="21">
        <v>13</v>
      </c>
      <c r="B40" s="21">
        <v>30</v>
      </c>
      <c r="C40" s="21">
        <v>12.4</v>
      </c>
      <c r="D40" s="21">
        <v>50.906460638879999</v>
      </c>
      <c r="E40" s="21">
        <v>33.6</v>
      </c>
      <c r="F40" s="21">
        <v>63.7</v>
      </c>
      <c r="G40" s="21">
        <v>13.267716535433072</v>
      </c>
      <c r="H40" s="21">
        <v>3.48</v>
      </c>
      <c r="I40" s="22"/>
      <c r="J40" s="21"/>
    </row>
    <row r="41" spans="1:10" customFormat="1" x14ac:dyDescent="0.25">
      <c r="A41" s="21">
        <v>13</v>
      </c>
      <c r="B41" s="21">
        <v>94</v>
      </c>
      <c r="C41" s="21">
        <v>10.6</v>
      </c>
      <c r="D41" s="21">
        <v>58</v>
      </c>
      <c r="E41" s="21">
        <v>31.7</v>
      </c>
      <c r="F41" s="21">
        <v>60.4</v>
      </c>
      <c r="G41" s="21">
        <v>11.377952755905511</v>
      </c>
      <c r="H41" s="21">
        <v>4.24</v>
      </c>
      <c r="I41" s="22"/>
      <c r="J41" s="21"/>
    </row>
    <row r="42" spans="1:10" customFormat="1" x14ac:dyDescent="0.25">
      <c r="A42" s="21">
        <v>13</v>
      </c>
      <c r="B42" s="21">
        <v>133</v>
      </c>
      <c r="C42" s="21">
        <v>11.3</v>
      </c>
      <c r="D42" s="21">
        <v>47.093138806559999</v>
      </c>
      <c r="E42" s="21">
        <v>36.9</v>
      </c>
      <c r="F42" s="21">
        <v>62</v>
      </c>
      <c r="G42" s="21">
        <v>11.771653543307085</v>
      </c>
      <c r="H42" s="21">
        <v>4.0199999999999996</v>
      </c>
      <c r="I42" s="22"/>
      <c r="J42" s="21"/>
    </row>
    <row r="43" spans="1:10" customFormat="1" x14ac:dyDescent="0.25">
      <c r="A43" s="21">
        <v>14</v>
      </c>
      <c r="B43" s="21">
        <v>189</v>
      </c>
      <c r="C43" s="21">
        <v>13.4</v>
      </c>
      <c r="D43" s="21">
        <v>61</v>
      </c>
      <c r="E43" s="21">
        <v>32.200000000000003</v>
      </c>
      <c r="F43" s="21">
        <v>65.7</v>
      </c>
      <c r="G43" s="21">
        <v>14.330708661417322</v>
      </c>
      <c r="H43" s="21">
        <v>3.3</v>
      </c>
      <c r="I43" s="22"/>
      <c r="J43" s="21"/>
    </row>
    <row r="44" spans="1:10" customFormat="1" x14ac:dyDescent="0.25">
      <c r="A44" s="21">
        <v>14</v>
      </c>
      <c r="B44" s="21">
        <v>212</v>
      </c>
      <c r="C44" s="21">
        <v>14</v>
      </c>
      <c r="D44" s="21">
        <v>61</v>
      </c>
      <c r="E44" s="21">
        <v>26.9</v>
      </c>
      <c r="F44" s="21">
        <v>66.7</v>
      </c>
      <c r="G44" s="21">
        <v>14.881889763779526</v>
      </c>
      <c r="H44" s="21">
        <v>3.78</v>
      </c>
      <c r="I44" s="22"/>
      <c r="J44" s="21"/>
    </row>
    <row r="45" spans="1:10" customFormat="1" x14ac:dyDescent="0.25">
      <c r="A45" s="21">
        <v>14</v>
      </c>
      <c r="B45" s="21">
        <v>237</v>
      </c>
      <c r="C45" s="21">
        <v>14.8</v>
      </c>
      <c r="D45" s="21">
        <v>57.326625002640007</v>
      </c>
      <c r="E45" s="21">
        <v>33.6</v>
      </c>
      <c r="F45" s="21">
        <v>65.099999999999994</v>
      </c>
      <c r="G45" s="21">
        <v>16.023622047244096</v>
      </c>
      <c r="H45" s="21">
        <v>3.62</v>
      </c>
      <c r="I45" s="22"/>
      <c r="J45" s="21"/>
    </row>
    <row r="46" spans="1:10" customFormat="1" x14ac:dyDescent="0.25">
      <c r="A46" s="21">
        <v>15</v>
      </c>
      <c r="B46" s="21">
        <v>36</v>
      </c>
      <c r="C46" s="21">
        <v>15.1</v>
      </c>
      <c r="D46" s="21">
        <v>55.150135503960001</v>
      </c>
      <c r="E46" s="21">
        <v>24.6</v>
      </c>
      <c r="F46" s="21">
        <v>61.3</v>
      </c>
      <c r="G46" s="21">
        <v>16.653543307086611</v>
      </c>
      <c r="H46" s="21">
        <v>3.23</v>
      </c>
      <c r="I46" s="22"/>
      <c r="J46" s="21"/>
    </row>
    <row r="47" spans="1:10" customFormat="1" x14ac:dyDescent="0.25">
      <c r="A47" s="21">
        <v>15</v>
      </c>
      <c r="B47" s="21">
        <v>76</v>
      </c>
      <c r="C47" s="21">
        <v>15</v>
      </c>
      <c r="D47" s="21">
        <v>54.835136454000008</v>
      </c>
      <c r="E47" s="21">
        <v>24.2</v>
      </c>
      <c r="F47" s="21">
        <v>66.099999999999994</v>
      </c>
      <c r="G47" s="21">
        <v>16.299212598425196</v>
      </c>
      <c r="H47" s="21">
        <v>3.84</v>
      </c>
      <c r="I47" s="22"/>
      <c r="J47" s="21"/>
    </row>
    <row r="48" spans="1:10" customFormat="1" x14ac:dyDescent="0.25">
      <c r="A48" s="21">
        <v>15</v>
      </c>
      <c r="B48" s="21">
        <v>139</v>
      </c>
      <c r="C48" s="21">
        <v>16.600000000000001</v>
      </c>
      <c r="D48" s="21">
        <v>59.875121253360007</v>
      </c>
      <c r="E48" s="21">
        <v>24.9</v>
      </c>
      <c r="F48" s="21">
        <v>60.6</v>
      </c>
      <c r="G48" s="21">
        <v>17.401574803149607</v>
      </c>
      <c r="H48" s="21">
        <v>3.29</v>
      </c>
      <c r="I48" s="22"/>
      <c r="J48" s="21"/>
    </row>
    <row r="49" spans="1:10" customFormat="1" x14ac:dyDescent="0.25">
      <c r="A49" s="21">
        <v>16</v>
      </c>
      <c r="B49" s="21">
        <v>34</v>
      </c>
      <c r="C49" s="21">
        <v>19.399999999999999</v>
      </c>
      <c r="D49" s="21">
        <v>67</v>
      </c>
      <c r="E49" s="21">
        <v>17.5</v>
      </c>
      <c r="F49" s="21">
        <v>71.2</v>
      </c>
      <c r="G49" s="21">
        <v>20.748031496062993</v>
      </c>
      <c r="H49" s="21">
        <v>3.43</v>
      </c>
      <c r="I49" s="22"/>
      <c r="J49" s="21"/>
    </row>
    <row r="50" spans="1:10" customFormat="1" x14ac:dyDescent="0.25">
      <c r="A50" s="21">
        <v>16</v>
      </c>
      <c r="B50" s="21">
        <v>44</v>
      </c>
      <c r="C50" s="21">
        <v>21.8</v>
      </c>
      <c r="D50" s="21">
        <v>75</v>
      </c>
      <c r="E50" s="21">
        <v>18.5</v>
      </c>
      <c r="F50" s="21">
        <v>79.599999999999994</v>
      </c>
      <c r="G50" s="21">
        <v>23.4251968503937</v>
      </c>
      <c r="H50" s="21">
        <v>3.18</v>
      </c>
      <c r="I50" s="22"/>
      <c r="J50" s="21"/>
    </row>
    <row r="51" spans="1:10" customFormat="1" x14ac:dyDescent="0.25">
      <c r="A51" s="21">
        <v>16</v>
      </c>
      <c r="B51" s="21">
        <v>55</v>
      </c>
      <c r="C51" s="21">
        <v>20.9</v>
      </c>
      <c r="D51" s="21">
        <v>66.154669243320001</v>
      </c>
      <c r="E51" s="21">
        <v>21.5</v>
      </c>
      <c r="F51" s="21">
        <v>70.8</v>
      </c>
      <c r="G51" s="21">
        <v>22.204724409448819</v>
      </c>
      <c r="H51" s="21">
        <v>3.26</v>
      </c>
      <c r="I51" s="22"/>
      <c r="J51" s="21"/>
    </row>
    <row r="52" spans="1:10" customFormat="1" x14ac:dyDescent="0.25">
      <c r="A52" s="21">
        <v>17</v>
      </c>
      <c r="B52" s="21">
        <v>19</v>
      </c>
      <c r="C52" s="21">
        <v>16</v>
      </c>
      <c r="D52" s="21">
        <v>57</v>
      </c>
      <c r="E52" s="21">
        <v>18.8</v>
      </c>
      <c r="F52" s="21">
        <v>63.2</v>
      </c>
      <c r="G52" s="21">
        <v>16.889763779527559</v>
      </c>
      <c r="H52" s="21">
        <v>3.47</v>
      </c>
      <c r="I52" s="22"/>
      <c r="J52" s="21"/>
    </row>
    <row r="53" spans="1:10" customFormat="1" x14ac:dyDescent="0.25">
      <c r="A53" s="21">
        <v>17</v>
      </c>
      <c r="B53" s="21">
        <v>117</v>
      </c>
      <c r="C53" s="21">
        <v>15.4</v>
      </c>
      <c r="D53" s="21">
        <v>56.095132653839997</v>
      </c>
      <c r="E53" s="21">
        <v>29.1</v>
      </c>
      <c r="F53" s="21">
        <v>63.1</v>
      </c>
      <c r="G53" s="21">
        <v>16.496062992125985</v>
      </c>
      <c r="H53" s="21">
        <v>3.35</v>
      </c>
      <c r="I53" s="22"/>
      <c r="J53" s="21"/>
    </row>
    <row r="54" spans="1:10" customFormat="1" x14ac:dyDescent="0.25">
      <c r="A54" s="21">
        <v>17</v>
      </c>
      <c r="B54" s="21">
        <v>163</v>
      </c>
      <c r="C54" s="21">
        <v>15</v>
      </c>
      <c r="D54" s="21">
        <v>61</v>
      </c>
      <c r="E54" s="21">
        <v>18.7</v>
      </c>
      <c r="F54" s="21">
        <v>63.7</v>
      </c>
      <c r="G54" s="21">
        <v>16.102362204724407</v>
      </c>
      <c r="H54" s="21">
        <v>3.41</v>
      </c>
      <c r="I54" s="22"/>
      <c r="J54" s="21"/>
    </row>
    <row r="55" spans="1:10" customFormat="1" x14ac:dyDescent="0.25">
      <c r="A55" s="21">
        <v>18</v>
      </c>
      <c r="B55" s="21">
        <v>67</v>
      </c>
      <c r="C55" s="21">
        <v>20.7</v>
      </c>
      <c r="D55" s="21">
        <v>62</v>
      </c>
      <c r="E55" s="21">
        <v>12.8</v>
      </c>
      <c r="F55" s="21">
        <v>65.900000000000006</v>
      </c>
      <c r="G55" s="21">
        <v>22.559055118110233</v>
      </c>
      <c r="H55" s="21">
        <v>3.45</v>
      </c>
      <c r="I55" s="22"/>
      <c r="J55" s="21"/>
    </row>
    <row r="56" spans="1:10" customFormat="1" x14ac:dyDescent="0.25">
      <c r="A56" s="21">
        <v>18</v>
      </c>
      <c r="B56" s="21">
        <v>111</v>
      </c>
      <c r="C56" s="21">
        <v>17.2</v>
      </c>
      <c r="D56" s="21">
        <v>56.473031776559992</v>
      </c>
      <c r="E56" s="21">
        <v>17.100000000000001</v>
      </c>
      <c r="F56" s="21">
        <v>65.7</v>
      </c>
      <c r="G56" s="21">
        <v>19.133858267716537</v>
      </c>
      <c r="H56" s="21">
        <v>2.92</v>
      </c>
      <c r="I56" s="22"/>
      <c r="J56" s="21"/>
    </row>
    <row r="57" spans="1:10" customFormat="1" x14ac:dyDescent="0.25">
      <c r="A57" s="21">
        <v>18</v>
      </c>
      <c r="B57" s="21">
        <v>117</v>
      </c>
      <c r="C57" s="21">
        <v>19.8</v>
      </c>
      <c r="D57" s="21">
        <v>63.276344591040001</v>
      </c>
      <c r="E57" s="21">
        <v>20.9</v>
      </c>
      <c r="F57" s="21">
        <v>66.900000000000006</v>
      </c>
      <c r="G57" s="21">
        <v>21.141732283464567</v>
      </c>
      <c r="H57" s="21">
        <v>2.9</v>
      </c>
      <c r="I57" s="22"/>
      <c r="J5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2"/>
  <sheetViews>
    <sheetView workbookViewId="0">
      <pane ySplit="2" topLeftCell="A3" activePane="bottomLeft" state="frozen"/>
      <selection pane="bottomLeft" activeCell="J18" sqref="J18"/>
    </sheetView>
  </sheetViews>
  <sheetFormatPr defaultColWidth="9.140625" defaultRowHeight="15.75" x14ac:dyDescent="0.25"/>
  <cols>
    <col min="1" max="2" width="9.140625" style="3"/>
    <col min="3" max="3" width="9.140625" style="2"/>
    <col min="4" max="4" width="9.140625" style="3"/>
    <col min="5" max="6" width="9.140625" style="4"/>
    <col min="7" max="7" width="10.28515625" style="5" customWidth="1"/>
    <col min="8" max="9" width="9.140625" style="3"/>
    <col min="10" max="10" width="8.85546875" customWidth="1"/>
    <col min="11" max="16384" width="9.140625" style="3"/>
  </cols>
  <sheetData>
    <row r="1" spans="1:8" x14ac:dyDescent="0.25">
      <c r="A1" s="1" t="s">
        <v>11</v>
      </c>
      <c r="G1" s="5" t="s">
        <v>12</v>
      </c>
      <c r="H1" s="3" t="s">
        <v>14</v>
      </c>
    </row>
    <row r="2" spans="1:8" x14ac:dyDescent="0.25">
      <c r="A2" s="3" t="s">
        <v>0</v>
      </c>
      <c r="B2" s="3" t="s">
        <v>2</v>
      </c>
      <c r="C2" s="2" t="s">
        <v>6</v>
      </c>
      <c r="D2" s="3" t="s">
        <v>13</v>
      </c>
      <c r="E2" s="4" t="s">
        <v>3</v>
      </c>
      <c r="F2" s="4" t="s">
        <v>4</v>
      </c>
      <c r="G2" s="5" t="s">
        <v>5</v>
      </c>
      <c r="H2" s="3" t="s">
        <v>5</v>
      </c>
    </row>
    <row r="3" spans="1:8" x14ac:dyDescent="0.25">
      <c r="A3" s="3">
        <v>1</v>
      </c>
      <c r="B3" s="6">
        <v>7</v>
      </c>
      <c r="C3" s="2">
        <v>100</v>
      </c>
      <c r="D3" s="7">
        <v>13.1</v>
      </c>
      <c r="E3" s="4">
        <f t="shared" ref="E3:E66" si="0">D3*2.54</f>
        <v>33.274000000000001</v>
      </c>
      <c r="F3" s="4">
        <f t="shared" ref="F3:F16" si="1">2.414+E3*0.416</f>
        <v>16.255984000000002</v>
      </c>
      <c r="G3" s="5">
        <f t="shared" ref="G3:G66" si="2">F3*3.28083</f>
        <v>53.333119986720007</v>
      </c>
      <c r="H3" s="17">
        <v>52</v>
      </c>
    </row>
    <row r="4" spans="1:8" x14ac:dyDescent="0.25">
      <c r="A4" s="3">
        <v>1</v>
      </c>
      <c r="B4" s="6">
        <v>14</v>
      </c>
      <c r="C4" s="2">
        <v>100</v>
      </c>
      <c r="D4" s="7">
        <v>13.3</v>
      </c>
      <c r="E4" s="4">
        <f t="shared" si="0"/>
        <v>33.782000000000004</v>
      </c>
      <c r="F4" s="4">
        <f t="shared" si="1"/>
        <v>16.467312</v>
      </c>
      <c r="G4" s="5">
        <f t="shared" si="2"/>
        <v>54.026451228959999</v>
      </c>
      <c r="H4" s="17">
        <v>67</v>
      </c>
    </row>
    <row r="5" spans="1:8" x14ac:dyDescent="0.25">
      <c r="A5" s="3">
        <v>1</v>
      </c>
      <c r="B5" s="6">
        <v>44</v>
      </c>
      <c r="C5" s="2">
        <v>100</v>
      </c>
      <c r="D5" s="7">
        <v>12</v>
      </c>
      <c r="E5" s="4">
        <f t="shared" si="0"/>
        <v>30.48</v>
      </c>
      <c r="F5" s="4">
        <f t="shared" si="1"/>
        <v>15.093679999999999</v>
      </c>
      <c r="G5" s="5">
        <f t="shared" si="2"/>
        <v>49.519798154399993</v>
      </c>
      <c r="H5" s="16"/>
    </row>
    <row r="6" spans="1:8" x14ac:dyDescent="0.25">
      <c r="A6" s="3">
        <v>1</v>
      </c>
      <c r="B6" s="6">
        <v>51</v>
      </c>
      <c r="C6" s="2">
        <v>100</v>
      </c>
      <c r="D6" s="7">
        <v>10.4</v>
      </c>
      <c r="E6" s="4">
        <f t="shared" si="0"/>
        <v>26.416</v>
      </c>
      <c r="F6" s="4">
        <f t="shared" si="1"/>
        <v>13.403055999999999</v>
      </c>
      <c r="G6" s="5">
        <f t="shared" si="2"/>
        <v>43.973148216479998</v>
      </c>
      <c r="H6" s="16"/>
    </row>
    <row r="7" spans="1:8" x14ac:dyDescent="0.25">
      <c r="A7" s="3">
        <v>1</v>
      </c>
      <c r="B7" s="6">
        <v>57</v>
      </c>
      <c r="C7" s="2">
        <v>100</v>
      </c>
      <c r="D7" s="7">
        <v>12.5</v>
      </c>
      <c r="E7" s="4">
        <f t="shared" si="0"/>
        <v>31.75</v>
      </c>
      <c r="F7" s="4">
        <f t="shared" si="1"/>
        <v>15.622</v>
      </c>
      <c r="G7" s="5">
        <f t="shared" si="2"/>
        <v>51.253126259999995</v>
      </c>
      <c r="H7" s="16"/>
    </row>
    <row r="8" spans="1:8" x14ac:dyDescent="0.25">
      <c r="A8" s="3">
        <v>1</v>
      </c>
      <c r="B8" s="6">
        <v>79</v>
      </c>
      <c r="C8" s="2">
        <v>100</v>
      </c>
      <c r="D8" s="7">
        <v>10.7</v>
      </c>
      <c r="E8" s="4">
        <f t="shared" si="0"/>
        <v>27.177999999999997</v>
      </c>
      <c r="F8" s="4">
        <f t="shared" si="1"/>
        <v>13.720047999999998</v>
      </c>
      <c r="G8" s="5">
        <f t="shared" si="2"/>
        <v>45.013145079839994</v>
      </c>
      <c r="H8" s="17">
        <v>38</v>
      </c>
    </row>
    <row r="9" spans="1:8" x14ac:dyDescent="0.25">
      <c r="A9" s="3">
        <v>1</v>
      </c>
      <c r="B9" s="6">
        <v>97</v>
      </c>
      <c r="C9" s="2">
        <v>100</v>
      </c>
      <c r="D9" s="7">
        <v>12.2</v>
      </c>
      <c r="E9" s="4">
        <f t="shared" si="0"/>
        <v>30.988</v>
      </c>
      <c r="F9" s="4">
        <f t="shared" si="1"/>
        <v>15.305007999999999</v>
      </c>
      <c r="G9" s="5">
        <f t="shared" si="2"/>
        <v>50.213129396639992</v>
      </c>
      <c r="H9" s="16"/>
    </row>
    <row r="10" spans="1:8" x14ac:dyDescent="0.25">
      <c r="A10" s="3">
        <v>1</v>
      </c>
      <c r="B10" s="6">
        <v>130</v>
      </c>
      <c r="C10" s="2">
        <v>100</v>
      </c>
      <c r="D10" s="7">
        <v>10.9</v>
      </c>
      <c r="E10" s="4">
        <f t="shared" si="0"/>
        <v>27.686</v>
      </c>
      <c r="F10" s="4">
        <f t="shared" si="1"/>
        <v>13.931375999999998</v>
      </c>
      <c r="G10" s="5">
        <f t="shared" si="2"/>
        <v>45.706476322079993</v>
      </c>
      <c r="H10" s="16"/>
    </row>
    <row r="11" spans="1:8" x14ac:dyDescent="0.25">
      <c r="A11" s="3">
        <v>1</v>
      </c>
      <c r="B11" s="6">
        <v>146</v>
      </c>
      <c r="C11" s="2">
        <v>100</v>
      </c>
      <c r="D11" s="6">
        <v>15.2</v>
      </c>
      <c r="E11" s="4">
        <f t="shared" si="0"/>
        <v>38.607999999999997</v>
      </c>
      <c r="F11" s="4">
        <f t="shared" si="1"/>
        <v>18.474927999999998</v>
      </c>
      <c r="G11" s="5">
        <f t="shared" si="2"/>
        <v>60.613098030239996</v>
      </c>
      <c r="H11" s="17">
        <v>48</v>
      </c>
    </row>
    <row r="12" spans="1:8" x14ac:dyDescent="0.25">
      <c r="A12" s="3">
        <v>1</v>
      </c>
      <c r="B12" s="6">
        <v>158</v>
      </c>
      <c r="C12" s="2">
        <v>100</v>
      </c>
      <c r="D12" s="7">
        <v>11.2</v>
      </c>
      <c r="E12" s="4">
        <f t="shared" si="0"/>
        <v>28.447999999999997</v>
      </c>
      <c r="F12" s="4">
        <f t="shared" si="1"/>
        <v>14.248367999999997</v>
      </c>
      <c r="G12" s="5">
        <f t="shared" si="2"/>
        <v>46.746473185439989</v>
      </c>
      <c r="H12" s="16"/>
    </row>
    <row r="13" spans="1:8" x14ac:dyDescent="0.25">
      <c r="A13" s="3">
        <v>1</v>
      </c>
      <c r="B13" s="6">
        <v>188</v>
      </c>
      <c r="C13" s="2">
        <v>100</v>
      </c>
      <c r="D13" s="7">
        <v>13.5</v>
      </c>
      <c r="E13" s="4">
        <f t="shared" si="0"/>
        <v>34.29</v>
      </c>
      <c r="F13" s="4">
        <f t="shared" si="1"/>
        <v>16.678639999999998</v>
      </c>
      <c r="G13" s="5">
        <f t="shared" si="2"/>
        <v>54.719782471199991</v>
      </c>
      <c r="H13" s="16"/>
    </row>
    <row r="14" spans="1:8" x14ac:dyDescent="0.25">
      <c r="A14" s="3">
        <v>1</v>
      </c>
      <c r="B14" s="6">
        <v>238</v>
      </c>
      <c r="C14" s="2">
        <v>100</v>
      </c>
      <c r="D14" s="7">
        <v>11.4</v>
      </c>
      <c r="E14" s="4">
        <f t="shared" si="0"/>
        <v>28.956000000000003</v>
      </c>
      <c r="F14" s="4">
        <f t="shared" si="1"/>
        <v>14.459696000000001</v>
      </c>
      <c r="G14" s="5">
        <f t="shared" si="2"/>
        <v>47.439804427680002</v>
      </c>
      <c r="H14" s="16"/>
    </row>
    <row r="15" spans="1:8" x14ac:dyDescent="0.25">
      <c r="A15" s="3">
        <v>1</v>
      </c>
      <c r="B15" s="6">
        <v>273</v>
      </c>
      <c r="C15" s="2">
        <v>100</v>
      </c>
      <c r="D15" s="6">
        <v>8.4</v>
      </c>
      <c r="E15" s="4">
        <f t="shared" si="0"/>
        <v>21.336000000000002</v>
      </c>
      <c r="F15" s="4">
        <f t="shared" si="1"/>
        <v>11.289776</v>
      </c>
      <c r="G15" s="5">
        <f t="shared" si="2"/>
        <v>37.039835794079998</v>
      </c>
      <c r="H15" s="16"/>
    </row>
    <row r="16" spans="1:8" x14ac:dyDescent="0.25">
      <c r="A16" s="3">
        <v>1</v>
      </c>
      <c r="B16" s="6">
        <v>297</v>
      </c>
      <c r="C16" s="2">
        <v>100</v>
      </c>
      <c r="D16" s="7">
        <v>9.6</v>
      </c>
      <c r="E16" s="4">
        <f t="shared" si="0"/>
        <v>24.384</v>
      </c>
      <c r="F16" s="4">
        <f t="shared" si="1"/>
        <v>12.557744</v>
      </c>
      <c r="G16" s="5">
        <f t="shared" si="2"/>
        <v>41.199823247519994</v>
      </c>
      <c r="H16" s="16"/>
    </row>
    <row r="17" spans="1:8" x14ac:dyDescent="0.25">
      <c r="A17" s="3">
        <v>2</v>
      </c>
      <c r="B17" s="6">
        <v>25</v>
      </c>
      <c r="C17" s="2">
        <v>120</v>
      </c>
      <c r="D17" s="7">
        <v>9.3000000000000007</v>
      </c>
      <c r="E17" s="4">
        <f t="shared" si="0"/>
        <v>23.622000000000003</v>
      </c>
      <c r="F17" s="4">
        <f t="shared" ref="F17:F31" si="3">2.194+E17*0.416</f>
        <v>12.020752000000002</v>
      </c>
      <c r="G17" s="5">
        <f t="shared" si="2"/>
        <v>39.438043784160001</v>
      </c>
      <c r="H17" s="16"/>
    </row>
    <row r="18" spans="1:8" x14ac:dyDescent="0.25">
      <c r="A18" s="3">
        <v>2</v>
      </c>
      <c r="B18" s="6">
        <v>31</v>
      </c>
      <c r="C18" s="2">
        <v>120</v>
      </c>
      <c r="D18" s="7">
        <v>9.9</v>
      </c>
      <c r="E18" s="4">
        <f t="shared" si="0"/>
        <v>25.146000000000001</v>
      </c>
      <c r="F18" s="4">
        <f t="shared" si="3"/>
        <v>12.654736</v>
      </c>
      <c r="G18" s="5">
        <f t="shared" si="2"/>
        <v>41.518037510879999</v>
      </c>
      <c r="H18" s="16"/>
    </row>
    <row r="19" spans="1:8" x14ac:dyDescent="0.25">
      <c r="A19" s="3">
        <v>2</v>
      </c>
      <c r="B19" s="6">
        <v>60</v>
      </c>
      <c r="C19" s="2">
        <v>120</v>
      </c>
      <c r="D19" s="7">
        <v>9</v>
      </c>
      <c r="E19" s="4">
        <f t="shared" si="0"/>
        <v>22.86</v>
      </c>
      <c r="F19" s="4">
        <f t="shared" si="3"/>
        <v>11.703759999999999</v>
      </c>
      <c r="G19" s="5">
        <f t="shared" si="2"/>
        <v>38.398046920799999</v>
      </c>
      <c r="H19" s="16"/>
    </row>
    <row r="20" spans="1:8" x14ac:dyDescent="0.25">
      <c r="A20" s="3">
        <v>2</v>
      </c>
      <c r="B20" s="6">
        <v>95</v>
      </c>
      <c r="C20" s="2">
        <v>120</v>
      </c>
      <c r="D20" s="7">
        <v>9.5</v>
      </c>
      <c r="E20" s="4">
        <f t="shared" si="0"/>
        <v>24.13</v>
      </c>
      <c r="F20" s="4">
        <f t="shared" si="3"/>
        <v>12.23208</v>
      </c>
      <c r="G20" s="5">
        <f t="shared" si="2"/>
        <v>40.131375026400001</v>
      </c>
      <c r="H20" s="16"/>
    </row>
    <row r="21" spans="1:8" x14ac:dyDescent="0.25">
      <c r="A21" s="3">
        <v>2</v>
      </c>
      <c r="B21" s="6">
        <v>119</v>
      </c>
      <c r="C21" s="2">
        <v>120</v>
      </c>
      <c r="D21" s="7">
        <v>12.5</v>
      </c>
      <c r="E21" s="4">
        <f t="shared" si="0"/>
        <v>31.75</v>
      </c>
      <c r="F21" s="4">
        <f t="shared" si="3"/>
        <v>15.402000000000001</v>
      </c>
      <c r="G21" s="5">
        <f t="shared" si="2"/>
        <v>50.531343660000005</v>
      </c>
      <c r="H21" s="16"/>
    </row>
    <row r="22" spans="1:8" x14ac:dyDescent="0.25">
      <c r="A22" s="3">
        <v>2</v>
      </c>
      <c r="B22" s="6">
        <v>164</v>
      </c>
      <c r="C22" s="2">
        <v>120</v>
      </c>
      <c r="D22" s="7">
        <v>9.1999999999999993</v>
      </c>
      <c r="E22" s="4">
        <f t="shared" si="0"/>
        <v>23.367999999999999</v>
      </c>
      <c r="F22" s="4">
        <f t="shared" si="3"/>
        <v>11.915087999999997</v>
      </c>
      <c r="G22" s="5">
        <f t="shared" si="2"/>
        <v>39.091378163039991</v>
      </c>
      <c r="H22" s="16"/>
    </row>
    <row r="23" spans="1:8" x14ac:dyDescent="0.25">
      <c r="A23" s="3">
        <v>2</v>
      </c>
      <c r="B23" s="6">
        <v>170</v>
      </c>
      <c r="C23" s="2">
        <v>120</v>
      </c>
      <c r="D23" s="7">
        <v>12.4</v>
      </c>
      <c r="E23" s="4">
        <f t="shared" si="0"/>
        <v>31.496000000000002</v>
      </c>
      <c r="F23" s="4">
        <f t="shared" si="3"/>
        <v>15.296336</v>
      </c>
      <c r="G23" s="5">
        <f t="shared" si="2"/>
        <v>50.184678038880001</v>
      </c>
      <c r="H23" s="16"/>
    </row>
    <row r="24" spans="1:8" x14ac:dyDescent="0.25">
      <c r="A24" s="3">
        <v>2</v>
      </c>
      <c r="B24" s="6">
        <v>203</v>
      </c>
      <c r="C24" s="2">
        <v>120</v>
      </c>
      <c r="D24" s="7">
        <v>9.9</v>
      </c>
      <c r="E24" s="4">
        <f t="shared" si="0"/>
        <v>25.146000000000001</v>
      </c>
      <c r="F24" s="4">
        <f t="shared" si="3"/>
        <v>12.654736</v>
      </c>
      <c r="G24" s="5">
        <f t="shared" si="2"/>
        <v>41.518037510879999</v>
      </c>
      <c r="H24" s="16"/>
    </row>
    <row r="25" spans="1:8" x14ac:dyDescent="0.25">
      <c r="A25" s="3">
        <v>2</v>
      </c>
      <c r="B25" s="6">
        <v>211</v>
      </c>
      <c r="C25" s="2">
        <v>120</v>
      </c>
      <c r="D25" s="7">
        <v>12.2</v>
      </c>
      <c r="E25" s="4">
        <f t="shared" si="0"/>
        <v>30.988</v>
      </c>
      <c r="F25" s="4">
        <f t="shared" si="3"/>
        <v>15.085007999999998</v>
      </c>
      <c r="G25" s="5">
        <f t="shared" si="2"/>
        <v>49.491346796639995</v>
      </c>
      <c r="H25" s="17">
        <v>55</v>
      </c>
    </row>
    <row r="26" spans="1:8" x14ac:dyDescent="0.25">
      <c r="A26" s="3">
        <v>2</v>
      </c>
      <c r="B26" s="6">
        <v>217</v>
      </c>
      <c r="C26" s="2">
        <v>120</v>
      </c>
      <c r="D26" s="7">
        <v>12.2</v>
      </c>
      <c r="E26" s="4">
        <f t="shared" si="0"/>
        <v>30.988</v>
      </c>
      <c r="F26" s="4">
        <f t="shared" si="3"/>
        <v>15.085007999999998</v>
      </c>
      <c r="G26" s="5">
        <f t="shared" si="2"/>
        <v>49.491346796639995</v>
      </c>
      <c r="H26" s="16"/>
    </row>
    <row r="27" spans="1:8" x14ac:dyDescent="0.25">
      <c r="A27" s="3">
        <v>2</v>
      </c>
      <c r="B27" s="6">
        <v>265</v>
      </c>
      <c r="C27" s="2">
        <v>120</v>
      </c>
      <c r="D27" s="7">
        <v>9.8000000000000007</v>
      </c>
      <c r="E27" s="4">
        <f t="shared" si="0"/>
        <v>24.892000000000003</v>
      </c>
      <c r="F27" s="4">
        <f t="shared" si="3"/>
        <v>12.549072000000002</v>
      </c>
      <c r="G27" s="5">
        <f t="shared" si="2"/>
        <v>41.17137188976001</v>
      </c>
      <c r="H27" s="17">
        <v>37</v>
      </c>
    </row>
    <row r="28" spans="1:8" x14ac:dyDescent="0.25">
      <c r="A28" s="3">
        <v>2</v>
      </c>
      <c r="B28" s="6">
        <v>285</v>
      </c>
      <c r="C28" s="2">
        <v>120</v>
      </c>
      <c r="D28" s="7">
        <v>9.8000000000000007</v>
      </c>
      <c r="E28" s="4">
        <f t="shared" si="0"/>
        <v>24.892000000000003</v>
      </c>
      <c r="F28" s="4">
        <f t="shared" si="3"/>
        <v>12.549072000000002</v>
      </c>
      <c r="G28" s="5">
        <f t="shared" si="2"/>
        <v>41.17137188976001</v>
      </c>
      <c r="H28" s="16"/>
    </row>
    <row r="29" spans="1:8" x14ac:dyDescent="0.25">
      <c r="A29" s="3">
        <v>2</v>
      </c>
      <c r="B29" s="6">
        <v>316</v>
      </c>
      <c r="C29" s="2">
        <v>120</v>
      </c>
      <c r="D29" s="7">
        <v>13.9</v>
      </c>
      <c r="E29" s="4">
        <f t="shared" si="0"/>
        <v>35.306000000000004</v>
      </c>
      <c r="F29" s="4">
        <f t="shared" si="3"/>
        <v>16.881296000000003</v>
      </c>
      <c r="G29" s="5">
        <f t="shared" si="2"/>
        <v>55.384662355680007</v>
      </c>
      <c r="H29" s="16"/>
    </row>
    <row r="30" spans="1:8" x14ac:dyDescent="0.25">
      <c r="A30" s="3">
        <v>2</v>
      </c>
      <c r="B30" s="6">
        <v>334</v>
      </c>
      <c r="C30" s="2">
        <v>120</v>
      </c>
      <c r="D30" s="7">
        <v>9.1999999999999993</v>
      </c>
      <c r="E30" s="4">
        <f t="shared" si="0"/>
        <v>23.367999999999999</v>
      </c>
      <c r="F30" s="4">
        <f t="shared" si="3"/>
        <v>11.915087999999997</v>
      </c>
      <c r="G30" s="5">
        <f t="shared" si="2"/>
        <v>39.091378163039991</v>
      </c>
      <c r="H30" s="16"/>
    </row>
    <row r="31" spans="1:8" x14ac:dyDescent="0.25">
      <c r="A31" s="3">
        <v>2</v>
      </c>
      <c r="B31" s="6">
        <v>350</v>
      </c>
      <c r="C31" s="2">
        <v>120</v>
      </c>
      <c r="D31" s="7">
        <v>9.9</v>
      </c>
      <c r="E31" s="4">
        <f t="shared" si="0"/>
        <v>25.146000000000001</v>
      </c>
      <c r="F31" s="4">
        <f t="shared" si="3"/>
        <v>12.654736</v>
      </c>
      <c r="G31" s="5">
        <f t="shared" si="2"/>
        <v>41.518037510879999</v>
      </c>
      <c r="H31" s="16"/>
    </row>
    <row r="32" spans="1:8" x14ac:dyDescent="0.25">
      <c r="A32" s="3">
        <v>3</v>
      </c>
      <c r="B32" s="6">
        <v>5</v>
      </c>
      <c r="C32" s="2">
        <v>60</v>
      </c>
      <c r="D32" s="7">
        <v>16.3</v>
      </c>
      <c r="E32" s="4">
        <f t="shared" si="0"/>
        <v>41.402000000000001</v>
      </c>
      <c r="F32" s="4">
        <f t="shared" ref="F32:F37" si="4">2.312+E32*0.378</f>
        <v>17.961956000000001</v>
      </c>
      <c r="G32" s="5">
        <f t="shared" si="2"/>
        <v>58.930124103479997</v>
      </c>
      <c r="H32" s="17">
        <v>44</v>
      </c>
    </row>
    <row r="33" spans="1:8" x14ac:dyDescent="0.25">
      <c r="A33" s="3">
        <v>3</v>
      </c>
      <c r="B33" s="6">
        <v>28</v>
      </c>
      <c r="C33" s="2">
        <v>60</v>
      </c>
      <c r="D33" s="7">
        <v>14.7</v>
      </c>
      <c r="E33" s="4">
        <f t="shared" si="0"/>
        <v>37.338000000000001</v>
      </c>
      <c r="F33" s="4">
        <f t="shared" si="4"/>
        <v>16.425764000000001</v>
      </c>
      <c r="G33" s="5">
        <f t="shared" si="2"/>
        <v>53.890139304119998</v>
      </c>
      <c r="H33" s="16"/>
    </row>
    <row r="34" spans="1:8" x14ac:dyDescent="0.25">
      <c r="A34" s="3">
        <v>3</v>
      </c>
      <c r="B34" s="6">
        <v>58</v>
      </c>
      <c r="C34" s="2">
        <v>60</v>
      </c>
      <c r="D34" s="7">
        <v>15.9</v>
      </c>
      <c r="E34" s="4">
        <f t="shared" si="0"/>
        <v>40.386000000000003</v>
      </c>
      <c r="F34" s="4">
        <f t="shared" si="4"/>
        <v>17.577908000000001</v>
      </c>
      <c r="G34" s="5">
        <f t="shared" si="2"/>
        <v>57.670127903640001</v>
      </c>
      <c r="H34" s="16"/>
    </row>
    <row r="35" spans="1:8" x14ac:dyDescent="0.25">
      <c r="A35" s="3">
        <v>3</v>
      </c>
      <c r="B35" s="6">
        <v>152</v>
      </c>
      <c r="C35" s="2">
        <v>60</v>
      </c>
      <c r="D35" s="7">
        <v>17</v>
      </c>
      <c r="E35" s="4">
        <f t="shared" si="0"/>
        <v>43.18</v>
      </c>
      <c r="F35" s="4">
        <f t="shared" si="4"/>
        <v>18.634040000000002</v>
      </c>
      <c r="G35" s="5">
        <f t="shared" si="2"/>
        <v>61.135117453200003</v>
      </c>
      <c r="H35" s="16"/>
    </row>
    <row r="36" spans="1:8" x14ac:dyDescent="0.25">
      <c r="A36" s="3">
        <v>3</v>
      </c>
      <c r="B36" s="6">
        <v>192</v>
      </c>
      <c r="C36" s="2">
        <v>60</v>
      </c>
      <c r="D36" s="7">
        <v>15.2</v>
      </c>
      <c r="E36" s="4">
        <f t="shared" si="0"/>
        <v>38.607999999999997</v>
      </c>
      <c r="F36" s="4">
        <f t="shared" si="4"/>
        <v>16.905823999999999</v>
      </c>
      <c r="G36" s="5">
        <f t="shared" si="2"/>
        <v>55.465134553919995</v>
      </c>
      <c r="H36" s="17">
        <v>59</v>
      </c>
    </row>
    <row r="37" spans="1:8" x14ac:dyDescent="0.25">
      <c r="A37" s="3">
        <v>3</v>
      </c>
      <c r="B37" s="6">
        <v>216</v>
      </c>
      <c r="C37" s="2">
        <v>60</v>
      </c>
      <c r="D37" s="7">
        <v>16.2</v>
      </c>
      <c r="E37" s="4">
        <f t="shared" si="0"/>
        <v>41.147999999999996</v>
      </c>
      <c r="F37" s="4">
        <f t="shared" si="4"/>
        <v>17.865943999999999</v>
      </c>
      <c r="G37" s="5">
        <f t="shared" si="2"/>
        <v>58.615125053519996</v>
      </c>
      <c r="H37" s="17">
        <v>61</v>
      </c>
    </row>
    <row r="38" spans="1:8" x14ac:dyDescent="0.25">
      <c r="A38" s="3">
        <v>4</v>
      </c>
      <c r="B38" s="6">
        <v>16</v>
      </c>
      <c r="C38" s="2">
        <v>150</v>
      </c>
      <c r="D38" s="7">
        <v>7.4</v>
      </c>
      <c r="E38" s="4">
        <f t="shared" si="0"/>
        <v>18.796000000000003</v>
      </c>
      <c r="F38" s="4">
        <f t="shared" ref="F38:F81" si="5">3.131+E38*0.401</f>
        <v>10.668196000000002</v>
      </c>
      <c r="G38" s="5">
        <f t="shared" si="2"/>
        <v>35.000537482680002</v>
      </c>
      <c r="H38" s="16"/>
    </row>
    <row r="39" spans="1:8" x14ac:dyDescent="0.25">
      <c r="A39" s="3">
        <v>4</v>
      </c>
      <c r="B39" s="6">
        <v>27</v>
      </c>
      <c r="C39" s="2">
        <v>150</v>
      </c>
      <c r="D39" s="7">
        <v>7.9</v>
      </c>
      <c r="E39" s="4">
        <f t="shared" si="0"/>
        <v>20.066000000000003</v>
      </c>
      <c r="F39" s="4">
        <f t="shared" si="5"/>
        <v>11.177466000000003</v>
      </c>
      <c r="G39" s="5">
        <f t="shared" si="2"/>
        <v>36.671365776780007</v>
      </c>
      <c r="H39" s="16"/>
    </row>
    <row r="40" spans="1:8" x14ac:dyDescent="0.25">
      <c r="A40" s="3">
        <v>4</v>
      </c>
      <c r="B40" s="6">
        <v>38</v>
      </c>
      <c r="C40" s="2">
        <v>150</v>
      </c>
      <c r="D40" s="7">
        <v>9.4</v>
      </c>
      <c r="E40" s="4">
        <f t="shared" si="0"/>
        <v>23.876000000000001</v>
      </c>
      <c r="F40" s="4">
        <f t="shared" si="5"/>
        <v>12.705276000000001</v>
      </c>
      <c r="G40" s="5">
        <f t="shared" si="2"/>
        <v>41.683850659080001</v>
      </c>
      <c r="H40" s="16"/>
    </row>
    <row r="41" spans="1:8" x14ac:dyDescent="0.25">
      <c r="A41" s="3">
        <v>4</v>
      </c>
      <c r="B41" s="6">
        <v>66</v>
      </c>
      <c r="C41" s="2">
        <v>150</v>
      </c>
      <c r="D41" s="7">
        <v>6.8</v>
      </c>
      <c r="E41" s="4">
        <f t="shared" si="0"/>
        <v>17.271999999999998</v>
      </c>
      <c r="F41" s="4">
        <f t="shared" si="5"/>
        <v>10.057072</v>
      </c>
      <c r="G41" s="5">
        <f t="shared" si="2"/>
        <v>32.995543529759999</v>
      </c>
      <c r="H41" s="16"/>
    </row>
    <row r="42" spans="1:8" x14ac:dyDescent="0.25">
      <c r="A42" s="3">
        <v>4</v>
      </c>
      <c r="B42" s="6">
        <v>87</v>
      </c>
      <c r="C42" s="2">
        <v>150</v>
      </c>
      <c r="D42" s="7">
        <v>8</v>
      </c>
      <c r="E42" s="4">
        <f t="shared" si="0"/>
        <v>20.32</v>
      </c>
      <c r="F42" s="4">
        <f t="shared" si="5"/>
        <v>11.27932</v>
      </c>
      <c r="G42" s="5">
        <f t="shared" si="2"/>
        <v>37.005531435599998</v>
      </c>
      <c r="H42" s="16"/>
    </row>
    <row r="43" spans="1:8" x14ac:dyDescent="0.25">
      <c r="A43" s="3">
        <v>4</v>
      </c>
      <c r="B43" s="6">
        <v>90</v>
      </c>
      <c r="C43" s="2">
        <v>150</v>
      </c>
      <c r="D43" s="7">
        <v>6</v>
      </c>
      <c r="E43" s="4">
        <f t="shared" si="0"/>
        <v>15.24</v>
      </c>
      <c r="F43" s="4">
        <f t="shared" si="5"/>
        <v>9.2422400000000007</v>
      </c>
      <c r="G43" s="5">
        <f t="shared" si="2"/>
        <v>30.322218259200003</v>
      </c>
      <c r="H43" s="16"/>
    </row>
    <row r="44" spans="1:8" x14ac:dyDescent="0.25">
      <c r="A44" s="3">
        <v>4</v>
      </c>
      <c r="B44" s="6">
        <v>106</v>
      </c>
      <c r="C44" s="2">
        <v>150</v>
      </c>
      <c r="D44" s="7">
        <v>6.2</v>
      </c>
      <c r="E44" s="4">
        <f t="shared" si="0"/>
        <v>15.748000000000001</v>
      </c>
      <c r="F44" s="4">
        <f t="shared" si="5"/>
        <v>9.4459480000000013</v>
      </c>
      <c r="G44" s="5">
        <f t="shared" si="2"/>
        <v>30.990549576840003</v>
      </c>
      <c r="H44" s="16"/>
    </row>
    <row r="45" spans="1:8" x14ac:dyDescent="0.25">
      <c r="A45" s="3">
        <v>4</v>
      </c>
      <c r="B45" s="6">
        <v>123</v>
      </c>
      <c r="C45" s="2">
        <v>150</v>
      </c>
      <c r="D45" s="7">
        <v>7.1</v>
      </c>
      <c r="E45" s="4">
        <f t="shared" si="0"/>
        <v>18.033999999999999</v>
      </c>
      <c r="F45" s="4">
        <f t="shared" si="5"/>
        <v>10.362634</v>
      </c>
      <c r="G45" s="5">
        <f t="shared" si="2"/>
        <v>33.998040506220001</v>
      </c>
      <c r="H45" s="16"/>
    </row>
    <row r="46" spans="1:8" x14ac:dyDescent="0.25">
      <c r="A46" s="3">
        <v>4</v>
      </c>
      <c r="B46" s="6">
        <v>128</v>
      </c>
      <c r="C46" s="2">
        <v>150</v>
      </c>
      <c r="D46" s="7">
        <v>6.4</v>
      </c>
      <c r="E46" s="4">
        <f t="shared" si="0"/>
        <v>16.256</v>
      </c>
      <c r="F46" s="4">
        <f t="shared" si="5"/>
        <v>9.6496560000000002</v>
      </c>
      <c r="G46" s="5">
        <f t="shared" si="2"/>
        <v>31.658880894479999</v>
      </c>
      <c r="H46" s="16"/>
    </row>
    <row r="47" spans="1:8" x14ac:dyDescent="0.25">
      <c r="A47" s="3">
        <v>4</v>
      </c>
      <c r="B47" s="6">
        <v>134</v>
      </c>
      <c r="C47" s="2">
        <v>150</v>
      </c>
      <c r="D47" s="7">
        <v>5.5</v>
      </c>
      <c r="E47" s="4">
        <f t="shared" si="0"/>
        <v>13.97</v>
      </c>
      <c r="F47" s="4">
        <f t="shared" si="5"/>
        <v>8.7329699999999999</v>
      </c>
      <c r="G47" s="5">
        <f t="shared" si="2"/>
        <v>28.651389965099998</v>
      </c>
      <c r="H47" s="16"/>
    </row>
    <row r="48" spans="1:8" x14ac:dyDescent="0.25">
      <c r="A48" s="3">
        <v>4</v>
      </c>
      <c r="B48" s="6">
        <v>143</v>
      </c>
      <c r="C48" s="2">
        <v>150</v>
      </c>
      <c r="D48" s="7">
        <v>6.5</v>
      </c>
      <c r="E48" s="4">
        <f t="shared" si="0"/>
        <v>16.510000000000002</v>
      </c>
      <c r="F48" s="4">
        <f t="shared" si="5"/>
        <v>9.7515100000000015</v>
      </c>
      <c r="G48" s="5">
        <f t="shared" si="2"/>
        <v>31.993046553300005</v>
      </c>
      <c r="H48" s="17">
        <v>43</v>
      </c>
    </row>
    <row r="49" spans="1:8" x14ac:dyDescent="0.25">
      <c r="A49" s="3">
        <v>4</v>
      </c>
      <c r="B49" s="6">
        <v>161</v>
      </c>
      <c r="C49" s="2">
        <v>150</v>
      </c>
      <c r="D49" s="7">
        <v>6</v>
      </c>
      <c r="E49" s="4">
        <f t="shared" si="0"/>
        <v>15.24</v>
      </c>
      <c r="F49" s="4">
        <f t="shared" si="5"/>
        <v>9.2422400000000007</v>
      </c>
      <c r="G49" s="5">
        <f t="shared" si="2"/>
        <v>30.322218259200003</v>
      </c>
      <c r="H49" s="16"/>
    </row>
    <row r="50" spans="1:8" x14ac:dyDescent="0.25">
      <c r="A50" s="3">
        <v>4</v>
      </c>
      <c r="B50" s="6">
        <v>167</v>
      </c>
      <c r="C50" s="2">
        <v>150</v>
      </c>
      <c r="D50" s="7">
        <v>6.8</v>
      </c>
      <c r="E50" s="4">
        <f t="shared" si="0"/>
        <v>17.271999999999998</v>
      </c>
      <c r="F50" s="4">
        <f t="shared" si="5"/>
        <v>10.057072</v>
      </c>
      <c r="G50" s="5">
        <f t="shared" si="2"/>
        <v>32.995543529759999</v>
      </c>
      <c r="H50" s="17">
        <v>37</v>
      </c>
    </row>
    <row r="51" spans="1:8" x14ac:dyDescent="0.25">
      <c r="A51" s="3">
        <v>4</v>
      </c>
      <c r="B51" s="6">
        <v>171</v>
      </c>
      <c r="C51" s="2">
        <v>150</v>
      </c>
      <c r="D51" s="7">
        <v>7</v>
      </c>
      <c r="E51" s="4">
        <f t="shared" si="0"/>
        <v>17.78</v>
      </c>
      <c r="F51" s="4">
        <f t="shared" si="5"/>
        <v>10.26078</v>
      </c>
      <c r="G51" s="5">
        <f t="shared" si="2"/>
        <v>33.663874847400002</v>
      </c>
      <c r="H51" s="16"/>
    </row>
    <row r="52" spans="1:8" x14ac:dyDescent="0.25">
      <c r="A52" s="3">
        <v>4</v>
      </c>
      <c r="B52" s="6">
        <v>178</v>
      </c>
      <c r="C52" s="2">
        <v>150</v>
      </c>
      <c r="D52" s="7">
        <v>6.6</v>
      </c>
      <c r="E52" s="4">
        <f t="shared" si="0"/>
        <v>16.763999999999999</v>
      </c>
      <c r="F52" s="4">
        <f t="shared" si="5"/>
        <v>9.8533639999999991</v>
      </c>
      <c r="G52" s="5">
        <f t="shared" si="2"/>
        <v>32.327212212119996</v>
      </c>
      <c r="H52" s="16"/>
    </row>
    <row r="53" spans="1:8" x14ac:dyDescent="0.25">
      <c r="A53" s="3">
        <v>4</v>
      </c>
      <c r="B53" s="6">
        <v>179</v>
      </c>
      <c r="C53" s="2">
        <v>150</v>
      </c>
      <c r="D53" s="7">
        <v>7</v>
      </c>
      <c r="E53" s="4">
        <f t="shared" si="0"/>
        <v>17.78</v>
      </c>
      <c r="F53" s="4">
        <f t="shared" si="5"/>
        <v>10.26078</v>
      </c>
      <c r="G53" s="5">
        <f t="shared" si="2"/>
        <v>33.663874847400002</v>
      </c>
      <c r="H53" s="16"/>
    </row>
    <row r="54" spans="1:8" x14ac:dyDescent="0.25">
      <c r="A54" s="3">
        <v>4</v>
      </c>
      <c r="B54" s="6">
        <v>202</v>
      </c>
      <c r="C54" s="2">
        <v>150</v>
      </c>
      <c r="D54" s="7">
        <v>5.7</v>
      </c>
      <c r="E54" s="4">
        <f t="shared" si="0"/>
        <v>14.478000000000002</v>
      </c>
      <c r="F54" s="4">
        <f t="shared" si="5"/>
        <v>8.9366780000000006</v>
      </c>
      <c r="G54" s="5">
        <f t="shared" si="2"/>
        <v>29.319721282740002</v>
      </c>
      <c r="H54" s="16"/>
    </row>
    <row r="55" spans="1:8" x14ac:dyDescent="0.25">
      <c r="A55" s="3">
        <v>4</v>
      </c>
      <c r="B55" s="6">
        <v>219</v>
      </c>
      <c r="C55" s="2">
        <v>150</v>
      </c>
      <c r="D55" s="7">
        <v>7.6</v>
      </c>
      <c r="E55" s="4">
        <f t="shared" si="0"/>
        <v>19.303999999999998</v>
      </c>
      <c r="F55" s="4">
        <f t="shared" si="5"/>
        <v>10.871903999999999</v>
      </c>
      <c r="G55" s="5">
        <f t="shared" si="2"/>
        <v>35.668868800319999</v>
      </c>
      <c r="H55" s="16"/>
    </row>
    <row r="56" spans="1:8" x14ac:dyDescent="0.25">
      <c r="A56" s="3">
        <v>4</v>
      </c>
      <c r="B56" s="6">
        <v>222</v>
      </c>
      <c r="C56" s="2">
        <v>150</v>
      </c>
      <c r="D56" s="7">
        <v>8.3000000000000007</v>
      </c>
      <c r="E56" s="4">
        <f t="shared" si="0"/>
        <v>21.082000000000001</v>
      </c>
      <c r="F56" s="4">
        <f t="shared" si="5"/>
        <v>11.584882</v>
      </c>
      <c r="G56" s="5">
        <f t="shared" si="2"/>
        <v>38.00802841206</v>
      </c>
      <c r="H56" s="16"/>
    </row>
    <row r="57" spans="1:8" x14ac:dyDescent="0.25">
      <c r="A57" s="3">
        <v>4</v>
      </c>
      <c r="B57" s="6">
        <v>327</v>
      </c>
      <c r="C57" s="2">
        <v>150</v>
      </c>
      <c r="D57" s="6">
        <v>8.6999999999999993</v>
      </c>
      <c r="E57" s="4">
        <f t="shared" si="0"/>
        <v>22.097999999999999</v>
      </c>
      <c r="F57" s="4">
        <f t="shared" si="5"/>
        <v>11.992298</v>
      </c>
      <c r="G57" s="5">
        <f t="shared" si="2"/>
        <v>39.34469104734</v>
      </c>
      <c r="H57" s="17">
        <v>43</v>
      </c>
    </row>
    <row r="58" spans="1:8" x14ac:dyDescent="0.25">
      <c r="A58" s="3">
        <v>4</v>
      </c>
      <c r="B58" s="6">
        <v>347</v>
      </c>
      <c r="C58" s="2">
        <v>150</v>
      </c>
      <c r="D58" s="7">
        <v>6.5</v>
      </c>
      <c r="E58" s="4">
        <f t="shared" si="0"/>
        <v>16.510000000000002</v>
      </c>
      <c r="F58" s="4">
        <f t="shared" si="5"/>
        <v>9.7515100000000015</v>
      </c>
      <c r="G58" s="5">
        <f t="shared" si="2"/>
        <v>31.993046553300005</v>
      </c>
      <c r="H58" s="16"/>
    </row>
    <row r="59" spans="1:8" x14ac:dyDescent="0.25">
      <c r="A59" s="3">
        <v>4</v>
      </c>
      <c r="B59" s="6">
        <v>379</v>
      </c>
      <c r="C59" s="2">
        <v>150</v>
      </c>
      <c r="D59" s="7">
        <v>6.6</v>
      </c>
      <c r="E59" s="4">
        <f t="shared" si="0"/>
        <v>16.763999999999999</v>
      </c>
      <c r="F59" s="4">
        <f t="shared" si="5"/>
        <v>9.8533639999999991</v>
      </c>
      <c r="G59" s="5">
        <f t="shared" si="2"/>
        <v>32.327212212119996</v>
      </c>
      <c r="H59" s="16"/>
    </row>
    <row r="60" spans="1:8" x14ac:dyDescent="0.25">
      <c r="A60" s="3">
        <v>4</v>
      </c>
      <c r="B60" s="6">
        <v>384</v>
      </c>
      <c r="C60" s="2">
        <v>150</v>
      </c>
      <c r="D60" s="7">
        <v>8.4</v>
      </c>
      <c r="E60" s="4">
        <f t="shared" si="0"/>
        <v>21.336000000000002</v>
      </c>
      <c r="F60" s="4">
        <f t="shared" si="5"/>
        <v>11.686736000000002</v>
      </c>
      <c r="G60" s="5">
        <f t="shared" si="2"/>
        <v>38.342194070880005</v>
      </c>
      <c r="H60" s="16"/>
    </row>
    <row r="61" spans="1:8" x14ac:dyDescent="0.25">
      <c r="A61" s="3">
        <v>4</v>
      </c>
      <c r="B61" s="6">
        <v>398</v>
      </c>
      <c r="C61" s="2">
        <v>150</v>
      </c>
      <c r="D61" s="7">
        <v>7.6</v>
      </c>
      <c r="E61" s="4">
        <f t="shared" si="0"/>
        <v>19.303999999999998</v>
      </c>
      <c r="F61" s="4">
        <f t="shared" si="5"/>
        <v>10.871903999999999</v>
      </c>
      <c r="G61" s="5">
        <f t="shared" si="2"/>
        <v>35.668868800319999</v>
      </c>
      <c r="H61" s="16"/>
    </row>
    <row r="62" spans="1:8" x14ac:dyDescent="0.25">
      <c r="A62" s="3">
        <v>4</v>
      </c>
      <c r="B62" s="6">
        <v>424</v>
      </c>
      <c r="C62" s="2">
        <v>150</v>
      </c>
      <c r="D62" s="7">
        <v>7</v>
      </c>
      <c r="E62" s="4">
        <f t="shared" si="0"/>
        <v>17.78</v>
      </c>
      <c r="F62" s="4">
        <f t="shared" si="5"/>
        <v>10.26078</v>
      </c>
      <c r="G62" s="5">
        <f t="shared" si="2"/>
        <v>33.663874847400002</v>
      </c>
      <c r="H62" s="16"/>
    </row>
    <row r="63" spans="1:8" x14ac:dyDescent="0.25">
      <c r="A63" s="3">
        <v>4</v>
      </c>
      <c r="B63" s="6">
        <v>434</v>
      </c>
      <c r="C63" s="2">
        <v>150</v>
      </c>
      <c r="D63" s="7">
        <v>8.4</v>
      </c>
      <c r="E63" s="4">
        <f t="shared" si="0"/>
        <v>21.336000000000002</v>
      </c>
      <c r="F63" s="4">
        <f t="shared" si="5"/>
        <v>11.686736000000002</v>
      </c>
      <c r="G63" s="5">
        <f t="shared" si="2"/>
        <v>38.342194070880005</v>
      </c>
      <c r="H63" s="16"/>
    </row>
    <row r="64" spans="1:8" x14ac:dyDescent="0.25">
      <c r="A64" s="3">
        <v>4</v>
      </c>
      <c r="B64" s="6">
        <v>453</v>
      </c>
      <c r="C64" s="2">
        <v>150</v>
      </c>
      <c r="D64" s="7">
        <v>9.1</v>
      </c>
      <c r="E64" s="4">
        <f t="shared" si="0"/>
        <v>23.114000000000001</v>
      </c>
      <c r="F64" s="4">
        <f t="shared" si="5"/>
        <v>12.399714000000001</v>
      </c>
      <c r="G64" s="5">
        <f t="shared" si="2"/>
        <v>40.681353682620006</v>
      </c>
      <c r="H64" s="16"/>
    </row>
    <row r="65" spans="1:8" x14ac:dyDescent="0.25">
      <c r="A65" s="3">
        <v>4</v>
      </c>
      <c r="B65" s="6">
        <v>459</v>
      </c>
      <c r="C65" s="2">
        <v>150</v>
      </c>
      <c r="D65" s="6">
        <v>7.2</v>
      </c>
      <c r="E65" s="4">
        <f t="shared" si="0"/>
        <v>18.288</v>
      </c>
      <c r="F65" s="4">
        <f t="shared" si="5"/>
        <v>10.464488000000001</v>
      </c>
      <c r="G65" s="5">
        <f t="shared" si="2"/>
        <v>34.332206165040006</v>
      </c>
      <c r="H65" s="17">
        <v>43</v>
      </c>
    </row>
    <row r="66" spans="1:8" x14ac:dyDescent="0.25">
      <c r="A66" s="3">
        <v>4</v>
      </c>
      <c r="B66" s="6">
        <v>472</v>
      </c>
      <c r="C66" s="2">
        <v>150</v>
      </c>
      <c r="D66" s="7">
        <v>9.6</v>
      </c>
      <c r="E66" s="4">
        <f t="shared" si="0"/>
        <v>24.384</v>
      </c>
      <c r="F66" s="4">
        <f t="shared" si="5"/>
        <v>12.908984</v>
      </c>
      <c r="G66" s="5">
        <f t="shared" si="2"/>
        <v>42.352181976719997</v>
      </c>
      <c r="H66" s="16"/>
    </row>
    <row r="67" spans="1:8" x14ac:dyDescent="0.25">
      <c r="A67" s="3">
        <v>4</v>
      </c>
      <c r="B67" s="6">
        <v>481</v>
      </c>
      <c r="C67" s="2">
        <v>150</v>
      </c>
      <c r="D67" s="7">
        <v>11</v>
      </c>
      <c r="E67" s="4">
        <f t="shared" ref="E67:E130" si="6">D67*2.54</f>
        <v>27.94</v>
      </c>
      <c r="F67" s="4">
        <f t="shared" si="5"/>
        <v>14.334940000000001</v>
      </c>
      <c r="G67" s="5">
        <f t="shared" ref="G67:G130" si="7">F67*3.28083</f>
        <v>47.0305012002</v>
      </c>
      <c r="H67" s="16"/>
    </row>
    <row r="68" spans="1:8" x14ac:dyDescent="0.25">
      <c r="A68" s="3">
        <v>4</v>
      </c>
      <c r="B68" s="6">
        <v>488</v>
      </c>
      <c r="C68" s="2">
        <v>150</v>
      </c>
      <c r="D68" s="7">
        <v>7.9</v>
      </c>
      <c r="E68" s="4">
        <f t="shared" si="6"/>
        <v>20.066000000000003</v>
      </c>
      <c r="F68" s="4">
        <f t="shared" si="5"/>
        <v>11.177466000000003</v>
      </c>
      <c r="G68" s="5">
        <f t="shared" si="7"/>
        <v>36.671365776780007</v>
      </c>
      <c r="H68" s="16"/>
    </row>
    <row r="69" spans="1:8" x14ac:dyDescent="0.25">
      <c r="A69" s="3">
        <v>4</v>
      </c>
      <c r="B69" s="6">
        <v>497</v>
      </c>
      <c r="C69" s="2">
        <v>150</v>
      </c>
      <c r="D69" s="7">
        <v>7.8</v>
      </c>
      <c r="E69" s="4">
        <f t="shared" si="6"/>
        <v>19.812000000000001</v>
      </c>
      <c r="F69" s="4">
        <f t="shared" si="5"/>
        <v>11.075612000000001</v>
      </c>
      <c r="G69" s="5">
        <f t="shared" si="7"/>
        <v>36.337200117960002</v>
      </c>
      <c r="H69" s="16"/>
    </row>
    <row r="70" spans="1:8" x14ac:dyDescent="0.25">
      <c r="A70" s="3">
        <v>4</v>
      </c>
      <c r="B70" s="6">
        <v>528</v>
      </c>
      <c r="C70" s="2">
        <v>150</v>
      </c>
      <c r="D70" s="6">
        <v>8</v>
      </c>
      <c r="E70" s="4">
        <f t="shared" si="6"/>
        <v>20.32</v>
      </c>
      <c r="F70" s="4">
        <f t="shared" si="5"/>
        <v>11.27932</v>
      </c>
      <c r="G70" s="5">
        <f t="shared" si="7"/>
        <v>37.005531435599998</v>
      </c>
      <c r="H70" s="17">
        <v>42</v>
      </c>
    </row>
    <row r="71" spans="1:8" x14ac:dyDescent="0.25">
      <c r="A71" s="3">
        <v>4</v>
      </c>
      <c r="B71" s="6">
        <v>529</v>
      </c>
      <c r="C71" s="2">
        <v>150</v>
      </c>
      <c r="D71" s="7">
        <v>9.1999999999999993</v>
      </c>
      <c r="E71" s="4">
        <f t="shared" si="6"/>
        <v>23.367999999999999</v>
      </c>
      <c r="F71" s="4">
        <f t="shared" si="5"/>
        <v>12.501568000000001</v>
      </c>
      <c r="G71" s="5">
        <f t="shared" si="7"/>
        <v>41.015519341440005</v>
      </c>
      <c r="H71" s="17">
        <v>44</v>
      </c>
    </row>
    <row r="72" spans="1:8" x14ac:dyDescent="0.25">
      <c r="A72" s="3">
        <v>4</v>
      </c>
      <c r="B72" s="6">
        <v>544</v>
      </c>
      <c r="C72" s="2">
        <v>150</v>
      </c>
      <c r="D72" s="7">
        <v>6.9</v>
      </c>
      <c r="E72" s="4">
        <f t="shared" si="6"/>
        <v>17.526</v>
      </c>
      <c r="F72" s="4">
        <f t="shared" si="5"/>
        <v>10.158925999999999</v>
      </c>
      <c r="G72" s="5">
        <f t="shared" si="7"/>
        <v>33.329709188579997</v>
      </c>
      <c r="H72" s="16"/>
    </row>
    <row r="73" spans="1:8" x14ac:dyDescent="0.25">
      <c r="A73" s="3">
        <v>4</v>
      </c>
      <c r="B73" s="6">
        <v>551</v>
      </c>
      <c r="C73" s="2">
        <v>150</v>
      </c>
      <c r="D73" s="7">
        <v>7.9</v>
      </c>
      <c r="E73" s="4">
        <f t="shared" si="6"/>
        <v>20.066000000000003</v>
      </c>
      <c r="F73" s="4">
        <f t="shared" si="5"/>
        <v>11.177466000000003</v>
      </c>
      <c r="G73" s="5">
        <f t="shared" si="7"/>
        <v>36.671365776780007</v>
      </c>
      <c r="H73" s="16"/>
    </row>
    <row r="74" spans="1:8" x14ac:dyDescent="0.25">
      <c r="A74" s="3">
        <v>4</v>
      </c>
      <c r="B74" s="6">
        <v>552</v>
      </c>
      <c r="C74" s="2">
        <v>150</v>
      </c>
      <c r="D74" s="7">
        <v>7.6</v>
      </c>
      <c r="E74" s="4">
        <f t="shared" si="6"/>
        <v>19.303999999999998</v>
      </c>
      <c r="F74" s="4">
        <f t="shared" si="5"/>
        <v>10.871903999999999</v>
      </c>
      <c r="G74" s="5">
        <f t="shared" si="7"/>
        <v>35.668868800319999</v>
      </c>
      <c r="H74" s="16"/>
    </row>
    <row r="75" spans="1:8" x14ac:dyDescent="0.25">
      <c r="A75" s="3">
        <v>4</v>
      </c>
      <c r="B75" s="6">
        <v>564</v>
      </c>
      <c r="C75" s="2">
        <v>150</v>
      </c>
      <c r="D75" s="7">
        <v>5.7</v>
      </c>
      <c r="E75" s="4">
        <f t="shared" si="6"/>
        <v>14.478000000000002</v>
      </c>
      <c r="F75" s="4">
        <f t="shared" si="5"/>
        <v>8.9366780000000006</v>
      </c>
      <c r="G75" s="5">
        <f t="shared" si="7"/>
        <v>29.319721282740002</v>
      </c>
      <c r="H75" s="17">
        <v>29</v>
      </c>
    </row>
    <row r="76" spans="1:8" x14ac:dyDescent="0.25">
      <c r="A76" s="3">
        <v>4</v>
      </c>
      <c r="B76" s="6">
        <v>579</v>
      </c>
      <c r="C76" s="2">
        <v>150</v>
      </c>
      <c r="D76" s="7">
        <v>6.4</v>
      </c>
      <c r="E76" s="4">
        <f t="shared" si="6"/>
        <v>16.256</v>
      </c>
      <c r="F76" s="4">
        <f t="shared" si="5"/>
        <v>9.6496560000000002</v>
      </c>
      <c r="G76" s="5">
        <f t="shared" si="7"/>
        <v>31.658880894479999</v>
      </c>
      <c r="H76" s="16"/>
    </row>
    <row r="77" spans="1:8" x14ac:dyDescent="0.25">
      <c r="A77" s="3">
        <v>4</v>
      </c>
      <c r="B77" s="6">
        <v>607</v>
      </c>
      <c r="C77" s="2">
        <v>150</v>
      </c>
      <c r="D77" s="7">
        <v>6.5</v>
      </c>
      <c r="E77" s="4">
        <f t="shared" si="6"/>
        <v>16.510000000000002</v>
      </c>
      <c r="F77" s="4">
        <f t="shared" si="5"/>
        <v>9.7515100000000015</v>
      </c>
      <c r="G77" s="5">
        <f t="shared" si="7"/>
        <v>31.993046553300005</v>
      </c>
      <c r="H77" s="16"/>
    </row>
    <row r="78" spans="1:8" x14ac:dyDescent="0.25">
      <c r="A78" s="3">
        <v>4</v>
      </c>
      <c r="B78" s="6">
        <v>618</v>
      </c>
      <c r="C78" s="2">
        <v>150</v>
      </c>
      <c r="D78" s="7">
        <v>10</v>
      </c>
      <c r="E78" s="4">
        <f t="shared" si="6"/>
        <v>25.4</v>
      </c>
      <c r="F78" s="4">
        <f t="shared" si="5"/>
        <v>13.3164</v>
      </c>
      <c r="G78" s="5">
        <f t="shared" si="7"/>
        <v>43.688844611999997</v>
      </c>
      <c r="H78" s="16"/>
    </row>
    <row r="79" spans="1:8" x14ac:dyDescent="0.25">
      <c r="A79" s="3">
        <v>4</v>
      </c>
      <c r="B79" s="6">
        <v>621</v>
      </c>
      <c r="C79" s="2">
        <v>150</v>
      </c>
      <c r="D79" s="7">
        <v>9</v>
      </c>
      <c r="E79" s="4">
        <f t="shared" si="6"/>
        <v>22.86</v>
      </c>
      <c r="F79" s="4">
        <f t="shared" si="5"/>
        <v>12.29786</v>
      </c>
      <c r="G79" s="5">
        <f t="shared" si="7"/>
        <v>40.347188023800001</v>
      </c>
      <c r="H79" s="16"/>
    </row>
    <row r="80" spans="1:8" x14ac:dyDescent="0.25">
      <c r="A80" s="3">
        <v>4</v>
      </c>
      <c r="B80" s="6">
        <v>638</v>
      </c>
      <c r="C80" s="2">
        <v>150</v>
      </c>
      <c r="D80" s="6">
        <v>7.2</v>
      </c>
      <c r="E80" s="4">
        <f t="shared" si="6"/>
        <v>18.288</v>
      </c>
      <c r="F80" s="4">
        <f t="shared" si="5"/>
        <v>10.464488000000001</v>
      </c>
      <c r="G80" s="5">
        <f t="shared" si="7"/>
        <v>34.332206165040006</v>
      </c>
      <c r="H80" s="17">
        <v>36</v>
      </c>
    </row>
    <row r="81" spans="1:8" x14ac:dyDescent="0.25">
      <c r="A81" s="3">
        <v>4</v>
      </c>
      <c r="B81" s="6">
        <v>662</v>
      </c>
      <c r="C81" s="2">
        <v>150</v>
      </c>
      <c r="D81" s="7">
        <v>7.3</v>
      </c>
      <c r="E81" s="4">
        <f t="shared" si="6"/>
        <v>18.541999999999998</v>
      </c>
      <c r="F81" s="4">
        <f t="shared" si="5"/>
        <v>10.566341999999999</v>
      </c>
      <c r="G81" s="5">
        <f t="shared" si="7"/>
        <v>34.666371823859997</v>
      </c>
      <c r="H81" s="16"/>
    </row>
    <row r="82" spans="1:8" x14ac:dyDescent="0.25">
      <c r="A82" s="3">
        <v>5</v>
      </c>
      <c r="B82" s="6">
        <v>12</v>
      </c>
      <c r="C82" s="2">
        <v>120</v>
      </c>
      <c r="D82" s="7">
        <v>8.8000000000000007</v>
      </c>
      <c r="E82" s="4">
        <f t="shared" si="6"/>
        <v>22.352000000000004</v>
      </c>
      <c r="F82" s="4">
        <f t="shared" ref="F82:F105" si="8">2.194+E82*0.416</f>
        <v>11.492432000000001</v>
      </c>
      <c r="G82" s="5">
        <f t="shared" si="7"/>
        <v>37.70471567856</v>
      </c>
      <c r="H82" s="16"/>
    </row>
    <row r="83" spans="1:8" x14ac:dyDescent="0.25">
      <c r="A83" s="3">
        <v>5</v>
      </c>
      <c r="B83" s="6">
        <v>46</v>
      </c>
      <c r="C83" s="2">
        <v>120</v>
      </c>
      <c r="D83" s="7">
        <v>8.5</v>
      </c>
      <c r="E83" s="4">
        <f t="shared" si="6"/>
        <v>21.59</v>
      </c>
      <c r="F83" s="4">
        <f t="shared" si="8"/>
        <v>11.175439999999998</v>
      </c>
      <c r="G83" s="5">
        <f t="shared" si="7"/>
        <v>36.66471881519999</v>
      </c>
      <c r="H83" s="16"/>
    </row>
    <row r="84" spans="1:8" x14ac:dyDescent="0.25">
      <c r="A84" s="3">
        <v>5</v>
      </c>
      <c r="B84" s="6">
        <v>64</v>
      </c>
      <c r="C84" s="2">
        <v>120</v>
      </c>
      <c r="D84" s="7">
        <v>11.5</v>
      </c>
      <c r="E84" s="4">
        <f t="shared" si="6"/>
        <v>29.21</v>
      </c>
      <c r="F84" s="4">
        <f t="shared" si="8"/>
        <v>14.345359999999999</v>
      </c>
      <c r="G84" s="5">
        <f t="shared" si="7"/>
        <v>47.064687448799994</v>
      </c>
      <c r="H84" s="16"/>
    </row>
    <row r="85" spans="1:8" x14ac:dyDescent="0.25">
      <c r="A85" s="3">
        <v>5</v>
      </c>
      <c r="B85" s="6">
        <v>75</v>
      </c>
      <c r="C85" s="2">
        <v>120</v>
      </c>
      <c r="D85" s="7">
        <v>8.3000000000000007</v>
      </c>
      <c r="E85" s="4">
        <f t="shared" si="6"/>
        <v>21.082000000000001</v>
      </c>
      <c r="F85" s="4">
        <f t="shared" si="8"/>
        <v>10.964112</v>
      </c>
      <c r="G85" s="5">
        <f t="shared" si="7"/>
        <v>35.971387572959998</v>
      </c>
      <c r="H85" s="17">
        <v>38</v>
      </c>
    </row>
    <row r="86" spans="1:8" x14ac:dyDescent="0.25">
      <c r="A86" s="3">
        <v>5</v>
      </c>
      <c r="B86" s="6">
        <v>85</v>
      </c>
      <c r="C86" s="2">
        <v>120</v>
      </c>
      <c r="D86" s="7">
        <v>7.4</v>
      </c>
      <c r="E86" s="4">
        <f t="shared" si="6"/>
        <v>18.796000000000003</v>
      </c>
      <c r="F86" s="4">
        <f t="shared" si="8"/>
        <v>10.013136000000001</v>
      </c>
      <c r="G86" s="5">
        <f t="shared" si="7"/>
        <v>32.851396982880004</v>
      </c>
      <c r="H86" s="16"/>
    </row>
    <row r="87" spans="1:8" x14ac:dyDescent="0.25">
      <c r="A87" s="3">
        <v>5</v>
      </c>
      <c r="B87" s="6">
        <v>89</v>
      </c>
      <c r="C87" s="2">
        <v>120</v>
      </c>
      <c r="D87" s="7">
        <v>9.6</v>
      </c>
      <c r="E87" s="4">
        <f t="shared" si="6"/>
        <v>24.384</v>
      </c>
      <c r="F87" s="4">
        <f t="shared" si="8"/>
        <v>12.337744000000001</v>
      </c>
      <c r="G87" s="5">
        <f t="shared" si="7"/>
        <v>40.478040647520004</v>
      </c>
      <c r="H87" s="16"/>
    </row>
    <row r="88" spans="1:8" x14ac:dyDescent="0.25">
      <c r="A88" s="3">
        <v>5</v>
      </c>
      <c r="B88" s="6">
        <v>124</v>
      </c>
      <c r="C88" s="2">
        <v>120</v>
      </c>
      <c r="D88" s="7">
        <v>8.1999999999999993</v>
      </c>
      <c r="E88" s="4">
        <f t="shared" si="6"/>
        <v>20.827999999999999</v>
      </c>
      <c r="F88" s="4">
        <f t="shared" si="8"/>
        <v>10.858447999999999</v>
      </c>
      <c r="G88" s="5">
        <f t="shared" si="7"/>
        <v>35.624721951839994</v>
      </c>
      <c r="H88" s="16"/>
    </row>
    <row r="89" spans="1:8" x14ac:dyDescent="0.25">
      <c r="A89" s="3">
        <v>5</v>
      </c>
      <c r="B89" s="6">
        <v>135</v>
      </c>
      <c r="C89" s="2">
        <v>120</v>
      </c>
      <c r="D89" s="7">
        <v>11.1</v>
      </c>
      <c r="E89" s="4">
        <f t="shared" si="6"/>
        <v>28.193999999999999</v>
      </c>
      <c r="F89" s="4">
        <f t="shared" si="8"/>
        <v>13.922704</v>
      </c>
      <c r="G89" s="5">
        <f t="shared" si="7"/>
        <v>45.678024964319995</v>
      </c>
      <c r="H89" s="16"/>
    </row>
    <row r="90" spans="1:8" x14ac:dyDescent="0.25">
      <c r="A90" s="3">
        <v>5</v>
      </c>
      <c r="B90" s="6">
        <v>144</v>
      </c>
      <c r="C90" s="2">
        <v>120</v>
      </c>
      <c r="D90" s="7">
        <v>7.9</v>
      </c>
      <c r="E90" s="4">
        <f t="shared" si="6"/>
        <v>20.066000000000003</v>
      </c>
      <c r="F90" s="4">
        <f t="shared" si="8"/>
        <v>10.541456</v>
      </c>
      <c r="G90" s="5">
        <f t="shared" si="7"/>
        <v>34.584725088479999</v>
      </c>
      <c r="H90" s="16"/>
    </row>
    <row r="91" spans="1:8" x14ac:dyDescent="0.25">
      <c r="A91" s="3">
        <v>5</v>
      </c>
      <c r="B91" s="6">
        <v>162</v>
      </c>
      <c r="C91" s="2">
        <v>120</v>
      </c>
      <c r="D91" s="7">
        <v>10.4</v>
      </c>
      <c r="E91" s="4">
        <f t="shared" si="6"/>
        <v>26.416</v>
      </c>
      <c r="F91" s="4">
        <f t="shared" si="8"/>
        <v>13.183056000000001</v>
      </c>
      <c r="G91" s="5">
        <f t="shared" si="7"/>
        <v>43.251365616480001</v>
      </c>
      <c r="H91" s="16"/>
    </row>
    <row r="92" spans="1:8" x14ac:dyDescent="0.25">
      <c r="A92" s="3">
        <v>5</v>
      </c>
      <c r="B92" s="6">
        <v>192</v>
      </c>
      <c r="C92" s="2">
        <v>120</v>
      </c>
      <c r="D92" s="7">
        <v>10</v>
      </c>
      <c r="E92" s="4">
        <f t="shared" si="6"/>
        <v>25.4</v>
      </c>
      <c r="F92" s="4">
        <f t="shared" si="8"/>
        <v>12.760400000000001</v>
      </c>
      <c r="G92" s="5">
        <f t="shared" si="7"/>
        <v>41.864703132000002</v>
      </c>
      <c r="H92" s="16"/>
    </row>
    <row r="93" spans="1:8" x14ac:dyDescent="0.25">
      <c r="A93" s="3">
        <v>5</v>
      </c>
      <c r="B93" s="6">
        <v>235</v>
      </c>
      <c r="C93" s="2">
        <v>120</v>
      </c>
      <c r="D93" s="7">
        <v>8.4</v>
      </c>
      <c r="E93" s="4">
        <f t="shared" si="6"/>
        <v>21.336000000000002</v>
      </c>
      <c r="F93" s="4">
        <f t="shared" si="8"/>
        <v>11.069776000000001</v>
      </c>
      <c r="G93" s="5">
        <f t="shared" si="7"/>
        <v>36.318053194080001</v>
      </c>
      <c r="H93" s="16"/>
    </row>
    <row r="94" spans="1:8" x14ac:dyDescent="0.25">
      <c r="A94" s="3">
        <v>5</v>
      </c>
      <c r="B94" s="6">
        <v>248</v>
      </c>
      <c r="C94" s="2">
        <v>120</v>
      </c>
      <c r="D94" s="7">
        <v>8.5</v>
      </c>
      <c r="E94" s="4">
        <f t="shared" si="6"/>
        <v>21.59</v>
      </c>
      <c r="F94" s="4">
        <f t="shared" si="8"/>
        <v>11.175439999999998</v>
      </c>
      <c r="G94" s="5">
        <f t="shared" si="7"/>
        <v>36.66471881519999</v>
      </c>
      <c r="H94" s="16"/>
    </row>
    <row r="95" spans="1:8" x14ac:dyDescent="0.25">
      <c r="A95" s="3">
        <v>5</v>
      </c>
      <c r="B95" s="6">
        <v>259</v>
      </c>
      <c r="C95" s="2">
        <v>120</v>
      </c>
      <c r="D95" s="7">
        <v>9</v>
      </c>
      <c r="E95" s="4">
        <f t="shared" si="6"/>
        <v>22.86</v>
      </c>
      <c r="F95" s="4">
        <f t="shared" si="8"/>
        <v>11.703759999999999</v>
      </c>
      <c r="G95" s="5">
        <f t="shared" si="7"/>
        <v>38.398046920799999</v>
      </c>
      <c r="H95" s="16"/>
    </row>
    <row r="96" spans="1:8" x14ac:dyDescent="0.25">
      <c r="A96" s="3">
        <v>5</v>
      </c>
      <c r="B96" s="6">
        <v>264</v>
      </c>
      <c r="C96" s="2">
        <v>120</v>
      </c>
      <c r="D96" s="7">
        <v>10.3</v>
      </c>
      <c r="E96" s="4">
        <f t="shared" si="6"/>
        <v>26.162000000000003</v>
      </c>
      <c r="F96" s="4">
        <f t="shared" si="8"/>
        <v>13.077392</v>
      </c>
      <c r="G96" s="5">
        <f t="shared" si="7"/>
        <v>42.904699995359998</v>
      </c>
      <c r="H96" s="16"/>
    </row>
    <row r="97" spans="1:8" x14ac:dyDescent="0.25">
      <c r="A97" s="3">
        <v>5</v>
      </c>
      <c r="B97" s="6">
        <v>287</v>
      </c>
      <c r="C97" s="2">
        <v>120</v>
      </c>
      <c r="D97" s="7">
        <v>8.1</v>
      </c>
      <c r="E97" s="4">
        <f t="shared" si="6"/>
        <v>20.573999999999998</v>
      </c>
      <c r="F97" s="4">
        <f t="shared" si="8"/>
        <v>10.752783999999998</v>
      </c>
      <c r="G97" s="5">
        <f t="shared" si="7"/>
        <v>35.278056330719991</v>
      </c>
      <c r="H97" s="16"/>
    </row>
    <row r="98" spans="1:8" x14ac:dyDescent="0.25">
      <c r="A98" s="3">
        <v>5</v>
      </c>
      <c r="B98" s="6">
        <v>289</v>
      </c>
      <c r="C98" s="2">
        <v>120</v>
      </c>
      <c r="D98" s="7">
        <v>9.1999999999999993</v>
      </c>
      <c r="E98" s="4">
        <f t="shared" si="6"/>
        <v>23.367999999999999</v>
      </c>
      <c r="F98" s="4">
        <f t="shared" si="8"/>
        <v>11.915087999999997</v>
      </c>
      <c r="G98" s="5">
        <f t="shared" si="7"/>
        <v>39.091378163039991</v>
      </c>
      <c r="H98" s="16"/>
    </row>
    <row r="99" spans="1:8" x14ac:dyDescent="0.25">
      <c r="A99" s="3">
        <v>5</v>
      </c>
      <c r="B99" s="6">
        <v>320</v>
      </c>
      <c r="C99" s="2">
        <v>120</v>
      </c>
      <c r="D99" s="7">
        <v>8</v>
      </c>
      <c r="E99" s="4">
        <f t="shared" si="6"/>
        <v>20.32</v>
      </c>
      <c r="F99" s="4">
        <f t="shared" si="8"/>
        <v>10.647120000000001</v>
      </c>
      <c r="G99" s="5">
        <f t="shared" si="7"/>
        <v>34.931390709600002</v>
      </c>
      <c r="H99" s="16"/>
    </row>
    <row r="100" spans="1:8" x14ac:dyDescent="0.25">
      <c r="A100" s="3">
        <v>5</v>
      </c>
      <c r="B100" s="6">
        <v>355</v>
      </c>
      <c r="C100" s="2">
        <v>120</v>
      </c>
      <c r="D100" s="7">
        <v>12.4</v>
      </c>
      <c r="E100" s="4">
        <f t="shared" si="6"/>
        <v>31.496000000000002</v>
      </c>
      <c r="F100" s="4">
        <f t="shared" si="8"/>
        <v>15.296336</v>
      </c>
      <c r="G100" s="5">
        <f t="shared" si="7"/>
        <v>50.184678038880001</v>
      </c>
      <c r="H100" s="16"/>
    </row>
    <row r="101" spans="1:8" x14ac:dyDescent="0.25">
      <c r="A101" s="3">
        <v>5</v>
      </c>
      <c r="B101" s="6">
        <v>359</v>
      </c>
      <c r="C101" s="2">
        <v>120</v>
      </c>
      <c r="D101" s="7">
        <v>10.4</v>
      </c>
      <c r="E101" s="4">
        <f t="shared" si="6"/>
        <v>26.416</v>
      </c>
      <c r="F101" s="4">
        <f t="shared" si="8"/>
        <v>13.183056000000001</v>
      </c>
      <c r="G101" s="5">
        <f t="shared" si="7"/>
        <v>43.251365616480001</v>
      </c>
      <c r="H101" s="16"/>
    </row>
    <row r="102" spans="1:8" x14ac:dyDescent="0.25">
      <c r="A102" s="3">
        <v>5</v>
      </c>
      <c r="B102" s="6">
        <v>366</v>
      </c>
      <c r="C102" s="2">
        <v>120</v>
      </c>
      <c r="D102" s="7">
        <v>10.5</v>
      </c>
      <c r="E102" s="4">
        <f t="shared" si="6"/>
        <v>26.67</v>
      </c>
      <c r="F102" s="4">
        <f t="shared" si="8"/>
        <v>13.288720000000001</v>
      </c>
      <c r="G102" s="5">
        <f t="shared" si="7"/>
        <v>43.598031237600004</v>
      </c>
      <c r="H102" s="16"/>
    </row>
    <row r="103" spans="1:8" x14ac:dyDescent="0.25">
      <c r="A103" s="3">
        <v>5</v>
      </c>
      <c r="B103" s="6">
        <v>372</v>
      </c>
      <c r="C103" s="2">
        <v>120</v>
      </c>
      <c r="D103" s="7">
        <v>8.9</v>
      </c>
      <c r="E103" s="4">
        <f t="shared" si="6"/>
        <v>22.606000000000002</v>
      </c>
      <c r="F103" s="4">
        <f t="shared" si="8"/>
        <v>11.598096000000002</v>
      </c>
      <c r="G103" s="5">
        <f t="shared" si="7"/>
        <v>38.051381299680003</v>
      </c>
      <c r="H103" s="16"/>
    </row>
    <row r="104" spans="1:8" x14ac:dyDescent="0.25">
      <c r="A104" s="3">
        <v>5</v>
      </c>
      <c r="B104" s="6">
        <v>380</v>
      </c>
      <c r="C104" s="2">
        <v>120</v>
      </c>
      <c r="D104" s="7">
        <v>9.3000000000000007</v>
      </c>
      <c r="E104" s="4">
        <f t="shared" si="6"/>
        <v>23.622000000000003</v>
      </c>
      <c r="F104" s="4">
        <f t="shared" si="8"/>
        <v>12.020752000000002</v>
      </c>
      <c r="G104" s="5">
        <f t="shared" si="7"/>
        <v>39.438043784160001</v>
      </c>
      <c r="H104" s="16"/>
    </row>
    <row r="105" spans="1:8" x14ac:dyDescent="0.25">
      <c r="A105" s="3">
        <v>5</v>
      </c>
      <c r="B105" s="6">
        <v>403</v>
      </c>
      <c r="C105" s="2">
        <v>120</v>
      </c>
      <c r="D105" s="7">
        <v>11</v>
      </c>
      <c r="E105" s="4">
        <f t="shared" si="6"/>
        <v>27.94</v>
      </c>
      <c r="F105" s="4">
        <f t="shared" si="8"/>
        <v>13.817039999999999</v>
      </c>
      <c r="G105" s="5">
        <f t="shared" si="7"/>
        <v>45.331359343199992</v>
      </c>
      <c r="H105" s="16"/>
    </row>
    <row r="106" spans="1:8" x14ac:dyDescent="0.25">
      <c r="A106" s="3">
        <v>6</v>
      </c>
      <c r="B106" s="6">
        <v>10</v>
      </c>
      <c r="C106" s="2">
        <v>80</v>
      </c>
      <c r="D106" s="7">
        <v>13.7</v>
      </c>
      <c r="E106" s="4">
        <f t="shared" si="6"/>
        <v>34.798000000000002</v>
      </c>
      <c r="F106" s="4">
        <f t="shared" ref="F106:F116" si="9">2.474+E106*0.399</f>
        <v>16.358402000000002</v>
      </c>
      <c r="G106" s="5">
        <f t="shared" si="7"/>
        <v>53.669136033660003</v>
      </c>
      <c r="H106" s="16"/>
    </row>
    <row r="107" spans="1:8" x14ac:dyDescent="0.25">
      <c r="A107" s="3">
        <v>6</v>
      </c>
      <c r="B107" s="6">
        <v>22</v>
      </c>
      <c r="C107" s="2">
        <v>80</v>
      </c>
      <c r="D107" s="7">
        <v>12.9</v>
      </c>
      <c r="E107" s="4">
        <f t="shared" si="6"/>
        <v>32.765999999999998</v>
      </c>
      <c r="F107" s="4">
        <f t="shared" si="9"/>
        <v>15.547634</v>
      </c>
      <c r="G107" s="5">
        <f t="shared" si="7"/>
        <v>51.009144056220002</v>
      </c>
      <c r="H107" s="16"/>
    </row>
    <row r="108" spans="1:8" x14ac:dyDescent="0.25">
      <c r="A108" s="3">
        <v>6</v>
      </c>
      <c r="B108" s="6">
        <v>76</v>
      </c>
      <c r="C108" s="2">
        <v>80</v>
      </c>
      <c r="D108" s="7">
        <v>13</v>
      </c>
      <c r="E108" s="4">
        <f t="shared" si="6"/>
        <v>33.020000000000003</v>
      </c>
      <c r="F108" s="4">
        <f t="shared" si="9"/>
        <v>15.648980000000002</v>
      </c>
      <c r="G108" s="5">
        <f t="shared" si="7"/>
        <v>51.341643053400006</v>
      </c>
      <c r="H108" s="17">
        <v>60</v>
      </c>
    </row>
    <row r="109" spans="1:8" x14ac:dyDescent="0.25">
      <c r="A109" s="3">
        <v>6</v>
      </c>
      <c r="B109" s="6">
        <v>93</v>
      </c>
      <c r="C109" s="2">
        <v>80</v>
      </c>
      <c r="D109" s="7">
        <v>13.7</v>
      </c>
      <c r="E109" s="4">
        <f t="shared" si="6"/>
        <v>34.798000000000002</v>
      </c>
      <c r="F109" s="4">
        <f t="shared" si="9"/>
        <v>16.358402000000002</v>
      </c>
      <c r="G109" s="5">
        <f t="shared" si="7"/>
        <v>53.669136033660003</v>
      </c>
      <c r="H109" s="16"/>
    </row>
    <row r="110" spans="1:8" x14ac:dyDescent="0.25">
      <c r="A110" s="3">
        <v>6</v>
      </c>
      <c r="B110" s="6">
        <v>130</v>
      </c>
      <c r="C110" s="2">
        <v>80</v>
      </c>
      <c r="D110" s="7">
        <v>11.1</v>
      </c>
      <c r="E110" s="4">
        <f t="shared" si="6"/>
        <v>28.193999999999999</v>
      </c>
      <c r="F110" s="4">
        <f t="shared" si="9"/>
        <v>13.723406000000001</v>
      </c>
      <c r="G110" s="5">
        <f t="shared" si="7"/>
        <v>45.02416210698</v>
      </c>
      <c r="H110" s="16"/>
    </row>
    <row r="111" spans="1:8" x14ac:dyDescent="0.25">
      <c r="A111" s="3">
        <v>6</v>
      </c>
      <c r="B111" s="6">
        <v>132</v>
      </c>
      <c r="C111" s="2">
        <v>80</v>
      </c>
      <c r="D111" s="8">
        <v>12.9</v>
      </c>
      <c r="E111" s="4">
        <f t="shared" si="6"/>
        <v>32.765999999999998</v>
      </c>
      <c r="F111" s="4">
        <f t="shared" si="9"/>
        <v>15.547634</v>
      </c>
      <c r="G111" s="5">
        <f t="shared" si="7"/>
        <v>51.009144056220002</v>
      </c>
      <c r="H111" s="18">
        <v>47</v>
      </c>
    </row>
    <row r="112" spans="1:8" x14ac:dyDescent="0.25">
      <c r="A112" s="3">
        <v>6</v>
      </c>
      <c r="B112" s="6">
        <v>149</v>
      </c>
      <c r="C112" s="2">
        <v>80</v>
      </c>
      <c r="D112" s="7">
        <v>11</v>
      </c>
      <c r="E112" s="4">
        <f t="shared" si="6"/>
        <v>27.94</v>
      </c>
      <c r="F112" s="4">
        <f t="shared" si="9"/>
        <v>13.622060000000001</v>
      </c>
      <c r="G112" s="5">
        <f t="shared" si="7"/>
        <v>44.691663109800004</v>
      </c>
      <c r="H112" s="16"/>
    </row>
    <row r="113" spans="1:8" x14ac:dyDescent="0.25">
      <c r="A113" s="3">
        <v>6</v>
      </c>
      <c r="B113" s="6">
        <v>181</v>
      </c>
      <c r="C113" s="2">
        <v>80</v>
      </c>
      <c r="D113" s="7">
        <v>12.1</v>
      </c>
      <c r="E113" s="4">
        <f t="shared" si="6"/>
        <v>30.733999999999998</v>
      </c>
      <c r="F113" s="4">
        <f t="shared" si="9"/>
        <v>14.736866000000001</v>
      </c>
      <c r="G113" s="5">
        <f t="shared" si="7"/>
        <v>48.349152078780001</v>
      </c>
      <c r="H113" s="16"/>
    </row>
    <row r="114" spans="1:8" x14ac:dyDescent="0.25">
      <c r="A114" s="3">
        <v>6</v>
      </c>
      <c r="B114" s="6">
        <v>237</v>
      </c>
      <c r="C114" s="2">
        <v>80</v>
      </c>
      <c r="D114" s="7">
        <v>10.1</v>
      </c>
      <c r="E114" s="4">
        <f t="shared" si="6"/>
        <v>25.654</v>
      </c>
      <c r="F114" s="4">
        <f t="shared" si="9"/>
        <v>12.709946</v>
      </c>
      <c r="G114" s="5">
        <f t="shared" si="7"/>
        <v>41.69917213518</v>
      </c>
      <c r="H114" s="16"/>
    </row>
    <row r="115" spans="1:8" x14ac:dyDescent="0.25">
      <c r="A115" s="3">
        <v>6</v>
      </c>
      <c r="B115" s="6">
        <v>260</v>
      </c>
      <c r="C115" s="2">
        <v>80</v>
      </c>
      <c r="D115" s="7">
        <v>11.7</v>
      </c>
      <c r="E115" s="4">
        <f t="shared" si="6"/>
        <v>29.718</v>
      </c>
      <c r="F115" s="4">
        <f t="shared" si="9"/>
        <v>14.331482000000001</v>
      </c>
      <c r="G115" s="5">
        <f t="shared" si="7"/>
        <v>47.019156090060001</v>
      </c>
      <c r="H115" s="16"/>
    </row>
    <row r="116" spans="1:8" x14ac:dyDescent="0.25">
      <c r="A116" s="3">
        <v>6</v>
      </c>
      <c r="B116" s="6">
        <v>278</v>
      </c>
      <c r="C116" s="2">
        <v>80</v>
      </c>
      <c r="D116" s="7">
        <v>13</v>
      </c>
      <c r="E116" s="4">
        <f t="shared" si="6"/>
        <v>33.020000000000003</v>
      </c>
      <c r="F116" s="4">
        <f t="shared" si="9"/>
        <v>15.648980000000002</v>
      </c>
      <c r="G116" s="5">
        <f t="shared" si="7"/>
        <v>51.341643053400006</v>
      </c>
      <c r="H116" s="16"/>
    </row>
    <row r="117" spans="1:8" x14ac:dyDescent="0.25">
      <c r="A117" s="3">
        <v>7</v>
      </c>
      <c r="B117" s="6">
        <v>25</v>
      </c>
      <c r="C117" s="2">
        <v>30</v>
      </c>
      <c r="D117" s="7">
        <v>21.2</v>
      </c>
      <c r="E117" s="4">
        <f t="shared" si="6"/>
        <v>53.847999999999999</v>
      </c>
      <c r="F117" s="4">
        <f t="shared" ref="F117:F126" si="10">3.495+E117*0.314</f>
        <v>20.403272000000001</v>
      </c>
      <c r="G117" s="5">
        <f t="shared" si="7"/>
        <v>66.939666875759997</v>
      </c>
      <c r="H117" s="16"/>
    </row>
    <row r="118" spans="1:8" x14ac:dyDescent="0.25">
      <c r="A118" s="3">
        <v>7</v>
      </c>
      <c r="B118" s="6">
        <v>35</v>
      </c>
      <c r="C118" s="2">
        <v>30</v>
      </c>
      <c r="D118" s="7">
        <v>21.2</v>
      </c>
      <c r="E118" s="4">
        <f t="shared" si="6"/>
        <v>53.847999999999999</v>
      </c>
      <c r="F118" s="4">
        <f t="shared" si="10"/>
        <v>20.403272000000001</v>
      </c>
      <c r="G118" s="5">
        <f t="shared" si="7"/>
        <v>66.939666875759997</v>
      </c>
      <c r="H118" s="16"/>
    </row>
    <row r="119" spans="1:8" x14ac:dyDescent="0.25">
      <c r="A119" s="3">
        <v>7</v>
      </c>
      <c r="B119" s="6">
        <v>56</v>
      </c>
      <c r="C119" s="2">
        <v>30</v>
      </c>
      <c r="D119" s="7">
        <v>22</v>
      </c>
      <c r="E119" s="4">
        <f t="shared" si="6"/>
        <v>55.88</v>
      </c>
      <c r="F119" s="4">
        <f t="shared" si="10"/>
        <v>21.041320000000002</v>
      </c>
      <c r="G119" s="5">
        <f t="shared" si="7"/>
        <v>69.032993895600001</v>
      </c>
      <c r="H119" s="16"/>
    </row>
    <row r="120" spans="1:8" x14ac:dyDescent="0.25">
      <c r="A120" s="3">
        <v>7</v>
      </c>
      <c r="B120" s="6">
        <v>93</v>
      </c>
      <c r="C120" s="2">
        <v>30</v>
      </c>
      <c r="D120" s="7">
        <v>20.100000000000001</v>
      </c>
      <c r="E120" s="4">
        <f t="shared" si="6"/>
        <v>51.054000000000002</v>
      </c>
      <c r="F120" s="4">
        <f t="shared" si="10"/>
        <v>19.525956000000001</v>
      </c>
      <c r="G120" s="5">
        <f t="shared" si="7"/>
        <v>64.061342223479997</v>
      </c>
      <c r="H120" s="16"/>
    </row>
    <row r="121" spans="1:8" x14ac:dyDescent="0.25">
      <c r="A121" s="3">
        <v>7</v>
      </c>
      <c r="B121" s="6">
        <v>98</v>
      </c>
      <c r="C121" s="2">
        <v>30</v>
      </c>
      <c r="D121" s="7">
        <v>19.100000000000001</v>
      </c>
      <c r="E121" s="4">
        <f t="shared" si="6"/>
        <v>48.514000000000003</v>
      </c>
      <c r="F121" s="4">
        <f t="shared" si="10"/>
        <v>18.728396</v>
      </c>
      <c r="G121" s="5">
        <f t="shared" si="7"/>
        <v>61.444683448679996</v>
      </c>
      <c r="H121" s="16"/>
    </row>
    <row r="122" spans="1:8" x14ac:dyDescent="0.25">
      <c r="A122" s="3">
        <v>7</v>
      </c>
      <c r="B122" s="6">
        <v>105</v>
      </c>
      <c r="C122" s="2">
        <v>30</v>
      </c>
      <c r="D122" s="7">
        <v>19.600000000000001</v>
      </c>
      <c r="E122" s="4">
        <f t="shared" si="6"/>
        <v>49.784000000000006</v>
      </c>
      <c r="F122" s="4">
        <f t="shared" si="10"/>
        <v>19.127176000000002</v>
      </c>
      <c r="G122" s="5">
        <f t="shared" si="7"/>
        <v>62.753012836080003</v>
      </c>
      <c r="H122" s="16"/>
    </row>
    <row r="123" spans="1:8" x14ac:dyDescent="0.25">
      <c r="A123" s="3">
        <v>7</v>
      </c>
      <c r="B123" s="6">
        <v>112</v>
      </c>
      <c r="C123" s="2">
        <v>30</v>
      </c>
      <c r="D123" s="7">
        <v>17.100000000000001</v>
      </c>
      <c r="E123" s="4">
        <f t="shared" si="6"/>
        <v>43.434000000000005</v>
      </c>
      <c r="F123" s="4">
        <f t="shared" si="10"/>
        <v>17.133276000000002</v>
      </c>
      <c r="G123" s="5">
        <f t="shared" si="7"/>
        <v>56.211365899080008</v>
      </c>
      <c r="H123" s="17">
        <v>74</v>
      </c>
    </row>
    <row r="124" spans="1:8" x14ac:dyDescent="0.25">
      <c r="A124" s="3">
        <v>7</v>
      </c>
      <c r="B124" s="6">
        <v>122</v>
      </c>
      <c r="C124" s="2">
        <v>30</v>
      </c>
      <c r="D124" s="7">
        <v>20.2</v>
      </c>
      <c r="E124" s="4">
        <f t="shared" si="6"/>
        <v>51.308</v>
      </c>
      <c r="F124" s="4">
        <f t="shared" si="10"/>
        <v>19.605712</v>
      </c>
      <c r="G124" s="5">
        <f t="shared" si="7"/>
        <v>64.323008100959996</v>
      </c>
      <c r="H124" s="16"/>
    </row>
    <row r="125" spans="1:8" x14ac:dyDescent="0.25">
      <c r="A125" s="3">
        <v>7</v>
      </c>
      <c r="B125" s="6">
        <v>128</v>
      </c>
      <c r="C125" s="2">
        <v>30</v>
      </c>
      <c r="D125" s="7">
        <v>17.3</v>
      </c>
      <c r="E125" s="4">
        <f t="shared" si="6"/>
        <v>43.942</v>
      </c>
      <c r="F125" s="4">
        <f t="shared" si="10"/>
        <v>17.292788000000002</v>
      </c>
      <c r="G125" s="5">
        <f t="shared" si="7"/>
        <v>56.734697654040005</v>
      </c>
      <c r="H125" s="16"/>
    </row>
    <row r="126" spans="1:8" x14ac:dyDescent="0.25">
      <c r="A126" s="3">
        <v>7</v>
      </c>
      <c r="B126" s="6">
        <v>163</v>
      </c>
      <c r="C126" s="2">
        <v>30</v>
      </c>
      <c r="D126" s="7">
        <v>17.7</v>
      </c>
      <c r="E126" s="4">
        <f t="shared" si="6"/>
        <v>44.957999999999998</v>
      </c>
      <c r="F126" s="4">
        <f t="shared" si="10"/>
        <v>17.611812</v>
      </c>
      <c r="G126" s="5">
        <f t="shared" si="7"/>
        <v>57.78136116396</v>
      </c>
      <c r="H126" s="16"/>
    </row>
    <row r="127" spans="1:8" x14ac:dyDescent="0.25">
      <c r="A127" s="3">
        <v>8</v>
      </c>
      <c r="B127" s="6">
        <v>23</v>
      </c>
      <c r="C127" s="2">
        <v>150</v>
      </c>
      <c r="D127" s="7">
        <v>9.6</v>
      </c>
      <c r="E127" s="4">
        <f t="shared" si="6"/>
        <v>24.384</v>
      </c>
      <c r="F127" s="4">
        <f t="shared" ref="F127:F167" si="11">3.131+E127*0.401</f>
        <v>12.908984</v>
      </c>
      <c r="G127" s="5">
        <f t="shared" si="7"/>
        <v>42.352181976719997</v>
      </c>
      <c r="H127" s="16"/>
    </row>
    <row r="128" spans="1:8" x14ac:dyDescent="0.25">
      <c r="A128" s="3">
        <v>8</v>
      </c>
      <c r="B128" s="6">
        <v>31</v>
      </c>
      <c r="C128" s="2">
        <v>150</v>
      </c>
      <c r="D128" s="7">
        <v>8.4</v>
      </c>
      <c r="E128" s="4">
        <f t="shared" si="6"/>
        <v>21.336000000000002</v>
      </c>
      <c r="F128" s="4">
        <f t="shared" si="11"/>
        <v>11.686736000000002</v>
      </c>
      <c r="G128" s="5">
        <f t="shared" si="7"/>
        <v>38.342194070880005</v>
      </c>
      <c r="H128" s="16"/>
    </row>
    <row r="129" spans="1:8" x14ac:dyDescent="0.25">
      <c r="A129" s="3">
        <v>8</v>
      </c>
      <c r="B129" s="6">
        <v>57</v>
      </c>
      <c r="C129" s="2">
        <v>150</v>
      </c>
      <c r="D129" s="7">
        <v>7.8</v>
      </c>
      <c r="E129" s="4">
        <f t="shared" si="6"/>
        <v>19.812000000000001</v>
      </c>
      <c r="F129" s="4">
        <f t="shared" si="11"/>
        <v>11.075612000000001</v>
      </c>
      <c r="G129" s="5">
        <f t="shared" si="7"/>
        <v>36.337200117960002</v>
      </c>
      <c r="H129" s="16"/>
    </row>
    <row r="130" spans="1:8" x14ac:dyDescent="0.25">
      <c r="A130" s="3">
        <v>8</v>
      </c>
      <c r="B130" s="6">
        <v>66</v>
      </c>
      <c r="C130" s="2">
        <v>150</v>
      </c>
      <c r="D130" s="7">
        <v>7.5</v>
      </c>
      <c r="E130" s="4">
        <f t="shared" si="6"/>
        <v>19.05</v>
      </c>
      <c r="F130" s="4">
        <f t="shared" si="11"/>
        <v>10.770050000000001</v>
      </c>
      <c r="G130" s="5">
        <f t="shared" si="7"/>
        <v>35.3347031415</v>
      </c>
      <c r="H130" s="16"/>
    </row>
    <row r="131" spans="1:8" x14ac:dyDescent="0.25">
      <c r="A131" s="3">
        <v>8</v>
      </c>
      <c r="B131" s="6">
        <v>68</v>
      </c>
      <c r="C131" s="2">
        <v>150</v>
      </c>
      <c r="D131" s="7">
        <v>8.5</v>
      </c>
      <c r="E131" s="4">
        <f t="shared" ref="E131:E194" si="12">D131*2.54</f>
        <v>21.59</v>
      </c>
      <c r="F131" s="4">
        <f t="shared" si="11"/>
        <v>11.788590000000001</v>
      </c>
      <c r="G131" s="5">
        <f t="shared" ref="G131:G194" si="13">F131*3.28083</f>
        <v>38.676359729700003</v>
      </c>
      <c r="H131" s="16"/>
    </row>
    <row r="132" spans="1:8" x14ac:dyDescent="0.25">
      <c r="A132" s="3">
        <v>8</v>
      </c>
      <c r="B132" s="6">
        <v>99</v>
      </c>
      <c r="C132" s="2">
        <v>150</v>
      </c>
      <c r="D132" s="7">
        <v>6.4</v>
      </c>
      <c r="E132" s="4">
        <f t="shared" si="12"/>
        <v>16.256</v>
      </c>
      <c r="F132" s="4">
        <f t="shared" si="11"/>
        <v>9.6496560000000002</v>
      </c>
      <c r="G132" s="5">
        <f t="shared" si="13"/>
        <v>31.658880894479999</v>
      </c>
      <c r="H132" s="16"/>
    </row>
    <row r="133" spans="1:8" x14ac:dyDescent="0.25">
      <c r="A133" s="3">
        <v>8</v>
      </c>
      <c r="B133" s="6">
        <v>125</v>
      </c>
      <c r="C133" s="2">
        <v>150</v>
      </c>
      <c r="D133" s="7">
        <v>6.4</v>
      </c>
      <c r="E133" s="4">
        <f t="shared" si="12"/>
        <v>16.256</v>
      </c>
      <c r="F133" s="4">
        <f t="shared" si="11"/>
        <v>9.6496560000000002</v>
      </c>
      <c r="G133" s="5">
        <f t="shared" si="13"/>
        <v>31.658880894479999</v>
      </c>
      <c r="H133" s="16"/>
    </row>
    <row r="134" spans="1:8" x14ac:dyDescent="0.25">
      <c r="A134" s="3">
        <v>8</v>
      </c>
      <c r="B134" s="6">
        <v>137</v>
      </c>
      <c r="C134" s="2">
        <v>150</v>
      </c>
      <c r="D134" s="7">
        <v>7.2</v>
      </c>
      <c r="E134" s="4">
        <f t="shared" si="12"/>
        <v>18.288</v>
      </c>
      <c r="F134" s="4">
        <f t="shared" si="11"/>
        <v>10.464488000000001</v>
      </c>
      <c r="G134" s="5">
        <f t="shared" si="13"/>
        <v>34.332206165040006</v>
      </c>
      <c r="H134" s="16"/>
    </row>
    <row r="135" spans="1:8" x14ac:dyDescent="0.25">
      <c r="A135" s="3">
        <v>8</v>
      </c>
      <c r="B135" s="6">
        <v>155</v>
      </c>
      <c r="C135" s="2">
        <v>150</v>
      </c>
      <c r="D135" s="7">
        <v>7.4</v>
      </c>
      <c r="E135" s="4">
        <f t="shared" si="12"/>
        <v>18.796000000000003</v>
      </c>
      <c r="F135" s="4">
        <f t="shared" si="11"/>
        <v>10.668196000000002</v>
      </c>
      <c r="G135" s="5">
        <f t="shared" si="13"/>
        <v>35.000537482680002</v>
      </c>
      <c r="H135" s="16"/>
    </row>
    <row r="136" spans="1:8" x14ac:dyDescent="0.25">
      <c r="A136" s="3">
        <v>8</v>
      </c>
      <c r="B136" s="6">
        <v>159</v>
      </c>
      <c r="C136" s="2">
        <v>150</v>
      </c>
      <c r="D136" s="7">
        <v>10.1</v>
      </c>
      <c r="E136" s="4">
        <f t="shared" si="12"/>
        <v>25.654</v>
      </c>
      <c r="F136" s="4">
        <f t="shared" si="11"/>
        <v>13.418254000000001</v>
      </c>
      <c r="G136" s="5">
        <f t="shared" si="13"/>
        <v>44.023010270820002</v>
      </c>
      <c r="H136" s="16"/>
    </row>
    <row r="137" spans="1:8" x14ac:dyDescent="0.25">
      <c r="A137" s="3">
        <v>8</v>
      </c>
      <c r="B137" s="6">
        <v>162</v>
      </c>
      <c r="C137" s="2">
        <v>150</v>
      </c>
      <c r="D137" s="7">
        <v>9.3000000000000007</v>
      </c>
      <c r="E137" s="4">
        <f t="shared" si="12"/>
        <v>23.622000000000003</v>
      </c>
      <c r="F137" s="4">
        <f t="shared" si="11"/>
        <v>12.603422000000002</v>
      </c>
      <c r="G137" s="5">
        <f t="shared" si="13"/>
        <v>41.349685000260003</v>
      </c>
      <c r="H137" s="16"/>
    </row>
    <row r="138" spans="1:8" x14ac:dyDescent="0.25">
      <c r="A138" s="3">
        <v>8</v>
      </c>
      <c r="B138" s="6">
        <v>168</v>
      </c>
      <c r="C138" s="2">
        <v>150</v>
      </c>
      <c r="D138" s="7">
        <v>7.8</v>
      </c>
      <c r="E138" s="4">
        <f t="shared" si="12"/>
        <v>19.812000000000001</v>
      </c>
      <c r="F138" s="4">
        <f t="shared" si="11"/>
        <v>11.075612000000001</v>
      </c>
      <c r="G138" s="5">
        <f t="shared" si="13"/>
        <v>36.337200117960002</v>
      </c>
      <c r="H138" s="16"/>
    </row>
    <row r="139" spans="1:8" x14ac:dyDescent="0.25">
      <c r="A139" s="3">
        <v>8</v>
      </c>
      <c r="B139" s="6">
        <v>170</v>
      </c>
      <c r="C139" s="2">
        <v>150</v>
      </c>
      <c r="D139" s="7">
        <v>7.3</v>
      </c>
      <c r="E139" s="4">
        <f t="shared" si="12"/>
        <v>18.541999999999998</v>
      </c>
      <c r="F139" s="4">
        <f t="shared" si="11"/>
        <v>10.566341999999999</v>
      </c>
      <c r="G139" s="5">
        <f t="shared" si="13"/>
        <v>34.666371823859997</v>
      </c>
      <c r="H139" s="16"/>
    </row>
    <row r="140" spans="1:8" x14ac:dyDescent="0.25">
      <c r="A140" s="3">
        <v>8</v>
      </c>
      <c r="B140" s="6">
        <v>180</v>
      </c>
      <c r="C140" s="2">
        <v>150</v>
      </c>
      <c r="D140" s="7">
        <v>8.6999999999999993</v>
      </c>
      <c r="E140" s="4">
        <f t="shared" si="12"/>
        <v>22.097999999999999</v>
      </c>
      <c r="F140" s="4">
        <f t="shared" si="11"/>
        <v>11.992298</v>
      </c>
      <c r="G140" s="5">
        <f t="shared" si="13"/>
        <v>39.34469104734</v>
      </c>
      <c r="H140" s="16"/>
    </row>
    <row r="141" spans="1:8" x14ac:dyDescent="0.25">
      <c r="A141" s="3">
        <v>8</v>
      </c>
      <c r="B141" s="6">
        <v>185</v>
      </c>
      <c r="C141" s="2">
        <v>150</v>
      </c>
      <c r="D141" s="7">
        <v>6.9</v>
      </c>
      <c r="E141" s="4">
        <f t="shared" si="12"/>
        <v>17.526</v>
      </c>
      <c r="F141" s="4">
        <f t="shared" si="11"/>
        <v>10.158925999999999</v>
      </c>
      <c r="G141" s="5">
        <f t="shared" si="13"/>
        <v>33.329709188579997</v>
      </c>
      <c r="H141" s="16"/>
    </row>
    <row r="142" spans="1:8" x14ac:dyDescent="0.25">
      <c r="A142" s="3">
        <v>8</v>
      </c>
      <c r="B142" s="6">
        <v>196</v>
      </c>
      <c r="C142" s="2">
        <v>150</v>
      </c>
      <c r="D142" s="7">
        <v>7.1</v>
      </c>
      <c r="E142" s="4">
        <f t="shared" si="12"/>
        <v>18.033999999999999</v>
      </c>
      <c r="F142" s="4">
        <f t="shared" si="11"/>
        <v>10.362634</v>
      </c>
      <c r="G142" s="5">
        <f t="shared" si="13"/>
        <v>33.998040506220001</v>
      </c>
      <c r="H142" s="17">
        <v>38</v>
      </c>
    </row>
    <row r="143" spans="1:8" x14ac:dyDescent="0.25">
      <c r="A143" s="3">
        <v>8</v>
      </c>
      <c r="B143" s="6">
        <v>206</v>
      </c>
      <c r="C143" s="2">
        <v>150</v>
      </c>
      <c r="D143" s="7">
        <v>7.7</v>
      </c>
      <c r="E143" s="4">
        <f t="shared" si="12"/>
        <v>19.558</v>
      </c>
      <c r="F143" s="4">
        <f t="shared" si="11"/>
        <v>10.973758</v>
      </c>
      <c r="G143" s="5">
        <f t="shared" si="13"/>
        <v>36.003034459139997</v>
      </c>
      <c r="H143" s="16"/>
    </row>
    <row r="144" spans="1:8" x14ac:dyDescent="0.25">
      <c r="A144" s="3">
        <v>8</v>
      </c>
      <c r="B144" s="6">
        <v>253</v>
      </c>
      <c r="C144" s="2">
        <v>150</v>
      </c>
      <c r="D144" s="7">
        <v>7.8</v>
      </c>
      <c r="E144" s="4">
        <f t="shared" si="12"/>
        <v>19.812000000000001</v>
      </c>
      <c r="F144" s="4">
        <f t="shared" si="11"/>
        <v>11.075612000000001</v>
      </c>
      <c r="G144" s="5">
        <f t="shared" si="13"/>
        <v>36.337200117960002</v>
      </c>
      <c r="H144" s="16"/>
    </row>
    <row r="145" spans="1:8" x14ac:dyDescent="0.25">
      <c r="A145" s="3">
        <v>8</v>
      </c>
      <c r="B145" s="6">
        <v>268</v>
      </c>
      <c r="C145" s="2">
        <v>150</v>
      </c>
      <c r="D145" s="7">
        <v>8.4</v>
      </c>
      <c r="E145" s="4">
        <f t="shared" si="12"/>
        <v>21.336000000000002</v>
      </c>
      <c r="F145" s="4">
        <f t="shared" si="11"/>
        <v>11.686736000000002</v>
      </c>
      <c r="G145" s="5">
        <f t="shared" si="13"/>
        <v>38.342194070880005</v>
      </c>
      <c r="H145" s="16"/>
    </row>
    <row r="146" spans="1:8" x14ac:dyDescent="0.25">
      <c r="A146" s="3">
        <v>8</v>
      </c>
      <c r="B146" s="6">
        <v>274</v>
      </c>
      <c r="C146" s="2">
        <v>150</v>
      </c>
      <c r="D146" s="7">
        <v>8.4</v>
      </c>
      <c r="E146" s="4">
        <f t="shared" si="12"/>
        <v>21.336000000000002</v>
      </c>
      <c r="F146" s="4">
        <f t="shared" si="11"/>
        <v>11.686736000000002</v>
      </c>
      <c r="G146" s="5">
        <f t="shared" si="13"/>
        <v>38.342194070880005</v>
      </c>
      <c r="H146" s="16"/>
    </row>
    <row r="147" spans="1:8" x14ac:dyDescent="0.25">
      <c r="A147" s="3">
        <v>8</v>
      </c>
      <c r="B147" s="6">
        <v>289</v>
      </c>
      <c r="C147" s="2">
        <v>150</v>
      </c>
      <c r="D147" s="7">
        <v>8.8000000000000007</v>
      </c>
      <c r="E147" s="4">
        <f t="shared" si="12"/>
        <v>22.352000000000004</v>
      </c>
      <c r="F147" s="4">
        <f t="shared" si="11"/>
        <v>12.094152000000003</v>
      </c>
      <c r="G147" s="5">
        <f t="shared" si="13"/>
        <v>39.678856706160012</v>
      </c>
      <c r="H147" s="16"/>
    </row>
    <row r="148" spans="1:8" x14ac:dyDescent="0.25">
      <c r="A148" s="3">
        <v>8</v>
      </c>
      <c r="B148" s="6">
        <v>322</v>
      </c>
      <c r="C148" s="2">
        <v>150</v>
      </c>
      <c r="D148" s="7">
        <v>9</v>
      </c>
      <c r="E148" s="4">
        <f t="shared" si="12"/>
        <v>22.86</v>
      </c>
      <c r="F148" s="4">
        <f t="shared" si="11"/>
        <v>12.29786</v>
      </c>
      <c r="G148" s="5">
        <f t="shared" si="13"/>
        <v>40.347188023800001</v>
      </c>
      <c r="H148" s="16"/>
    </row>
    <row r="149" spans="1:8" x14ac:dyDescent="0.25">
      <c r="A149" s="3">
        <v>8</v>
      </c>
      <c r="B149" s="6">
        <v>330</v>
      </c>
      <c r="C149" s="2">
        <v>150</v>
      </c>
      <c r="D149" s="7">
        <v>8.1</v>
      </c>
      <c r="E149" s="4">
        <f t="shared" si="12"/>
        <v>20.573999999999998</v>
      </c>
      <c r="F149" s="4">
        <f t="shared" si="11"/>
        <v>11.381174</v>
      </c>
      <c r="G149" s="5">
        <f t="shared" si="13"/>
        <v>37.339697094419996</v>
      </c>
      <c r="H149" s="16"/>
    </row>
    <row r="150" spans="1:8" x14ac:dyDescent="0.25">
      <c r="A150" s="3">
        <v>8</v>
      </c>
      <c r="B150" s="6">
        <v>366</v>
      </c>
      <c r="C150" s="2">
        <v>150</v>
      </c>
      <c r="D150" s="7">
        <v>7.8</v>
      </c>
      <c r="E150" s="4">
        <f t="shared" si="12"/>
        <v>19.812000000000001</v>
      </c>
      <c r="F150" s="4">
        <f t="shared" si="11"/>
        <v>11.075612000000001</v>
      </c>
      <c r="G150" s="5">
        <f t="shared" si="13"/>
        <v>36.337200117960002</v>
      </c>
      <c r="H150" s="16"/>
    </row>
    <row r="151" spans="1:8" x14ac:dyDescent="0.25">
      <c r="A151" s="3">
        <v>8</v>
      </c>
      <c r="B151" s="6">
        <v>388</v>
      </c>
      <c r="C151" s="2">
        <v>150</v>
      </c>
      <c r="D151" s="7">
        <v>8.1999999999999993</v>
      </c>
      <c r="E151" s="4">
        <f t="shared" si="12"/>
        <v>20.827999999999999</v>
      </c>
      <c r="F151" s="4">
        <f t="shared" si="11"/>
        <v>11.483028000000001</v>
      </c>
      <c r="G151" s="5">
        <f t="shared" si="13"/>
        <v>37.673862753240002</v>
      </c>
      <c r="H151" s="16"/>
    </row>
    <row r="152" spans="1:8" x14ac:dyDescent="0.25">
      <c r="A152" s="3">
        <v>8</v>
      </c>
      <c r="B152" s="6">
        <v>402</v>
      </c>
      <c r="C152" s="2">
        <v>150</v>
      </c>
      <c r="D152" s="7">
        <v>9.5</v>
      </c>
      <c r="E152" s="4">
        <f t="shared" si="12"/>
        <v>24.13</v>
      </c>
      <c r="F152" s="4">
        <f t="shared" si="11"/>
        <v>12.807130000000001</v>
      </c>
      <c r="G152" s="5">
        <f t="shared" si="13"/>
        <v>42.018016317899999</v>
      </c>
      <c r="H152" s="16"/>
    </row>
    <row r="153" spans="1:8" x14ac:dyDescent="0.25">
      <c r="A153" s="3">
        <v>8</v>
      </c>
      <c r="B153" s="6">
        <v>412</v>
      </c>
      <c r="C153" s="2">
        <v>150</v>
      </c>
      <c r="D153" s="7">
        <v>8.3000000000000007</v>
      </c>
      <c r="E153" s="4">
        <f t="shared" si="12"/>
        <v>21.082000000000001</v>
      </c>
      <c r="F153" s="4">
        <f t="shared" si="11"/>
        <v>11.584882</v>
      </c>
      <c r="G153" s="5">
        <f t="shared" si="13"/>
        <v>38.00802841206</v>
      </c>
      <c r="H153" s="17">
        <v>48</v>
      </c>
    </row>
    <row r="154" spans="1:8" x14ac:dyDescent="0.25">
      <c r="A154" s="3">
        <v>8</v>
      </c>
      <c r="B154" s="6">
        <v>428</v>
      </c>
      <c r="C154" s="2">
        <v>150</v>
      </c>
      <c r="D154" s="7">
        <v>8.9</v>
      </c>
      <c r="E154" s="4">
        <f t="shared" si="12"/>
        <v>22.606000000000002</v>
      </c>
      <c r="F154" s="4">
        <f t="shared" si="11"/>
        <v>12.196006000000001</v>
      </c>
      <c r="G154" s="5">
        <f t="shared" si="13"/>
        <v>40.013022364980003</v>
      </c>
      <c r="H154" s="16"/>
    </row>
    <row r="155" spans="1:8" x14ac:dyDescent="0.25">
      <c r="A155" s="3">
        <v>8</v>
      </c>
      <c r="B155" s="6">
        <v>430</v>
      </c>
      <c r="C155" s="2">
        <v>150</v>
      </c>
      <c r="D155" s="7">
        <v>8.1</v>
      </c>
      <c r="E155" s="4">
        <f t="shared" si="12"/>
        <v>20.573999999999998</v>
      </c>
      <c r="F155" s="4">
        <f t="shared" si="11"/>
        <v>11.381174</v>
      </c>
      <c r="G155" s="5">
        <f t="shared" si="13"/>
        <v>37.339697094419996</v>
      </c>
      <c r="H155" s="16"/>
    </row>
    <row r="156" spans="1:8" x14ac:dyDescent="0.25">
      <c r="A156" s="3">
        <v>8</v>
      </c>
      <c r="B156" s="6">
        <v>439</v>
      </c>
      <c r="C156" s="2">
        <v>150</v>
      </c>
      <c r="D156" s="7">
        <v>8.9</v>
      </c>
      <c r="E156" s="4">
        <f t="shared" si="12"/>
        <v>22.606000000000002</v>
      </c>
      <c r="F156" s="4">
        <f t="shared" si="11"/>
        <v>12.196006000000001</v>
      </c>
      <c r="G156" s="5">
        <f t="shared" si="13"/>
        <v>40.013022364980003</v>
      </c>
      <c r="H156" s="16"/>
    </row>
    <row r="157" spans="1:8" x14ac:dyDescent="0.25">
      <c r="A157" s="3">
        <v>8</v>
      </c>
      <c r="B157" s="6">
        <v>462</v>
      </c>
      <c r="C157" s="2">
        <v>150</v>
      </c>
      <c r="D157" s="7">
        <v>7.8</v>
      </c>
      <c r="E157" s="4">
        <f t="shared" si="12"/>
        <v>19.812000000000001</v>
      </c>
      <c r="F157" s="4">
        <f t="shared" si="11"/>
        <v>11.075612000000001</v>
      </c>
      <c r="G157" s="5">
        <f t="shared" si="13"/>
        <v>36.337200117960002</v>
      </c>
      <c r="H157" s="16"/>
    </row>
    <row r="158" spans="1:8" x14ac:dyDescent="0.25">
      <c r="A158" s="3">
        <v>8</v>
      </c>
      <c r="B158" s="6">
        <v>514</v>
      </c>
      <c r="C158" s="2">
        <v>150</v>
      </c>
      <c r="D158" s="7">
        <v>8.6</v>
      </c>
      <c r="E158" s="4">
        <f t="shared" si="12"/>
        <v>21.843999999999998</v>
      </c>
      <c r="F158" s="4">
        <f t="shared" si="11"/>
        <v>11.890444</v>
      </c>
      <c r="G158" s="5">
        <f t="shared" si="13"/>
        <v>39.010525388520001</v>
      </c>
      <c r="H158" s="16"/>
    </row>
    <row r="159" spans="1:8" x14ac:dyDescent="0.25">
      <c r="A159" s="3">
        <v>8</v>
      </c>
      <c r="B159" s="6">
        <v>527</v>
      </c>
      <c r="C159" s="2">
        <v>150</v>
      </c>
      <c r="D159" s="7">
        <v>8</v>
      </c>
      <c r="E159" s="4">
        <f t="shared" si="12"/>
        <v>20.32</v>
      </c>
      <c r="F159" s="4">
        <f t="shared" si="11"/>
        <v>11.27932</v>
      </c>
      <c r="G159" s="5">
        <f t="shared" si="13"/>
        <v>37.005531435599998</v>
      </c>
      <c r="H159" s="16"/>
    </row>
    <row r="160" spans="1:8" x14ac:dyDescent="0.25">
      <c r="A160" s="3">
        <v>8</v>
      </c>
      <c r="B160" s="6">
        <v>572</v>
      </c>
      <c r="C160" s="2">
        <v>150</v>
      </c>
      <c r="D160" s="7">
        <v>8.1</v>
      </c>
      <c r="E160" s="4">
        <f t="shared" si="12"/>
        <v>20.573999999999998</v>
      </c>
      <c r="F160" s="4">
        <f t="shared" si="11"/>
        <v>11.381174</v>
      </c>
      <c r="G160" s="5">
        <f t="shared" si="13"/>
        <v>37.339697094419996</v>
      </c>
      <c r="H160" s="16"/>
    </row>
    <row r="161" spans="1:8" x14ac:dyDescent="0.25">
      <c r="A161" s="3">
        <v>8</v>
      </c>
      <c r="B161" s="6">
        <v>576</v>
      </c>
      <c r="C161" s="2">
        <v>150</v>
      </c>
      <c r="D161" s="7">
        <v>8.9</v>
      </c>
      <c r="E161" s="4">
        <f t="shared" si="12"/>
        <v>22.606000000000002</v>
      </c>
      <c r="F161" s="4">
        <f t="shared" si="11"/>
        <v>12.196006000000001</v>
      </c>
      <c r="G161" s="5">
        <f t="shared" si="13"/>
        <v>40.013022364980003</v>
      </c>
      <c r="H161" s="16"/>
    </row>
    <row r="162" spans="1:8" x14ac:dyDescent="0.25">
      <c r="A162" s="3">
        <v>8</v>
      </c>
      <c r="B162" s="6">
        <v>622</v>
      </c>
      <c r="C162" s="2">
        <v>150</v>
      </c>
      <c r="D162" s="7">
        <v>7.2</v>
      </c>
      <c r="E162" s="4">
        <f t="shared" si="12"/>
        <v>18.288</v>
      </c>
      <c r="F162" s="4">
        <f t="shared" si="11"/>
        <v>10.464488000000001</v>
      </c>
      <c r="G162" s="5">
        <f t="shared" si="13"/>
        <v>34.332206165040006</v>
      </c>
      <c r="H162" s="17">
        <v>47</v>
      </c>
    </row>
    <row r="163" spans="1:8" x14ac:dyDescent="0.25">
      <c r="A163" s="3">
        <v>8</v>
      </c>
      <c r="B163" s="6">
        <v>632</v>
      </c>
      <c r="C163" s="2">
        <v>150</v>
      </c>
      <c r="D163" s="7">
        <v>11.4</v>
      </c>
      <c r="E163" s="4">
        <f t="shared" si="12"/>
        <v>28.956000000000003</v>
      </c>
      <c r="F163" s="4">
        <f t="shared" si="11"/>
        <v>14.742356000000003</v>
      </c>
      <c r="G163" s="5">
        <f t="shared" si="13"/>
        <v>48.367163835480007</v>
      </c>
      <c r="H163" s="16"/>
    </row>
    <row r="164" spans="1:8" x14ac:dyDescent="0.25">
      <c r="A164" s="3">
        <v>8</v>
      </c>
      <c r="B164" s="6">
        <v>636</v>
      </c>
      <c r="C164" s="2">
        <v>150</v>
      </c>
      <c r="D164" s="7">
        <v>7.7</v>
      </c>
      <c r="E164" s="4">
        <f t="shared" si="12"/>
        <v>19.558</v>
      </c>
      <c r="F164" s="4">
        <f t="shared" si="11"/>
        <v>10.973758</v>
      </c>
      <c r="G164" s="5">
        <f t="shared" si="13"/>
        <v>36.003034459139997</v>
      </c>
      <c r="H164" s="16"/>
    </row>
    <row r="165" spans="1:8" x14ac:dyDescent="0.25">
      <c r="A165" s="3">
        <v>8</v>
      </c>
      <c r="B165" s="6">
        <v>657</v>
      </c>
      <c r="C165" s="2">
        <v>150</v>
      </c>
      <c r="D165" s="7">
        <v>10.6</v>
      </c>
      <c r="E165" s="4">
        <f t="shared" si="12"/>
        <v>26.923999999999999</v>
      </c>
      <c r="F165" s="4">
        <f t="shared" si="11"/>
        <v>13.927524</v>
      </c>
      <c r="G165" s="5">
        <f t="shared" si="13"/>
        <v>45.69383856492</v>
      </c>
      <c r="H165" s="16"/>
    </row>
    <row r="166" spans="1:8" x14ac:dyDescent="0.25">
      <c r="A166" s="3">
        <v>8</v>
      </c>
      <c r="B166" s="6">
        <v>676</v>
      </c>
      <c r="C166" s="2">
        <v>150</v>
      </c>
      <c r="D166" s="7">
        <v>10.3</v>
      </c>
      <c r="E166" s="4">
        <f t="shared" si="12"/>
        <v>26.162000000000003</v>
      </c>
      <c r="F166" s="4">
        <f t="shared" si="11"/>
        <v>13.621962000000002</v>
      </c>
      <c r="G166" s="5">
        <f t="shared" si="13"/>
        <v>44.691341588460006</v>
      </c>
      <c r="H166" s="16"/>
    </row>
    <row r="167" spans="1:8" x14ac:dyDescent="0.25">
      <c r="A167" s="3">
        <v>8</v>
      </c>
      <c r="B167" s="6">
        <v>684</v>
      </c>
      <c r="C167" s="2">
        <v>150</v>
      </c>
      <c r="D167" s="7">
        <v>7.8</v>
      </c>
      <c r="E167" s="4">
        <f t="shared" si="12"/>
        <v>19.812000000000001</v>
      </c>
      <c r="F167" s="4">
        <f t="shared" si="11"/>
        <v>11.075612000000001</v>
      </c>
      <c r="G167" s="5">
        <f t="shared" si="13"/>
        <v>36.337200117960002</v>
      </c>
      <c r="H167" s="16"/>
    </row>
    <row r="168" spans="1:8" x14ac:dyDescent="0.25">
      <c r="A168" s="3">
        <v>9</v>
      </c>
      <c r="B168" s="6">
        <v>8</v>
      </c>
      <c r="C168" s="2">
        <v>100</v>
      </c>
      <c r="D168" s="7">
        <v>12.2</v>
      </c>
      <c r="E168" s="4">
        <f t="shared" si="12"/>
        <v>30.988</v>
      </c>
      <c r="F168" s="4">
        <f t="shared" ref="F168:F182" si="14">2.414+E168*0.416</f>
        <v>15.305007999999999</v>
      </c>
      <c r="G168" s="5">
        <f t="shared" si="13"/>
        <v>50.213129396639992</v>
      </c>
      <c r="H168" s="16"/>
    </row>
    <row r="169" spans="1:8" x14ac:dyDescent="0.25">
      <c r="A169" s="3">
        <v>9</v>
      </c>
      <c r="B169" s="6">
        <v>16</v>
      </c>
      <c r="C169" s="2">
        <v>100</v>
      </c>
      <c r="D169" s="7">
        <v>12.6</v>
      </c>
      <c r="E169" s="4">
        <f t="shared" si="12"/>
        <v>32.003999999999998</v>
      </c>
      <c r="F169" s="4">
        <f t="shared" si="14"/>
        <v>15.727663999999999</v>
      </c>
      <c r="G169" s="5">
        <f t="shared" si="13"/>
        <v>51.599791881119998</v>
      </c>
      <c r="H169" s="16"/>
    </row>
    <row r="170" spans="1:8" x14ac:dyDescent="0.25">
      <c r="A170" s="3">
        <v>9</v>
      </c>
      <c r="B170" s="6">
        <v>32</v>
      </c>
      <c r="C170" s="2">
        <v>100</v>
      </c>
      <c r="D170" s="7">
        <v>9.5</v>
      </c>
      <c r="E170" s="4">
        <f t="shared" si="12"/>
        <v>24.13</v>
      </c>
      <c r="F170" s="4">
        <f t="shared" si="14"/>
        <v>12.452079999999999</v>
      </c>
      <c r="G170" s="5">
        <f t="shared" si="13"/>
        <v>40.853157626399998</v>
      </c>
      <c r="H170" s="16"/>
    </row>
    <row r="171" spans="1:8" x14ac:dyDescent="0.25">
      <c r="A171" s="3">
        <v>9</v>
      </c>
      <c r="B171" s="6">
        <v>96</v>
      </c>
      <c r="C171" s="2">
        <v>100</v>
      </c>
      <c r="D171" s="7">
        <v>10.7</v>
      </c>
      <c r="E171" s="4">
        <f t="shared" si="12"/>
        <v>27.177999999999997</v>
      </c>
      <c r="F171" s="4">
        <f t="shared" si="14"/>
        <v>13.720047999999998</v>
      </c>
      <c r="G171" s="5">
        <f t="shared" si="13"/>
        <v>45.013145079839994</v>
      </c>
      <c r="H171" s="16"/>
    </row>
    <row r="172" spans="1:8" x14ac:dyDescent="0.25">
      <c r="A172" s="3">
        <v>9</v>
      </c>
      <c r="B172" s="6">
        <v>103</v>
      </c>
      <c r="C172" s="2">
        <v>100</v>
      </c>
      <c r="D172" s="7">
        <v>11.6</v>
      </c>
      <c r="E172" s="4">
        <f t="shared" si="12"/>
        <v>29.463999999999999</v>
      </c>
      <c r="F172" s="4">
        <f t="shared" si="14"/>
        <v>14.671023999999999</v>
      </c>
      <c r="G172" s="5">
        <f t="shared" si="13"/>
        <v>48.133135669919994</v>
      </c>
      <c r="H172" s="16"/>
    </row>
    <row r="173" spans="1:8" x14ac:dyDescent="0.25">
      <c r="A173" s="3">
        <v>9</v>
      </c>
      <c r="B173" s="6">
        <v>110</v>
      </c>
      <c r="C173" s="2">
        <v>100</v>
      </c>
      <c r="D173" s="7">
        <v>11.6</v>
      </c>
      <c r="E173" s="4">
        <f t="shared" si="12"/>
        <v>29.463999999999999</v>
      </c>
      <c r="F173" s="4">
        <f t="shared" si="14"/>
        <v>14.671023999999999</v>
      </c>
      <c r="G173" s="5">
        <f t="shared" si="13"/>
        <v>48.133135669919994</v>
      </c>
      <c r="H173" s="16"/>
    </row>
    <row r="174" spans="1:8" x14ac:dyDescent="0.25">
      <c r="A174" s="3">
        <v>9</v>
      </c>
      <c r="B174" s="6">
        <v>132</v>
      </c>
      <c r="C174" s="2">
        <v>100</v>
      </c>
      <c r="D174" s="7">
        <v>11.2</v>
      </c>
      <c r="E174" s="4">
        <f t="shared" si="12"/>
        <v>28.447999999999997</v>
      </c>
      <c r="F174" s="4">
        <f t="shared" si="14"/>
        <v>14.248367999999997</v>
      </c>
      <c r="G174" s="5">
        <f t="shared" si="13"/>
        <v>46.746473185439989</v>
      </c>
      <c r="H174" s="16"/>
    </row>
    <row r="175" spans="1:8" x14ac:dyDescent="0.25">
      <c r="A175" s="3">
        <v>9</v>
      </c>
      <c r="B175" s="6">
        <v>136</v>
      </c>
      <c r="C175" s="2">
        <v>100</v>
      </c>
      <c r="D175" s="7">
        <v>11</v>
      </c>
      <c r="E175" s="4">
        <f t="shared" si="12"/>
        <v>27.94</v>
      </c>
      <c r="F175" s="4">
        <f t="shared" si="14"/>
        <v>14.037039999999999</v>
      </c>
      <c r="G175" s="5">
        <f t="shared" si="13"/>
        <v>46.053141943199996</v>
      </c>
      <c r="H175" s="16"/>
    </row>
    <row r="176" spans="1:8" x14ac:dyDescent="0.25">
      <c r="A176" s="3">
        <v>9</v>
      </c>
      <c r="B176" s="6">
        <v>228</v>
      </c>
      <c r="C176" s="2">
        <v>100</v>
      </c>
      <c r="D176" s="7">
        <v>10.5</v>
      </c>
      <c r="E176" s="4">
        <f t="shared" si="12"/>
        <v>26.67</v>
      </c>
      <c r="F176" s="4">
        <f t="shared" si="14"/>
        <v>13.50872</v>
      </c>
      <c r="G176" s="5">
        <f t="shared" si="13"/>
        <v>44.319813837600002</v>
      </c>
      <c r="H176" s="16"/>
    </row>
    <row r="177" spans="1:8" x14ac:dyDescent="0.25">
      <c r="A177" s="3">
        <v>9</v>
      </c>
      <c r="B177" s="6">
        <v>237</v>
      </c>
      <c r="C177" s="2">
        <v>100</v>
      </c>
      <c r="D177" s="7">
        <v>11.9</v>
      </c>
      <c r="E177" s="4">
        <f t="shared" si="12"/>
        <v>30.226000000000003</v>
      </c>
      <c r="F177" s="4">
        <f t="shared" si="14"/>
        <v>14.988016</v>
      </c>
      <c r="G177" s="5">
        <f t="shared" si="13"/>
        <v>49.173132533279997</v>
      </c>
      <c r="H177" s="16"/>
    </row>
    <row r="178" spans="1:8" x14ac:dyDescent="0.25">
      <c r="A178" s="3">
        <v>9</v>
      </c>
      <c r="B178" s="6">
        <v>267</v>
      </c>
      <c r="C178" s="2">
        <v>100</v>
      </c>
      <c r="D178" s="7">
        <v>10</v>
      </c>
      <c r="E178" s="4">
        <f t="shared" si="12"/>
        <v>25.4</v>
      </c>
      <c r="F178" s="4">
        <f t="shared" si="14"/>
        <v>12.980399999999999</v>
      </c>
      <c r="G178" s="5">
        <f t="shared" si="13"/>
        <v>42.586485732</v>
      </c>
      <c r="H178" s="16"/>
    </row>
    <row r="179" spans="1:8" x14ac:dyDescent="0.25">
      <c r="A179" s="3">
        <v>9</v>
      </c>
      <c r="B179" s="6">
        <v>273</v>
      </c>
      <c r="C179" s="2">
        <v>100</v>
      </c>
      <c r="D179" s="7">
        <v>12</v>
      </c>
      <c r="E179" s="4">
        <f t="shared" si="12"/>
        <v>30.48</v>
      </c>
      <c r="F179" s="4">
        <f t="shared" si="14"/>
        <v>15.093679999999999</v>
      </c>
      <c r="G179" s="5">
        <f t="shared" si="13"/>
        <v>49.519798154399993</v>
      </c>
      <c r="H179" s="16"/>
    </row>
    <row r="180" spans="1:8" x14ac:dyDescent="0.25">
      <c r="A180" s="3">
        <v>9</v>
      </c>
      <c r="B180" s="6">
        <v>276</v>
      </c>
      <c r="C180" s="2">
        <v>100</v>
      </c>
      <c r="D180" s="7">
        <v>11</v>
      </c>
      <c r="E180" s="4">
        <f t="shared" si="12"/>
        <v>27.94</v>
      </c>
      <c r="F180" s="4">
        <f t="shared" si="14"/>
        <v>14.037039999999999</v>
      </c>
      <c r="G180" s="5">
        <f t="shared" si="13"/>
        <v>46.053141943199996</v>
      </c>
      <c r="H180" s="16"/>
    </row>
    <row r="181" spans="1:8" x14ac:dyDescent="0.25">
      <c r="A181" s="3">
        <v>9</v>
      </c>
      <c r="B181" s="6">
        <v>317</v>
      </c>
      <c r="C181" s="2">
        <v>100</v>
      </c>
      <c r="D181" s="7">
        <v>11.9</v>
      </c>
      <c r="E181" s="4">
        <f t="shared" si="12"/>
        <v>30.226000000000003</v>
      </c>
      <c r="F181" s="4">
        <f t="shared" si="14"/>
        <v>14.988016</v>
      </c>
      <c r="G181" s="5">
        <f t="shared" si="13"/>
        <v>49.173132533279997</v>
      </c>
      <c r="H181" s="16"/>
    </row>
    <row r="182" spans="1:8" x14ac:dyDescent="0.25">
      <c r="A182" s="3">
        <v>9</v>
      </c>
      <c r="B182" s="6">
        <v>328</v>
      </c>
      <c r="C182" s="2">
        <v>100</v>
      </c>
      <c r="D182" s="7">
        <v>12.8</v>
      </c>
      <c r="E182" s="4">
        <f t="shared" si="12"/>
        <v>32.512</v>
      </c>
      <c r="F182" s="4">
        <f t="shared" si="14"/>
        <v>15.938991999999999</v>
      </c>
      <c r="G182" s="5">
        <f t="shared" si="13"/>
        <v>52.293123123359997</v>
      </c>
      <c r="H182" s="16"/>
    </row>
    <row r="183" spans="1:8" x14ac:dyDescent="0.25">
      <c r="A183" s="3">
        <v>10</v>
      </c>
      <c r="B183" s="6">
        <v>23</v>
      </c>
      <c r="C183" s="2">
        <v>150</v>
      </c>
      <c r="D183" s="7">
        <v>8.1</v>
      </c>
      <c r="E183" s="4">
        <f t="shared" si="12"/>
        <v>20.573999999999998</v>
      </c>
      <c r="F183" s="4">
        <f t="shared" ref="F183:F210" si="15">3.131+E183*0.401</f>
        <v>11.381174</v>
      </c>
      <c r="G183" s="5">
        <f t="shared" si="13"/>
        <v>37.339697094419996</v>
      </c>
      <c r="H183" s="16"/>
    </row>
    <row r="184" spans="1:8" x14ac:dyDescent="0.25">
      <c r="A184" s="3">
        <v>10</v>
      </c>
      <c r="B184" s="6">
        <v>40</v>
      </c>
      <c r="C184" s="2">
        <v>150</v>
      </c>
      <c r="D184" s="7">
        <v>7.5</v>
      </c>
      <c r="E184" s="4">
        <f t="shared" si="12"/>
        <v>19.05</v>
      </c>
      <c r="F184" s="4">
        <f t="shared" si="15"/>
        <v>10.770050000000001</v>
      </c>
      <c r="G184" s="5">
        <f t="shared" si="13"/>
        <v>35.3347031415</v>
      </c>
      <c r="H184" s="16"/>
    </row>
    <row r="185" spans="1:8" x14ac:dyDescent="0.25">
      <c r="A185" s="3">
        <v>10</v>
      </c>
      <c r="B185" s="6">
        <v>57</v>
      </c>
      <c r="C185" s="2">
        <v>150</v>
      </c>
      <c r="D185" s="7">
        <v>10.8</v>
      </c>
      <c r="E185" s="4">
        <f t="shared" si="12"/>
        <v>27.432000000000002</v>
      </c>
      <c r="F185" s="4">
        <f t="shared" si="15"/>
        <v>14.131232000000002</v>
      </c>
      <c r="G185" s="5">
        <f t="shared" si="13"/>
        <v>46.362169882560003</v>
      </c>
      <c r="H185" s="16"/>
    </row>
    <row r="186" spans="1:8" x14ac:dyDescent="0.25">
      <c r="A186" s="3">
        <v>10</v>
      </c>
      <c r="B186" s="6">
        <v>93</v>
      </c>
      <c r="C186" s="2">
        <v>150</v>
      </c>
      <c r="D186" s="7">
        <v>7.3</v>
      </c>
      <c r="E186" s="4">
        <f t="shared" si="12"/>
        <v>18.541999999999998</v>
      </c>
      <c r="F186" s="4">
        <f t="shared" si="15"/>
        <v>10.566341999999999</v>
      </c>
      <c r="G186" s="5">
        <f t="shared" si="13"/>
        <v>34.666371823859997</v>
      </c>
      <c r="H186" s="16"/>
    </row>
    <row r="187" spans="1:8" x14ac:dyDescent="0.25">
      <c r="A187" s="3">
        <v>10</v>
      </c>
      <c r="B187" s="6">
        <v>130</v>
      </c>
      <c r="C187" s="2">
        <v>150</v>
      </c>
      <c r="D187" s="7">
        <v>6.4</v>
      </c>
      <c r="E187" s="4">
        <f t="shared" si="12"/>
        <v>16.256</v>
      </c>
      <c r="F187" s="4">
        <f t="shared" si="15"/>
        <v>9.6496560000000002</v>
      </c>
      <c r="G187" s="5">
        <f t="shared" si="13"/>
        <v>31.658880894479999</v>
      </c>
      <c r="H187" s="16"/>
    </row>
    <row r="188" spans="1:8" x14ac:dyDescent="0.25">
      <c r="A188" s="3">
        <v>10</v>
      </c>
      <c r="B188" s="6">
        <v>135</v>
      </c>
      <c r="C188" s="2">
        <v>150</v>
      </c>
      <c r="D188" s="7">
        <v>11.3</v>
      </c>
      <c r="E188" s="4">
        <f t="shared" si="12"/>
        <v>28.702000000000002</v>
      </c>
      <c r="F188" s="4">
        <f t="shared" si="15"/>
        <v>14.640502000000001</v>
      </c>
      <c r="G188" s="5">
        <f t="shared" si="13"/>
        <v>48.032998176660001</v>
      </c>
      <c r="H188" s="16"/>
    </row>
    <row r="189" spans="1:8" x14ac:dyDescent="0.25">
      <c r="A189" s="3">
        <v>10</v>
      </c>
      <c r="B189" s="6">
        <v>154</v>
      </c>
      <c r="C189" s="2">
        <v>150</v>
      </c>
      <c r="D189" s="7">
        <v>9.8000000000000007</v>
      </c>
      <c r="E189" s="4">
        <f t="shared" si="12"/>
        <v>24.892000000000003</v>
      </c>
      <c r="F189" s="4">
        <f t="shared" si="15"/>
        <v>13.112692000000003</v>
      </c>
      <c r="G189" s="5">
        <f t="shared" si="13"/>
        <v>43.020513294360008</v>
      </c>
      <c r="H189" s="16"/>
    </row>
    <row r="190" spans="1:8" x14ac:dyDescent="0.25">
      <c r="A190" s="3">
        <v>10</v>
      </c>
      <c r="B190" s="6">
        <v>170</v>
      </c>
      <c r="C190" s="2">
        <v>150</v>
      </c>
      <c r="D190" s="7">
        <v>8.1</v>
      </c>
      <c r="E190" s="4">
        <f t="shared" si="12"/>
        <v>20.573999999999998</v>
      </c>
      <c r="F190" s="4">
        <f t="shared" si="15"/>
        <v>11.381174</v>
      </c>
      <c r="G190" s="5">
        <f t="shared" si="13"/>
        <v>37.339697094419996</v>
      </c>
      <c r="H190" s="16"/>
    </row>
    <row r="191" spans="1:8" x14ac:dyDescent="0.25">
      <c r="A191" s="3">
        <v>10</v>
      </c>
      <c r="B191" s="6">
        <v>175</v>
      </c>
      <c r="C191" s="2">
        <v>150</v>
      </c>
      <c r="D191" s="7">
        <v>6.9</v>
      </c>
      <c r="E191" s="4">
        <f t="shared" si="12"/>
        <v>17.526</v>
      </c>
      <c r="F191" s="4">
        <f t="shared" si="15"/>
        <v>10.158925999999999</v>
      </c>
      <c r="G191" s="5">
        <f t="shared" si="13"/>
        <v>33.329709188579997</v>
      </c>
      <c r="H191" s="16"/>
    </row>
    <row r="192" spans="1:8" x14ac:dyDescent="0.25">
      <c r="A192" s="3">
        <v>10</v>
      </c>
      <c r="B192" s="6">
        <v>187</v>
      </c>
      <c r="C192" s="2">
        <v>150</v>
      </c>
      <c r="D192" s="7">
        <v>7.9</v>
      </c>
      <c r="E192" s="4">
        <f t="shared" si="12"/>
        <v>20.066000000000003</v>
      </c>
      <c r="F192" s="4">
        <f t="shared" si="15"/>
        <v>11.177466000000003</v>
      </c>
      <c r="G192" s="5">
        <f t="shared" si="13"/>
        <v>36.671365776780007</v>
      </c>
      <c r="H192" s="16"/>
    </row>
    <row r="193" spans="1:8" x14ac:dyDescent="0.25">
      <c r="A193" s="3">
        <v>10</v>
      </c>
      <c r="B193" s="6">
        <v>189</v>
      </c>
      <c r="C193" s="2">
        <v>150</v>
      </c>
      <c r="D193" s="7">
        <v>8.3000000000000007</v>
      </c>
      <c r="E193" s="4">
        <f t="shared" si="12"/>
        <v>21.082000000000001</v>
      </c>
      <c r="F193" s="4">
        <f t="shared" si="15"/>
        <v>11.584882</v>
      </c>
      <c r="G193" s="5">
        <f t="shared" si="13"/>
        <v>38.00802841206</v>
      </c>
      <c r="H193" s="16"/>
    </row>
    <row r="194" spans="1:8" x14ac:dyDescent="0.25">
      <c r="A194" s="3">
        <v>10</v>
      </c>
      <c r="B194" s="6">
        <v>197</v>
      </c>
      <c r="C194" s="2">
        <v>150</v>
      </c>
      <c r="D194" s="7">
        <v>7.8</v>
      </c>
      <c r="E194" s="4">
        <f t="shared" si="12"/>
        <v>19.812000000000001</v>
      </c>
      <c r="F194" s="4">
        <f t="shared" si="15"/>
        <v>11.075612000000001</v>
      </c>
      <c r="G194" s="5">
        <f t="shared" si="13"/>
        <v>36.337200117960002</v>
      </c>
      <c r="H194" s="16"/>
    </row>
    <row r="195" spans="1:8" x14ac:dyDescent="0.25">
      <c r="A195" s="3">
        <v>10</v>
      </c>
      <c r="B195" s="6">
        <v>202</v>
      </c>
      <c r="C195" s="2">
        <v>150</v>
      </c>
      <c r="D195" s="7">
        <v>11.2</v>
      </c>
      <c r="E195" s="4">
        <f t="shared" ref="E195:E258" si="16">D195*2.54</f>
        <v>28.447999999999997</v>
      </c>
      <c r="F195" s="4">
        <f t="shared" si="15"/>
        <v>14.538648</v>
      </c>
      <c r="G195" s="5">
        <f t="shared" ref="G195:G258" si="17">F195*3.28083</f>
        <v>47.698832517839996</v>
      </c>
      <c r="H195" s="16"/>
    </row>
    <row r="196" spans="1:8" x14ac:dyDescent="0.25">
      <c r="A196" s="3">
        <v>10</v>
      </c>
      <c r="B196" s="6">
        <v>220</v>
      </c>
      <c r="C196" s="2">
        <v>150</v>
      </c>
      <c r="D196" s="7">
        <v>8.8000000000000007</v>
      </c>
      <c r="E196" s="4">
        <f t="shared" si="16"/>
        <v>22.352000000000004</v>
      </c>
      <c r="F196" s="4">
        <f t="shared" si="15"/>
        <v>12.094152000000003</v>
      </c>
      <c r="G196" s="5">
        <f t="shared" si="17"/>
        <v>39.678856706160012</v>
      </c>
      <c r="H196" s="16"/>
    </row>
    <row r="197" spans="1:8" x14ac:dyDescent="0.25">
      <c r="A197" s="3">
        <v>10</v>
      </c>
      <c r="B197" s="6">
        <v>246</v>
      </c>
      <c r="C197" s="2">
        <v>150</v>
      </c>
      <c r="D197" s="7">
        <v>7.5</v>
      </c>
      <c r="E197" s="4">
        <f t="shared" si="16"/>
        <v>19.05</v>
      </c>
      <c r="F197" s="4">
        <f t="shared" si="15"/>
        <v>10.770050000000001</v>
      </c>
      <c r="G197" s="5">
        <f t="shared" si="17"/>
        <v>35.3347031415</v>
      </c>
      <c r="H197" s="16"/>
    </row>
    <row r="198" spans="1:8" x14ac:dyDescent="0.25">
      <c r="A198" s="3">
        <v>10</v>
      </c>
      <c r="B198" s="6">
        <v>303</v>
      </c>
      <c r="C198" s="2">
        <v>150</v>
      </c>
      <c r="D198" s="7">
        <v>8.5</v>
      </c>
      <c r="E198" s="4">
        <f t="shared" si="16"/>
        <v>21.59</v>
      </c>
      <c r="F198" s="4">
        <f t="shared" si="15"/>
        <v>11.788590000000001</v>
      </c>
      <c r="G198" s="5">
        <f t="shared" si="17"/>
        <v>38.676359729700003</v>
      </c>
      <c r="H198" s="16"/>
    </row>
    <row r="199" spans="1:8" x14ac:dyDescent="0.25">
      <c r="A199" s="3">
        <v>10</v>
      </c>
      <c r="B199" s="6">
        <v>312</v>
      </c>
      <c r="C199" s="2">
        <v>150</v>
      </c>
      <c r="D199" s="7">
        <v>9.1</v>
      </c>
      <c r="E199" s="4">
        <f t="shared" si="16"/>
        <v>23.114000000000001</v>
      </c>
      <c r="F199" s="4">
        <f t="shared" si="15"/>
        <v>12.399714000000001</v>
      </c>
      <c r="G199" s="5">
        <f t="shared" si="17"/>
        <v>40.681353682620006</v>
      </c>
      <c r="H199" s="16"/>
    </row>
    <row r="200" spans="1:8" x14ac:dyDescent="0.25">
      <c r="A200" s="3">
        <v>10</v>
      </c>
      <c r="B200" s="6">
        <v>317</v>
      </c>
      <c r="C200" s="2">
        <v>150</v>
      </c>
      <c r="D200" s="7">
        <v>8.1999999999999993</v>
      </c>
      <c r="E200" s="4">
        <f t="shared" si="16"/>
        <v>20.827999999999999</v>
      </c>
      <c r="F200" s="4">
        <f t="shared" si="15"/>
        <v>11.483028000000001</v>
      </c>
      <c r="G200" s="5">
        <f t="shared" si="17"/>
        <v>37.673862753240002</v>
      </c>
      <c r="H200" s="16"/>
    </row>
    <row r="201" spans="1:8" x14ac:dyDescent="0.25">
      <c r="A201" s="3">
        <v>10</v>
      </c>
      <c r="B201" s="6">
        <v>334</v>
      </c>
      <c r="C201" s="2">
        <v>150</v>
      </c>
      <c r="D201" s="7">
        <v>10.9</v>
      </c>
      <c r="E201" s="4">
        <f t="shared" si="16"/>
        <v>27.686</v>
      </c>
      <c r="F201" s="4">
        <f t="shared" si="15"/>
        <v>14.233086</v>
      </c>
      <c r="G201" s="5">
        <f t="shared" si="17"/>
        <v>46.696335541380002</v>
      </c>
      <c r="H201" s="16"/>
    </row>
    <row r="202" spans="1:8" x14ac:dyDescent="0.25">
      <c r="A202" s="3">
        <v>10</v>
      </c>
      <c r="B202" s="6">
        <v>367</v>
      </c>
      <c r="C202" s="2">
        <v>150</v>
      </c>
      <c r="D202" s="7">
        <v>9.5</v>
      </c>
      <c r="E202" s="4">
        <f t="shared" si="16"/>
        <v>24.13</v>
      </c>
      <c r="F202" s="4">
        <f t="shared" si="15"/>
        <v>12.807130000000001</v>
      </c>
      <c r="G202" s="5">
        <f t="shared" si="17"/>
        <v>42.018016317899999</v>
      </c>
      <c r="H202" s="16"/>
    </row>
    <row r="203" spans="1:8" x14ac:dyDescent="0.25">
      <c r="A203" s="3">
        <v>10</v>
      </c>
      <c r="B203" s="6">
        <v>391</v>
      </c>
      <c r="C203" s="2">
        <v>150</v>
      </c>
      <c r="D203" s="7">
        <v>8.6</v>
      </c>
      <c r="E203" s="4">
        <f t="shared" si="16"/>
        <v>21.843999999999998</v>
      </c>
      <c r="F203" s="4">
        <f t="shared" si="15"/>
        <v>11.890444</v>
      </c>
      <c r="G203" s="5">
        <f t="shared" si="17"/>
        <v>39.010525388520001</v>
      </c>
      <c r="H203" s="16"/>
    </row>
    <row r="204" spans="1:8" x14ac:dyDescent="0.25">
      <c r="A204" s="3">
        <v>10</v>
      </c>
      <c r="B204" s="6">
        <v>414</v>
      </c>
      <c r="C204" s="2">
        <v>150</v>
      </c>
      <c r="D204" s="7">
        <v>8.1</v>
      </c>
      <c r="E204" s="4">
        <f t="shared" si="16"/>
        <v>20.573999999999998</v>
      </c>
      <c r="F204" s="4">
        <f t="shared" si="15"/>
        <v>11.381174</v>
      </c>
      <c r="G204" s="5">
        <f t="shared" si="17"/>
        <v>37.339697094419996</v>
      </c>
      <c r="H204" s="16"/>
    </row>
    <row r="205" spans="1:8" x14ac:dyDescent="0.25">
      <c r="A205" s="3">
        <v>10</v>
      </c>
      <c r="B205" s="6">
        <v>420</v>
      </c>
      <c r="C205" s="2">
        <v>150</v>
      </c>
      <c r="D205" s="7">
        <v>7.4</v>
      </c>
      <c r="E205" s="4">
        <f t="shared" si="16"/>
        <v>18.796000000000003</v>
      </c>
      <c r="F205" s="4">
        <f t="shared" si="15"/>
        <v>10.668196000000002</v>
      </c>
      <c r="G205" s="5">
        <f t="shared" si="17"/>
        <v>35.000537482680002</v>
      </c>
      <c r="H205" s="16"/>
    </row>
    <row r="206" spans="1:8" x14ac:dyDescent="0.25">
      <c r="A206" s="3">
        <v>10</v>
      </c>
      <c r="B206" s="6">
        <v>433</v>
      </c>
      <c r="C206" s="2">
        <v>150</v>
      </c>
      <c r="D206" s="7">
        <v>8.5</v>
      </c>
      <c r="E206" s="4">
        <f t="shared" si="16"/>
        <v>21.59</v>
      </c>
      <c r="F206" s="4">
        <f t="shared" si="15"/>
        <v>11.788590000000001</v>
      </c>
      <c r="G206" s="5">
        <f t="shared" si="17"/>
        <v>38.676359729700003</v>
      </c>
      <c r="H206" s="17">
        <v>48</v>
      </c>
    </row>
    <row r="207" spans="1:8" x14ac:dyDescent="0.25">
      <c r="A207" s="3">
        <v>10</v>
      </c>
      <c r="B207" s="6">
        <v>443</v>
      </c>
      <c r="C207" s="2">
        <v>150</v>
      </c>
      <c r="D207" s="7">
        <v>7.5</v>
      </c>
      <c r="E207" s="4">
        <f t="shared" si="16"/>
        <v>19.05</v>
      </c>
      <c r="F207" s="4">
        <f t="shared" si="15"/>
        <v>10.770050000000001</v>
      </c>
      <c r="G207" s="5">
        <f t="shared" si="17"/>
        <v>35.3347031415</v>
      </c>
      <c r="H207" s="16"/>
    </row>
    <row r="208" spans="1:8" x14ac:dyDescent="0.25">
      <c r="A208" s="3">
        <v>10</v>
      </c>
      <c r="B208" s="6">
        <v>454</v>
      </c>
      <c r="C208" s="2">
        <v>150</v>
      </c>
      <c r="D208" s="7">
        <v>8</v>
      </c>
      <c r="E208" s="4">
        <f t="shared" si="16"/>
        <v>20.32</v>
      </c>
      <c r="F208" s="4">
        <f t="shared" si="15"/>
        <v>11.27932</v>
      </c>
      <c r="G208" s="5">
        <f t="shared" si="17"/>
        <v>37.005531435599998</v>
      </c>
      <c r="H208" s="16"/>
    </row>
    <row r="209" spans="1:8" x14ac:dyDescent="0.25">
      <c r="A209" s="3">
        <v>10</v>
      </c>
      <c r="B209" s="6">
        <v>465</v>
      </c>
      <c r="C209" s="2">
        <v>150</v>
      </c>
      <c r="D209" s="7">
        <v>10.7</v>
      </c>
      <c r="E209" s="4">
        <f t="shared" si="16"/>
        <v>27.177999999999997</v>
      </c>
      <c r="F209" s="4">
        <f t="shared" si="15"/>
        <v>14.029377999999999</v>
      </c>
      <c r="G209" s="5">
        <f t="shared" si="17"/>
        <v>46.028004223739998</v>
      </c>
      <c r="H209" s="16"/>
    </row>
    <row r="210" spans="1:8" x14ac:dyDescent="0.25">
      <c r="A210" s="3">
        <v>10</v>
      </c>
      <c r="B210" s="6">
        <v>523</v>
      </c>
      <c r="C210" s="2">
        <v>150</v>
      </c>
      <c r="D210" s="7">
        <v>8.3000000000000007</v>
      </c>
      <c r="E210" s="4">
        <f t="shared" si="16"/>
        <v>21.082000000000001</v>
      </c>
      <c r="F210" s="4">
        <f t="shared" si="15"/>
        <v>11.584882</v>
      </c>
      <c r="G210" s="5">
        <f t="shared" si="17"/>
        <v>38.00802841206</v>
      </c>
      <c r="H210" s="16"/>
    </row>
    <row r="211" spans="1:8" x14ac:dyDescent="0.25">
      <c r="A211" s="3">
        <v>11</v>
      </c>
      <c r="B211" s="6">
        <v>12</v>
      </c>
      <c r="C211" s="2">
        <v>80</v>
      </c>
      <c r="D211" s="7">
        <v>12.5</v>
      </c>
      <c r="E211" s="4">
        <f t="shared" si="16"/>
        <v>31.75</v>
      </c>
      <c r="F211" s="4">
        <f t="shared" ref="F211:F221" si="18">2.474+E211*0.399</f>
        <v>15.142250000000001</v>
      </c>
      <c r="G211" s="5">
        <f t="shared" si="17"/>
        <v>49.679148067500002</v>
      </c>
      <c r="H211" s="16"/>
    </row>
    <row r="212" spans="1:8" x14ac:dyDescent="0.25">
      <c r="A212" s="3">
        <v>11</v>
      </c>
      <c r="B212" s="6">
        <v>24</v>
      </c>
      <c r="C212" s="2">
        <v>80</v>
      </c>
      <c r="D212" s="7">
        <v>14.5</v>
      </c>
      <c r="E212" s="4">
        <f t="shared" si="16"/>
        <v>36.83</v>
      </c>
      <c r="F212" s="4">
        <f t="shared" si="18"/>
        <v>17.169170000000001</v>
      </c>
      <c r="G212" s="5">
        <f t="shared" si="17"/>
        <v>56.329128011100003</v>
      </c>
      <c r="H212" s="16"/>
    </row>
    <row r="213" spans="1:8" x14ac:dyDescent="0.25">
      <c r="A213" s="3">
        <v>11</v>
      </c>
      <c r="B213" s="6">
        <v>60</v>
      </c>
      <c r="C213" s="2">
        <v>80</v>
      </c>
      <c r="D213" s="7">
        <v>15.3</v>
      </c>
      <c r="E213" s="4">
        <f t="shared" si="16"/>
        <v>38.862000000000002</v>
      </c>
      <c r="F213" s="4">
        <f t="shared" si="18"/>
        <v>17.979938000000004</v>
      </c>
      <c r="G213" s="5">
        <f t="shared" si="17"/>
        <v>58.989119988540011</v>
      </c>
      <c r="H213" s="16"/>
    </row>
    <row r="214" spans="1:8" x14ac:dyDescent="0.25">
      <c r="A214" s="3">
        <v>11</v>
      </c>
      <c r="B214" s="6">
        <v>73</v>
      </c>
      <c r="C214" s="2">
        <v>80</v>
      </c>
      <c r="D214" s="7">
        <v>11.3</v>
      </c>
      <c r="E214" s="4">
        <f t="shared" si="16"/>
        <v>28.702000000000002</v>
      </c>
      <c r="F214" s="4">
        <f t="shared" si="18"/>
        <v>13.926098000000001</v>
      </c>
      <c r="G214" s="5">
        <f t="shared" si="17"/>
        <v>45.689160101340001</v>
      </c>
      <c r="H214" s="17">
        <v>49</v>
      </c>
    </row>
    <row r="215" spans="1:8" x14ac:dyDescent="0.25">
      <c r="A215" s="3">
        <v>11</v>
      </c>
      <c r="B215" s="6">
        <v>88</v>
      </c>
      <c r="C215" s="2">
        <v>80</v>
      </c>
      <c r="D215" s="7">
        <v>15.2</v>
      </c>
      <c r="E215" s="4">
        <f t="shared" si="16"/>
        <v>38.607999999999997</v>
      </c>
      <c r="F215" s="4">
        <f t="shared" si="18"/>
        <v>17.878591999999998</v>
      </c>
      <c r="G215" s="5">
        <f t="shared" si="17"/>
        <v>58.656620991359993</v>
      </c>
      <c r="H215" s="16"/>
    </row>
    <row r="216" spans="1:8" x14ac:dyDescent="0.25">
      <c r="A216" s="3">
        <v>11</v>
      </c>
      <c r="B216" s="6">
        <v>119</v>
      </c>
      <c r="C216" s="2">
        <v>80</v>
      </c>
      <c r="D216" s="7">
        <v>11.7</v>
      </c>
      <c r="E216" s="4">
        <f t="shared" si="16"/>
        <v>29.718</v>
      </c>
      <c r="F216" s="4">
        <f t="shared" si="18"/>
        <v>14.331482000000001</v>
      </c>
      <c r="G216" s="5">
        <f t="shared" si="17"/>
        <v>47.019156090060001</v>
      </c>
      <c r="H216" s="16"/>
    </row>
    <row r="217" spans="1:8" x14ac:dyDescent="0.25">
      <c r="A217" s="3">
        <v>11</v>
      </c>
      <c r="B217" s="6">
        <v>151</v>
      </c>
      <c r="C217" s="2">
        <v>80</v>
      </c>
      <c r="D217" s="7">
        <v>12.4</v>
      </c>
      <c r="E217" s="4">
        <f t="shared" si="16"/>
        <v>31.496000000000002</v>
      </c>
      <c r="F217" s="4">
        <f t="shared" si="18"/>
        <v>15.040904000000001</v>
      </c>
      <c r="G217" s="5">
        <f t="shared" si="17"/>
        <v>49.346649070320005</v>
      </c>
      <c r="H217" s="16"/>
    </row>
    <row r="218" spans="1:8" x14ac:dyDescent="0.25">
      <c r="A218" s="3">
        <v>11</v>
      </c>
      <c r="B218" s="6">
        <v>159</v>
      </c>
      <c r="C218" s="2">
        <v>80</v>
      </c>
      <c r="D218" s="7">
        <v>13</v>
      </c>
      <c r="E218" s="4">
        <f t="shared" si="16"/>
        <v>33.020000000000003</v>
      </c>
      <c r="F218" s="4">
        <f t="shared" si="18"/>
        <v>15.648980000000002</v>
      </c>
      <c r="G218" s="5">
        <f t="shared" si="17"/>
        <v>51.341643053400006</v>
      </c>
      <c r="H218" s="16"/>
    </row>
    <row r="219" spans="1:8" x14ac:dyDescent="0.25">
      <c r="A219" s="3">
        <v>11</v>
      </c>
      <c r="B219" s="6">
        <v>185</v>
      </c>
      <c r="C219" s="2">
        <v>80</v>
      </c>
      <c r="D219" s="7">
        <v>12.7</v>
      </c>
      <c r="E219" s="4">
        <f t="shared" si="16"/>
        <v>32.257999999999996</v>
      </c>
      <c r="F219" s="4">
        <f t="shared" si="18"/>
        <v>15.344942</v>
      </c>
      <c r="G219" s="5">
        <f t="shared" si="17"/>
        <v>50.344146061859995</v>
      </c>
      <c r="H219" s="16"/>
    </row>
    <row r="220" spans="1:8" x14ac:dyDescent="0.25">
      <c r="A220" s="3">
        <v>11</v>
      </c>
      <c r="B220" s="6">
        <v>202</v>
      </c>
      <c r="C220" s="2">
        <v>80</v>
      </c>
      <c r="D220" s="7">
        <v>11.3</v>
      </c>
      <c r="E220" s="4">
        <f t="shared" si="16"/>
        <v>28.702000000000002</v>
      </c>
      <c r="F220" s="4">
        <f t="shared" si="18"/>
        <v>13.926098000000001</v>
      </c>
      <c r="G220" s="5">
        <f t="shared" si="17"/>
        <v>45.689160101340001</v>
      </c>
      <c r="H220" s="16"/>
    </row>
    <row r="221" spans="1:8" x14ac:dyDescent="0.25">
      <c r="A221" s="3">
        <v>11</v>
      </c>
      <c r="B221" s="6">
        <v>209</v>
      </c>
      <c r="C221" s="2">
        <v>80</v>
      </c>
      <c r="D221" s="7">
        <v>11.8</v>
      </c>
      <c r="E221" s="4">
        <f t="shared" si="16"/>
        <v>29.972000000000001</v>
      </c>
      <c r="F221" s="4">
        <f t="shared" si="18"/>
        <v>14.432828000000001</v>
      </c>
      <c r="G221" s="5">
        <f t="shared" si="17"/>
        <v>47.351655087239997</v>
      </c>
      <c r="H221" s="16"/>
    </row>
    <row r="222" spans="1:8" x14ac:dyDescent="0.25">
      <c r="A222" s="3">
        <v>12</v>
      </c>
      <c r="B222" s="6">
        <v>19</v>
      </c>
      <c r="C222" s="2">
        <v>120</v>
      </c>
      <c r="D222" s="7">
        <v>9.6999999999999993</v>
      </c>
      <c r="E222" s="4">
        <f t="shared" si="16"/>
        <v>24.637999999999998</v>
      </c>
      <c r="F222" s="4">
        <f t="shared" ref="F222:F236" si="19">2.194+E222*0.416</f>
        <v>12.443407999999998</v>
      </c>
      <c r="G222" s="5">
        <f t="shared" si="17"/>
        <v>40.824706268639993</v>
      </c>
      <c r="H222" s="16"/>
    </row>
    <row r="223" spans="1:8" x14ac:dyDescent="0.25">
      <c r="A223" s="3">
        <v>12</v>
      </c>
      <c r="B223" s="6">
        <v>21</v>
      </c>
      <c r="C223" s="2">
        <v>120</v>
      </c>
      <c r="D223" s="7">
        <v>14.9</v>
      </c>
      <c r="E223" s="4">
        <f t="shared" si="16"/>
        <v>37.846000000000004</v>
      </c>
      <c r="F223" s="4">
        <f t="shared" si="19"/>
        <v>17.937936000000001</v>
      </c>
      <c r="G223" s="5">
        <f t="shared" si="17"/>
        <v>58.851318566880003</v>
      </c>
      <c r="H223" s="16"/>
    </row>
    <row r="224" spans="1:8" x14ac:dyDescent="0.25">
      <c r="A224" s="3">
        <v>12</v>
      </c>
      <c r="B224" s="6">
        <v>32</v>
      </c>
      <c r="C224" s="2">
        <v>120</v>
      </c>
      <c r="D224" s="7">
        <v>11.7</v>
      </c>
      <c r="E224" s="4">
        <f t="shared" si="16"/>
        <v>29.718</v>
      </c>
      <c r="F224" s="4">
        <f t="shared" si="19"/>
        <v>14.556687999999998</v>
      </c>
      <c r="G224" s="5">
        <f t="shared" si="17"/>
        <v>47.758018691039993</v>
      </c>
      <c r="H224" s="16"/>
    </row>
    <row r="225" spans="1:8" x14ac:dyDescent="0.25">
      <c r="A225" s="3">
        <v>12</v>
      </c>
      <c r="B225" s="6">
        <v>79</v>
      </c>
      <c r="C225" s="2">
        <v>120</v>
      </c>
      <c r="D225" s="7">
        <v>10.9</v>
      </c>
      <c r="E225" s="4">
        <f t="shared" si="16"/>
        <v>27.686</v>
      </c>
      <c r="F225" s="4">
        <f t="shared" si="19"/>
        <v>13.711375999999998</v>
      </c>
      <c r="G225" s="5">
        <f t="shared" si="17"/>
        <v>44.984693722079989</v>
      </c>
      <c r="H225" s="16"/>
    </row>
    <row r="226" spans="1:8" x14ac:dyDescent="0.25">
      <c r="A226" s="3">
        <v>12</v>
      </c>
      <c r="B226" s="6">
        <v>107</v>
      </c>
      <c r="C226" s="2">
        <v>120</v>
      </c>
      <c r="D226" s="7">
        <v>14.4</v>
      </c>
      <c r="E226" s="4">
        <f t="shared" si="16"/>
        <v>36.576000000000001</v>
      </c>
      <c r="F226" s="4">
        <f t="shared" si="19"/>
        <v>17.409616</v>
      </c>
      <c r="G226" s="5">
        <f t="shared" si="17"/>
        <v>57.117990461279994</v>
      </c>
      <c r="H226" s="16"/>
    </row>
    <row r="227" spans="1:8" x14ac:dyDescent="0.25">
      <c r="A227" s="3">
        <v>12</v>
      </c>
      <c r="B227" s="6">
        <v>127</v>
      </c>
      <c r="C227" s="2">
        <v>120</v>
      </c>
      <c r="D227" s="7">
        <v>13.2</v>
      </c>
      <c r="E227" s="4">
        <f t="shared" si="16"/>
        <v>33.527999999999999</v>
      </c>
      <c r="F227" s="4">
        <f t="shared" si="19"/>
        <v>16.141648</v>
      </c>
      <c r="G227" s="5">
        <f t="shared" si="17"/>
        <v>52.958003007839999</v>
      </c>
      <c r="H227" s="16"/>
    </row>
    <row r="228" spans="1:8" x14ac:dyDescent="0.25">
      <c r="A228" s="3">
        <v>12</v>
      </c>
      <c r="B228" s="6">
        <v>156</v>
      </c>
      <c r="C228" s="2">
        <v>120</v>
      </c>
      <c r="D228" s="7">
        <v>12.1</v>
      </c>
      <c r="E228" s="4">
        <f t="shared" si="16"/>
        <v>30.733999999999998</v>
      </c>
      <c r="F228" s="4">
        <f t="shared" si="19"/>
        <v>14.979343999999998</v>
      </c>
      <c r="G228" s="5">
        <f t="shared" si="17"/>
        <v>49.144681175519992</v>
      </c>
      <c r="H228" s="16"/>
    </row>
    <row r="229" spans="1:8" x14ac:dyDescent="0.25">
      <c r="A229" s="3">
        <v>12</v>
      </c>
      <c r="B229" s="6">
        <v>177</v>
      </c>
      <c r="C229" s="2">
        <v>120</v>
      </c>
      <c r="D229" s="7">
        <v>8.3000000000000007</v>
      </c>
      <c r="E229" s="4">
        <f t="shared" si="16"/>
        <v>21.082000000000001</v>
      </c>
      <c r="F229" s="4">
        <f t="shared" si="19"/>
        <v>10.964112</v>
      </c>
      <c r="G229" s="5">
        <f t="shared" si="17"/>
        <v>35.971387572959998</v>
      </c>
      <c r="H229" s="16"/>
    </row>
    <row r="230" spans="1:8" x14ac:dyDescent="0.25">
      <c r="A230" s="3">
        <v>12</v>
      </c>
      <c r="B230" s="6">
        <v>181</v>
      </c>
      <c r="C230" s="2">
        <v>120</v>
      </c>
      <c r="D230" s="7">
        <v>11.9</v>
      </c>
      <c r="E230" s="4">
        <f t="shared" si="16"/>
        <v>30.226000000000003</v>
      </c>
      <c r="F230" s="4">
        <f t="shared" si="19"/>
        <v>14.768015999999999</v>
      </c>
      <c r="G230" s="5">
        <f t="shared" si="17"/>
        <v>48.45134993328</v>
      </c>
      <c r="H230" s="16"/>
    </row>
    <row r="231" spans="1:8" x14ac:dyDescent="0.25">
      <c r="A231" s="3">
        <v>12</v>
      </c>
      <c r="B231" s="6">
        <v>238</v>
      </c>
      <c r="C231" s="2">
        <v>120</v>
      </c>
      <c r="D231" s="7">
        <v>11.5</v>
      </c>
      <c r="E231" s="4">
        <f t="shared" si="16"/>
        <v>29.21</v>
      </c>
      <c r="F231" s="4">
        <f t="shared" si="19"/>
        <v>14.345359999999999</v>
      </c>
      <c r="G231" s="5">
        <f t="shared" si="17"/>
        <v>47.064687448799994</v>
      </c>
      <c r="H231" s="16"/>
    </row>
    <row r="232" spans="1:8" x14ac:dyDescent="0.25">
      <c r="A232" s="3">
        <v>12</v>
      </c>
      <c r="B232" s="6">
        <v>254</v>
      </c>
      <c r="C232" s="2">
        <v>120</v>
      </c>
      <c r="D232" s="7">
        <v>11.2</v>
      </c>
      <c r="E232" s="4">
        <f t="shared" si="16"/>
        <v>28.447999999999997</v>
      </c>
      <c r="F232" s="4">
        <f t="shared" si="19"/>
        <v>14.028367999999997</v>
      </c>
      <c r="G232" s="5">
        <f t="shared" si="17"/>
        <v>46.024690585439991</v>
      </c>
      <c r="H232" s="16"/>
    </row>
    <row r="233" spans="1:8" x14ac:dyDescent="0.25">
      <c r="A233" s="3">
        <v>12</v>
      </c>
      <c r="B233" s="6">
        <v>285</v>
      </c>
      <c r="C233" s="2">
        <v>120</v>
      </c>
      <c r="D233" s="7">
        <v>11</v>
      </c>
      <c r="E233" s="4">
        <f t="shared" si="16"/>
        <v>27.94</v>
      </c>
      <c r="F233" s="4">
        <f t="shared" si="19"/>
        <v>13.817039999999999</v>
      </c>
      <c r="G233" s="5">
        <f t="shared" si="17"/>
        <v>45.331359343199992</v>
      </c>
      <c r="H233" s="16"/>
    </row>
    <row r="234" spans="1:8" x14ac:dyDescent="0.25">
      <c r="A234" s="3">
        <v>12</v>
      </c>
      <c r="B234" s="6">
        <v>291</v>
      </c>
      <c r="C234" s="2">
        <v>120</v>
      </c>
      <c r="D234" s="7">
        <v>12.1</v>
      </c>
      <c r="E234" s="4">
        <f t="shared" si="16"/>
        <v>30.733999999999998</v>
      </c>
      <c r="F234" s="4">
        <f t="shared" si="19"/>
        <v>14.979343999999998</v>
      </c>
      <c r="G234" s="5">
        <f t="shared" si="17"/>
        <v>49.144681175519992</v>
      </c>
      <c r="H234" s="16"/>
    </row>
    <row r="235" spans="1:8" x14ac:dyDescent="0.25">
      <c r="A235" s="3">
        <v>12</v>
      </c>
      <c r="B235" s="6">
        <v>296</v>
      </c>
      <c r="C235" s="2">
        <v>120</v>
      </c>
      <c r="D235" s="7">
        <v>10.9</v>
      </c>
      <c r="E235" s="4">
        <f t="shared" si="16"/>
        <v>27.686</v>
      </c>
      <c r="F235" s="4">
        <f t="shared" si="19"/>
        <v>13.711375999999998</v>
      </c>
      <c r="G235" s="5">
        <f t="shared" si="17"/>
        <v>44.984693722079989</v>
      </c>
      <c r="H235" s="16"/>
    </row>
    <row r="236" spans="1:8" x14ac:dyDescent="0.25">
      <c r="A236" s="3">
        <v>12</v>
      </c>
      <c r="B236" s="6">
        <v>319</v>
      </c>
      <c r="C236" s="2">
        <v>120</v>
      </c>
      <c r="D236" s="7">
        <v>8.9</v>
      </c>
      <c r="E236" s="4">
        <f t="shared" si="16"/>
        <v>22.606000000000002</v>
      </c>
      <c r="F236" s="4">
        <f t="shared" si="19"/>
        <v>11.598096000000002</v>
      </c>
      <c r="G236" s="5">
        <f t="shared" si="17"/>
        <v>38.051381299680003</v>
      </c>
      <c r="H236" s="17">
        <v>47</v>
      </c>
    </row>
    <row r="237" spans="1:8" x14ac:dyDescent="0.25">
      <c r="A237" s="3">
        <v>13</v>
      </c>
      <c r="B237" s="6">
        <v>30</v>
      </c>
      <c r="C237" s="2">
        <v>100</v>
      </c>
      <c r="D237" s="7">
        <v>12.4</v>
      </c>
      <c r="E237" s="4">
        <f t="shared" si="16"/>
        <v>31.496000000000002</v>
      </c>
      <c r="F237" s="4">
        <f t="shared" ref="F237:F250" si="20">2.414+E237*0.416</f>
        <v>15.516336000000001</v>
      </c>
      <c r="G237" s="5">
        <f t="shared" si="17"/>
        <v>50.906460638879999</v>
      </c>
      <c r="H237" s="16"/>
    </row>
    <row r="238" spans="1:8" x14ac:dyDescent="0.25">
      <c r="A238" s="3">
        <v>13</v>
      </c>
      <c r="B238" s="6">
        <v>36</v>
      </c>
      <c r="C238" s="2">
        <v>100</v>
      </c>
      <c r="D238" s="7">
        <v>14.5</v>
      </c>
      <c r="E238" s="4">
        <f t="shared" si="16"/>
        <v>36.83</v>
      </c>
      <c r="F238" s="4">
        <f t="shared" si="20"/>
        <v>17.735279999999999</v>
      </c>
      <c r="G238" s="5">
        <f t="shared" si="17"/>
        <v>58.186438682399995</v>
      </c>
      <c r="H238" s="16"/>
    </row>
    <row r="239" spans="1:8" x14ac:dyDescent="0.25">
      <c r="A239" s="3">
        <v>13</v>
      </c>
      <c r="B239" s="6">
        <v>94</v>
      </c>
      <c r="C239" s="2">
        <v>100</v>
      </c>
      <c r="D239" s="7">
        <v>10.6</v>
      </c>
      <c r="E239" s="4">
        <f t="shared" si="16"/>
        <v>26.923999999999999</v>
      </c>
      <c r="F239" s="4">
        <f t="shared" si="20"/>
        <v>13.614383999999999</v>
      </c>
      <c r="G239" s="5">
        <f t="shared" si="17"/>
        <v>44.666479458719998</v>
      </c>
      <c r="H239" s="17">
        <v>58</v>
      </c>
    </row>
    <row r="240" spans="1:8" x14ac:dyDescent="0.25">
      <c r="A240" s="3">
        <v>13</v>
      </c>
      <c r="B240" s="6">
        <v>122</v>
      </c>
      <c r="C240" s="2">
        <v>100</v>
      </c>
      <c r="D240" s="7">
        <v>9.3000000000000007</v>
      </c>
      <c r="E240" s="4">
        <f t="shared" si="16"/>
        <v>23.622000000000003</v>
      </c>
      <c r="F240" s="4">
        <f t="shared" si="20"/>
        <v>12.240752000000001</v>
      </c>
      <c r="G240" s="5">
        <f t="shared" si="17"/>
        <v>40.159826384159999</v>
      </c>
      <c r="H240" s="16"/>
    </row>
    <row r="241" spans="1:8" x14ac:dyDescent="0.25">
      <c r="A241" s="3">
        <v>13</v>
      </c>
      <c r="B241" s="6">
        <v>133</v>
      </c>
      <c r="C241" s="2">
        <v>100</v>
      </c>
      <c r="D241" s="7">
        <v>11.3</v>
      </c>
      <c r="E241" s="4">
        <f t="shared" si="16"/>
        <v>28.702000000000002</v>
      </c>
      <c r="F241" s="4">
        <f t="shared" si="20"/>
        <v>14.354032</v>
      </c>
      <c r="G241" s="5">
        <f t="shared" si="17"/>
        <v>47.093138806559999</v>
      </c>
      <c r="H241" s="16"/>
    </row>
    <row r="242" spans="1:8" x14ac:dyDescent="0.25">
      <c r="A242" s="3">
        <v>13</v>
      </c>
      <c r="B242" s="6">
        <v>138</v>
      </c>
      <c r="C242" s="2">
        <v>100</v>
      </c>
      <c r="D242" s="7">
        <v>10.8</v>
      </c>
      <c r="E242" s="4">
        <f t="shared" si="16"/>
        <v>27.432000000000002</v>
      </c>
      <c r="F242" s="4">
        <f t="shared" si="20"/>
        <v>13.825711999999999</v>
      </c>
      <c r="G242" s="5">
        <f t="shared" si="17"/>
        <v>45.359810700959997</v>
      </c>
      <c r="H242" s="16"/>
    </row>
    <row r="243" spans="1:8" x14ac:dyDescent="0.25">
      <c r="A243" s="3">
        <v>13</v>
      </c>
      <c r="B243" s="6">
        <v>176</v>
      </c>
      <c r="C243" s="2">
        <v>100</v>
      </c>
      <c r="D243" s="7">
        <v>10</v>
      </c>
      <c r="E243" s="4">
        <f t="shared" si="16"/>
        <v>25.4</v>
      </c>
      <c r="F243" s="4">
        <f t="shared" si="20"/>
        <v>12.980399999999999</v>
      </c>
      <c r="G243" s="5">
        <f t="shared" si="17"/>
        <v>42.586485732</v>
      </c>
      <c r="H243" s="17">
        <v>57</v>
      </c>
    </row>
    <row r="244" spans="1:8" x14ac:dyDescent="0.25">
      <c r="A244" s="3">
        <v>13</v>
      </c>
      <c r="B244" s="6">
        <v>199</v>
      </c>
      <c r="C244" s="2">
        <v>100</v>
      </c>
      <c r="D244" s="7">
        <v>8.8000000000000007</v>
      </c>
      <c r="E244" s="4">
        <f t="shared" si="16"/>
        <v>22.352000000000004</v>
      </c>
      <c r="F244" s="4">
        <f t="shared" si="20"/>
        <v>11.712432000000002</v>
      </c>
      <c r="G244" s="5">
        <f t="shared" si="17"/>
        <v>38.426498278560004</v>
      </c>
      <c r="H244" s="16"/>
    </row>
    <row r="245" spans="1:8" x14ac:dyDescent="0.25">
      <c r="A245" s="3">
        <v>13</v>
      </c>
      <c r="B245" s="6">
        <v>212</v>
      </c>
      <c r="C245" s="2">
        <v>100</v>
      </c>
      <c r="D245" s="7">
        <v>10.4</v>
      </c>
      <c r="E245" s="4">
        <f t="shared" si="16"/>
        <v>26.416</v>
      </c>
      <c r="F245" s="4">
        <f t="shared" si="20"/>
        <v>13.403055999999999</v>
      </c>
      <c r="G245" s="5">
        <f t="shared" si="17"/>
        <v>43.973148216479998</v>
      </c>
      <c r="H245" s="16"/>
    </row>
    <row r="246" spans="1:8" x14ac:dyDescent="0.25">
      <c r="A246" s="3">
        <v>13</v>
      </c>
      <c r="B246" s="6">
        <v>251</v>
      </c>
      <c r="C246" s="2">
        <v>100</v>
      </c>
      <c r="D246" s="7">
        <v>10</v>
      </c>
      <c r="E246" s="4">
        <f t="shared" si="16"/>
        <v>25.4</v>
      </c>
      <c r="F246" s="4">
        <f t="shared" si="20"/>
        <v>12.980399999999999</v>
      </c>
      <c r="G246" s="5">
        <f t="shared" si="17"/>
        <v>42.586485732</v>
      </c>
      <c r="H246" s="16"/>
    </row>
    <row r="247" spans="1:8" x14ac:dyDescent="0.25">
      <c r="A247" s="3">
        <v>13</v>
      </c>
      <c r="B247" s="6">
        <v>273</v>
      </c>
      <c r="C247" s="2">
        <v>100</v>
      </c>
      <c r="D247" s="7">
        <v>11.8</v>
      </c>
      <c r="E247" s="4">
        <f t="shared" si="16"/>
        <v>29.972000000000001</v>
      </c>
      <c r="F247" s="4">
        <f t="shared" si="20"/>
        <v>14.882351999999999</v>
      </c>
      <c r="G247" s="5">
        <f t="shared" si="17"/>
        <v>48.826466912159994</v>
      </c>
      <c r="H247" s="16"/>
    </row>
    <row r="248" spans="1:8" x14ac:dyDescent="0.25">
      <c r="A248" s="3">
        <v>13</v>
      </c>
      <c r="B248" s="6">
        <v>292</v>
      </c>
      <c r="C248" s="2">
        <v>100</v>
      </c>
      <c r="D248" s="7">
        <v>11.1</v>
      </c>
      <c r="E248" s="4">
        <f t="shared" si="16"/>
        <v>28.193999999999999</v>
      </c>
      <c r="F248" s="4">
        <f t="shared" si="20"/>
        <v>14.142703999999998</v>
      </c>
      <c r="G248" s="5">
        <f t="shared" si="17"/>
        <v>46.399807564319993</v>
      </c>
      <c r="H248" s="17">
        <v>48</v>
      </c>
    </row>
    <row r="249" spans="1:8" x14ac:dyDescent="0.25">
      <c r="A249" s="3">
        <v>13</v>
      </c>
      <c r="B249" s="6">
        <v>315</v>
      </c>
      <c r="C249" s="2">
        <v>100</v>
      </c>
      <c r="D249" s="7">
        <v>9.9</v>
      </c>
      <c r="E249" s="4">
        <f t="shared" si="16"/>
        <v>25.146000000000001</v>
      </c>
      <c r="F249" s="4">
        <f t="shared" si="20"/>
        <v>12.874736</v>
      </c>
      <c r="G249" s="5">
        <f t="shared" si="17"/>
        <v>42.239820110879997</v>
      </c>
      <c r="H249" s="16"/>
    </row>
    <row r="250" spans="1:8" x14ac:dyDescent="0.25">
      <c r="A250" s="3">
        <v>13</v>
      </c>
      <c r="B250" s="6">
        <v>324</v>
      </c>
      <c r="C250" s="2">
        <v>100</v>
      </c>
      <c r="D250" s="7">
        <v>12.7</v>
      </c>
      <c r="E250" s="4">
        <f t="shared" si="16"/>
        <v>32.257999999999996</v>
      </c>
      <c r="F250" s="4">
        <f t="shared" si="20"/>
        <v>15.833327999999998</v>
      </c>
      <c r="G250" s="5">
        <f t="shared" si="17"/>
        <v>51.946457502239994</v>
      </c>
      <c r="H250" s="16"/>
    </row>
    <row r="251" spans="1:8" x14ac:dyDescent="0.25">
      <c r="A251" s="3">
        <v>14</v>
      </c>
      <c r="B251" s="6">
        <v>29</v>
      </c>
      <c r="C251" s="2">
        <v>80</v>
      </c>
      <c r="D251" s="7">
        <v>12.4</v>
      </c>
      <c r="E251" s="4">
        <f t="shared" si="16"/>
        <v>31.496000000000002</v>
      </c>
      <c r="F251" s="4">
        <f t="shared" ref="F251:F259" si="21">2.474+E251*0.399</f>
        <v>15.040904000000001</v>
      </c>
      <c r="G251" s="5">
        <f t="shared" si="17"/>
        <v>49.346649070320005</v>
      </c>
      <c r="H251" s="16"/>
    </row>
    <row r="252" spans="1:8" x14ac:dyDescent="0.25">
      <c r="A252" s="3">
        <v>14</v>
      </c>
      <c r="B252" s="6">
        <v>61</v>
      </c>
      <c r="C252" s="2">
        <v>80</v>
      </c>
      <c r="D252" s="7">
        <v>15.8</v>
      </c>
      <c r="E252" s="4">
        <f t="shared" si="16"/>
        <v>40.132000000000005</v>
      </c>
      <c r="F252" s="4">
        <f t="shared" si="21"/>
        <v>18.486668000000002</v>
      </c>
      <c r="G252" s="5">
        <f t="shared" si="17"/>
        <v>60.651614974440001</v>
      </c>
      <c r="H252" s="16"/>
    </row>
    <row r="253" spans="1:8" x14ac:dyDescent="0.25">
      <c r="A253" s="3">
        <v>14</v>
      </c>
      <c r="B253" s="6">
        <v>97</v>
      </c>
      <c r="C253" s="2">
        <v>80</v>
      </c>
      <c r="D253" s="6">
        <v>12.3</v>
      </c>
      <c r="E253" s="4">
        <f t="shared" si="16"/>
        <v>31.242000000000001</v>
      </c>
      <c r="F253" s="4">
        <f t="shared" si="21"/>
        <v>14.939558000000002</v>
      </c>
      <c r="G253" s="5">
        <f t="shared" si="17"/>
        <v>49.014150073140001</v>
      </c>
      <c r="H253" s="17"/>
    </row>
    <row r="254" spans="1:8" x14ac:dyDescent="0.25">
      <c r="A254" s="3">
        <v>14</v>
      </c>
      <c r="B254" s="6">
        <v>115</v>
      </c>
      <c r="C254" s="2">
        <v>80</v>
      </c>
      <c r="D254" s="7">
        <v>14.6</v>
      </c>
      <c r="E254" s="4">
        <f t="shared" si="16"/>
        <v>37.083999999999996</v>
      </c>
      <c r="F254" s="4">
        <f t="shared" si="21"/>
        <v>17.270516000000001</v>
      </c>
      <c r="G254" s="5">
        <f t="shared" si="17"/>
        <v>56.66162700828</v>
      </c>
      <c r="H254" s="17">
        <v>60</v>
      </c>
    </row>
    <row r="255" spans="1:8" x14ac:dyDescent="0.25">
      <c r="A255" s="3">
        <v>14</v>
      </c>
      <c r="B255" s="6">
        <v>146</v>
      </c>
      <c r="C255" s="2">
        <v>80</v>
      </c>
      <c r="D255" s="7">
        <v>14.3</v>
      </c>
      <c r="E255" s="4">
        <f t="shared" si="16"/>
        <v>36.322000000000003</v>
      </c>
      <c r="F255" s="4">
        <f t="shared" si="21"/>
        <v>16.966478000000002</v>
      </c>
      <c r="G255" s="5">
        <f t="shared" si="17"/>
        <v>55.664130016740003</v>
      </c>
      <c r="H255" s="16"/>
    </row>
    <row r="256" spans="1:8" x14ac:dyDescent="0.25">
      <c r="A256" s="3">
        <v>14</v>
      </c>
      <c r="B256" s="6">
        <v>189</v>
      </c>
      <c r="C256" s="2">
        <v>80</v>
      </c>
      <c r="D256" s="7">
        <v>13.4</v>
      </c>
      <c r="E256" s="4">
        <f t="shared" si="16"/>
        <v>34.036000000000001</v>
      </c>
      <c r="F256" s="4">
        <f t="shared" si="21"/>
        <v>16.054364</v>
      </c>
      <c r="G256" s="5">
        <f t="shared" si="17"/>
        <v>52.671639042119999</v>
      </c>
      <c r="H256" s="17">
        <v>61</v>
      </c>
    </row>
    <row r="257" spans="1:8" x14ac:dyDescent="0.25">
      <c r="A257" s="3">
        <v>14</v>
      </c>
      <c r="B257" s="6">
        <v>212</v>
      </c>
      <c r="C257" s="2">
        <v>80</v>
      </c>
      <c r="D257" s="7">
        <v>14</v>
      </c>
      <c r="E257" s="4">
        <f t="shared" si="16"/>
        <v>35.56</v>
      </c>
      <c r="F257" s="4">
        <f t="shared" si="21"/>
        <v>16.662440000000004</v>
      </c>
      <c r="G257" s="5">
        <f t="shared" si="17"/>
        <v>54.666633025200014</v>
      </c>
      <c r="H257" s="17">
        <v>61</v>
      </c>
    </row>
    <row r="258" spans="1:8" x14ac:dyDescent="0.25">
      <c r="A258" s="3">
        <v>14</v>
      </c>
      <c r="B258" s="6">
        <v>216</v>
      </c>
      <c r="C258" s="2">
        <v>80</v>
      </c>
      <c r="D258" s="7">
        <v>11.1</v>
      </c>
      <c r="E258" s="4">
        <f t="shared" si="16"/>
        <v>28.193999999999999</v>
      </c>
      <c r="F258" s="4">
        <f t="shared" si="21"/>
        <v>13.723406000000001</v>
      </c>
      <c r="G258" s="5">
        <f t="shared" si="17"/>
        <v>45.02416210698</v>
      </c>
      <c r="H258" s="16"/>
    </row>
    <row r="259" spans="1:8" x14ac:dyDescent="0.25">
      <c r="A259" s="3">
        <v>14</v>
      </c>
      <c r="B259" s="6">
        <v>237</v>
      </c>
      <c r="C259" s="2">
        <v>80</v>
      </c>
      <c r="D259" s="7">
        <v>14.8</v>
      </c>
      <c r="E259" s="4">
        <f t="shared" ref="E259:E312" si="22">D259*2.54</f>
        <v>37.592000000000006</v>
      </c>
      <c r="F259" s="4">
        <f t="shared" si="21"/>
        <v>17.473208000000003</v>
      </c>
      <c r="G259" s="5">
        <f t="shared" ref="G259:G312" si="23">F259*3.28083</f>
        <v>57.326625002640007</v>
      </c>
      <c r="H259" s="16"/>
    </row>
    <row r="260" spans="1:8" x14ac:dyDescent="0.25">
      <c r="A260" s="3">
        <v>15</v>
      </c>
      <c r="B260" s="6">
        <v>3</v>
      </c>
      <c r="C260" s="2">
        <v>60</v>
      </c>
      <c r="D260" s="7">
        <v>18.5</v>
      </c>
      <c r="E260" s="4">
        <f t="shared" si="22"/>
        <v>46.99</v>
      </c>
      <c r="F260" s="4">
        <f t="shared" ref="F260:F265" si="24">2.312+E260*0.378</f>
        <v>20.07422</v>
      </c>
      <c r="G260" s="5">
        <f t="shared" si="23"/>
        <v>65.860103202600001</v>
      </c>
      <c r="H260" s="17">
        <v>58</v>
      </c>
    </row>
    <row r="261" spans="1:8" x14ac:dyDescent="0.25">
      <c r="A261" s="3">
        <v>15</v>
      </c>
      <c r="B261" s="6">
        <v>36</v>
      </c>
      <c r="C261" s="2">
        <v>60</v>
      </c>
      <c r="D261" s="7">
        <v>15.1</v>
      </c>
      <c r="E261" s="4">
        <f t="shared" si="22"/>
        <v>38.353999999999999</v>
      </c>
      <c r="F261" s="4">
        <f t="shared" si="24"/>
        <v>16.809812000000001</v>
      </c>
      <c r="G261" s="5">
        <f t="shared" si="23"/>
        <v>55.150135503960001</v>
      </c>
      <c r="H261" s="16"/>
    </row>
    <row r="262" spans="1:8" x14ac:dyDescent="0.25">
      <c r="A262" s="3">
        <v>15</v>
      </c>
      <c r="B262" s="6">
        <v>76</v>
      </c>
      <c r="C262" s="2">
        <v>60</v>
      </c>
      <c r="D262" s="7">
        <v>15</v>
      </c>
      <c r="E262" s="4">
        <f t="shared" si="22"/>
        <v>38.1</v>
      </c>
      <c r="F262" s="4">
        <f t="shared" si="24"/>
        <v>16.713800000000003</v>
      </c>
      <c r="G262" s="5">
        <f t="shared" si="23"/>
        <v>54.835136454000008</v>
      </c>
      <c r="H262" s="16"/>
    </row>
    <row r="263" spans="1:8" x14ac:dyDescent="0.25">
      <c r="A263" s="3">
        <v>15</v>
      </c>
      <c r="B263" s="6">
        <v>103</v>
      </c>
      <c r="C263" s="2">
        <v>60</v>
      </c>
      <c r="D263" s="7">
        <v>18.5</v>
      </c>
      <c r="E263" s="4">
        <f t="shared" si="22"/>
        <v>46.99</v>
      </c>
      <c r="F263" s="4">
        <f t="shared" si="24"/>
        <v>20.07422</v>
      </c>
      <c r="G263" s="5">
        <f t="shared" si="23"/>
        <v>65.860103202600001</v>
      </c>
      <c r="H263" s="16"/>
    </row>
    <row r="264" spans="1:8" x14ac:dyDescent="0.25">
      <c r="A264" s="3">
        <v>15</v>
      </c>
      <c r="B264" s="6">
        <v>139</v>
      </c>
      <c r="C264" s="2">
        <v>60</v>
      </c>
      <c r="D264" s="7">
        <v>16.600000000000001</v>
      </c>
      <c r="E264" s="4">
        <f t="shared" si="22"/>
        <v>42.164000000000001</v>
      </c>
      <c r="F264" s="4">
        <f t="shared" si="24"/>
        <v>18.249992000000002</v>
      </c>
      <c r="G264" s="5">
        <f t="shared" si="23"/>
        <v>59.875121253360007</v>
      </c>
      <c r="H264" s="16"/>
    </row>
    <row r="265" spans="1:8" x14ac:dyDescent="0.25">
      <c r="A265" s="3">
        <v>15</v>
      </c>
      <c r="B265" s="6">
        <v>999</v>
      </c>
      <c r="C265" s="2">
        <v>60</v>
      </c>
      <c r="D265" s="7">
        <v>12.6</v>
      </c>
      <c r="E265" s="4">
        <f t="shared" si="22"/>
        <v>32.003999999999998</v>
      </c>
      <c r="F265" s="4">
        <f t="shared" si="24"/>
        <v>14.409511999999999</v>
      </c>
      <c r="G265" s="5">
        <f t="shared" si="23"/>
        <v>47.275159254959995</v>
      </c>
      <c r="H265" s="16"/>
    </row>
    <row r="266" spans="1:8" x14ac:dyDescent="0.25">
      <c r="A266" s="3">
        <v>16</v>
      </c>
      <c r="B266" s="6">
        <v>21</v>
      </c>
      <c r="C266" s="2">
        <v>30</v>
      </c>
      <c r="D266" s="7">
        <v>20.5</v>
      </c>
      <c r="E266" s="4">
        <f t="shared" si="22"/>
        <v>52.07</v>
      </c>
      <c r="F266" s="4">
        <f t="shared" ref="F266:F277" si="25">3.495+E266*0.314</f>
        <v>19.84498</v>
      </c>
      <c r="G266" s="5">
        <f t="shared" si="23"/>
        <v>65.108005733399992</v>
      </c>
      <c r="H266" s="16"/>
    </row>
    <row r="267" spans="1:8" x14ac:dyDescent="0.25">
      <c r="A267" s="3">
        <v>16</v>
      </c>
      <c r="B267" s="6">
        <v>34</v>
      </c>
      <c r="C267" s="2">
        <v>30</v>
      </c>
      <c r="D267" s="7">
        <v>19.399999999999999</v>
      </c>
      <c r="E267" s="4">
        <f t="shared" si="22"/>
        <v>49.275999999999996</v>
      </c>
      <c r="F267" s="4">
        <f t="shared" si="25"/>
        <v>18.967663999999999</v>
      </c>
      <c r="G267" s="5">
        <f t="shared" si="23"/>
        <v>62.229681081119999</v>
      </c>
      <c r="H267" s="17">
        <v>67</v>
      </c>
    </row>
    <row r="268" spans="1:8" x14ac:dyDescent="0.25">
      <c r="A268" s="3">
        <v>16</v>
      </c>
      <c r="B268" s="6">
        <v>44</v>
      </c>
      <c r="C268" s="2">
        <v>30</v>
      </c>
      <c r="D268" s="7">
        <v>21.8</v>
      </c>
      <c r="E268" s="4">
        <f t="shared" si="22"/>
        <v>55.372</v>
      </c>
      <c r="F268" s="4">
        <f t="shared" si="25"/>
        <v>20.881807999999999</v>
      </c>
      <c r="G268" s="5">
        <f t="shared" si="23"/>
        <v>68.509662140640003</v>
      </c>
      <c r="H268" s="17">
        <v>75</v>
      </c>
    </row>
    <row r="269" spans="1:8" x14ac:dyDescent="0.25">
      <c r="A269" s="3">
        <v>16</v>
      </c>
      <c r="B269" s="6">
        <v>55</v>
      </c>
      <c r="C269" s="2">
        <v>30</v>
      </c>
      <c r="D269" s="7">
        <v>20.9</v>
      </c>
      <c r="E269" s="4">
        <f t="shared" si="22"/>
        <v>53.085999999999999</v>
      </c>
      <c r="F269" s="4">
        <f t="shared" si="25"/>
        <v>20.164004000000002</v>
      </c>
      <c r="G269" s="5">
        <f t="shared" si="23"/>
        <v>66.154669243320001</v>
      </c>
      <c r="H269" s="16"/>
    </row>
    <row r="270" spans="1:8" x14ac:dyDescent="0.25">
      <c r="A270" s="3">
        <v>16</v>
      </c>
      <c r="B270" s="6">
        <v>65</v>
      </c>
      <c r="C270" s="2">
        <v>30</v>
      </c>
      <c r="D270" s="7">
        <v>19.2</v>
      </c>
      <c r="E270" s="4">
        <f t="shared" si="22"/>
        <v>48.768000000000001</v>
      </c>
      <c r="F270" s="4">
        <f t="shared" si="25"/>
        <v>18.808152</v>
      </c>
      <c r="G270" s="5">
        <f t="shared" si="23"/>
        <v>61.706349326159994</v>
      </c>
      <c r="H270" s="16"/>
    </row>
    <row r="271" spans="1:8" x14ac:dyDescent="0.25">
      <c r="A271" s="3">
        <v>16</v>
      </c>
      <c r="B271" s="6">
        <v>999</v>
      </c>
      <c r="C271" s="2">
        <v>30</v>
      </c>
      <c r="D271" s="7">
        <v>7</v>
      </c>
      <c r="E271" s="4">
        <f t="shared" si="22"/>
        <v>17.78</v>
      </c>
      <c r="F271" s="4">
        <f t="shared" si="25"/>
        <v>9.0779200000000007</v>
      </c>
      <c r="G271" s="5">
        <f t="shared" si="23"/>
        <v>29.7831122736</v>
      </c>
      <c r="H271" s="16"/>
    </row>
    <row r="272" spans="1:8" x14ac:dyDescent="0.25">
      <c r="A272" s="3">
        <v>16</v>
      </c>
      <c r="B272" s="6">
        <v>999</v>
      </c>
      <c r="C272" s="2">
        <v>30</v>
      </c>
      <c r="D272" s="7">
        <v>7</v>
      </c>
      <c r="E272" s="4">
        <f t="shared" si="22"/>
        <v>17.78</v>
      </c>
      <c r="F272" s="4">
        <f t="shared" si="25"/>
        <v>9.0779200000000007</v>
      </c>
      <c r="G272" s="5">
        <f t="shared" si="23"/>
        <v>29.7831122736</v>
      </c>
      <c r="H272" s="16"/>
    </row>
    <row r="273" spans="1:8" x14ac:dyDescent="0.25">
      <c r="A273" s="3">
        <v>16</v>
      </c>
      <c r="B273" s="6">
        <v>999</v>
      </c>
      <c r="C273" s="2">
        <v>30</v>
      </c>
      <c r="D273" s="7">
        <v>8</v>
      </c>
      <c r="E273" s="4">
        <f t="shared" si="22"/>
        <v>20.32</v>
      </c>
      <c r="F273" s="4">
        <f t="shared" si="25"/>
        <v>9.8754799999999996</v>
      </c>
      <c r="G273" s="5">
        <f t="shared" si="23"/>
        <v>32.399771048399998</v>
      </c>
      <c r="H273" s="16"/>
    </row>
    <row r="274" spans="1:8" x14ac:dyDescent="0.25">
      <c r="A274" s="3">
        <v>16</v>
      </c>
      <c r="B274" s="6">
        <v>999</v>
      </c>
      <c r="C274" s="2">
        <v>30</v>
      </c>
      <c r="D274" s="7">
        <v>8</v>
      </c>
      <c r="E274" s="4">
        <f t="shared" si="22"/>
        <v>20.32</v>
      </c>
      <c r="F274" s="4">
        <f t="shared" si="25"/>
        <v>9.8754799999999996</v>
      </c>
      <c r="G274" s="5">
        <f t="shared" si="23"/>
        <v>32.399771048399998</v>
      </c>
      <c r="H274" s="16"/>
    </row>
    <row r="275" spans="1:8" x14ac:dyDescent="0.25">
      <c r="A275" s="3">
        <v>16</v>
      </c>
      <c r="B275" s="6">
        <v>999</v>
      </c>
      <c r="C275" s="2">
        <v>30</v>
      </c>
      <c r="D275" s="7">
        <v>9</v>
      </c>
      <c r="E275" s="4">
        <f t="shared" si="22"/>
        <v>22.86</v>
      </c>
      <c r="F275" s="4">
        <f t="shared" si="25"/>
        <v>10.67304</v>
      </c>
      <c r="G275" s="5">
        <f t="shared" si="23"/>
        <v>35.016429823199999</v>
      </c>
      <c r="H275" s="16"/>
    </row>
    <row r="276" spans="1:8" x14ac:dyDescent="0.25">
      <c r="A276" s="3">
        <v>16</v>
      </c>
      <c r="B276" s="6">
        <v>999</v>
      </c>
      <c r="C276" s="2">
        <v>30</v>
      </c>
      <c r="D276" s="7">
        <v>9</v>
      </c>
      <c r="E276" s="4">
        <f t="shared" si="22"/>
        <v>22.86</v>
      </c>
      <c r="F276" s="4">
        <f t="shared" si="25"/>
        <v>10.67304</v>
      </c>
      <c r="G276" s="5">
        <f t="shared" si="23"/>
        <v>35.016429823199999</v>
      </c>
      <c r="H276" s="16"/>
    </row>
    <row r="277" spans="1:8" x14ac:dyDescent="0.25">
      <c r="A277" s="3">
        <v>16</v>
      </c>
      <c r="B277" s="6">
        <v>999</v>
      </c>
      <c r="C277" s="2">
        <v>30</v>
      </c>
      <c r="D277" s="7">
        <v>11</v>
      </c>
      <c r="E277" s="4">
        <f t="shared" si="22"/>
        <v>27.94</v>
      </c>
      <c r="F277" s="4">
        <f t="shared" si="25"/>
        <v>12.268160000000002</v>
      </c>
      <c r="G277" s="5">
        <f t="shared" si="23"/>
        <v>40.249747372800002</v>
      </c>
      <c r="H277" s="16"/>
    </row>
    <row r="278" spans="1:8" x14ac:dyDescent="0.25">
      <c r="A278" s="3">
        <v>17</v>
      </c>
      <c r="B278" s="6">
        <v>19</v>
      </c>
      <c r="C278" s="2">
        <v>60</v>
      </c>
      <c r="D278" s="7">
        <v>16</v>
      </c>
      <c r="E278" s="4">
        <f t="shared" si="22"/>
        <v>40.64</v>
      </c>
      <c r="F278" s="4">
        <f>2.312+E278*0.378</f>
        <v>17.673919999999999</v>
      </c>
      <c r="G278" s="5">
        <f t="shared" si="23"/>
        <v>57.985126953599995</v>
      </c>
      <c r="H278" s="17">
        <v>57</v>
      </c>
    </row>
    <row r="279" spans="1:8" x14ac:dyDescent="0.25">
      <c r="A279" s="3">
        <v>17</v>
      </c>
      <c r="B279" s="6">
        <v>66</v>
      </c>
      <c r="C279" s="2">
        <v>60</v>
      </c>
      <c r="D279" s="7">
        <v>15</v>
      </c>
      <c r="E279" s="4">
        <f t="shared" si="22"/>
        <v>38.1</v>
      </c>
      <c r="F279" s="4">
        <f>2.312+E279*0.378</f>
        <v>16.713800000000003</v>
      </c>
      <c r="G279" s="5">
        <f t="shared" si="23"/>
        <v>54.835136454000008</v>
      </c>
      <c r="H279" s="16"/>
    </row>
    <row r="280" spans="1:8" x14ac:dyDescent="0.25">
      <c r="A280" s="3">
        <v>17</v>
      </c>
      <c r="B280" s="6">
        <v>81</v>
      </c>
      <c r="C280" s="2">
        <v>60</v>
      </c>
      <c r="D280" s="7">
        <v>17.2</v>
      </c>
      <c r="E280" s="4">
        <f t="shared" si="22"/>
        <v>43.687999999999995</v>
      </c>
      <c r="F280" s="4">
        <f>2.312+E280*0.378</f>
        <v>18.826063999999999</v>
      </c>
      <c r="G280" s="5">
        <f t="shared" si="23"/>
        <v>61.765115553119998</v>
      </c>
      <c r="H280" s="17">
        <v>60</v>
      </c>
    </row>
    <row r="281" spans="1:8" x14ac:dyDescent="0.25">
      <c r="A281" s="3">
        <v>17</v>
      </c>
      <c r="B281" s="6">
        <v>117</v>
      </c>
      <c r="C281" s="2">
        <v>60</v>
      </c>
      <c r="D281" s="7">
        <v>15.4</v>
      </c>
      <c r="E281" s="4">
        <f t="shared" si="22"/>
        <v>39.116</v>
      </c>
      <c r="F281" s="4">
        <f>2.312+E281*0.378</f>
        <v>17.097847999999999</v>
      </c>
      <c r="G281" s="5">
        <f t="shared" si="23"/>
        <v>56.095132653839997</v>
      </c>
      <c r="H281" s="16"/>
    </row>
    <row r="282" spans="1:8" x14ac:dyDescent="0.25">
      <c r="A282" s="3">
        <v>17</v>
      </c>
      <c r="B282" s="6">
        <v>163</v>
      </c>
      <c r="C282" s="2">
        <v>60</v>
      </c>
      <c r="D282" s="7">
        <v>15</v>
      </c>
      <c r="E282" s="4">
        <f t="shared" si="22"/>
        <v>38.1</v>
      </c>
      <c r="F282" s="4">
        <f>2.312+E282*0.378</f>
        <v>16.713800000000003</v>
      </c>
      <c r="G282" s="5">
        <f t="shared" si="23"/>
        <v>54.835136454000008</v>
      </c>
      <c r="H282" s="17">
        <v>61</v>
      </c>
    </row>
    <row r="283" spans="1:8" x14ac:dyDescent="0.25">
      <c r="A283" s="3">
        <v>18</v>
      </c>
      <c r="B283" s="6">
        <v>9</v>
      </c>
      <c r="C283" s="2">
        <v>30</v>
      </c>
      <c r="D283" s="7">
        <v>19.5</v>
      </c>
      <c r="E283" s="4">
        <f t="shared" si="22"/>
        <v>49.53</v>
      </c>
      <c r="F283" s="4">
        <f t="shared" ref="F283:F312" si="26">3.495+E283*0.314</f>
        <v>19.047419999999999</v>
      </c>
      <c r="G283" s="5">
        <f t="shared" si="23"/>
        <v>62.491346958599998</v>
      </c>
      <c r="H283" s="16"/>
    </row>
    <row r="284" spans="1:8" x14ac:dyDescent="0.25">
      <c r="A284" s="3">
        <v>18</v>
      </c>
      <c r="B284" s="6">
        <v>20</v>
      </c>
      <c r="C284" s="2">
        <v>30</v>
      </c>
      <c r="D284" s="7">
        <v>19.3</v>
      </c>
      <c r="E284" s="4">
        <f t="shared" si="22"/>
        <v>49.022000000000006</v>
      </c>
      <c r="F284" s="4">
        <f t="shared" si="26"/>
        <v>18.887908000000003</v>
      </c>
      <c r="G284" s="5">
        <f t="shared" si="23"/>
        <v>61.968015203640007</v>
      </c>
      <c r="H284" s="16"/>
    </row>
    <row r="285" spans="1:8" x14ac:dyDescent="0.25">
      <c r="A285" s="3">
        <v>18</v>
      </c>
      <c r="B285" s="6">
        <v>35</v>
      </c>
      <c r="C285" s="2">
        <v>30</v>
      </c>
      <c r="D285" s="7">
        <v>18.5</v>
      </c>
      <c r="E285" s="4">
        <f t="shared" si="22"/>
        <v>46.99</v>
      </c>
      <c r="F285" s="4">
        <f t="shared" si="26"/>
        <v>18.249860000000002</v>
      </c>
      <c r="G285" s="5">
        <f t="shared" si="23"/>
        <v>59.874688183800004</v>
      </c>
      <c r="H285" s="16"/>
    </row>
    <row r="286" spans="1:8" x14ac:dyDescent="0.25">
      <c r="A286" s="3">
        <v>18</v>
      </c>
      <c r="B286" s="6">
        <v>43</v>
      </c>
      <c r="C286" s="2">
        <v>30</v>
      </c>
      <c r="D286" s="7">
        <v>17.5</v>
      </c>
      <c r="E286" s="4">
        <f t="shared" si="22"/>
        <v>44.45</v>
      </c>
      <c r="F286" s="4">
        <f t="shared" si="26"/>
        <v>17.452300000000001</v>
      </c>
      <c r="G286" s="5">
        <f t="shared" si="23"/>
        <v>57.258029409000002</v>
      </c>
      <c r="H286" s="16"/>
    </row>
    <row r="287" spans="1:8" x14ac:dyDescent="0.25">
      <c r="A287" s="3">
        <v>18</v>
      </c>
      <c r="B287" s="6">
        <v>67</v>
      </c>
      <c r="C287" s="2">
        <v>30</v>
      </c>
      <c r="D287" s="7">
        <v>20.7</v>
      </c>
      <c r="E287" s="4">
        <f t="shared" si="22"/>
        <v>52.577999999999996</v>
      </c>
      <c r="F287" s="4">
        <f t="shared" si="26"/>
        <v>20.004491999999999</v>
      </c>
      <c r="G287" s="5">
        <f t="shared" si="23"/>
        <v>65.631337488359989</v>
      </c>
      <c r="H287" s="17">
        <v>62</v>
      </c>
    </row>
    <row r="288" spans="1:8" x14ac:dyDescent="0.25">
      <c r="A288" s="3">
        <v>18</v>
      </c>
      <c r="B288" s="6">
        <v>71</v>
      </c>
      <c r="C288" s="2">
        <v>30</v>
      </c>
      <c r="D288" s="7">
        <v>19.5</v>
      </c>
      <c r="E288" s="4">
        <f t="shared" si="22"/>
        <v>49.53</v>
      </c>
      <c r="F288" s="4">
        <f t="shared" si="26"/>
        <v>19.047419999999999</v>
      </c>
      <c r="G288" s="5">
        <f t="shared" si="23"/>
        <v>62.491346958599998</v>
      </c>
      <c r="H288" s="17">
        <v>65</v>
      </c>
    </row>
    <row r="289" spans="1:8" x14ac:dyDescent="0.25">
      <c r="A289" s="3">
        <v>18</v>
      </c>
      <c r="B289" s="6">
        <v>84</v>
      </c>
      <c r="C289" s="2">
        <v>30</v>
      </c>
      <c r="D289" s="7">
        <v>19.7</v>
      </c>
      <c r="E289" s="4">
        <f t="shared" si="22"/>
        <v>50.037999999999997</v>
      </c>
      <c r="F289" s="4">
        <f t="shared" si="26"/>
        <v>19.206931999999998</v>
      </c>
      <c r="G289" s="5">
        <f t="shared" si="23"/>
        <v>63.014678713559995</v>
      </c>
      <c r="H289" s="17">
        <v>65</v>
      </c>
    </row>
    <row r="290" spans="1:8" x14ac:dyDescent="0.25">
      <c r="A290" s="3">
        <v>18</v>
      </c>
      <c r="B290" s="6">
        <v>111</v>
      </c>
      <c r="C290" s="2">
        <v>30</v>
      </c>
      <c r="D290" s="7">
        <v>17.2</v>
      </c>
      <c r="E290" s="4">
        <f t="shared" si="22"/>
        <v>43.687999999999995</v>
      </c>
      <c r="F290" s="4">
        <f t="shared" si="26"/>
        <v>17.213031999999998</v>
      </c>
      <c r="G290" s="5">
        <f t="shared" si="23"/>
        <v>56.473031776559992</v>
      </c>
      <c r="H290" s="16"/>
    </row>
    <row r="291" spans="1:8" x14ac:dyDescent="0.25">
      <c r="A291" s="3">
        <v>18</v>
      </c>
      <c r="B291" s="6">
        <v>117</v>
      </c>
      <c r="C291" s="2">
        <v>30</v>
      </c>
      <c r="D291" s="7">
        <v>19.8</v>
      </c>
      <c r="E291" s="4">
        <f t="shared" si="22"/>
        <v>50.292000000000002</v>
      </c>
      <c r="F291" s="4">
        <f t="shared" si="26"/>
        <v>19.286688000000002</v>
      </c>
      <c r="G291" s="5">
        <f t="shared" si="23"/>
        <v>63.276344591040001</v>
      </c>
      <c r="H291" s="16"/>
    </row>
    <row r="292" spans="1:8" x14ac:dyDescent="0.25">
      <c r="A292" s="3">
        <v>18</v>
      </c>
      <c r="B292" s="3">
        <v>999</v>
      </c>
      <c r="C292" s="2">
        <v>30</v>
      </c>
      <c r="D292" s="3">
        <v>5</v>
      </c>
      <c r="E292" s="4">
        <f t="shared" si="22"/>
        <v>12.7</v>
      </c>
      <c r="F292" s="4">
        <f t="shared" si="26"/>
        <v>7.4828000000000001</v>
      </c>
      <c r="G292" s="5">
        <f t="shared" si="23"/>
        <v>24.549794723999998</v>
      </c>
    </row>
    <row r="293" spans="1:8" x14ac:dyDescent="0.25">
      <c r="A293" s="3">
        <v>18</v>
      </c>
      <c r="B293" s="3">
        <v>999</v>
      </c>
      <c r="C293" s="2">
        <v>30</v>
      </c>
      <c r="D293" s="3">
        <v>6</v>
      </c>
      <c r="E293" s="4">
        <f t="shared" si="22"/>
        <v>15.24</v>
      </c>
      <c r="F293" s="4">
        <f t="shared" si="26"/>
        <v>8.2803599999999999</v>
      </c>
      <c r="G293" s="5">
        <f t="shared" si="23"/>
        <v>27.166453498799999</v>
      </c>
    </row>
    <row r="294" spans="1:8" x14ac:dyDescent="0.25">
      <c r="A294" s="3">
        <v>18</v>
      </c>
      <c r="B294" s="3">
        <v>999</v>
      </c>
      <c r="C294" s="2">
        <v>30</v>
      </c>
      <c r="D294" s="3">
        <v>6</v>
      </c>
      <c r="E294" s="4">
        <f t="shared" si="22"/>
        <v>15.24</v>
      </c>
      <c r="F294" s="4">
        <f t="shared" si="26"/>
        <v>8.2803599999999999</v>
      </c>
      <c r="G294" s="5">
        <f t="shared" si="23"/>
        <v>27.166453498799999</v>
      </c>
    </row>
    <row r="295" spans="1:8" x14ac:dyDescent="0.25">
      <c r="A295" s="3">
        <v>18</v>
      </c>
      <c r="B295" s="3">
        <v>999</v>
      </c>
      <c r="C295" s="2">
        <v>30</v>
      </c>
      <c r="D295" s="3">
        <v>6.6</v>
      </c>
      <c r="E295" s="4">
        <f t="shared" si="22"/>
        <v>16.763999999999999</v>
      </c>
      <c r="F295" s="4">
        <f t="shared" si="26"/>
        <v>8.758896</v>
      </c>
      <c r="G295" s="5">
        <f t="shared" si="23"/>
        <v>28.736448763679999</v>
      </c>
    </row>
    <row r="296" spans="1:8" x14ac:dyDescent="0.25">
      <c r="A296" s="3">
        <v>18</v>
      </c>
      <c r="B296" s="3">
        <v>999</v>
      </c>
      <c r="C296" s="2">
        <v>30</v>
      </c>
      <c r="D296" s="3">
        <v>6.7</v>
      </c>
      <c r="E296" s="4">
        <f t="shared" si="22"/>
        <v>17.018000000000001</v>
      </c>
      <c r="F296" s="4">
        <f t="shared" si="26"/>
        <v>8.8386519999999997</v>
      </c>
      <c r="G296" s="5">
        <f t="shared" si="23"/>
        <v>28.998114641159997</v>
      </c>
    </row>
    <row r="297" spans="1:8" x14ac:dyDescent="0.25">
      <c r="A297" s="3">
        <v>18</v>
      </c>
      <c r="B297" s="3">
        <v>999</v>
      </c>
      <c r="C297" s="2">
        <v>30</v>
      </c>
      <c r="D297" s="3">
        <v>7</v>
      </c>
      <c r="E297" s="4">
        <f t="shared" si="22"/>
        <v>17.78</v>
      </c>
      <c r="F297" s="4">
        <f t="shared" si="26"/>
        <v>9.0779200000000007</v>
      </c>
      <c r="G297" s="5">
        <f t="shared" si="23"/>
        <v>29.7831122736</v>
      </c>
    </row>
    <row r="298" spans="1:8" x14ac:dyDescent="0.25">
      <c r="A298" s="3">
        <v>18</v>
      </c>
      <c r="B298" s="3">
        <v>999</v>
      </c>
      <c r="C298" s="2">
        <v>30</v>
      </c>
      <c r="D298" s="3">
        <v>7.2</v>
      </c>
      <c r="E298" s="4">
        <f t="shared" si="22"/>
        <v>18.288</v>
      </c>
      <c r="F298" s="4">
        <f t="shared" si="26"/>
        <v>9.2374320000000001</v>
      </c>
      <c r="G298" s="5">
        <f t="shared" si="23"/>
        <v>30.306444028559998</v>
      </c>
    </row>
    <row r="299" spans="1:8" x14ac:dyDescent="0.25">
      <c r="A299" s="3">
        <v>18</v>
      </c>
      <c r="B299" s="3">
        <v>999</v>
      </c>
      <c r="C299" s="2">
        <v>30</v>
      </c>
      <c r="D299" s="3">
        <v>7.7</v>
      </c>
      <c r="E299" s="4">
        <f t="shared" si="22"/>
        <v>19.558</v>
      </c>
      <c r="F299" s="4">
        <f t="shared" si="26"/>
        <v>9.6362120000000004</v>
      </c>
      <c r="G299" s="5">
        <f t="shared" si="23"/>
        <v>31.614773415960002</v>
      </c>
    </row>
    <row r="300" spans="1:8" x14ac:dyDescent="0.25">
      <c r="A300" s="3">
        <v>18</v>
      </c>
      <c r="B300" s="3">
        <v>999</v>
      </c>
      <c r="C300" s="2">
        <v>30</v>
      </c>
      <c r="D300" s="3">
        <v>8</v>
      </c>
      <c r="E300" s="4">
        <f t="shared" si="22"/>
        <v>20.32</v>
      </c>
      <c r="F300" s="4">
        <f t="shared" si="26"/>
        <v>9.8754799999999996</v>
      </c>
      <c r="G300" s="5">
        <f t="shared" si="23"/>
        <v>32.399771048399998</v>
      </c>
    </row>
    <row r="301" spans="1:8" x14ac:dyDescent="0.25">
      <c r="A301" s="3">
        <v>18</v>
      </c>
      <c r="B301" s="3">
        <v>999</v>
      </c>
      <c r="C301" s="2">
        <v>30</v>
      </c>
      <c r="D301" s="3">
        <v>8</v>
      </c>
      <c r="E301" s="4">
        <f t="shared" si="22"/>
        <v>20.32</v>
      </c>
      <c r="F301" s="4">
        <f t="shared" si="26"/>
        <v>9.8754799999999996</v>
      </c>
      <c r="G301" s="5">
        <f t="shared" si="23"/>
        <v>32.399771048399998</v>
      </c>
    </row>
    <row r="302" spans="1:8" x14ac:dyDescent="0.25">
      <c r="A302" s="3">
        <v>18</v>
      </c>
      <c r="B302" s="3">
        <v>999</v>
      </c>
      <c r="C302" s="2">
        <v>30</v>
      </c>
      <c r="D302" s="3">
        <v>8.1999999999999993</v>
      </c>
      <c r="E302" s="4">
        <f t="shared" si="22"/>
        <v>20.827999999999999</v>
      </c>
      <c r="F302" s="4">
        <f t="shared" si="26"/>
        <v>10.034991999999999</v>
      </c>
      <c r="G302" s="5">
        <f t="shared" si="23"/>
        <v>32.923102803359996</v>
      </c>
    </row>
    <row r="303" spans="1:8" x14ac:dyDescent="0.25">
      <c r="A303" s="3">
        <v>18</v>
      </c>
      <c r="B303" s="3">
        <v>999</v>
      </c>
      <c r="C303" s="2">
        <v>30</v>
      </c>
      <c r="D303" s="3">
        <v>8.9</v>
      </c>
      <c r="E303" s="4">
        <f t="shared" si="22"/>
        <v>22.606000000000002</v>
      </c>
      <c r="F303" s="4">
        <f t="shared" si="26"/>
        <v>10.593284000000001</v>
      </c>
      <c r="G303" s="5">
        <f t="shared" si="23"/>
        <v>34.754763945720001</v>
      </c>
    </row>
    <row r="304" spans="1:8" x14ac:dyDescent="0.25">
      <c r="A304" s="3">
        <v>18</v>
      </c>
      <c r="B304" s="3">
        <v>999</v>
      </c>
      <c r="C304" s="2">
        <v>30</v>
      </c>
      <c r="D304" s="3">
        <v>9</v>
      </c>
      <c r="E304" s="4">
        <f t="shared" si="22"/>
        <v>22.86</v>
      </c>
      <c r="F304" s="4">
        <f t="shared" si="26"/>
        <v>10.67304</v>
      </c>
      <c r="G304" s="5">
        <f t="shared" si="23"/>
        <v>35.016429823199999</v>
      </c>
    </row>
    <row r="305" spans="1:7" x14ac:dyDescent="0.25">
      <c r="A305" s="3">
        <v>18</v>
      </c>
      <c r="B305" s="3">
        <v>999</v>
      </c>
      <c r="C305" s="2">
        <v>30</v>
      </c>
      <c r="D305" s="3">
        <v>9.5</v>
      </c>
      <c r="E305" s="4">
        <f t="shared" si="22"/>
        <v>24.13</v>
      </c>
      <c r="F305" s="4">
        <f t="shared" si="26"/>
        <v>11.071819999999999</v>
      </c>
      <c r="G305" s="5">
        <f t="shared" si="23"/>
        <v>36.324759210599993</v>
      </c>
    </row>
    <row r="306" spans="1:7" x14ac:dyDescent="0.25">
      <c r="A306" s="3">
        <v>18</v>
      </c>
      <c r="B306" s="3">
        <v>999</v>
      </c>
      <c r="C306" s="2">
        <v>30</v>
      </c>
      <c r="D306" s="3">
        <v>9.5</v>
      </c>
      <c r="E306" s="4">
        <f t="shared" si="22"/>
        <v>24.13</v>
      </c>
      <c r="F306" s="4">
        <f t="shared" si="26"/>
        <v>11.071819999999999</v>
      </c>
      <c r="G306" s="5">
        <f t="shared" si="23"/>
        <v>36.324759210599993</v>
      </c>
    </row>
    <row r="307" spans="1:7" x14ac:dyDescent="0.25">
      <c r="A307" s="3">
        <v>18</v>
      </c>
      <c r="B307" s="3">
        <v>999</v>
      </c>
      <c r="C307" s="2">
        <v>30</v>
      </c>
      <c r="D307" s="3">
        <v>9.6999999999999993</v>
      </c>
      <c r="E307" s="4">
        <f t="shared" si="22"/>
        <v>24.637999999999998</v>
      </c>
      <c r="F307" s="4">
        <f t="shared" si="26"/>
        <v>11.231331999999998</v>
      </c>
      <c r="G307" s="5">
        <f t="shared" si="23"/>
        <v>36.84809096555999</v>
      </c>
    </row>
    <row r="308" spans="1:7" x14ac:dyDescent="0.25">
      <c r="A308" s="3">
        <v>18</v>
      </c>
      <c r="B308" s="3">
        <v>999</v>
      </c>
      <c r="C308" s="2">
        <v>30</v>
      </c>
      <c r="D308" s="3">
        <v>10.199999999999999</v>
      </c>
      <c r="E308" s="4">
        <f t="shared" si="22"/>
        <v>25.907999999999998</v>
      </c>
      <c r="F308" s="4">
        <f t="shared" si="26"/>
        <v>11.630112</v>
      </c>
      <c r="G308" s="5">
        <f t="shared" si="23"/>
        <v>38.156420352959998</v>
      </c>
    </row>
    <row r="309" spans="1:7" x14ac:dyDescent="0.25">
      <c r="A309" s="3">
        <v>18</v>
      </c>
      <c r="B309" s="3">
        <v>999</v>
      </c>
      <c r="C309" s="2">
        <v>30</v>
      </c>
      <c r="D309" s="3">
        <v>10.4</v>
      </c>
      <c r="E309" s="4">
        <f t="shared" si="22"/>
        <v>26.416</v>
      </c>
      <c r="F309" s="4">
        <f t="shared" si="26"/>
        <v>11.789624</v>
      </c>
      <c r="G309" s="5">
        <f t="shared" si="23"/>
        <v>38.679752107919995</v>
      </c>
    </row>
    <row r="310" spans="1:7" x14ac:dyDescent="0.25">
      <c r="A310" s="3">
        <v>18</v>
      </c>
      <c r="B310" s="3">
        <v>999</v>
      </c>
      <c r="C310" s="2">
        <v>30</v>
      </c>
      <c r="D310" s="3">
        <v>10.7</v>
      </c>
      <c r="E310" s="4">
        <f t="shared" si="22"/>
        <v>27.177999999999997</v>
      </c>
      <c r="F310" s="4">
        <f t="shared" si="26"/>
        <v>12.028891999999999</v>
      </c>
      <c r="G310" s="5">
        <f t="shared" si="23"/>
        <v>39.464749740359998</v>
      </c>
    </row>
    <row r="311" spans="1:7" x14ac:dyDescent="0.25">
      <c r="A311" s="3">
        <v>18</v>
      </c>
      <c r="B311" s="3">
        <v>999</v>
      </c>
      <c r="C311" s="2">
        <v>30</v>
      </c>
      <c r="D311" s="3">
        <v>13.2</v>
      </c>
      <c r="E311" s="4">
        <f t="shared" si="22"/>
        <v>33.527999999999999</v>
      </c>
      <c r="F311" s="4">
        <f t="shared" si="26"/>
        <v>14.022791999999999</v>
      </c>
      <c r="G311" s="5">
        <f t="shared" si="23"/>
        <v>46.006396677359994</v>
      </c>
    </row>
    <row r="312" spans="1:7" x14ac:dyDescent="0.25">
      <c r="A312" s="3">
        <v>18</v>
      </c>
      <c r="B312" s="3">
        <v>999</v>
      </c>
      <c r="C312" s="2">
        <v>30</v>
      </c>
      <c r="D312" s="3">
        <v>15.8</v>
      </c>
      <c r="E312" s="4">
        <f t="shared" si="22"/>
        <v>40.132000000000005</v>
      </c>
      <c r="F312" s="4">
        <f t="shared" si="26"/>
        <v>16.096448000000002</v>
      </c>
      <c r="G312" s="5">
        <f t="shared" si="23"/>
        <v>52.809709491840003</v>
      </c>
    </row>
  </sheetData>
  <pageMargins left="0.7" right="0.7" top="0.75" bottom="0.75" header="0.3" footer="0.3"/>
  <pageSetup orientation="portrait" verticalDpi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6"/>
  <sheetViews>
    <sheetView workbookViewId="0">
      <pane ySplit="2" topLeftCell="A3" activePane="bottomLeft" state="frozen"/>
      <selection pane="bottomLeft" activeCell="G3" sqref="G3"/>
    </sheetView>
  </sheetViews>
  <sheetFormatPr defaultColWidth="9.140625" defaultRowHeight="15.75" x14ac:dyDescent="0.25"/>
  <cols>
    <col min="1" max="4" width="9.140625" style="2"/>
    <col min="5" max="5" width="9.140625" style="3"/>
    <col min="6" max="6" width="9.140625" style="15"/>
    <col min="7" max="11" width="9.140625" style="2"/>
    <col min="12" max="12" width="8.85546875" customWidth="1"/>
    <col min="13" max="16384" width="9.140625" style="2"/>
  </cols>
  <sheetData>
    <row r="1" spans="1:12" x14ac:dyDescent="0.25">
      <c r="E1" s="3" t="s">
        <v>14</v>
      </c>
      <c r="L1" s="2"/>
    </row>
    <row r="2" spans="1:12" x14ac:dyDescent="0.25">
      <c r="A2" s="2" t="s">
        <v>0</v>
      </c>
      <c r="B2" s="2" t="s">
        <v>2</v>
      </c>
      <c r="C2" s="2" t="s">
        <v>6</v>
      </c>
      <c r="D2" s="2" t="s">
        <v>1</v>
      </c>
      <c r="E2" s="3" t="s">
        <v>5</v>
      </c>
      <c r="F2" s="15" t="s">
        <v>5</v>
      </c>
      <c r="G2" s="2" t="s">
        <v>7</v>
      </c>
      <c r="I2" s="2" t="s">
        <v>8</v>
      </c>
      <c r="J2" s="2" t="s">
        <v>9</v>
      </c>
      <c r="L2" s="2"/>
    </row>
    <row r="3" spans="1:12" ht="15" x14ac:dyDescent="0.25">
      <c r="A3" s="2">
        <v>1</v>
      </c>
      <c r="B3" s="2">
        <v>7</v>
      </c>
      <c r="C3" s="2">
        <v>100</v>
      </c>
      <c r="D3" s="2">
        <v>13.1</v>
      </c>
      <c r="E3" s="14">
        <v>52</v>
      </c>
      <c r="F3" s="15">
        <v>52</v>
      </c>
      <c r="G3" s="2">
        <f t="shared" ref="G3:G66" si="0">D3^2*F3</f>
        <v>8923.7199999999993</v>
      </c>
      <c r="H3" s="2">
        <f>D3*0.0054542</f>
        <v>7.1450020000000003E-2</v>
      </c>
      <c r="I3" s="2">
        <f>0.002103*G3-1.09146</f>
        <v>17.675123159999995</v>
      </c>
      <c r="J3" s="2">
        <f>0.009481*G3-26.4823</f>
        <v>58.12348931999999</v>
      </c>
      <c r="L3" s="2"/>
    </row>
    <row r="4" spans="1:12" ht="15" x14ac:dyDescent="0.25">
      <c r="A4" s="2">
        <v>1</v>
      </c>
      <c r="B4" s="2">
        <v>14</v>
      </c>
      <c r="C4" s="2">
        <v>100</v>
      </c>
      <c r="D4" s="2">
        <v>13.3</v>
      </c>
      <c r="E4" s="14">
        <v>67</v>
      </c>
      <c r="F4" s="15">
        <v>67</v>
      </c>
      <c r="G4" s="2">
        <f t="shared" si="0"/>
        <v>11851.630000000001</v>
      </c>
      <c r="H4" s="2">
        <f t="shared" ref="H4:H67" si="1">D4*0.0054542</f>
        <v>7.2540860000000013E-2</v>
      </c>
      <c r="I4" s="2">
        <f>0.002103*G4-1.09146</f>
        <v>23.832517889999998</v>
      </c>
      <c r="J4" s="2">
        <f>0.009481*G4-26.4823</f>
        <v>85.883004030000009</v>
      </c>
      <c r="L4" s="2"/>
    </row>
    <row r="5" spans="1:12" ht="15" x14ac:dyDescent="0.25">
      <c r="A5" s="2">
        <v>1</v>
      </c>
      <c r="B5" s="2">
        <v>44</v>
      </c>
      <c r="C5" s="2">
        <v>100</v>
      </c>
      <c r="D5" s="2">
        <v>12</v>
      </c>
      <c r="E5" s="13"/>
      <c r="F5" s="15">
        <v>49.519798154399993</v>
      </c>
      <c r="G5" s="2">
        <f t="shared" si="0"/>
        <v>7130.8509342335992</v>
      </c>
      <c r="H5" s="2">
        <f t="shared" si="1"/>
        <v>6.5450400000000006E-2</v>
      </c>
      <c r="I5" s="2">
        <f>0.002103*G5-1.09146</f>
        <v>13.904719514693259</v>
      </c>
      <c r="J5" s="2">
        <f>0.009481*G5-26.4823</f>
        <v>41.125297707468761</v>
      </c>
      <c r="L5" s="2"/>
    </row>
    <row r="6" spans="1:12" ht="15" x14ac:dyDescent="0.25">
      <c r="A6" s="2">
        <v>1</v>
      </c>
      <c r="B6" s="2">
        <v>51</v>
      </c>
      <c r="C6" s="2">
        <v>100</v>
      </c>
      <c r="D6" s="2">
        <v>10.4</v>
      </c>
      <c r="E6" s="13"/>
      <c r="F6" s="15">
        <v>43.973148216479998</v>
      </c>
      <c r="G6" s="2">
        <f t="shared" si="0"/>
        <v>4756.1357110944773</v>
      </c>
      <c r="H6" s="2">
        <f t="shared" si="1"/>
        <v>5.6723680000000005E-2</v>
      </c>
      <c r="I6" s="2">
        <f>0.001824*G6+0.587</f>
        <v>9.2621915370363261</v>
      </c>
      <c r="J6" s="2" t="s">
        <v>10</v>
      </c>
      <c r="L6" s="2"/>
    </row>
    <row r="7" spans="1:12" ht="15" x14ac:dyDescent="0.25">
      <c r="A7" s="2">
        <v>1</v>
      </c>
      <c r="B7" s="2">
        <v>57</v>
      </c>
      <c r="C7" s="2">
        <v>100</v>
      </c>
      <c r="D7" s="2">
        <v>12.5</v>
      </c>
      <c r="E7" s="13"/>
      <c r="F7" s="15">
        <v>51.253126259999995</v>
      </c>
      <c r="G7" s="2">
        <f t="shared" si="0"/>
        <v>8008.3009781249993</v>
      </c>
      <c r="H7" s="2">
        <f t="shared" si="1"/>
        <v>6.8177500000000002E-2</v>
      </c>
      <c r="I7" s="2">
        <f>0.002103*G7-1.09146</f>
        <v>15.749996956996872</v>
      </c>
      <c r="J7" s="2">
        <f>0.009481*G7-26.4823</f>
        <v>49.444401573603116</v>
      </c>
      <c r="L7" s="2"/>
    </row>
    <row r="8" spans="1:12" ht="15" x14ac:dyDescent="0.25">
      <c r="A8" s="2">
        <v>1</v>
      </c>
      <c r="B8" s="2">
        <v>79</v>
      </c>
      <c r="C8" s="2">
        <v>100</v>
      </c>
      <c r="D8" s="2">
        <v>10.7</v>
      </c>
      <c r="E8" s="14">
        <v>38</v>
      </c>
      <c r="F8" s="15">
        <v>38</v>
      </c>
      <c r="G8" s="2">
        <f t="shared" si="0"/>
        <v>4350.619999999999</v>
      </c>
      <c r="H8" s="2">
        <f t="shared" si="1"/>
        <v>5.8359939999999999E-2</v>
      </c>
      <c r="I8" s="2">
        <f>0.001824*G8+0.587</f>
        <v>8.5225308799999979</v>
      </c>
      <c r="J8" s="2" t="s">
        <v>10</v>
      </c>
      <c r="L8" s="2"/>
    </row>
    <row r="9" spans="1:12" ht="15" x14ac:dyDescent="0.25">
      <c r="A9" s="2">
        <v>1</v>
      </c>
      <c r="B9" s="2">
        <v>97</v>
      </c>
      <c r="C9" s="2">
        <v>100</v>
      </c>
      <c r="D9" s="2">
        <v>12.2</v>
      </c>
      <c r="E9" s="13"/>
      <c r="F9" s="15">
        <v>50.213129396639992</v>
      </c>
      <c r="G9" s="2">
        <f t="shared" si="0"/>
        <v>7473.7221793958952</v>
      </c>
      <c r="H9" s="2">
        <f t="shared" si="1"/>
        <v>6.6541240000000001E-2</v>
      </c>
      <c r="I9" s="2">
        <f>0.002103*G9-1.09146</f>
        <v>14.625777743269566</v>
      </c>
      <c r="J9" s="2">
        <f>0.009481*G9-26.4823</f>
        <v>44.376059982852482</v>
      </c>
      <c r="L9" s="2"/>
    </row>
    <row r="10" spans="1:12" ht="15" x14ac:dyDescent="0.25">
      <c r="A10" s="2">
        <v>1</v>
      </c>
      <c r="B10" s="2">
        <v>130</v>
      </c>
      <c r="C10" s="2">
        <v>100</v>
      </c>
      <c r="D10" s="2">
        <v>10.9</v>
      </c>
      <c r="E10" s="13"/>
      <c r="F10" s="15">
        <v>45.706476322079993</v>
      </c>
      <c r="G10" s="2">
        <f t="shared" si="0"/>
        <v>5430.3864518263244</v>
      </c>
      <c r="H10" s="2">
        <f t="shared" si="1"/>
        <v>5.9450780000000002E-2</v>
      </c>
      <c r="I10" s="2">
        <f>0.001824*G10+0.587</f>
        <v>10.492024888131215</v>
      </c>
      <c r="J10" s="2" t="s">
        <v>10</v>
      </c>
      <c r="L10" s="2"/>
    </row>
    <row r="11" spans="1:12" ht="15" x14ac:dyDescent="0.25">
      <c r="A11" s="2">
        <v>1</v>
      </c>
      <c r="B11" s="2">
        <v>146</v>
      </c>
      <c r="C11" s="2">
        <v>100</v>
      </c>
      <c r="D11" s="2">
        <v>15.2</v>
      </c>
      <c r="E11" s="14">
        <v>48</v>
      </c>
      <c r="F11" s="15">
        <v>48</v>
      </c>
      <c r="G11" s="2">
        <f t="shared" si="0"/>
        <v>11089.92</v>
      </c>
      <c r="H11" s="2">
        <f t="shared" si="1"/>
        <v>8.2903839999999993E-2</v>
      </c>
      <c r="I11" s="2">
        <f>0.002103*G11-1.09146</f>
        <v>22.230641759999997</v>
      </c>
      <c r="J11" s="2">
        <f>0.009481*G11-26.4823</f>
        <v>78.661231520000001</v>
      </c>
      <c r="L11" s="2"/>
    </row>
    <row r="12" spans="1:12" ht="15" x14ac:dyDescent="0.25">
      <c r="A12" s="2">
        <v>1</v>
      </c>
      <c r="B12" s="2">
        <v>158</v>
      </c>
      <c r="C12" s="2">
        <v>100</v>
      </c>
      <c r="D12" s="2">
        <v>11.2</v>
      </c>
      <c r="E12" s="13"/>
      <c r="F12" s="15">
        <v>46.746473185439989</v>
      </c>
      <c r="G12" s="2">
        <f t="shared" si="0"/>
        <v>5863.8775963815915</v>
      </c>
      <c r="H12" s="2">
        <f t="shared" si="1"/>
        <v>6.1087039999999995E-2</v>
      </c>
      <c r="I12" s="2">
        <f>0.001824*G12+0.587</f>
        <v>11.282712735800024</v>
      </c>
      <c r="J12" s="2" t="s">
        <v>10</v>
      </c>
      <c r="L12" s="2"/>
    </row>
    <row r="13" spans="1:12" ht="15" x14ac:dyDescent="0.25">
      <c r="A13" s="2">
        <v>1</v>
      </c>
      <c r="B13" s="2">
        <v>188</v>
      </c>
      <c r="C13" s="2">
        <v>100</v>
      </c>
      <c r="D13" s="2">
        <v>13.5</v>
      </c>
      <c r="E13" s="13"/>
      <c r="F13" s="15">
        <v>54.719782471199991</v>
      </c>
      <c r="G13" s="2">
        <f t="shared" si="0"/>
        <v>9972.6803553761983</v>
      </c>
      <c r="H13" s="2">
        <f t="shared" si="1"/>
        <v>7.3631700000000008E-2</v>
      </c>
      <c r="I13" s="2">
        <f>0.002103*G13-1.09146</f>
        <v>19.881086787356143</v>
      </c>
      <c r="J13" s="2">
        <f>0.009481*G13-26.4823</f>
        <v>68.068682449321742</v>
      </c>
      <c r="L13" s="2"/>
    </row>
    <row r="14" spans="1:12" ht="15" x14ac:dyDescent="0.25">
      <c r="A14" s="2">
        <v>1</v>
      </c>
      <c r="B14" s="2">
        <v>238</v>
      </c>
      <c r="C14" s="2">
        <v>100</v>
      </c>
      <c r="D14" s="2">
        <v>11.4</v>
      </c>
      <c r="E14" s="13"/>
      <c r="F14" s="15">
        <v>47.439804427680002</v>
      </c>
      <c r="G14" s="2">
        <f t="shared" si="0"/>
        <v>6165.2769834212932</v>
      </c>
      <c r="H14" s="2">
        <f t="shared" si="1"/>
        <v>6.2177880000000005E-2</v>
      </c>
      <c r="I14" s="2">
        <f>0.002103*G14-1.09146</f>
        <v>11.874117496134978</v>
      </c>
      <c r="J14" s="2" t="s">
        <v>10</v>
      </c>
      <c r="L14" s="2"/>
    </row>
    <row r="15" spans="1:12" ht="15" x14ac:dyDescent="0.25">
      <c r="A15" s="2">
        <v>1</v>
      </c>
      <c r="B15" s="2">
        <v>273</v>
      </c>
      <c r="C15" s="2">
        <v>100</v>
      </c>
      <c r="D15" s="2">
        <v>8.4</v>
      </c>
      <c r="E15" s="13"/>
      <c r="F15" s="15">
        <v>37.039835794079998</v>
      </c>
      <c r="G15" s="2">
        <f t="shared" si="0"/>
        <v>2613.5308136302847</v>
      </c>
      <c r="H15" s="2">
        <f t="shared" si="1"/>
        <v>4.5815280000000007E-2</v>
      </c>
      <c r="I15" s="2">
        <f t="shared" ref="I15:I20" si="2">0.001824*G15+0.587</f>
        <v>5.3540802040616393</v>
      </c>
      <c r="J15" s="2" t="s">
        <v>10</v>
      </c>
      <c r="L15" s="2"/>
    </row>
    <row r="16" spans="1:12" ht="15" x14ac:dyDescent="0.25">
      <c r="A16" s="2">
        <v>1</v>
      </c>
      <c r="B16" s="2">
        <v>297</v>
      </c>
      <c r="C16" s="2">
        <v>100</v>
      </c>
      <c r="D16" s="2">
        <v>9.6</v>
      </c>
      <c r="E16" s="13"/>
      <c r="F16" s="15">
        <v>41.199823247519994</v>
      </c>
      <c r="G16" s="2">
        <f t="shared" si="0"/>
        <v>3796.9757104914424</v>
      </c>
      <c r="H16" s="2">
        <f t="shared" si="1"/>
        <v>5.2360320000000002E-2</v>
      </c>
      <c r="I16" s="2">
        <f t="shared" si="2"/>
        <v>7.5126836959363912</v>
      </c>
      <c r="J16" s="2" t="s">
        <v>10</v>
      </c>
      <c r="L16" s="2"/>
    </row>
    <row r="17" spans="1:12" ht="15" x14ac:dyDescent="0.25">
      <c r="A17" s="2">
        <v>2</v>
      </c>
      <c r="B17" s="2">
        <v>25</v>
      </c>
      <c r="C17" s="2">
        <v>120</v>
      </c>
      <c r="D17" s="2">
        <v>9.3000000000000007</v>
      </c>
      <c r="E17" s="13"/>
      <c r="F17" s="15">
        <v>39.438043784160001</v>
      </c>
      <c r="G17" s="2">
        <f t="shared" si="0"/>
        <v>3410.996406891999</v>
      </c>
      <c r="H17" s="2">
        <f t="shared" si="1"/>
        <v>5.0724060000000008E-2</v>
      </c>
      <c r="I17" s="2">
        <f t="shared" si="2"/>
        <v>6.8086574461710061</v>
      </c>
      <c r="J17" s="2" t="s">
        <v>10</v>
      </c>
      <c r="L17" s="2"/>
    </row>
    <row r="18" spans="1:12" ht="15" x14ac:dyDescent="0.25">
      <c r="A18" s="2">
        <v>2</v>
      </c>
      <c r="B18" s="2">
        <v>31</v>
      </c>
      <c r="C18" s="2">
        <v>120</v>
      </c>
      <c r="D18" s="2">
        <v>9.9</v>
      </c>
      <c r="E18" s="13"/>
      <c r="F18" s="15">
        <v>41.518037510879999</v>
      </c>
      <c r="G18" s="2">
        <f t="shared" si="0"/>
        <v>4069.182856441349</v>
      </c>
      <c r="H18" s="2">
        <f t="shared" si="1"/>
        <v>5.3996580000000002E-2</v>
      </c>
      <c r="I18" s="2">
        <f t="shared" si="2"/>
        <v>8.0091895301490208</v>
      </c>
      <c r="J18" s="2" t="s">
        <v>10</v>
      </c>
      <c r="L18" s="2"/>
    </row>
    <row r="19" spans="1:12" ht="15" x14ac:dyDescent="0.25">
      <c r="A19" s="2">
        <v>2</v>
      </c>
      <c r="B19" s="2">
        <v>60</v>
      </c>
      <c r="C19" s="2">
        <v>120</v>
      </c>
      <c r="D19" s="2">
        <v>9</v>
      </c>
      <c r="E19" s="13"/>
      <c r="F19" s="15">
        <v>38.398046920799999</v>
      </c>
      <c r="G19" s="2">
        <f t="shared" si="0"/>
        <v>3110.2418005847999</v>
      </c>
      <c r="H19" s="2">
        <f t="shared" si="1"/>
        <v>4.9087800000000001E-2</v>
      </c>
      <c r="I19" s="2">
        <f t="shared" si="2"/>
        <v>6.2600810442666752</v>
      </c>
      <c r="J19" s="2" t="s">
        <v>10</v>
      </c>
      <c r="L19" s="2"/>
    </row>
    <row r="20" spans="1:12" ht="15" x14ac:dyDescent="0.25">
      <c r="A20" s="2">
        <v>2</v>
      </c>
      <c r="B20" s="2">
        <v>95</v>
      </c>
      <c r="C20" s="2">
        <v>120</v>
      </c>
      <c r="D20" s="2">
        <v>9.5</v>
      </c>
      <c r="E20" s="13"/>
      <c r="F20" s="15">
        <v>40.131375026400001</v>
      </c>
      <c r="G20" s="2">
        <f t="shared" si="0"/>
        <v>3621.8565961325999</v>
      </c>
      <c r="H20" s="2">
        <f t="shared" si="1"/>
        <v>5.1814900000000004E-2</v>
      </c>
      <c r="I20" s="2">
        <f t="shared" si="2"/>
        <v>7.1932664313458625</v>
      </c>
      <c r="J20" s="2" t="s">
        <v>10</v>
      </c>
      <c r="L20" s="2"/>
    </row>
    <row r="21" spans="1:12" ht="15" x14ac:dyDescent="0.25">
      <c r="A21" s="2">
        <v>2</v>
      </c>
      <c r="B21" s="2">
        <v>119</v>
      </c>
      <c r="C21" s="2">
        <v>120</v>
      </c>
      <c r="D21" s="2">
        <v>12.5</v>
      </c>
      <c r="E21" s="13"/>
      <c r="F21" s="15">
        <v>50.531343660000005</v>
      </c>
      <c r="G21" s="2">
        <f t="shared" si="0"/>
        <v>7895.5224468750012</v>
      </c>
      <c r="H21" s="2">
        <f t="shared" si="1"/>
        <v>6.8177500000000002E-2</v>
      </c>
      <c r="I21" s="2">
        <f>0.002103*G21-1.09146</f>
        <v>15.512823705778127</v>
      </c>
      <c r="J21" s="2">
        <f>0.009481*G21-26.4823</f>
        <v>48.375148318821886</v>
      </c>
      <c r="L21" s="2"/>
    </row>
    <row r="22" spans="1:12" ht="15" x14ac:dyDescent="0.25">
      <c r="A22" s="2">
        <v>2</v>
      </c>
      <c r="B22" s="2">
        <v>164</v>
      </c>
      <c r="C22" s="2">
        <v>120</v>
      </c>
      <c r="D22" s="2">
        <v>9.1999999999999993</v>
      </c>
      <c r="E22" s="13"/>
      <c r="F22" s="15">
        <v>39.091378163039991</v>
      </c>
      <c r="G22" s="2">
        <f t="shared" si="0"/>
        <v>3308.6942477197044</v>
      </c>
      <c r="H22" s="2">
        <f t="shared" si="1"/>
        <v>5.0178639999999997E-2</v>
      </c>
      <c r="I22" s="2">
        <f>0.001824*G22+0.587</f>
        <v>6.6220583078407413</v>
      </c>
      <c r="J22" s="2" t="s">
        <v>10</v>
      </c>
      <c r="L22" s="2"/>
    </row>
    <row r="23" spans="1:12" ht="15" x14ac:dyDescent="0.25">
      <c r="A23" s="2">
        <v>2</v>
      </c>
      <c r="B23" s="2">
        <v>170</v>
      </c>
      <c r="C23" s="2">
        <v>120</v>
      </c>
      <c r="D23" s="2">
        <v>12.4</v>
      </c>
      <c r="E23" s="13"/>
      <c r="F23" s="15">
        <v>50.184678038880001</v>
      </c>
      <c r="G23" s="2">
        <f t="shared" si="0"/>
        <v>7716.3960952581901</v>
      </c>
      <c r="H23" s="2">
        <f t="shared" si="1"/>
        <v>6.7632080000000011E-2</v>
      </c>
      <c r="I23" s="2">
        <f>0.002103*G23-1.09146</f>
        <v>15.136120988327972</v>
      </c>
      <c r="J23" s="2">
        <f>0.009481*G23-26.4823</f>
        <v>46.676851379142903</v>
      </c>
      <c r="L23" s="2"/>
    </row>
    <row r="24" spans="1:12" ht="15" x14ac:dyDescent="0.25">
      <c r="A24" s="2">
        <v>2</v>
      </c>
      <c r="B24" s="2">
        <v>203</v>
      </c>
      <c r="C24" s="2">
        <v>120</v>
      </c>
      <c r="D24" s="2">
        <v>9.9</v>
      </c>
      <c r="E24" s="13"/>
      <c r="F24" s="15">
        <v>41.518037510879999</v>
      </c>
      <c r="G24" s="2">
        <f t="shared" si="0"/>
        <v>4069.182856441349</v>
      </c>
      <c r="H24" s="2">
        <f t="shared" si="1"/>
        <v>5.3996580000000002E-2</v>
      </c>
      <c r="I24" s="2">
        <f>0.001824*G24+0.587</f>
        <v>8.0091895301490208</v>
      </c>
      <c r="J24" s="2" t="s">
        <v>10</v>
      </c>
      <c r="L24" s="2"/>
    </row>
    <row r="25" spans="1:12" ht="15" x14ac:dyDescent="0.25">
      <c r="A25" s="2">
        <v>2</v>
      </c>
      <c r="B25" s="2">
        <v>211</v>
      </c>
      <c r="C25" s="2">
        <v>120</v>
      </c>
      <c r="D25" s="2">
        <v>12.2</v>
      </c>
      <c r="E25" s="14">
        <v>55</v>
      </c>
      <c r="F25" s="15">
        <v>55</v>
      </c>
      <c r="G25" s="2">
        <f t="shared" si="0"/>
        <v>8186.1999999999989</v>
      </c>
      <c r="H25" s="2">
        <f t="shared" si="1"/>
        <v>6.6541240000000001E-2</v>
      </c>
      <c r="I25" s="2">
        <f>0.002103*G25-1.09146</f>
        <v>16.124118599999996</v>
      </c>
      <c r="J25" s="2">
        <f>0.009481*G25-26.4823</f>
        <v>51.131062199999988</v>
      </c>
      <c r="L25" s="2"/>
    </row>
    <row r="26" spans="1:12" ht="15" x14ac:dyDescent="0.25">
      <c r="A26" s="2">
        <v>2</v>
      </c>
      <c r="B26" s="2">
        <v>217</v>
      </c>
      <c r="C26" s="2">
        <v>120</v>
      </c>
      <c r="D26" s="2">
        <v>12.2</v>
      </c>
      <c r="E26" s="13"/>
      <c r="F26" s="15">
        <v>49.491346796639995</v>
      </c>
      <c r="G26" s="2">
        <f t="shared" si="0"/>
        <v>7366.2920572118956</v>
      </c>
      <c r="H26" s="2">
        <f t="shared" si="1"/>
        <v>6.6541240000000001E-2</v>
      </c>
      <c r="I26" s="2">
        <f>0.002103*G26-1.09146</f>
        <v>14.399852196316616</v>
      </c>
      <c r="J26" s="2">
        <f>0.009481*G26-26.4823</f>
        <v>43.357514994425983</v>
      </c>
      <c r="L26" s="2"/>
    </row>
    <row r="27" spans="1:12" ht="15" x14ac:dyDescent="0.25">
      <c r="A27" s="2">
        <v>2</v>
      </c>
      <c r="B27" s="2">
        <v>265</v>
      </c>
      <c r="C27" s="2">
        <v>120</v>
      </c>
      <c r="D27" s="2">
        <v>9.8000000000000007</v>
      </c>
      <c r="E27" s="14">
        <v>37</v>
      </c>
      <c r="F27" s="15">
        <v>37</v>
      </c>
      <c r="G27" s="2">
        <f t="shared" si="0"/>
        <v>3553.4800000000009</v>
      </c>
      <c r="H27" s="2">
        <f t="shared" si="1"/>
        <v>5.3451160000000005E-2</v>
      </c>
      <c r="I27" s="2">
        <f>0.001824*G27+0.587</f>
        <v>7.0685475200000019</v>
      </c>
      <c r="J27" s="2" t="s">
        <v>10</v>
      </c>
      <c r="L27" s="2"/>
    </row>
    <row r="28" spans="1:12" ht="15" x14ac:dyDescent="0.25">
      <c r="A28" s="2">
        <v>2</v>
      </c>
      <c r="B28" s="2">
        <v>285</v>
      </c>
      <c r="C28" s="2">
        <v>120</v>
      </c>
      <c r="D28" s="2">
        <v>9.8000000000000007</v>
      </c>
      <c r="E28" s="13"/>
      <c r="F28" s="15">
        <v>41.17137188976001</v>
      </c>
      <c r="G28" s="2">
        <f t="shared" si="0"/>
        <v>3954.0985562925521</v>
      </c>
      <c r="H28" s="2">
        <f t="shared" si="1"/>
        <v>5.3451160000000005E-2</v>
      </c>
      <c r="I28" s="2">
        <f>0.001824*G28+0.587</f>
        <v>7.7992757666776154</v>
      </c>
      <c r="J28" s="2" t="s">
        <v>10</v>
      </c>
      <c r="L28" s="2"/>
    </row>
    <row r="29" spans="1:12" ht="15" x14ac:dyDescent="0.25">
      <c r="A29" s="2">
        <v>2</v>
      </c>
      <c r="B29" s="2">
        <v>316</v>
      </c>
      <c r="C29" s="2">
        <v>120</v>
      </c>
      <c r="D29" s="2">
        <v>13.9</v>
      </c>
      <c r="E29" s="13"/>
      <c r="F29" s="15">
        <v>55.384662355680007</v>
      </c>
      <c r="G29" s="2">
        <f t="shared" si="0"/>
        <v>10700.870613740935</v>
      </c>
      <c r="H29" s="2">
        <f t="shared" si="1"/>
        <v>7.581338E-2</v>
      </c>
      <c r="I29" s="2">
        <f>0.002103*G29-1.09146</f>
        <v>21.412470900697183</v>
      </c>
      <c r="J29" s="2">
        <f>0.009481*G29-26.4823</f>
        <v>74.972654288877806</v>
      </c>
      <c r="L29" s="2"/>
    </row>
    <row r="30" spans="1:12" ht="15" x14ac:dyDescent="0.25">
      <c r="A30" s="2">
        <v>2</v>
      </c>
      <c r="B30" s="2">
        <v>334</v>
      </c>
      <c r="C30" s="2">
        <v>120</v>
      </c>
      <c r="D30" s="2">
        <v>9.1999999999999993</v>
      </c>
      <c r="E30" s="13"/>
      <c r="F30" s="15">
        <v>39.091378163039991</v>
      </c>
      <c r="G30" s="2">
        <f t="shared" si="0"/>
        <v>3308.6942477197044</v>
      </c>
      <c r="H30" s="2">
        <f t="shared" si="1"/>
        <v>5.0178639999999997E-2</v>
      </c>
      <c r="I30" s="2">
        <f>0.001824*G30+0.587</f>
        <v>6.6220583078407413</v>
      </c>
      <c r="J30" s="2" t="s">
        <v>10</v>
      </c>
      <c r="L30" s="2"/>
    </row>
    <row r="31" spans="1:12" ht="15" x14ac:dyDescent="0.25">
      <c r="A31" s="2">
        <v>2</v>
      </c>
      <c r="B31" s="2">
        <v>350</v>
      </c>
      <c r="C31" s="2">
        <v>120</v>
      </c>
      <c r="D31" s="2">
        <v>9.9</v>
      </c>
      <c r="E31" s="13"/>
      <c r="F31" s="15">
        <v>41.518037510879999</v>
      </c>
      <c r="G31" s="2">
        <f t="shared" si="0"/>
        <v>4069.182856441349</v>
      </c>
      <c r="H31" s="2">
        <f t="shared" si="1"/>
        <v>5.3996580000000002E-2</v>
      </c>
      <c r="I31" s="2">
        <f>0.001824*G31+0.587</f>
        <v>8.0091895301490208</v>
      </c>
      <c r="J31" s="2" t="s">
        <v>10</v>
      </c>
      <c r="L31" s="2"/>
    </row>
    <row r="32" spans="1:12" ht="15" x14ac:dyDescent="0.25">
      <c r="A32" s="2">
        <v>3</v>
      </c>
      <c r="B32" s="2">
        <v>5</v>
      </c>
      <c r="C32" s="2">
        <v>60</v>
      </c>
      <c r="D32" s="2">
        <v>16.3</v>
      </c>
      <c r="E32" s="14">
        <v>44</v>
      </c>
      <c r="F32" s="15">
        <v>44</v>
      </c>
      <c r="G32" s="2">
        <f t="shared" si="0"/>
        <v>11690.36</v>
      </c>
      <c r="H32" s="2">
        <f t="shared" si="1"/>
        <v>8.8903460000000004E-2</v>
      </c>
      <c r="I32" s="2">
        <f t="shared" ref="I32:I37" si="3">0.002103*G32-1.09146</f>
        <v>23.493367079999999</v>
      </c>
      <c r="J32" s="2">
        <f t="shared" ref="J32:J37" si="4">0.009481*G32-26.4823</f>
        <v>84.354003160000005</v>
      </c>
      <c r="L32" s="2"/>
    </row>
    <row r="33" spans="1:12" ht="15" x14ac:dyDescent="0.25">
      <c r="A33" s="2">
        <v>3</v>
      </c>
      <c r="B33" s="2">
        <v>28</v>
      </c>
      <c r="C33" s="2">
        <v>60</v>
      </c>
      <c r="D33" s="2">
        <v>14.7</v>
      </c>
      <c r="E33" s="13"/>
      <c r="F33" s="15">
        <v>53.890139304119998</v>
      </c>
      <c r="G33" s="2">
        <f t="shared" si="0"/>
        <v>11645.120202227288</v>
      </c>
      <c r="H33" s="2">
        <f t="shared" si="1"/>
        <v>8.0176739999999996E-2</v>
      </c>
      <c r="I33" s="2">
        <f t="shared" si="3"/>
        <v>23.398227785283982</v>
      </c>
      <c r="J33" s="2">
        <f t="shared" si="4"/>
        <v>83.925084637316928</v>
      </c>
      <c r="L33" s="2"/>
    </row>
    <row r="34" spans="1:12" ht="15" x14ac:dyDescent="0.25">
      <c r="A34" s="2">
        <v>3</v>
      </c>
      <c r="B34" s="2">
        <v>58</v>
      </c>
      <c r="C34" s="2">
        <v>60</v>
      </c>
      <c r="D34" s="2">
        <v>15.9</v>
      </c>
      <c r="E34" s="13"/>
      <c r="F34" s="15">
        <v>57.670127903640001</v>
      </c>
      <c r="G34" s="2">
        <f t="shared" si="0"/>
        <v>14579.585035319229</v>
      </c>
      <c r="H34" s="2">
        <f t="shared" si="1"/>
        <v>8.6721779999999998E-2</v>
      </c>
      <c r="I34" s="2">
        <f t="shared" si="3"/>
        <v>29.569407329276334</v>
      </c>
      <c r="J34" s="2">
        <f t="shared" si="4"/>
        <v>111.74674571986161</v>
      </c>
      <c r="L34" s="2"/>
    </row>
    <row r="35" spans="1:12" ht="15" x14ac:dyDescent="0.25">
      <c r="A35" s="2">
        <v>3</v>
      </c>
      <c r="B35" s="2">
        <v>152</v>
      </c>
      <c r="C35" s="2">
        <v>60</v>
      </c>
      <c r="D35" s="2">
        <v>17</v>
      </c>
      <c r="E35" s="13"/>
      <c r="F35" s="15">
        <v>61.135117453200003</v>
      </c>
      <c r="G35" s="2">
        <f t="shared" si="0"/>
        <v>17668.048943974802</v>
      </c>
      <c r="H35" s="2">
        <f t="shared" si="1"/>
        <v>9.2721400000000009E-2</v>
      </c>
      <c r="I35" s="2">
        <f t="shared" si="3"/>
        <v>36.064446929179006</v>
      </c>
      <c r="J35" s="2">
        <f t="shared" si="4"/>
        <v>141.02847203782508</v>
      </c>
      <c r="L35" s="2"/>
    </row>
    <row r="36" spans="1:12" ht="15" x14ac:dyDescent="0.25">
      <c r="A36" s="2">
        <v>3</v>
      </c>
      <c r="B36" s="2">
        <v>192</v>
      </c>
      <c r="C36" s="2">
        <v>60</v>
      </c>
      <c r="D36" s="2">
        <v>15.2</v>
      </c>
      <c r="E36" s="14">
        <v>59</v>
      </c>
      <c r="F36" s="15">
        <v>59</v>
      </c>
      <c r="G36" s="2">
        <f t="shared" si="0"/>
        <v>13631.359999999999</v>
      </c>
      <c r="H36" s="2">
        <f t="shared" si="1"/>
        <v>8.2903839999999993E-2</v>
      </c>
      <c r="I36" s="2">
        <f t="shared" si="3"/>
        <v>27.575290079999995</v>
      </c>
      <c r="J36" s="2">
        <f t="shared" si="4"/>
        <v>102.75662415999999</v>
      </c>
      <c r="L36" s="2"/>
    </row>
    <row r="37" spans="1:12" ht="15" x14ac:dyDescent="0.25">
      <c r="A37" s="2">
        <v>3</v>
      </c>
      <c r="B37" s="2">
        <v>216</v>
      </c>
      <c r="C37" s="2">
        <v>60</v>
      </c>
      <c r="D37" s="2">
        <v>16.2</v>
      </c>
      <c r="E37" s="14">
        <v>61</v>
      </c>
      <c r="F37" s="15">
        <v>61</v>
      </c>
      <c r="G37" s="2">
        <f t="shared" si="0"/>
        <v>16008.84</v>
      </c>
      <c r="H37" s="2">
        <f t="shared" si="1"/>
        <v>8.8358039999999999E-2</v>
      </c>
      <c r="I37" s="2">
        <f t="shared" si="3"/>
        <v>32.575130520000002</v>
      </c>
      <c r="J37" s="2">
        <f t="shared" si="4"/>
        <v>125.29751204</v>
      </c>
      <c r="L37" s="2"/>
    </row>
    <row r="38" spans="1:12" ht="15" x14ac:dyDescent="0.25">
      <c r="A38" s="2">
        <v>4</v>
      </c>
      <c r="B38" s="2">
        <v>16</v>
      </c>
      <c r="C38" s="2">
        <v>150</v>
      </c>
      <c r="D38" s="2">
        <v>7.4</v>
      </c>
      <c r="E38" s="13"/>
      <c r="F38" s="15">
        <v>35.000537482680002</v>
      </c>
      <c r="G38" s="2">
        <f t="shared" si="0"/>
        <v>1916.6294325515571</v>
      </c>
      <c r="H38" s="2">
        <f t="shared" si="1"/>
        <v>4.0361080000000001E-2</v>
      </c>
      <c r="I38" s="2">
        <f t="shared" ref="I38:I83" si="5">0.001824*G38+0.587</f>
        <v>4.0829320849740407</v>
      </c>
      <c r="J38" s="2" t="s">
        <v>10</v>
      </c>
      <c r="L38" s="2"/>
    </row>
    <row r="39" spans="1:12" ht="15" x14ac:dyDescent="0.25">
      <c r="A39" s="2">
        <v>4</v>
      </c>
      <c r="B39" s="2">
        <v>27</v>
      </c>
      <c r="C39" s="2">
        <v>150</v>
      </c>
      <c r="D39" s="2">
        <v>7.9</v>
      </c>
      <c r="E39" s="13"/>
      <c r="F39" s="15">
        <v>36.671365776780007</v>
      </c>
      <c r="G39" s="2">
        <f t="shared" si="0"/>
        <v>2288.6599381288402</v>
      </c>
      <c r="H39" s="2">
        <f t="shared" si="1"/>
        <v>4.3088180000000004E-2</v>
      </c>
      <c r="I39" s="2">
        <f t="shared" si="5"/>
        <v>4.7615157271470041</v>
      </c>
      <c r="J39" s="2" t="s">
        <v>10</v>
      </c>
      <c r="L39" s="2"/>
    </row>
    <row r="40" spans="1:12" ht="15" x14ac:dyDescent="0.25">
      <c r="A40" s="2">
        <v>4</v>
      </c>
      <c r="B40" s="2">
        <v>38</v>
      </c>
      <c r="C40" s="2">
        <v>150</v>
      </c>
      <c r="D40" s="2">
        <v>9.4</v>
      </c>
      <c r="E40" s="13"/>
      <c r="F40" s="15">
        <v>41.683850659080001</v>
      </c>
      <c r="G40" s="2">
        <f t="shared" si="0"/>
        <v>3683.1850442363093</v>
      </c>
      <c r="H40" s="2">
        <f t="shared" si="1"/>
        <v>5.1269480000000006E-2</v>
      </c>
      <c r="I40" s="2">
        <f t="shared" si="5"/>
        <v>7.3051295206870286</v>
      </c>
      <c r="J40" s="2" t="s">
        <v>10</v>
      </c>
      <c r="L40" s="2"/>
    </row>
    <row r="41" spans="1:12" ht="15" x14ac:dyDescent="0.25">
      <c r="A41" s="2">
        <v>4</v>
      </c>
      <c r="B41" s="2">
        <v>66</v>
      </c>
      <c r="C41" s="2">
        <v>150</v>
      </c>
      <c r="D41" s="2">
        <v>6.8</v>
      </c>
      <c r="E41" s="13"/>
      <c r="F41" s="15">
        <v>32.995543529759999</v>
      </c>
      <c r="G41" s="2">
        <f t="shared" si="0"/>
        <v>1525.7139328161022</v>
      </c>
      <c r="H41" s="2">
        <f t="shared" si="1"/>
        <v>3.708856E-2</v>
      </c>
      <c r="I41" s="2">
        <f t="shared" si="5"/>
        <v>3.3699022134565704</v>
      </c>
      <c r="J41" s="2" t="s">
        <v>10</v>
      </c>
      <c r="L41" s="2"/>
    </row>
    <row r="42" spans="1:12" ht="15" x14ac:dyDescent="0.25">
      <c r="A42" s="2">
        <v>4</v>
      </c>
      <c r="B42" s="2">
        <v>87</v>
      </c>
      <c r="C42" s="2">
        <v>150</v>
      </c>
      <c r="D42" s="2">
        <v>8</v>
      </c>
      <c r="E42" s="13"/>
      <c r="F42" s="15">
        <v>37.005531435599998</v>
      </c>
      <c r="G42" s="2">
        <f t="shared" si="0"/>
        <v>2368.3540118783999</v>
      </c>
      <c r="H42" s="2">
        <f t="shared" si="1"/>
        <v>4.3633600000000002E-2</v>
      </c>
      <c r="I42" s="2">
        <f t="shared" si="5"/>
        <v>4.9068777176662017</v>
      </c>
      <c r="J42" s="2" t="s">
        <v>10</v>
      </c>
      <c r="L42" s="2"/>
    </row>
    <row r="43" spans="1:12" ht="15" x14ac:dyDescent="0.25">
      <c r="A43" s="2">
        <v>4</v>
      </c>
      <c r="B43" s="2">
        <v>90</v>
      </c>
      <c r="C43" s="2">
        <v>150</v>
      </c>
      <c r="D43" s="2">
        <v>6</v>
      </c>
      <c r="E43" s="13"/>
      <c r="F43" s="15">
        <v>30.322218259200003</v>
      </c>
      <c r="G43" s="2">
        <f t="shared" si="0"/>
        <v>1091.5998573312002</v>
      </c>
      <c r="H43" s="2">
        <f t="shared" si="1"/>
        <v>3.2725200000000003E-2</v>
      </c>
      <c r="I43" s="2">
        <f t="shared" si="5"/>
        <v>2.5780781397721091</v>
      </c>
      <c r="J43" s="2" t="s">
        <v>10</v>
      </c>
      <c r="L43" s="2"/>
    </row>
    <row r="44" spans="1:12" ht="15" x14ac:dyDescent="0.25">
      <c r="A44" s="2">
        <v>4</v>
      </c>
      <c r="B44" s="2">
        <v>106</v>
      </c>
      <c r="C44" s="2">
        <v>150</v>
      </c>
      <c r="D44" s="2">
        <v>6.2</v>
      </c>
      <c r="E44" s="13"/>
      <c r="F44" s="15">
        <v>30.990549576840003</v>
      </c>
      <c r="G44" s="2">
        <f t="shared" si="0"/>
        <v>1191.2767257337298</v>
      </c>
      <c r="H44" s="2">
        <f t="shared" si="1"/>
        <v>3.3816040000000006E-2</v>
      </c>
      <c r="I44" s="2">
        <f t="shared" si="5"/>
        <v>2.7598887477383229</v>
      </c>
      <c r="J44" s="2" t="s">
        <v>10</v>
      </c>
      <c r="L44" s="2"/>
    </row>
    <row r="45" spans="1:12" ht="15" x14ac:dyDescent="0.25">
      <c r="A45" s="2">
        <v>4</v>
      </c>
      <c r="B45" s="2">
        <v>123</v>
      </c>
      <c r="C45" s="2">
        <v>150</v>
      </c>
      <c r="D45" s="2">
        <v>7.1</v>
      </c>
      <c r="E45" s="13"/>
      <c r="F45" s="15">
        <v>33.998040506220001</v>
      </c>
      <c r="G45" s="2">
        <f t="shared" si="0"/>
        <v>1713.8412219185502</v>
      </c>
      <c r="H45" s="2">
        <f t="shared" si="1"/>
        <v>3.872482E-2</v>
      </c>
      <c r="I45" s="2">
        <f t="shared" si="5"/>
        <v>3.7130463887794356</v>
      </c>
      <c r="J45" s="2" t="s">
        <v>10</v>
      </c>
      <c r="L45" s="2"/>
    </row>
    <row r="46" spans="1:12" ht="15" x14ac:dyDescent="0.25">
      <c r="A46" s="2">
        <v>4</v>
      </c>
      <c r="B46" s="2">
        <v>128</v>
      </c>
      <c r="C46" s="2">
        <v>150</v>
      </c>
      <c r="D46" s="2">
        <v>6.4</v>
      </c>
      <c r="E46" s="13"/>
      <c r="F46" s="15">
        <v>31.658880894479999</v>
      </c>
      <c r="G46" s="2">
        <f t="shared" si="0"/>
        <v>1296.7477614379011</v>
      </c>
      <c r="H46" s="2">
        <f t="shared" si="1"/>
        <v>3.4906880000000001E-2</v>
      </c>
      <c r="I46" s="2">
        <f t="shared" si="5"/>
        <v>2.9522679168627315</v>
      </c>
      <c r="J46" s="2" t="s">
        <v>10</v>
      </c>
      <c r="L46" s="2"/>
    </row>
    <row r="47" spans="1:12" ht="15" x14ac:dyDescent="0.25">
      <c r="A47" s="2">
        <v>4</v>
      </c>
      <c r="B47" s="2">
        <v>134</v>
      </c>
      <c r="C47" s="2">
        <v>150</v>
      </c>
      <c r="D47" s="2">
        <v>5.5</v>
      </c>
      <c r="E47" s="13"/>
      <c r="F47" s="15">
        <v>28.651389965099998</v>
      </c>
      <c r="G47" s="2">
        <f t="shared" si="0"/>
        <v>866.70454644427491</v>
      </c>
      <c r="H47" s="2">
        <f t="shared" si="1"/>
        <v>2.99981E-2</v>
      </c>
      <c r="I47" s="2">
        <f t="shared" si="5"/>
        <v>2.1678690927143576</v>
      </c>
      <c r="J47" s="2" t="s">
        <v>10</v>
      </c>
      <c r="L47" s="2"/>
    </row>
    <row r="48" spans="1:12" ht="15" x14ac:dyDescent="0.25">
      <c r="A48" s="2">
        <v>4</v>
      </c>
      <c r="B48" s="2">
        <v>143</v>
      </c>
      <c r="C48" s="2">
        <v>150</v>
      </c>
      <c r="D48" s="2">
        <v>6.5</v>
      </c>
      <c r="E48" s="14">
        <v>43</v>
      </c>
      <c r="F48" s="15">
        <v>43</v>
      </c>
      <c r="G48" s="2">
        <f t="shared" si="0"/>
        <v>1816.75</v>
      </c>
      <c r="H48" s="2">
        <f t="shared" si="1"/>
        <v>3.5452299999999999E-2</v>
      </c>
      <c r="I48" s="2">
        <f t="shared" si="5"/>
        <v>3.9007519999999998</v>
      </c>
      <c r="J48" s="2" t="s">
        <v>10</v>
      </c>
      <c r="L48" s="2"/>
    </row>
    <row r="49" spans="1:12" ht="15" x14ac:dyDescent="0.25">
      <c r="A49" s="2">
        <v>4</v>
      </c>
      <c r="B49" s="2">
        <v>161</v>
      </c>
      <c r="C49" s="2">
        <v>150</v>
      </c>
      <c r="D49" s="2">
        <v>6</v>
      </c>
      <c r="E49" s="13"/>
      <c r="F49" s="15">
        <v>30.322218259200003</v>
      </c>
      <c r="G49" s="2">
        <f t="shared" si="0"/>
        <v>1091.5998573312002</v>
      </c>
      <c r="H49" s="2">
        <f t="shared" si="1"/>
        <v>3.2725200000000003E-2</v>
      </c>
      <c r="I49" s="2">
        <f t="shared" si="5"/>
        <v>2.5780781397721091</v>
      </c>
      <c r="J49" s="2" t="s">
        <v>10</v>
      </c>
      <c r="L49" s="2"/>
    </row>
    <row r="50" spans="1:12" ht="15" x14ac:dyDescent="0.25">
      <c r="A50" s="2">
        <v>4</v>
      </c>
      <c r="B50" s="2">
        <v>167</v>
      </c>
      <c r="C50" s="2">
        <v>150</v>
      </c>
      <c r="D50" s="2">
        <v>6.8</v>
      </c>
      <c r="E50" s="14">
        <v>37</v>
      </c>
      <c r="F50" s="15">
        <v>37</v>
      </c>
      <c r="G50" s="2">
        <f t="shared" si="0"/>
        <v>1710.8799999999999</v>
      </c>
      <c r="H50" s="2">
        <f t="shared" si="1"/>
        <v>3.708856E-2</v>
      </c>
      <c r="I50" s="2">
        <f t="shared" si="5"/>
        <v>3.7076451199999996</v>
      </c>
      <c r="J50" s="2" t="s">
        <v>10</v>
      </c>
      <c r="L50" s="2"/>
    </row>
    <row r="51" spans="1:12" ht="15" x14ac:dyDescent="0.25">
      <c r="A51" s="2">
        <v>4</v>
      </c>
      <c r="B51" s="2">
        <v>171</v>
      </c>
      <c r="C51" s="2">
        <v>150</v>
      </c>
      <c r="D51" s="2">
        <v>7</v>
      </c>
      <c r="E51" s="13"/>
      <c r="F51" s="15">
        <v>33.663874847400002</v>
      </c>
      <c r="G51" s="2">
        <f t="shared" si="0"/>
        <v>1649.5298675226002</v>
      </c>
      <c r="H51" s="2">
        <f t="shared" si="1"/>
        <v>3.8179400000000002E-2</v>
      </c>
      <c r="I51" s="2">
        <f t="shared" si="5"/>
        <v>3.5957424783612231</v>
      </c>
      <c r="J51" s="2" t="s">
        <v>10</v>
      </c>
      <c r="L51" s="2"/>
    </row>
    <row r="52" spans="1:12" ht="15" x14ac:dyDescent="0.25">
      <c r="A52" s="2">
        <v>4</v>
      </c>
      <c r="B52" s="2">
        <v>178</v>
      </c>
      <c r="C52" s="2">
        <v>150</v>
      </c>
      <c r="D52" s="2">
        <v>6.6</v>
      </c>
      <c r="E52" s="13"/>
      <c r="F52" s="15">
        <v>32.327212212119996</v>
      </c>
      <c r="G52" s="2">
        <f t="shared" si="0"/>
        <v>1408.1733639599468</v>
      </c>
      <c r="H52" s="2">
        <f t="shared" si="1"/>
        <v>3.5997719999999997E-2</v>
      </c>
      <c r="I52" s="2">
        <f t="shared" si="5"/>
        <v>3.1555082158629428</v>
      </c>
      <c r="J52" s="2" t="s">
        <v>10</v>
      </c>
      <c r="L52" s="2"/>
    </row>
    <row r="53" spans="1:12" ht="15" x14ac:dyDescent="0.25">
      <c r="A53" s="2">
        <v>4</v>
      </c>
      <c r="B53" s="2">
        <v>179</v>
      </c>
      <c r="C53" s="2">
        <v>150</v>
      </c>
      <c r="D53" s="2">
        <v>7</v>
      </c>
      <c r="E53" s="13"/>
      <c r="F53" s="15">
        <v>33.663874847400002</v>
      </c>
      <c r="G53" s="2">
        <f t="shared" si="0"/>
        <v>1649.5298675226002</v>
      </c>
      <c r="H53" s="2">
        <f t="shared" si="1"/>
        <v>3.8179400000000002E-2</v>
      </c>
      <c r="I53" s="2">
        <f t="shared" si="5"/>
        <v>3.5957424783612231</v>
      </c>
      <c r="J53" s="2" t="s">
        <v>10</v>
      </c>
      <c r="L53" s="2"/>
    </row>
    <row r="54" spans="1:12" ht="15" x14ac:dyDescent="0.25">
      <c r="A54" s="2">
        <v>4</v>
      </c>
      <c r="B54" s="2">
        <v>202</v>
      </c>
      <c r="C54" s="2">
        <v>150</v>
      </c>
      <c r="D54" s="2">
        <v>5.7</v>
      </c>
      <c r="E54" s="13"/>
      <c r="F54" s="15">
        <v>29.319721282740002</v>
      </c>
      <c r="G54" s="2">
        <f t="shared" si="0"/>
        <v>952.59774447622272</v>
      </c>
      <c r="H54" s="2">
        <f t="shared" si="1"/>
        <v>3.1088940000000002E-2</v>
      </c>
      <c r="I54" s="2">
        <f t="shared" si="5"/>
        <v>2.3245382859246302</v>
      </c>
      <c r="J54" s="2" t="s">
        <v>10</v>
      </c>
      <c r="L54" s="2"/>
    </row>
    <row r="55" spans="1:12" ht="15" x14ac:dyDescent="0.25">
      <c r="A55" s="2">
        <v>4</v>
      </c>
      <c r="B55" s="2">
        <v>219</v>
      </c>
      <c r="C55" s="2">
        <v>150</v>
      </c>
      <c r="D55" s="2">
        <v>7.6</v>
      </c>
      <c r="E55" s="13"/>
      <c r="F55" s="15">
        <v>35.668868800319999</v>
      </c>
      <c r="G55" s="2">
        <f t="shared" si="0"/>
        <v>2060.2338619064831</v>
      </c>
      <c r="H55" s="2">
        <f t="shared" si="1"/>
        <v>4.1451919999999996E-2</v>
      </c>
      <c r="I55" s="2">
        <f t="shared" si="5"/>
        <v>4.3448665641174253</v>
      </c>
      <c r="J55" s="2" t="s">
        <v>10</v>
      </c>
      <c r="L55" s="2"/>
    </row>
    <row r="56" spans="1:12" ht="15" x14ac:dyDescent="0.25">
      <c r="A56" s="2">
        <v>4</v>
      </c>
      <c r="B56" s="2">
        <v>222</v>
      </c>
      <c r="C56" s="2">
        <v>150</v>
      </c>
      <c r="D56" s="2">
        <v>8.3000000000000007</v>
      </c>
      <c r="E56" s="13"/>
      <c r="F56" s="15">
        <v>38.00802841206</v>
      </c>
      <c r="G56" s="2">
        <f t="shared" si="0"/>
        <v>2618.3730773068141</v>
      </c>
      <c r="H56" s="2">
        <f t="shared" si="1"/>
        <v>4.5269860000000002E-2</v>
      </c>
      <c r="I56" s="2">
        <f t="shared" si="5"/>
        <v>5.3629124930076291</v>
      </c>
      <c r="J56" s="2" t="s">
        <v>10</v>
      </c>
      <c r="L56" s="2"/>
    </row>
    <row r="57" spans="1:12" ht="15" x14ac:dyDescent="0.25">
      <c r="A57" s="2">
        <v>4</v>
      </c>
      <c r="B57" s="2">
        <v>327</v>
      </c>
      <c r="C57" s="2">
        <v>150</v>
      </c>
      <c r="D57" s="2">
        <v>8.6999999999999993</v>
      </c>
      <c r="E57" s="14">
        <v>43</v>
      </c>
      <c r="F57" s="15">
        <v>43</v>
      </c>
      <c r="G57" s="2">
        <f t="shared" si="0"/>
        <v>3254.6699999999992</v>
      </c>
      <c r="H57" s="2">
        <f t="shared" si="1"/>
        <v>4.745154E-2</v>
      </c>
      <c r="I57" s="2">
        <f t="shared" si="5"/>
        <v>6.5235180799999988</v>
      </c>
      <c r="J57" s="2" t="s">
        <v>10</v>
      </c>
      <c r="L57" s="2"/>
    </row>
    <row r="58" spans="1:12" ht="15" x14ac:dyDescent="0.25">
      <c r="A58" s="2">
        <v>4</v>
      </c>
      <c r="B58" s="2">
        <v>347</v>
      </c>
      <c r="C58" s="2">
        <v>150</v>
      </c>
      <c r="D58" s="2">
        <v>6.5</v>
      </c>
      <c r="E58" s="13"/>
      <c r="F58" s="15">
        <v>31.993046553300005</v>
      </c>
      <c r="G58" s="2">
        <f t="shared" si="0"/>
        <v>1351.7062168769253</v>
      </c>
      <c r="H58" s="2">
        <f t="shared" si="1"/>
        <v>3.5452299999999999E-2</v>
      </c>
      <c r="I58" s="2">
        <f t="shared" si="5"/>
        <v>3.052512139583512</v>
      </c>
      <c r="J58" s="2" t="s">
        <v>10</v>
      </c>
      <c r="L58" s="2"/>
    </row>
    <row r="59" spans="1:12" ht="15" x14ac:dyDescent="0.25">
      <c r="A59" s="2">
        <v>4</v>
      </c>
      <c r="B59" s="2">
        <v>379</v>
      </c>
      <c r="C59" s="2">
        <v>150</v>
      </c>
      <c r="D59" s="2">
        <v>6.6</v>
      </c>
      <c r="E59" s="13"/>
      <c r="F59" s="15">
        <v>32.327212212119996</v>
      </c>
      <c r="G59" s="2">
        <f t="shared" si="0"/>
        <v>1408.1733639599468</v>
      </c>
      <c r="H59" s="2">
        <f t="shared" si="1"/>
        <v>3.5997719999999997E-2</v>
      </c>
      <c r="I59" s="2">
        <f t="shared" si="5"/>
        <v>3.1555082158629428</v>
      </c>
      <c r="J59" s="2" t="s">
        <v>10</v>
      </c>
      <c r="L59" s="2"/>
    </row>
    <row r="60" spans="1:12" ht="15" x14ac:dyDescent="0.25">
      <c r="A60" s="2">
        <v>4</v>
      </c>
      <c r="B60" s="2">
        <v>384</v>
      </c>
      <c r="C60" s="2">
        <v>150</v>
      </c>
      <c r="D60" s="2">
        <v>8.4</v>
      </c>
      <c r="E60" s="13"/>
      <c r="F60" s="15">
        <v>38.342194070880005</v>
      </c>
      <c r="G60" s="2">
        <f t="shared" si="0"/>
        <v>2705.4252136412933</v>
      </c>
      <c r="H60" s="2">
        <f t="shared" si="1"/>
        <v>4.5815280000000007E-2</v>
      </c>
      <c r="I60" s="2">
        <f t="shared" si="5"/>
        <v>5.5216955896817188</v>
      </c>
      <c r="J60" s="2" t="s">
        <v>10</v>
      </c>
      <c r="L60" s="2"/>
    </row>
    <row r="61" spans="1:12" ht="15" x14ac:dyDescent="0.25">
      <c r="A61" s="2">
        <v>4</v>
      </c>
      <c r="B61" s="2">
        <v>398</v>
      </c>
      <c r="C61" s="2">
        <v>150</v>
      </c>
      <c r="D61" s="2">
        <v>7.6</v>
      </c>
      <c r="E61" s="13"/>
      <c r="F61" s="15">
        <v>35.668868800319999</v>
      </c>
      <c r="G61" s="2">
        <f t="shared" si="0"/>
        <v>2060.2338619064831</v>
      </c>
      <c r="H61" s="2">
        <f t="shared" si="1"/>
        <v>4.1451919999999996E-2</v>
      </c>
      <c r="I61" s="2">
        <f t="shared" si="5"/>
        <v>4.3448665641174253</v>
      </c>
      <c r="J61" s="2" t="s">
        <v>10</v>
      </c>
      <c r="L61" s="2"/>
    </row>
    <row r="62" spans="1:12" ht="15" x14ac:dyDescent="0.25">
      <c r="A62" s="2">
        <v>4</v>
      </c>
      <c r="B62" s="2">
        <v>424</v>
      </c>
      <c r="C62" s="2">
        <v>150</v>
      </c>
      <c r="D62" s="2">
        <v>7</v>
      </c>
      <c r="E62" s="13"/>
      <c r="F62" s="15">
        <v>33.663874847400002</v>
      </c>
      <c r="G62" s="2">
        <f t="shared" si="0"/>
        <v>1649.5298675226002</v>
      </c>
      <c r="H62" s="2">
        <f t="shared" si="1"/>
        <v>3.8179400000000002E-2</v>
      </c>
      <c r="I62" s="2">
        <f t="shared" si="5"/>
        <v>3.5957424783612231</v>
      </c>
      <c r="J62" s="2" t="s">
        <v>10</v>
      </c>
      <c r="L62" s="2"/>
    </row>
    <row r="63" spans="1:12" ht="15" x14ac:dyDescent="0.25">
      <c r="A63" s="2">
        <v>4</v>
      </c>
      <c r="B63" s="2">
        <v>434</v>
      </c>
      <c r="C63" s="2">
        <v>150</v>
      </c>
      <c r="D63" s="2">
        <v>8.4</v>
      </c>
      <c r="E63" s="13"/>
      <c r="F63" s="15">
        <v>38.342194070880005</v>
      </c>
      <c r="G63" s="2">
        <f t="shared" si="0"/>
        <v>2705.4252136412933</v>
      </c>
      <c r="H63" s="2">
        <f t="shared" si="1"/>
        <v>4.5815280000000007E-2</v>
      </c>
      <c r="I63" s="2">
        <f t="shared" si="5"/>
        <v>5.5216955896817188</v>
      </c>
      <c r="J63" s="2" t="s">
        <v>10</v>
      </c>
      <c r="L63" s="2"/>
    </row>
    <row r="64" spans="1:12" ht="15" x14ac:dyDescent="0.25">
      <c r="A64" s="2">
        <v>4</v>
      </c>
      <c r="B64" s="2">
        <v>453</v>
      </c>
      <c r="C64" s="2">
        <v>150</v>
      </c>
      <c r="D64" s="2">
        <v>9.1</v>
      </c>
      <c r="E64" s="13"/>
      <c r="F64" s="15">
        <v>40.681353682620006</v>
      </c>
      <c r="G64" s="2">
        <f t="shared" si="0"/>
        <v>3368.8228984577622</v>
      </c>
      <c r="H64" s="2">
        <f t="shared" si="1"/>
        <v>4.9633219999999999E-2</v>
      </c>
      <c r="I64" s="2">
        <f t="shared" si="5"/>
        <v>6.7317329667869581</v>
      </c>
      <c r="J64" s="2" t="s">
        <v>10</v>
      </c>
      <c r="L64" s="2"/>
    </row>
    <row r="65" spans="1:12" ht="15" x14ac:dyDescent="0.25">
      <c r="A65" s="2">
        <v>4</v>
      </c>
      <c r="B65" s="2">
        <v>459</v>
      </c>
      <c r="C65" s="2">
        <v>150</v>
      </c>
      <c r="D65" s="2">
        <v>7.2</v>
      </c>
      <c r="E65" s="14">
        <v>43</v>
      </c>
      <c r="F65" s="15">
        <v>43</v>
      </c>
      <c r="G65" s="2">
        <f t="shared" si="0"/>
        <v>2229.1200000000003</v>
      </c>
      <c r="H65" s="2">
        <f t="shared" si="1"/>
        <v>3.9270240000000005E-2</v>
      </c>
      <c r="I65" s="2">
        <f t="shared" si="5"/>
        <v>4.6529148800000009</v>
      </c>
      <c r="J65" s="2" t="s">
        <v>10</v>
      </c>
      <c r="L65" s="2"/>
    </row>
    <row r="66" spans="1:12" ht="15" x14ac:dyDescent="0.25">
      <c r="A66" s="2">
        <v>4</v>
      </c>
      <c r="B66" s="2">
        <v>472</v>
      </c>
      <c r="C66" s="2">
        <v>150</v>
      </c>
      <c r="D66" s="2">
        <v>9.6</v>
      </c>
      <c r="E66" s="13"/>
      <c r="F66" s="15">
        <v>42.352181976719997</v>
      </c>
      <c r="G66" s="2">
        <f t="shared" si="0"/>
        <v>3903.1770909745146</v>
      </c>
      <c r="H66" s="2">
        <f t="shared" si="1"/>
        <v>5.2360320000000002E-2</v>
      </c>
      <c r="I66" s="2">
        <f t="shared" si="5"/>
        <v>7.7063950139375148</v>
      </c>
      <c r="J66" s="2" t="s">
        <v>10</v>
      </c>
      <c r="L66" s="2"/>
    </row>
    <row r="67" spans="1:12" ht="15" x14ac:dyDescent="0.25">
      <c r="A67" s="2">
        <v>4</v>
      </c>
      <c r="B67" s="2">
        <v>481</v>
      </c>
      <c r="C67" s="2">
        <v>150</v>
      </c>
      <c r="D67" s="2">
        <v>11</v>
      </c>
      <c r="E67" s="13"/>
      <c r="F67" s="15">
        <v>47.0305012002</v>
      </c>
      <c r="G67" s="2">
        <f t="shared" ref="G67:G130" si="6">D67^2*F67</f>
        <v>5690.6906452242001</v>
      </c>
      <c r="H67" s="2">
        <f t="shared" si="1"/>
        <v>5.99962E-2</v>
      </c>
      <c r="I67" s="2">
        <f t="shared" si="5"/>
        <v>10.966819736888942</v>
      </c>
      <c r="J67" s="2" t="s">
        <v>10</v>
      </c>
      <c r="L67" s="2"/>
    </row>
    <row r="68" spans="1:12" ht="15" x14ac:dyDescent="0.25">
      <c r="A68" s="2">
        <v>4</v>
      </c>
      <c r="B68" s="2">
        <v>488</v>
      </c>
      <c r="C68" s="2">
        <v>150</v>
      </c>
      <c r="D68" s="2">
        <v>7.9</v>
      </c>
      <c r="E68" s="13"/>
      <c r="F68" s="15">
        <v>36.671365776780007</v>
      </c>
      <c r="G68" s="2">
        <f t="shared" si="6"/>
        <v>2288.6599381288402</v>
      </c>
      <c r="H68" s="2">
        <f t="shared" ref="H68:H131" si="7">D68*0.0054542</f>
        <v>4.3088180000000004E-2</v>
      </c>
      <c r="I68" s="2">
        <f t="shared" si="5"/>
        <v>4.7615157271470041</v>
      </c>
      <c r="J68" s="2" t="s">
        <v>10</v>
      </c>
      <c r="L68" s="2"/>
    </row>
    <row r="69" spans="1:12" ht="15" x14ac:dyDescent="0.25">
      <c r="A69" s="2">
        <v>4</v>
      </c>
      <c r="B69" s="2">
        <v>497</v>
      </c>
      <c r="C69" s="2">
        <v>150</v>
      </c>
      <c r="D69" s="2">
        <v>7.8</v>
      </c>
      <c r="E69" s="13"/>
      <c r="F69" s="15">
        <v>36.337200117960002</v>
      </c>
      <c r="G69" s="2">
        <f t="shared" si="6"/>
        <v>2210.7552551766862</v>
      </c>
      <c r="H69" s="2">
        <f t="shared" si="7"/>
        <v>4.2542759999999999E-2</v>
      </c>
      <c r="I69" s="2">
        <f t="shared" si="5"/>
        <v>4.6194175854422754</v>
      </c>
      <c r="J69" s="2" t="s">
        <v>10</v>
      </c>
      <c r="L69" s="2"/>
    </row>
    <row r="70" spans="1:12" ht="15" x14ac:dyDescent="0.25">
      <c r="A70" s="2">
        <v>4</v>
      </c>
      <c r="B70" s="2">
        <v>528</v>
      </c>
      <c r="C70" s="2">
        <v>150</v>
      </c>
      <c r="D70" s="2">
        <v>8</v>
      </c>
      <c r="E70" s="14">
        <v>42</v>
      </c>
      <c r="F70" s="15">
        <v>42</v>
      </c>
      <c r="G70" s="2">
        <f t="shared" si="6"/>
        <v>2688</v>
      </c>
      <c r="H70" s="2">
        <f t="shared" si="7"/>
        <v>4.3633600000000002E-2</v>
      </c>
      <c r="I70" s="2">
        <f t="shared" si="5"/>
        <v>5.4899120000000003</v>
      </c>
      <c r="J70" s="2" t="s">
        <v>10</v>
      </c>
      <c r="L70" s="2"/>
    </row>
    <row r="71" spans="1:12" ht="15" x14ac:dyDescent="0.25">
      <c r="A71" s="2">
        <v>4</v>
      </c>
      <c r="B71" s="2">
        <v>529</v>
      </c>
      <c r="C71" s="2">
        <v>150</v>
      </c>
      <c r="D71" s="2">
        <v>9.1999999999999993</v>
      </c>
      <c r="E71" s="14">
        <v>44</v>
      </c>
      <c r="F71" s="15">
        <v>44</v>
      </c>
      <c r="G71" s="2">
        <f t="shared" si="6"/>
        <v>3724.1599999999994</v>
      </c>
      <c r="H71" s="2">
        <f t="shared" si="7"/>
        <v>5.0178639999999997E-2</v>
      </c>
      <c r="I71" s="2">
        <f t="shared" si="5"/>
        <v>7.3798678399999993</v>
      </c>
      <c r="J71" s="2" t="s">
        <v>10</v>
      </c>
      <c r="L71" s="2"/>
    </row>
    <row r="72" spans="1:12" ht="15" x14ac:dyDescent="0.25">
      <c r="A72" s="2">
        <v>4</v>
      </c>
      <c r="B72" s="2">
        <v>544</v>
      </c>
      <c r="C72" s="2">
        <v>150</v>
      </c>
      <c r="D72" s="2">
        <v>6.9</v>
      </c>
      <c r="E72" s="13"/>
      <c r="F72" s="15">
        <v>33.329709188579997</v>
      </c>
      <c r="G72" s="2">
        <f t="shared" si="6"/>
        <v>1586.8274544682938</v>
      </c>
      <c r="H72" s="2">
        <f t="shared" si="7"/>
        <v>3.7633980000000004E-2</v>
      </c>
      <c r="I72" s="2">
        <f t="shared" si="5"/>
        <v>3.4813732769501682</v>
      </c>
      <c r="J72" s="2" t="s">
        <v>10</v>
      </c>
      <c r="L72" s="2"/>
    </row>
    <row r="73" spans="1:12" ht="15" x14ac:dyDescent="0.25">
      <c r="A73" s="2">
        <v>4</v>
      </c>
      <c r="B73" s="2">
        <v>551</v>
      </c>
      <c r="C73" s="2">
        <v>150</v>
      </c>
      <c r="D73" s="2">
        <v>7.9</v>
      </c>
      <c r="E73" s="13"/>
      <c r="F73" s="15">
        <v>36.671365776780007</v>
      </c>
      <c r="G73" s="2">
        <f t="shared" si="6"/>
        <v>2288.6599381288402</v>
      </c>
      <c r="H73" s="2">
        <f t="shared" si="7"/>
        <v>4.3088180000000004E-2</v>
      </c>
      <c r="I73" s="2">
        <f t="shared" si="5"/>
        <v>4.7615157271470041</v>
      </c>
      <c r="J73" s="2" t="s">
        <v>10</v>
      </c>
      <c r="L73" s="2"/>
    </row>
    <row r="74" spans="1:12" ht="15" x14ac:dyDescent="0.25">
      <c r="A74" s="2">
        <v>4</v>
      </c>
      <c r="B74" s="2">
        <v>552</v>
      </c>
      <c r="C74" s="2">
        <v>150</v>
      </c>
      <c r="D74" s="2">
        <v>7.6</v>
      </c>
      <c r="E74" s="13"/>
      <c r="F74" s="15">
        <v>35.668868800319999</v>
      </c>
      <c r="G74" s="2">
        <f t="shared" si="6"/>
        <v>2060.2338619064831</v>
      </c>
      <c r="H74" s="2">
        <f t="shared" si="7"/>
        <v>4.1451919999999996E-2</v>
      </c>
      <c r="I74" s="2">
        <f t="shared" si="5"/>
        <v>4.3448665641174253</v>
      </c>
      <c r="J74" s="2" t="s">
        <v>10</v>
      </c>
      <c r="L74" s="2"/>
    </row>
    <row r="75" spans="1:12" ht="15" x14ac:dyDescent="0.25">
      <c r="A75" s="2">
        <v>4</v>
      </c>
      <c r="B75" s="2">
        <v>564</v>
      </c>
      <c r="C75" s="2">
        <v>150</v>
      </c>
      <c r="D75" s="2">
        <v>5.7</v>
      </c>
      <c r="E75" s="14">
        <v>29</v>
      </c>
      <c r="F75" s="15">
        <v>29</v>
      </c>
      <c r="G75" s="2">
        <f t="shared" si="6"/>
        <v>942.21</v>
      </c>
      <c r="H75" s="2">
        <f t="shared" si="7"/>
        <v>3.1088940000000002E-2</v>
      </c>
      <c r="I75" s="2">
        <f t="shared" si="5"/>
        <v>2.3055910400000004</v>
      </c>
      <c r="J75" s="2" t="s">
        <v>10</v>
      </c>
      <c r="L75" s="2"/>
    </row>
    <row r="76" spans="1:12" ht="15" x14ac:dyDescent="0.25">
      <c r="A76" s="2">
        <v>4</v>
      </c>
      <c r="B76" s="2">
        <v>579</v>
      </c>
      <c r="C76" s="2">
        <v>150</v>
      </c>
      <c r="D76" s="2">
        <v>6.4</v>
      </c>
      <c r="E76" s="13"/>
      <c r="F76" s="15">
        <v>31.658880894479999</v>
      </c>
      <c r="G76" s="2">
        <f t="shared" si="6"/>
        <v>1296.7477614379011</v>
      </c>
      <c r="H76" s="2">
        <f t="shared" si="7"/>
        <v>3.4906880000000001E-2</v>
      </c>
      <c r="I76" s="2">
        <f t="shared" si="5"/>
        <v>2.9522679168627315</v>
      </c>
      <c r="J76" s="2" t="s">
        <v>10</v>
      </c>
      <c r="L76" s="2"/>
    </row>
    <row r="77" spans="1:12" ht="15" x14ac:dyDescent="0.25">
      <c r="A77" s="2">
        <v>4</v>
      </c>
      <c r="B77" s="2">
        <v>607</v>
      </c>
      <c r="C77" s="2">
        <v>150</v>
      </c>
      <c r="D77" s="2">
        <v>6.5</v>
      </c>
      <c r="E77" s="13"/>
      <c r="F77" s="15">
        <v>31.993046553300005</v>
      </c>
      <c r="G77" s="2">
        <f t="shared" si="6"/>
        <v>1351.7062168769253</v>
      </c>
      <c r="H77" s="2">
        <f t="shared" si="7"/>
        <v>3.5452299999999999E-2</v>
      </c>
      <c r="I77" s="2">
        <f t="shared" si="5"/>
        <v>3.052512139583512</v>
      </c>
      <c r="J77" s="2" t="s">
        <v>10</v>
      </c>
      <c r="L77" s="2"/>
    </row>
    <row r="78" spans="1:12" ht="15" x14ac:dyDescent="0.25">
      <c r="A78" s="2">
        <v>4</v>
      </c>
      <c r="B78" s="2">
        <v>618</v>
      </c>
      <c r="C78" s="2">
        <v>150</v>
      </c>
      <c r="D78" s="2">
        <v>10</v>
      </c>
      <c r="E78" s="13"/>
      <c r="F78" s="15">
        <v>43.688844611999997</v>
      </c>
      <c r="G78" s="2">
        <f t="shared" si="6"/>
        <v>4368.8844611999994</v>
      </c>
      <c r="H78" s="2">
        <f t="shared" si="7"/>
        <v>5.4542E-2</v>
      </c>
      <c r="I78" s="2">
        <f t="shared" si="5"/>
        <v>8.5558452572287997</v>
      </c>
      <c r="J78" s="2" t="s">
        <v>10</v>
      </c>
      <c r="L78" s="2"/>
    </row>
    <row r="79" spans="1:12" ht="15" x14ac:dyDescent="0.25">
      <c r="A79" s="2">
        <v>4</v>
      </c>
      <c r="B79" s="2">
        <v>621</v>
      </c>
      <c r="C79" s="2">
        <v>150</v>
      </c>
      <c r="D79" s="2">
        <v>9</v>
      </c>
      <c r="E79" s="13"/>
      <c r="F79" s="15">
        <v>40.347188023800001</v>
      </c>
      <c r="G79" s="2">
        <f t="shared" si="6"/>
        <v>3268.1222299278002</v>
      </c>
      <c r="H79" s="2">
        <f t="shared" si="7"/>
        <v>4.9087800000000001E-2</v>
      </c>
      <c r="I79" s="2">
        <f t="shared" si="5"/>
        <v>6.5480549473883078</v>
      </c>
      <c r="J79" s="2" t="s">
        <v>10</v>
      </c>
      <c r="L79" s="2"/>
    </row>
    <row r="80" spans="1:12" ht="15" x14ac:dyDescent="0.25">
      <c r="A80" s="2">
        <v>4</v>
      </c>
      <c r="B80" s="2">
        <v>638</v>
      </c>
      <c r="C80" s="2">
        <v>150</v>
      </c>
      <c r="D80" s="2">
        <v>7.2</v>
      </c>
      <c r="E80" s="14">
        <v>36</v>
      </c>
      <c r="F80" s="15">
        <v>36</v>
      </c>
      <c r="G80" s="2">
        <f t="shared" si="6"/>
        <v>1866.2400000000002</v>
      </c>
      <c r="H80" s="2">
        <f t="shared" si="7"/>
        <v>3.9270240000000005E-2</v>
      </c>
      <c r="I80" s="2">
        <f t="shared" si="5"/>
        <v>3.9910217600000006</v>
      </c>
      <c r="J80" s="2" t="s">
        <v>10</v>
      </c>
      <c r="L80" s="2"/>
    </row>
    <row r="81" spans="1:12" ht="15" x14ac:dyDescent="0.25">
      <c r="A81" s="2">
        <v>4</v>
      </c>
      <c r="B81" s="2">
        <v>662</v>
      </c>
      <c r="C81" s="2">
        <v>150</v>
      </c>
      <c r="D81" s="2">
        <v>7.3</v>
      </c>
      <c r="E81" s="13"/>
      <c r="F81" s="15">
        <v>34.666371823859997</v>
      </c>
      <c r="G81" s="2">
        <f t="shared" si="6"/>
        <v>1847.3709544934993</v>
      </c>
      <c r="H81" s="2">
        <f t="shared" si="7"/>
        <v>3.9815660000000003E-2</v>
      </c>
      <c r="I81" s="2">
        <f t="shared" si="5"/>
        <v>3.956604620996143</v>
      </c>
      <c r="J81" s="2" t="s">
        <v>10</v>
      </c>
      <c r="L81" s="2"/>
    </row>
    <row r="82" spans="1:12" ht="15" x14ac:dyDescent="0.25">
      <c r="A82" s="2">
        <v>5</v>
      </c>
      <c r="B82" s="2">
        <v>12</v>
      </c>
      <c r="C82" s="2">
        <v>120</v>
      </c>
      <c r="D82" s="2">
        <v>8.8000000000000007</v>
      </c>
      <c r="E82" s="13"/>
      <c r="F82" s="15">
        <v>37.70471567856</v>
      </c>
      <c r="G82" s="2">
        <f t="shared" si="6"/>
        <v>2919.8531821476868</v>
      </c>
      <c r="H82" s="2">
        <f t="shared" si="7"/>
        <v>4.7996960000000005E-2</v>
      </c>
      <c r="I82" s="2">
        <f t="shared" si="5"/>
        <v>5.9128122042373805</v>
      </c>
      <c r="J82" s="2" t="s">
        <v>10</v>
      </c>
      <c r="L82" s="2"/>
    </row>
    <row r="83" spans="1:12" ht="15" x14ac:dyDescent="0.25">
      <c r="A83" s="2">
        <v>5</v>
      </c>
      <c r="B83" s="2">
        <v>46</v>
      </c>
      <c r="C83" s="2">
        <v>120</v>
      </c>
      <c r="D83" s="2">
        <v>8.5</v>
      </c>
      <c r="E83" s="13"/>
      <c r="F83" s="15">
        <v>36.66471881519999</v>
      </c>
      <c r="G83" s="2">
        <f t="shared" si="6"/>
        <v>2649.0259343981993</v>
      </c>
      <c r="H83" s="2">
        <f t="shared" si="7"/>
        <v>4.6360700000000005E-2</v>
      </c>
      <c r="I83" s="2">
        <f t="shared" si="5"/>
        <v>5.4188233043423155</v>
      </c>
      <c r="J83" s="2" t="s">
        <v>10</v>
      </c>
      <c r="L83" s="2"/>
    </row>
    <row r="84" spans="1:12" ht="15" x14ac:dyDescent="0.25">
      <c r="A84" s="2">
        <v>5</v>
      </c>
      <c r="B84" s="2">
        <v>64</v>
      </c>
      <c r="C84" s="2">
        <v>120</v>
      </c>
      <c r="D84" s="2">
        <v>11.5</v>
      </c>
      <c r="E84" s="13"/>
      <c r="F84" s="15">
        <v>47.064687448799994</v>
      </c>
      <c r="G84" s="2">
        <f t="shared" si="6"/>
        <v>6224.3049151037994</v>
      </c>
      <c r="H84" s="2">
        <f t="shared" si="7"/>
        <v>6.2723299999999996E-2</v>
      </c>
      <c r="I84" s="2">
        <f>0.002103*G84-1.09146</f>
        <v>11.99825323646329</v>
      </c>
      <c r="J84" s="2" t="s">
        <v>10</v>
      </c>
      <c r="L84" s="2"/>
    </row>
    <row r="85" spans="1:12" ht="15" x14ac:dyDescent="0.25">
      <c r="A85" s="2">
        <v>5</v>
      </c>
      <c r="B85" s="2">
        <v>75</v>
      </c>
      <c r="C85" s="2">
        <v>120</v>
      </c>
      <c r="D85" s="2">
        <v>8.3000000000000007</v>
      </c>
      <c r="E85" s="14">
        <v>38</v>
      </c>
      <c r="F85" s="15">
        <v>38</v>
      </c>
      <c r="G85" s="2">
        <f t="shared" si="6"/>
        <v>2617.8200000000006</v>
      </c>
      <c r="H85" s="2">
        <f t="shared" si="7"/>
        <v>4.5269860000000002E-2</v>
      </c>
      <c r="I85" s="2">
        <f t="shared" ref="I85:I99" si="8">0.001824*G85+0.587</f>
        <v>5.3619036800000011</v>
      </c>
      <c r="J85" s="2" t="s">
        <v>10</v>
      </c>
      <c r="L85" s="2"/>
    </row>
    <row r="86" spans="1:12" ht="15" x14ac:dyDescent="0.25">
      <c r="A86" s="2">
        <v>5</v>
      </c>
      <c r="B86" s="2">
        <v>85</v>
      </c>
      <c r="C86" s="2">
        <v>120</v>
      </c>
      <c r="D86" s="2">
        <v>7.4</v>
      </c>
      <c r="E86" s="13"/>
      <c r="F86" s="15">
        <v>32.851396982880004</v>
      </c>
      <c r="G86" s="2">
        <f t="shared" si="6"/>
        <v>1798.9424987825091</v>
      </c>
      <c r="H86" s="2">
        <f t="shared" si="7"/>
        <v>4.0361080000000001E-2</v>
      </c>
      <c r="I86" s="2">
        <f t="shared" si="8"/>
        <v>3.8682711177792966</v>
      </c>
      <c r="J86" s="2" t="s">
        <v>10</v>
      </c>
      <c r="L86" s="2"/>
    </row>
    <row r="87" spans="1:12" ht="15" x14ac:dyDescent="0.25">
      <c r="A87" s="2">
        <v>5</v>
      </c>
      <c r="B87" s="2">
        <v>89</v>
      </c>
      <c r="C87" s="2">
        <v>120</v>
      </c>
      <c r="D87" s="2">
        <v>9.6</v>
      </c>
      <c r="E87" s="13"/>
      <c r="F87" s="15">
        <v>40.478040647520004</v>
      </c>
      <c r="G87" s="2">
        <f t="shared" si="6"/>
        <v>3730.4562260754433</v>
      </c>
      <c r="H87" s="2">
        <f t="shared" si="7"/>
        <v>5.2360320000000002E-2</v>
      </c>
      <c r="I87" s="2">
        <f t="shared" si="8"/>
        <v>7.3913521563616085</v>
      </c>
      <c r="J87" s="2" t="s">
        <v>10</v>
      </c>
      <c r="L87" s="2"/>
    </row>
    <row r="88" spans="1:12" ht="15" x14ac:dyDescent="0.25">
      <c r="A88" s="2">
        <v>5</v>
      </c>
      <c r="B88" s="2">
        <v>124</v>
      </c>
      <c r="C88" s="2">
        <v>120</v>
      </c>
      <c r="D88" s="2">
        <v>8.1999999999999993</v>
      </c>
      <c r="E88" s="13"/>
      <c r="F88" s="15">
        <v>35.624721951839994</v>
      </c>
      <c r="G88" s="2">
        <f t="shared" si="6"/>
        <v>2395.4063040417209</v>
      </c>
      <c r="H88" s="2">
        <f t="shared" si="7"/>
        <v>4.4724439999999997E-2</v>
      </c>
      <c r="I88" s="2">
        <f t="shared" si="8"/>
        <v>4.9562210985720991</v>
      </c>
      <c r="J88" s="2" t="s">
        <v>10</v>
      </c>
      <c r="L88" s="2"/>
    </row>
    <row r="89" spans="1:12" ht="15" x14ac:dyDescent="0.25">
      <c r="A89" s="2">
        <v>5</v>
      </c>
      <c r="B89" s="2">
        <v>135</v>
      </c>
      <c r="C89" s="2">
        <v>120</v>
      </c>
      <c r="D89" s="2">
        <v>11.1</v>
      </c>
      <c r="E89" s="13"/>
      <c r="F89" s="15">
        <v>45.678024964319995</v>
      </c>
      <c r="G89" s="2">
        <f t="shared" si="6"/>
        <v>5627.9894558538663</v>
      </c>
      <c r="H89" s="2">
        <f t="shared" si="7"/>
        <v>6.0541619999999997E-2</v>
      </c>
      <c r="I89" s="2">
        <f t="shared" si="8"/>
        <v>10.852452767477452</v>
      </c>
      <c r="J89" s="2" t="s">
        <v>10</v>
      </c>
      <c r="L89" s="2"/>
    </row>
    <row r="90" spans="1:12" ht="15" x14ac:dyDescent="0.25">
      <c r="A90" s="2">
        <v>5</v>
      </c>
      <c r="B90" s="2">
        <v>144</v>
      </c>
      <c r="C90" s="2">
        <v>120</v>
      </c>
      <c r="D90" s="2">
        <v>7.9</v>
      </c>
      <c r="E90" s="13"/>
      <c r="F90" s="15">
        <v>34.584725088479999</v>
      </c>
      <c r="G90" s="2">
        <f t="shared" si="6"/>
        <v>2158.4326927720367</v>
      </c>
      <c r="H90" s="2">
        <f t="shared" si="7"/>
        <v>4.3088180000000004E-2</v>
      </c>
      <c r="I90" s="2">
        <f t="shared" si="8"/>
        <v>4.5239812316161956</v>
      </c>
      <c r="J90" s="2" t="s">
        <v>10</v>
      </c>
      <c r="L90" s="2"/>
    </row>
    <row r="91" spans="1:12" ht="15" x14ac:dyDescent="0.25">
      <c r="A91" s="2">
        <v>5</v>
      </c>
      <c r="B91" s="2">
        <v>162</v>
      </c>
      <c r="C91" s="2">
        <v>120</v>
      </c>
      <c r="D91" s="2">
        <v>10.4</v>
      </c>
      <c r="E91" s="13"/>
      <c r="F91" s="15">
        <v>43.251365616480001</v>
      </c>
      <c r="G91" s="2">
        <f t="shared" si="6"/>
        <v>4678.067705078477</v>
      </c>
      <c r="H91" s="2">
        <f t="shared" si="7"/>
        <v>5.6723680000000005E-2</v>
      </c>
      <c r="I91" s="2">
        <f t="shared" si="8"/>
        <v>9.1197954940631423</v>
      </c>
      <c r="J91" s="2" t="s">
        <v>10</v>
      </c>
      <c r="L91" s="2"/>
    </row>
    <row r="92" spans="1:12" ht="15" x14ac:dyDescent="0.25">
      <c r="A92" s="2">
        <v>5</v>
      </c>
      <c r="B92" s="2">
        <v>192</v>
      </c>
      <c r="C92" s="2">
        <v>120</v>
      </c>
      <c r="D92" s="2">
        <v>10</v>
      </c>
      <c r="E92" s="13"/>
      <c r="F92" s="15">
        <v>41.864703132000002</v>
      </c>
      <c r="G92" s="2">
        <f t="shared" si="6"/>
        <v>4186.4703132000004</v>
      </c>
      <c r="H92" s="2">
        <f t="shared" si="7"/>
        <v>5.4542E-2</v>
      </c>
      <c r="I92" s="2">
        <f t="shared" si="8"/>
        <v>8.223121851276801</v>
      </c>
      <c r="J92" s="2" t="s">
        <v>10</v>
      </c>
      <c r="L92" s="2"/>
    </row>
    <row r="93" spans="1:12" ht="15" x14ac:dyDescent="0.25">
      <c r="A93" s="2">
        <v>5</v>
      </c>
      <c r="B93" s="2">
        <v>235</v>
      </c>
      <c r="C93" s="2">
        <v>120</v>
      </c>
      <c r="D93" s="2">
        <v>8.4</v>
      </c>
      <c r="E93" s="13"/>
      <c r="F93" s="15">
        <v>36.318053194080001</v>
      </c>
      <c r="G93" s="2">
        <f t="shared" si="6"/>
        <v>2562.601833374285</v>
      </c>
      <c r="H93" s="2">
        <f t="shared" si="7"/>
        <v>4.5815280000000007E-2</v>
      </c>
      <c r="I93" s="2">
        <f t="shared" si="8"/>
        <v>5.2611857440746954</v>
      </c>
      <c r="J93" s="2" t="s">
        <v>10</v>
      </c>
      <c r="L93" s="2"/>
    </row>
    <row r="94" spans="1:12" ht="15" x14ac:dyDescent="0.25">
      <c r="A94" s="2">
        <v>5</v>
      </c>
      <c r="B94" s="2">
        <v>248</v>
      </c>
      <c r="C94" s="2">
        <v>120</v>
      </c>
      <c r="D94" s="2">
        <v>8.5</v>
      </c>
      <c r="E94" s="13"/>
      <c r="F94" s="15">
        <v>36.66471881519999</v>
      </c>
      <c r="G94" s="2">
        <f t="shared" si="6"/>
        <v>2649.0259343981993</v>
      </c>
      <c r="H94" s="2">
        <f t="shared" si="7"/>
        <v>4.6360700000000005E-2</v>
      </c>
      <c r="I94" s="2">
        <f t="shared" si="8"/>
        <v>5.4188233043423155</v>
      </c>
      <c r="J94" s="2" t="s">
        <v>10</v>
      </c>
      <c r="L94" s="2"/>
    </row>
    <row r="95" spans="1:12" ht="15" x14ac:dyDescent="0.25">
      <c r="A95" s="2">
        <v>5</v>
      </c>
      <c r="B95" s="2">
        <v>259</v>
      </c>
      <c r="C95" s="2">
        <v>120</v>
      </c>
      <c r="D95" s="2">
        <v>9</v>
      </c>
      <c r="E95" s="13"/>
      <c r="F95" s="15">
        <v>38.398046920799999</v>
      </c>
      <c r="G95" s="2">
        <f t="shared" si="6"/>
        <v>3110.2418005847999</v>
      </c>
      <c r="H95" s="2">
        <f t="shared" si="7"/>
        <v>4.9087800000000001E-2</v>
      </c>
      <c r="I95" s="2">
        <f t="shared" si="8"/>
        <v>6.2600810442666752</v>
      </c>
      <c r="J95" s="2" t="s">
        <v>10</v>
      </c>
      <c r="L95" s="2"/>
    </row>
    <row r="96" spans="1:12" ht="15" x14ac:dyDescent="0.25">
      <c r="A96" s="2">
        <v>5</v>
      </c>
      <c r="B96" s="2">
        <v>264</v>
      </c>
      <c r="C96" s="2">
        <v>120</v>
      </c>
      <c r="D96" s="2">
        <v>10.3</v>
      </c>
      <c r="E96" s="13"/>
      <c r="F96" s="15">
        <v>42.904699995359998</v>
      </c>
      <c r="G96" s="2">
        <f t="shared" si="6"/>
        <v>4551.7596225077432</v>
      </c>
      <c r="H96" s="2">
        <f t="shared" si="7"/>
        <v>5.6178260000000008E-2</v>
      </c>
      <c r="I96" s="2">
        <f t="shared" si="8"/>
        <v>8.8894095514541238</v>
      </c>
      <c r="J96" s="2" t="s">
        <v>10</v>
      </c>
      <c r="L96" s="2"/>
    </row>
    <row r="97" spans="1:12" ht="15" x14ac:dyDescent="0.25">
      <c r="A97" s="2">
        <v>5</v>
      </c>
      <c r="B97" s="2">
        <v>287</v>
      </c>
      <c r="C97" s="2">
        <v>120</v>
      </c>
      <c r="D97" s="2">
        <v>8.1</v>
      </c>
      <c r="E97" s="13"/>
      <c r="F97" s="15">
        <v>35.278056330719991</v>
      </c>
      <c r="G97" s="2">
        <f t="shared" si="6"/>
        <v>2314.5932758585386</v>
      </c>
      <c r="H97" s="2">
        <f t="shared" si="7"/>
        <v>4.4179019999999999E-2</v>
      </c>
      <c r="I97" s="2">
        <f t="shared" si="8"/>
        <v>4.808818135165974</v>
      </c>
      <c r="J97" s="2" t="s">
        <v>10</v>
      </c>
      <c r="L97" s="2"/>
    </row>
    <row r="98" spans="1:12" ht="15" x14ac:dyDescent="0.25">
      <c r="A98" s="2">
        <v>5</v>
      </c>
      <c r="B98" s="2">
        <v>289</v>
      </c>
      <c r="C98" s="2">
        <v>120</v>
      </c>
      <c r="D98" s="2">
        <v>9.1999999999999993</v>
      </c>
      <c r="E98" s="13"/>
      <c r="F98" s="15">
        <v>39.091378163039991</v>
      </c>
      <c r="G98" s="2">
        <f t="shared" si="6"/>
        <v>3308.6942477197044</v>
      </c>
      <c r="H98" s="2">
        <f t="shared" si="7"/>
        <v>5.0178639999999997E-2</v>
      </c>
      <c r="I98" s="2">
        <f t="shared" si="8"/>
        <v>6.6220583078407413</v>
      </c>
      <c r="J98" s="2" t="s">
        <v>10</v>
      </c>
      <c r="L98" s="2"/>
    </row>
    <row r="99" spans="1:12" ht="15" x14ac:dyDescent="0.25">
      <c r="A99" s="2">
        <v>5</v>
      </c>
      <c r="B99" s="2">
        <v>320</v>
      </c>
      <c r="C99" s="2">
        <v>120</v>
      </c>
      <c r="D99" s="2">
        <v>8</v>
      </c>
      <c r="E99" s="13"/>
      <c r="F99" s="15">
        <v>34.931390709600002</v>
      </c>
      <c r="G99" s="2">
        <f t="shared" si="6"/>
        <v>2235.6090054144001</v>
      </c>
      <c r="H99" s="2">
        <f t="shared" si="7"/>
        <v>4.3633600000000002E-2</v>
      </c>
      <c r="I99" s="2">
        <f t="shared" si="8"/>
        <v>4.6647508258758661</v>
      </c>
      <c r="J99" s="2" t="s">
        <v>10</v>
      </c>
      <c r="L99" s="2"/>
    </row>
    <row r="100" spans="1:12" ht="15" x14ac:dyDescent="0.25">
      <c r="A100" s="2">
        <v>5</v>
      </c>
      <c r="B100" s="2">
        <v>355</v>
      </c>
      <c r="C100" s="2">
        <v>120</v>
      </c>
      <c r="D100" s="2">
        <v>12.4</v>
      </c>
      <c r="E100" s="13"/>
      <c r="F100" s="15">
        <v>50.184678038880001</v>
      </c>
      <c r="G100" s="2">
        <f t="shared" si="6"/>
        <v>7716.3960952581901</v>
      </c>
      <c r="H100" s="2">
        <f t="shared" si="7"/>
        <v>6.7632080000000011E-2</v>
      </c>
      <c r="I100" s="2">
        <f>0.002103*G100-1.09146</f>
        <v>15.136120988327972</v>
      </c>
      <c r="J100" s="2">
        <f>0.009481*G100-26.4823</f>
        <v>46.676851379142903</v>
      </c>
      <c r="L100" s="2"/>
    </row>
    <row r="101" spans="1:12" ht="15" x14ac:dyDescent="0.25">
      <c r="A101" s="2">
        <v>5</v>
      </c>
      <c r="B101" s="2">
        <v>359</v>
      </c>
      <c r="C101" s="2">
        <v>120</v>
      </c>
      <c r="D101" s="2">
        <v>10.4</v>
      </c>
      <c r="E101" s="13"/>
      <c r="F101" s="15">
        <v>43.251365616480001</v>
      </c>
      <c r="G101" s="2">
        <f t="shared" si="6"/>
        <v>4678.067705078477</v>
      </c>
      <c r="H101" s="2">
        <f t="shared" si="7"/>
        <v>5.6723680000000005E-2</v>
      </c>
      <c r="I101" s="2">
        <f>0.001824*G101+0.587</f>
        <v>9.1197954940631423</v>
      </c>
      <c r="J101" s="2" t="s">
        <v>10</v>
      </c>
      <c r="L101" s="2"/>
    </row>
    <row r="102" spans="1:12" ht="15" x14ac:dyDescent="0.25">
      <c r="A102" s="2">
        <v>5</v>
      </c>
      <c r="B102" s="2">
        <v>366</v>
      </c>
      <c r="C102" s="2">
        <v>120</v>
      </c>
      <c r="D102" s="2">
        <v>10.5</v>
      </c>
      <c r="E102" s="13"/>
      <c r="F102" s="15">
        <v>43.598031237600004</v>
      </c>
      <c r="G102" s="2">
        <f t="shared" si="6"/>
        <v>4806.6829439454004</v>
      </c>
      <c r="H102" s="2">
        <f t="shared" si="7"/>
        <v>5.7269100000000003E-2</v>
      </c>
      <c r="I102" s="2">
        <f>0.001824*G102+0.587</f>
        <v>9.3543896897564114</v>
      </c>
      <c r="J102" s="2" t="s">
        <v>10</v>
      </c>
      <c r="L102" s="2"/>
    </row>
    <row r="103" spans="1:12" ht="15" x14ac:dyDescent="0.25">
      <c r="A103" s="2">
        <v>5</v>
      </c>
      <c r="B103" s="2">
        <v>372</v>
      </c>
      <c r="C103" s="2">
        <v>120</v>
      </c>
      <c r="D103" s="2">
        <v>8.9</v>
      </c>
      <c r="E103" s="13"/>
      <c r="F103" s="15">
        <v>38.051381299680003</v>
      </c>
      <c r="G103" s="2">
        <f t="shared" si="6"/>
        <v>3014.0499127476533</v>
      </c>
      <c r="H103" s="2">
        <f t="shared" si="7"/>
        <v>4.8542380000000003E-2</v>
      </c>
      <c r="I103" s="2">
        <f>0.001824*G103+0.587</f>
        <v>6.0846270408517196</v>
      </c>
      <c r="J103" s="2" t="s">
        <v>10</v>
      </c>
      <c r="L103" s="2"/>
    </row>
    <row r="104" spans="1:12" ht="15" x14ac:dyDescent="0.25">
      <c r="A104" s="2">
        <v>5</v>
      </c>
      <c r="B104" s="2">
        <v>380</v>
      </c>
      <c r="C104" s="2">
        <v>120</v>
      </c>
      <c r="D104" s="2">
        <v>9.3000000000000007</v>
      </c>
      <c r="E104" s="13"/>
      <c r="F104" s="15">
        <v>39.438043784160001</v>
      </c>
      <c r="G104" s="2">
        <f t="shared" si="6"/>
        <v>3410.996406891999</v>
      </c>
      <c r="H104" s="2">
        <f t="shared" si="7"/>
        <v>5.0724060000000008E-2</v>
      </c>
      <c r="I104" s="2">
        <f>0.001824*G104+0.587</f>
        <v>6.8086574461710061</v>
      </c>
      <c r="J104" s="2" t="s">
        <v>10</v>
      </c>
      <c r="L104" s="2"/>
    </row>
    <row r="105" spans="1:12" ht="15" x14ac:dyDescent="0.25">
      <c r="A105" s="2">
        <v>5</v>
      </c>
      <c r="B105" s="2">
        <v>403</v>
      </c>
      <c r="C105" s="2">
        <v>120</v>
      </c>
      <c r="D105" s="2">
        <v>11</v>
      </c>
      <c r="E105" s="13"/>
      <c r="F105" s="15">
        <v>45.331359343199992</v>
      </c>
      <c r="G105" s="2">
        <f t="shared" si="6"/>
        <v>5485.0944805271993</v>
      </c>
      <c r="H105" s="2">
        <f t="shared" si="7"/>
        <v>5.99962E-2</v>
      </c>
      <c r="I105" s="2">
        <f>0.001824*G105+0.587</f>
        <v>10.591812332481611</v>
      </c>
      <c r="J105" s="2" t="s">
        <v>10</v>
      </c>
      <c r="L105" s="2"/>
    </row>
    <row r="106" spans="1:12" ht="15" x14ac:dyDescent="0.25">
      <c r="A106" s="2">
        <v>6</v>
      </c>
      <c r="B106" s="2">
        <v>10</v>
      </c>
      <c r="C106" s="2">
        <v>80</v>
      </c>
      <c r="D106" s="2">
        <v>13.7</v>
      </c>
      <c r="E106" s="13"/>
      <c r="F106" s="15">
        <v>53.669136033660003</v>
      </c>
      <c r="G106" s="2">
        <f t="shared" si="6"/>
        <v>10073.160142157645</v>
      </c>
      <c r="H106" s="2">
        <f t="shared" si="7"/>
        <v>7.4722540000000004E-2</v>
      </c>
      <c r="I106" s="2">
        <f>0.002103*G106-1.09146</f>
        <v>20.092395778957524</v>
      </c>
      <c r="J106" s="2">
        <f>0.009481*G106-26.4823</f>
        <v>69.021331307796643</v>
      </c>
      <c r="L106" s="2"/>
    </row>
    <row r="107" spans="1:12" ht="15" x14ac:dyDescent="0.25">
      <c r="A107" s="2">
        <v>6</v>
      </c>
      <c r="B107" s="2">
        <v>22</v>
      </c>
      <c r="C107" s="2">
        <v>80</v>
      </c>
      <c r="D107" s="2">
        <v>12.9</v>
      </c>
      <c r="E107" s="13"/>
      <c r="F107" s="15">
        <v>51.009144056220002</v>
      </c>
      <c r="G107" s="2">
        <f t="shared" si="6"/>
        <v>8488.431662395571</v>
      </c>
      <c r="H107" s="2">
        <f t="shared" si="7"/>
        <v>7.0359180000000007E-2</v>
      </c>
      <c r="I107" s="2">
        <f>0.002103*G107-1.09146</f>
        <v>16.759711786017885</v>
      </c>
      <c r="J107" s="2">
        <f>0.009481*G107-26.4823</f>
        <v>53.996520591172413</v>
      </c>
      <c r="L107" s="2"/>
    </row>
    <row r="108" spans="1:12" ht="15" x14ac:dyDescent="0.25">
      <c r="A108" s="2">
        <v>6</v>
      </c>
      <c r="B108" s="2">
        <v>76</v>
      </c>
      <c r="C108" s="2">
        <v>80</v>
      </c>
      <c r="D108" s="2">
        <v>13</v>
      </c>
      <c r="E108" s="14">
        <v>60</v>
      </c>
      <c r="F108" s="15">
        <v>60</v>
      </c>
      <c r="G108" s="2">
        <f t="shared" si="6"/>
        <v>10140</v>
      </c>
      <c r="H108" s="2">
        <f t="shared" si="7"/>
        <v>7.0904599999999998E-2</v>
      </c>
      <c r="I108" s="2">
        <f>0.002103*G108-1.09146</f>
        <v>20.232959999999999</v>
      </c>
      <c r="J108" s="2">
        <f>0.009481*G108-26.4823</f>
        <v>69.65504</v>
      </c>
      <c r="L108" s="2"/>
    </row>
    <row r="109" spans="1:12" ht="15" x14ac:dyDescent="0.25">
      <c r="A109" s="2">
        <v>6</v>
      </c>
      <c r="B109" s="2">
        <v>93</v>
      </c>
      <c r="C109" s="2">
        <v>80</v>
      </c>
      <c r="D109" s="2">
        <v>13.7</v>
      </c>
      <c r="E109" s="13"/>
      <c r="F109" s="15">
        <v>53.669136033660003</v>
      </c>
      <c r="G109" s="2">
        <f t="shared" si="6"/>
        <v>10073.160142157645</v>
      </c>
      <c r="H109" s="2">
        <f t="shared" si="7"/>
        <v>7.4722540000000004E-2</v>
      </c>
      <c r="I109" s="2">
        <f>0.002103*G109-1.09146</f>
        <v>20.092395778957524</v>
      </c>
      <c r="J109" s="2">
        <f>0.009481*G109-26.4823</f>
        <v>69.021331307796643</v>
      </c>
      <c r="L109" s="2"/>
    </row>
    <row r="110" spans="1:12" ht="15" x14ac:dyDescent="0.25">
      <c r="A110" s="2">
        <v>6</v>
      </c>
      <c r="B110" s="2">
        <v>130</v>
      </c>
      <c r="C110" s="2">
        <v>80</v>
      </c>
      <c r="D110" s="2">
        <v>11.1</v>
      </c>
      <c r="E110" s="13"/>
      <c r="F110" s="15">
        <v>45.02416210698</v>
      </c>
      <c r="G110" s="2">
        <f t="shared" si="6"/>
        <v>5547.4270132010051</v>
      </c>
      <c r="H110" s="2">
        <f t="shared" si="7"/>
        <v>6.0541619999999997E-2</v>
      </c>
      <c r="I110" s="2">
        <f>0.001824*G110+0.587</f>
        <v>10.705506872078633</v>
      </c>
      <c r="J110" s="2" t="s">
        <v>10</v>
      </c>
      <c r="L110" s="2"/>
    </row>
    <row r="111" spans="1:12" ht="15" x14ac:dyDescent="0.25">
      <c r="A111" s="2">
        <v>6</v>
      </c>
      <c r="B111" s="2">
        <v>132</v>
      </c>
      <c r="C111" s="2">
        <v>80</v>
      </c>
      <c r="D111" s="2">
        <v>12.9</v>
      </c>
      <c r="E111" s="12">
        <v>47</v>
      </c>
      <c r="F111" s="15">
        <v>47</v>
      </c>
      <c r="G111" s="2">
        <f t="shared" si="6"/>
        <v>7821.2699999999995</v>
      </c>
      <c r="H111" s="2">
        <f t="shared" si="7"/>
        <v>7.0359180000000007E-2</v>
      </c>
      <c r="I111" s="2">
        <f>0.002103*G111-1.09146</f>
        <v>15.356670809999999</v>
      </c>
      <c r="J111" s="2">
        <f>0.009481*G111-26.4823</f>
        <v>47.671160869999994</v>
      </c>
      <c r="L111" s="2"/>
    </row>
    <row r="112" spans="1:12" ht="15" x14ac:dyDescent="0.25">
      <c r="A112" s="2">
        <v>6</v>
      </c>
      <c r="B112" s="2">
        <v>149</v>
      </c>
      <c r="C112" s="2">
        <v>80</v>
      </c>
      <c r="D112" s="2">
        <v>11</v>
      </c>
      <c r="E112" s="13"/>
      <c r="F112" s="15">
        <v>44.691663109800004</v>
      </c>
      <c r="G112" s="2">
        <f t="shared" si="6"/>
        <v>5407.6912362858002</v>
      </c>
      <c r="H112" s="2">
        <f t="shared" si="7"/>
        <v>5.99962E-2</v>
      </c>
      <c r="I112" s="2">
        <f>0.001824*G112+0.587</f>
        <v>10.450628814985301</v>
      </c>
      <c r="J112" s="2" t="s">
        <v>10</v>
      </c>
      <c r="L112" s="2"/>
    </row>
    <row r="113" spans="1:12" ht="15" x14ac:dyDescent="0.25">
      <c r="A113" s="2">
        <v>6</v>
      </c>
      <c r="B113" s="2">
        <v>181</v>
      </c>
      <c r="C113" s="2">
        <v>80</v>
      </c>
      <c r="D113" s="2">
        <v>12.1</v>
      </c>
      <c r="E113" s="13"/>
      <c r="F113" s="15">
        <v>48.349152078780001</v>
      </c>
      <c r="G113" s="2">
        <f t="shared" si="6"/>
        <v>7078.7993558541802</v>
      </c>
      <c r="H113" s="2">
        <f t="shared" si="7"/>
        <v>6.5995819999999997E-2</v>
      </c>
      <c r="I113" s="2">
        <f>0.002103*G113-1.09146</f>
        <v>13.795255045361341</v>
      </c>
      <c r="J113" s="2">
        <f>0.009481*G113-26.4823</f>
        <v>40.631796692853484</v>
      </c>
      <c r="L113" s="2"/>
    </row>
    <row r="114" spans="1:12" ht="15" x14ac:dyDescent="0.25">
      <c r="A114" s="2">
        <v>6</v>
      </c>
      <c r="B114" s="2">
        <v>237</v>
      </c>
      <c r="C114" s="2">
        <v>80</v>
      </c>
      <c r="D114" s="2">
        <v>10.1</v>
      </c>
      <c r="E114" s="13"/>
      <c r="F114" s="15">
        <v>41.69917213518</v>
      </c>
      <c r="G114" s="2">
        <f t="shared" si="6"/>
        <v>4253.7325495097111</v>
      </c>
      <c r="H114" s="2">
        <f t="shared" si="7"/>
        <v>5.5087419999999998E-2</v>
      </c>
      <c r="I114" s="2">
        <f>0.001824*G114+0.587</f>
        <v>8.3458081703057143</v>
      </c>
      <c r="J114" s="2" t="s">
        <v>10</v>
      </c>
      <c r="L114" s="2"/>
    </row>
    <row r="115" spans="1:12" ht="15" x14ac:dyDescent="0.25">
      <c r="A115" s="2">
        <v>6</v>
      </c>
      <c r="B115" s="2">
        <v>260</v>
      </c>
      <c r="C115" s="2">
        <v>80</v>
      </c>
      <c r="D115" s="2">
        <v>11.7</v>
      </c>
      <c r="E115" s="13"/>
      <c r="F115" s="15">
        <v>47.019156090060001</v>
      </c>
      <c r="G115" s="2">
        <f t="shared" si="6"/>
        <v>6436.4522771683132</v>
      </c>
      <c r="H115" s="2">
        <f t="shared" si="7"/>
        <v>6.3814140000000005E-2</v>
      </c>
      <c r="I115" s="2">
        <f t="shared" ref="I115:I126" si="9">0.002103*G115-1.09146</f>
        <v>12.444399138884963</v>
      </c>
      <c r="J115" s="2" t="s">
        <v>10</v>
      </c>
      <c r="L115" s="2"/>
    </row>
    <row r="116" spans="1:12" ht="15" x14ac:dyDescent="0.25">
      <c r="A116" s="2">
        <v>6</v>
      </c>
      <c r="B116" s="2">
        <v>278</v>
      </c>
      <c r="C116" s="2">
        <v>80</v>
      </c>
      <c r="D116" s="2">
        <v>13</v>
      </c>
      <c r="E116" s="13"/>
      <c r="F116" s="15">
        <v>51.341643053400006</v>
      </c>
      <c r="G116" s="2">
        <f t="shared" si="6"/>
        <v>8676.7376760246007</v>
      </c>
      <c r="H116" s="2">
        <f t="shared" si="7"/>
        <v>7.0904599999999998E-2</v>
      </c>
      <c r="I116" s="2">
        <f t="shared" si="9"/>
        <v>17.155719332679734</v>
      </c>
      <c r="J116" s="2">
        <f>0.009481*G116-26.4823</f>
        <v>55.78184990638924</v>
      </c>
      <c r="L116" s="2"/>
    </row>
    <row r="117" spans="1:12" ht="15" x14ac:dyDescent="0.25">
      <c r="A117" s="2">
        <v>7</v>
      </c>
      <c r="B117" s="2">
        <v>25</v>
      </c>
      <c r="C117" s="2">
        <v>30</v>
      </c>
      <c r="D117" s="2">
        <v>21.2</v>
      </c>
      <c r="E117" s="13"/>
      <c r="F117" s="15">
        <v>66.939666875759997</v>
      </c>
      <c r="G117" s="2">
        <f t="shared" si="6"/>
        <v>30085.363880641573</v>
      </c>
      <c r="H117" s="2">
        <f t="shared" si="7"/>
        <v>0.11562904</v>
      </c>
      <c r="I117" s="2">
        <f t="shared" si="9"/>
        <v>62.178060240989225</v>
      </c>
      <c r="J117" s="2">
        <f t="shared" ref="J117:J122" si="10">0.013887*G117-114.59639</f>
        <v>303.19905821046956</v>
      </c>
      <c r="L117" s="2"/>
    </row>
    <row r="118" spans="1:12" ht="15" x14ac:dyDescent="0.25">
      <c r="A118" s="2">
        <v>7</v>
      </c>
      <c r="B118" s="2">
        <v>35</v>
      </c>
      <c r="C118" s="2">
        <v>30</v>
      </c>
      <c r="D118" s="2">
        <v>21.2</v>
      </c>
      <c r="E118" s="13"/>
      <c r="F118" s="15">
        <v>66.939666875759997</v>
      </c>
      <c r="G118" s="2">
        <f t="shared" si="6"/>
        <v>30085.363880641573</v>
      </c>
      <c r="H118" s="2">
        <f t="shared" si="7"/>
        <v>0.11562904</v>
      </c>
      <c r="I118" s="2">
        <f t="shared" si="9"/>
        <v>62.178060240989225</v>
      </c>
      <c r="J118" s="2">
        <f t="shared" si="10"/>
        <v>303.19905821046956</v>
      </c>
      <c r="L118" s="2"/>
    </row>
    <row r="119" spans="1:12" ht="15" x14ac:dyDescent="0.25">
      <c r="A119" s="2">
        <v>7</v>
      </c>
      <c r="B119" s="2">
        <v>56</v>
      </c>
      <c r="C119" s="2">
        <v>30</v>
      </c>
      <c r="D119" s="2">
        <v>22</v>
      </c>
      <c r="E119" s="13"/>
      <c r="F119" s="15">
        <v>69.032993895600001</v>
      </c>
      <c r="G119" s="2">
        <f t="shared" si="6"/>
        <v>33411.969045470403</v>
      </c>
      <c r="H119" s="2">
        <f t="shared" si="7"/>
        <v>0.1199924</v>
      </c>
      <c r="I119" s="11">
        <f t="shared" si="9"/>
        <v>69.173910902624257</v>
      </c>
      <c r="J119" s="11">
        <f t="shared" si="10"/>
        <v>349.39562413444753</v>
      </c>
      <c r="L119" s="2"/>
    </row>
    <row r="120" spans="1:12" ht="15" x14ac:dyDescent="0.25">
      <c r="A120" s="2">
        <v>7</v>
      </c>
      <c r="B120" s="2">
        <v>93</v>
      </c>
      <c r="C120" s="2">
        <v>30</v>
      </c>
      <c r="D120" s="2">
        <v>20.100000000000001</v>
      </c>
      <c r="E120" s="13"/>
      <c r="F120" s="15">
        <v>64.061342223479997</v>
      </c>
      <c r="G120" s="2">
        <f t="shared" si="6"/>
        <v>25881.422871708157</v>
      </c>
      <c r="H120" s="2">
        <f t="shared" si="7"/>
        <v>0.10962942000000001</v>
      </c>
      <c r="I120" s="2">
        <f t="shared" si="9"/>
        <v>53.337172299202251</v>
      </c>
      <c r="J120" s="2">
        <f t="shared" si="10"/>
        <v>244.81892941941118</v>
      </c>
      <c r="L120" s="2"/>
    </row>
    <row r="121" spans="1:12" ht="15" x14ac:dyDescent="0.25">
      <c r="A121" s="2">
        <v>7</v>
      </c>
      <c r="B121" s="2">
        <v>98</v>
      </c>
      <c r="C121" s="2">
        <v>30</v>
      </c>
      <c r="D121" s="2">
        <v>19.100000000000001</v>
      </c>
      <c r="E121" s="13"/>
      <c r="F121" s="15">
        <v>61.444683448679996</v>
      </c>
      <c r="G121" s="2">
        <f t="shared" si="6"/>
        <v>22415.634968912953</v>
      </c>
      <c r="H121" s="2">
        <f t="shared" si="7"/>
        <v>0.10417522000000001</v>
      </c>
      <c r="I121" s="2">
        <f t="shared" si="9"/>
        <v>46.048620339623938</v>
      </c>
      <c r="J121" s="2">
        <f t="shared" si="10"/>
        <v>196.68953281329419</v>
      </c>
      <c r="L121" s="2"/>
    </row>
    <row r="122" spans="1:12" ht="15" x14ac:dyDescent="0.25">
      <c r="A122" s="2">
        <v>7</v>
      </c>
      <c r="B122" s="2">
        <v>105</v>
      </c>
      <c r="C122" s="2">
        <v>30</v>
      </c>
      <c r="D122" s="2">
        <v>19.600000000000001</v>
      </c>
      <c r="E122" s="13"/>
      <c r="F122" s="15">
        <v>62.753012836080003</v>
      </c>
      <c r="G122" s="2">
        <f t="shared" si="6"/>
        <v>24107.1974111085</v>
      </c>
      <c r="H122" s="2">
        <f t="shared" si="7"/>
        <v>0.10690232000000001</v>
      </c>
      <c r="I122" s="2">
        <f t="shared" si="9"/>
        <v>49.605976155561173</v>
      </c>
      <c r="J122" s="2">
        <f t="shared" si="10"/>
        <v>220.18026044806373</v>
      </c>
      <c r="L122" s="2"/>
    </row>
    <row r="123" spans="1:12" ht="15" x14ac:dyDescent="0.25">
      <c r="A123" s="2">
        <v>7</v>
      </c>
      <c r="B123" s="2">
        <v>112</v>
      </c>
      <c r="C123" s="2">
        <v>30</v>
      </c>
      <c r="D123" s="2">
        <v>17.100000000000001</v>
      </c>
      <c r="E123" s="14">
        <v>74</v>
      </c>
      <c r="F123" s="15">
        <v>74</v>
      </c>
      <c r="G123" s="2">
        <f t="shared" si="6"/>
        <v>21638.34</v>
      </c>
      <c r="H123" s="2">
        <f t="shared" si="7"/>
        <v>9.3266820000000014E-2</v>
      </c>
      <c r="I123" s="2">
        <f t="shared" si="9"/>
        <v>44.413969019999996</v>
      </c>
      <c r="J123" s="2">
        <f>0.009481*G123-26.4823</f>
        <v>178.67080153999999</v>
      </c>
      <c r="L123" s="2"/>
    </row>
    <row r="124" spans="1:12" ht="15" x14ac:dyDescent="0.25">
      <c r="A124" s="2">
        <v>7</v>
      </c>
      <c r="B124" s="2">
        <v>122</v>
      </c>
      <c r="C124" s="2">
        <v>30</v>
      </c>
      <c r="D124" s="2">
        <v>20.2</v>
      </c>
      <c r="E124" s="13"/>
      <c r="F124" s="15">
        <v>64.323008100959996</v>
      </c>
      <c r="G124" s="2">
        <f t="shared" si="6"/>
        <v>26246.360225515713</v>
      </c>
      <c r="H124" s="2">
        <f t="shared" si="7"/>
        <v>0.11017484</v>
      </c>
      <c r="I124" s="2">
        <f t="shared" si="9"/>
        <v>54.104635554259545</v>
      </c>
      <c r="J124" s="2">
        <f>0.013887*G124-114.59639</f>
        <v>249.88681445173671</v>
      </c>
      <c r="L124" s="2"/>
    </row>
    <row r="125" spans="1:12" ht="15" x14ac:dyDescent="0.25">
      <c r="A125" s="2">
        <v>7</v>
      </c>
      <c r="B125" s="2">
        <v>128</v>
      </c>
      <c r="C125" s="2">
        <v>30</v>
      </c>
      <c r="D125" s="2">
        <v>17.3</v>
      </c>
      <c r="E125" s="13"/>
      <c r="F125" s="15">
        <v>56.734697654040005</v>
      </c>
      <c r="G125" s="2">
        <f t="shared" si="6"/>
        <v>16980.127660877635</v>
      </c>
      <c r="H125" s="2">
        <f t="shared" si="7"/>
        <v>9.435766000000001E-2</v>
      </c>
      <c r="I125" s="2">
        <f t="shared" si="9"/>
        <v>34.617748470825667</v>
      </c>
      <c r="J125" s="2">
        <f>0.009481*G125-26.4823</f>
        <v>134.50629035278084</v>
      </c>
      <c r="L125" s="2"/>
    </row>
    <row r="126" spans="1:12" ht="15" x14ac:dyDescent="0.25">
      <c r="A126" s="2">
        <v>7</v>
      </c>
      <c r="B126" s="2">
        <v>163</v>
      </c>
      <c r="C126" s="2">
        <v>30</v>
      </c>
      <c r="D126" s="2">
        <v>17.7</v>
      </c>
      <c r="E126" s="13"/>
      <c r="F126" s="15">
        <v>57.78136116396</v>
      </c>
      <c r="G126" s="2">
        <f t="shared" si="6"/>
        <v>18102.322639057027</v>
      </c>
      <c r="H126" s="2">
        <f t="shared" si="7"/>
        <v>9.6539340000000001E-2</v>
      </c>
      <c r="I126" s="2">
        <f t="shared" si="9"/>
        <v>36.977724509936927</v>
      </c>
      <c r="J126" s="2">
        <f>0.009481*G126-26.4823</f>
        <v>145.14582094089965</v>
      </c>
      <c r="L126" s="2"/>
    </row>
    <row r="127" spans="1:12" ht="15" x14ac:dyDescent="0.25">
      <c r="A127" s="2">
        <v>8</v>
      </c>
      <c r="B127" s="2">
        <v>23</v>
      </c>
      <c r="C127" s="2">
        <v>150</v>
      </c>
      <c r="D127" s="2">
        <v>9.6</v>
      </c>
      <c r="E127" s="13"/>
      <c r="F127" s="15">
        <v>42.352181976719997</v>
      </c>
      <c r="G127" s="2">
        <f t="shared" si="6"/>
        <v>3903.1770909745146</v>
      </c>
      <c r="H127" s="2">
        <f t="shared" si="7"/>
        <v>5.2360320000000002E-2</v>
      </c>
      <c r="I127" s="2">
        <f t="shared" ref="I127:I162" si="11">0.001824*G127+0.587</f>
        <v>7.7063950139375148</v>
      </c>
      <c r="J127" s="2" t="s">
        <v>10</v>
      </c>
      <c r="L127" s="2"/>
    </row>
    <row r="128" spans="1:12" ht="15" x14ac:dyDescent="0.25">
      <c r="A128" s="2">
        <v>8</v>
      </c>
      <c r="B128" s="2">
        <v>31</v>
      </c>
      <c r="C128" s="2">
        <v>150</v>
      </c>
      <c r="D128" s="2">
        <v>8.4</v>
      </c>
      <c r="E128" s="13"/>
      <c r="F128" s="15">
        <v>38.342194070880005</v>
      </c>
      <c r="G128" s="2">
        <f t="shared" si="6"/>
        <v>2705.4252136412933</v>
      </c>
      <c r="H128" s="2">
        <f t="shared" si="7"/>
        <v>4.5815280000000007E-2</v>
      </c>
      <c r="I128" s="2">
        <f t="shared" si="11"/>
        <v>5.5216955896817188</v>
      </c>
      <c r="J128" s="2" t="s">
        <v>10</v>
      </c>
      <c r="L128" s="2"/>
    </row>
    <row r="129" spans="1:12" ht="15" x14ac:dyDescent="0.25">
      <c r="A129" s="2">
        <v>8</v>
      </c>
      <c r="B129" s="2">
        <v>57</v>
      </c>
      <c r="C129" s="2">
        <v>150</v>
      </c>
      <c r="D129" s="2">
        <v>7.8</v>
      </c>
      <c r="E129" s="13"/>
      <c r="F129" s="15">
        <v>36.337200117960002</v>
      </c>
      <c r="G129" s="2">
        <f t="shared" si="6"/>
        <v>2210.7552551766862</v>
      </c>
      <c r="H129" s="2">
        <f t="shared" si="7"/>
        <v>4.2542759999999999E-2</v>
      </c>
      <c r="I129" s="2">
        <f t="shared" si="11"/>
        <v>4.6194175854422754</v>
      </c>
      <c r="J129" s="2" t="s">
        <v>10</v>
      </c>
      <c r="L129" s="2"/>
    </row>
    <row r="130" spans="1:12" ht="15" x14ac:dyDescent="0.25">
      <c r="A130" s="2">
        <v>8</v>
      </c>
      <c r="B130" s="2">
        <v>66</v>
      </c>
      <c r="C130" s="2">
        <v>150</v>
      </c>
      <c r="D130" s="2">
        <v>7.5</v>
      </c>
      <c r="E130" s="13"/>
      <c r="F130" s="15">
        <v>35.3347031415</v>
      </c>
      <c r="G130" s="2">
        <f t="shared" si="6"/>
        <v>1987.5770517093749</v>
      </c>
      <c r="H130" s="2">
        <f t="shared" si="7"/>
        <v>4.0906499999999998E-2</v>
      </c>
      <c r="I130" s="2">
        <f t="shared" si="11"/>
        <v>4.2123405423179001</v>
      </c>
      <c r="J130" s="2" t="s">
        <v>10</v>
      </c>
      <c r="L130" s="2"/>
    </row>
    <row r="131" spans="1:12" ht="15" x14ac:dyDescent="0.25">
      <c r="A131" s="2">
        <v>8</v>
      </c>
      <c r="B131" s="2">
        <v>68</v>
      </c>
      <c r="C131" s="2">
        <v>150</v>
      </c>
      <c r="D131" s="2">
        <v>8.5</v>
      </c>
      <c r="E131" s="13"/>
      <c r="F131" s="15">
        <v>38.676359729700003</v>
      </c>
      <c r="G131" s="2">
        <f t="shared" ref="G131:G194" si="12">D131^2*F131</f>
        <v>2794.3669904708254</v>
      </c>
      <c r="H131" s="2">
        <f t="shared" si="7"/>
        <v>4.6360700000000005E-2</v>
      </c>
      <c r="I131" s="2">
        <f t="shared" si="11"/>
        <v>5.6839253906187857</v>
      </c>
      <c r="J131" s="2" t="s">
        <v>10</v>
      </c>
      <c r="L131" s="2"/>
    </row>
    <row r="132" spans="1:12" ht="15" x14ac:dyDescent="0.25">
      <c r="A132" s="2">
        <v>8</v>
      </c>
      <c r="B132" s="2">
        <v>99</v>
      </c>
      <c r="C132" s="2">
        <v>150</v>
      </c>
      <c r="D132" s="2">
        <v>6.4</v>
      </c>
      <c r="E132" s="13"/>
      <c r="F132" s="15">
        <v>31.658880894479999</v>
      </c>
      <c r="G132" s="2">
        <f t="shared" si="12"/>
        <v>1296.7477614379011</v>
      </c>
      <c r="H132" s="2">
        <f t="shared" ref="H132:H195" si="13">D132*0.0054542</f>
        <v>3.4906880000000001E-2</v>
      </c>
      <c r="I132" s="2">
        <f t="shared" si="11"/>
        <v>2.9522679168627315</v>
      </c>
      <c r="J132" s="2" t="s">
        <v>10</v>
      </c>
      <c r="L132" s="2"/>
    </row>
    <row r="133" spans="1:12" ht="15" x14ac:dyDescent="0.25">
      <c r="A133" s="2">
        <v>8</v>
      </c>
      <c r="B133" s="2">
        <v>125</v>
      </c>
      <c r="C133" s="2">
        <v>150</v>
      </c>
      <c r="D133" s="2">
        <v>6.4</v>
      </c>
      <c r="E133" s="13"/>
      <c r="F133" s="15">
        <v>31.658880894479999</v>
      </c>
      <c r="G133" s="2">
        <f t="shared" si="12"/>
        <v>1296.7477614379011</v>
      </c>
      <c r="H133" s="2">
        <f t="shared" si="13"/>
        <v>3.4906880000000001E-2</v>
      </c>
      <c r="I133" s="2">
        <f t="shared" si="11"/>
        <v>2.9522679168627315</v>
      </c>
      <c r="J133" s="2" t="s">
        <v>10</v>
      </c>
      <c r="L133" s="2"/>
    </row>
    <row r="134" spans="1:12" ht="15" x14ac:dyDescent="0.25">
      <c r="A134" s="2">
        <v>8</v>
      </c>
      <c r="B134" s="2">
        <v>137</v>
      </c>
      <c r="C134" s="2">
        <v>150</v>
      </c>
      <c r="D134" s="2">
        <v>7.2</v>
      </c>
      <c r="E134" s="13"/>
      <c r="F134" s="15">
        <v>34.332206165040006</v>
      </c>
      <c r="G134" s="2">
        <f t="shared" si="12"/>
        <v>1779.781567595674</v>
      </c>
      <c r="H134" s="2">
        <f t="shared" si="13"/>
        <v>3.9270240000000005E-2</v>
      </c>
      <c r="I134" s="2">
        <f t="shared" si="11"/>
        <v>3.8333215792945099</v>
      </c>
      <c r="J134" s="2" t="s">
        <v>10</v>
      </c>
      <c r="L134" s="2"/>
    </row>
    <row r="135" spans="1:12" ht="15" x14ac:dyDescent="0.25">
      <c r="A135" s="2">
        <v>8</v>
      </c>
      <c r="B135" s="2">
        <v>155</v>
      </c>
      <c r="C135" s="2">
        <v>150</v>
      </c>
      <c r="D135" s="2">
        <v>7.4</v>
      </c>
      <c r="E135" s="13"/>
      <c r="F135" s="15">
        <v>35.000537482680002</v>
      </c>
      <c r="G135" s="2">
        <f t="shared" si="12"/>
        <v>1916.6294325515571</v>
      </c>
      <c r="H135" s="2">
        <f t="shared" si="13"/>
        <v>4.0361080000000001E-2</v>
      </c>
      <c r="I135" s="2">
        <f t="shared" si="11"/>
        <v>4.0829320849740407</v>
      </c>
      <c r="J135" s="2" t="s">
        <v>10</v>
      </c>
      <c r="L135" s="2"/>
    </row>
    <row r="136" spans="1:12" ht="15" x14ac:dyDescent="0.25">
      <c r="A136" s="2">
        <v>8</v>
      </c>
      <c r="B136" s="2">
        <v>159</v>
      </c>
      <c r="C136" s="2">
        <v>150</v>
      </c>
      <c r="D136" s="2">
        <v>10.1</v>
      </c>
      <c r="E136" s="13"/>
      <c r="F136" s="15">
        <v>44.023010270820002</v>
      </c>
      <c r="G136" s="2">
        <f t="shared" si="12"/>
        <v>4490.7872777263483</v>
      </c>
      <c r="H136" s="2">
        <f t="shared" si="13"/>
        <v>5.5087419999999998E-2</v>
      </c>
      <c r="I136" s="2">
        <f t="shared" si="11"/>
        <v>8.7781959945728598</v>
      </c>
      <c r="J136" s="2" t="s">
        <v>10</v>
      </c>
      <c r="L136" s="2"/>
    </row>
    <row r="137" spans="1:12" ht="15" x14ac:dyDescent="0.25">
      <c r="A137" s="2">
        <v>8</v>
      </c>
      <c r="B137" s="2">
        <v>162</v>
      </c>
      <c r="C137" s="2">
        <v>150</v>
      </c>
      <c r="D137" s="2">
        <v>9.3000000000000007</v>
      </c>
      <c r="E137" s="13"/>
      <c r="F137" s="15">
        <v>41.349685000260003</v>
      </c>
      <c r="G137" s="2">
        <f t="shared" si="12"/>
        <v>3576.3342556724879</v>
      </c>
      <c r="H137" s="2">
        <f t="shared" si="13"/>
        <v>5.0724060000000008E-2</v>
      </c>
      <c r="I137" s="2">
        <f t="shared" si="11"/>
        <v>7.1102336823466183</v>
      </c>
      <c r="J137" s="2" t="s">
        <v>10</v>
      </c>
      <c r="L137" s="2"/>
    </row>
    <row r="138" spans="1:12" ht="15" x14ac:dyDescent="0.25">
      <c r="A138" s="2">
        <v>8</v>
      </c>
      <c r="B138" s="2">
        <v>168</v>
      </c>
      <c r="C138" s="2">
        <v>150</v>
      </c>
      <c r="D138" s="2">
        <v>7.8</v>
      </c>
      <c r="E138" s="13"/>
      <c r="F138" s="15">
        <v>36.337200117960002</v>
      </c>
      <c r="G138" s="2">
        <f t="shared" si="12"/>
        <v>2210.7552551766862</v>
      </c>
      <c r="H138" s="2">
        <f t="shared" si="13"/>
        <v>4.2542759999999999E-2</v>
      </c>
      <c r="I138" s="2">
        <f t="shared" si="11"/>
        <v>4.6194175854422754</v>
      </c>
      <c r="J138" s="2" t="s">
        <v>10</v>
      </c>
      <c r="L138" s="2"/>
    </row>
    <row r="139" spans="1:12" ht="15" x14ac:dyDescent="0.25">
      <c r="A139" s="2">
        <v>8</v>
      </c>
      <c r="B139" s="2">
        <v>170</v>
      </c>
      <c r="C139" s="2">
        <v>150</v>
      </c>
      <c r="D139" s="2">
        <v>7.3</v>
      </c>
      <c r="E139" s="13"/>
      <c r="F139" s="15">
        <v>34.666371823859997</v>
      </c>
      <c r="G139" s="2">
        <f t="shared" si="12"/>
        <v>1847.3709544934993</v>
      </c>
      <c r="H139" s="2">
        <f t="shared" si="13"/>
        <v>3.9815660000000003E-2</v>
      </c>
      <c r="I139" s="2">
        <f t="shared" si="11"/>
        <v>3.956604620996143</v>
      </c>
      <c r="J139" s="2" t="s">
        <v>10</v>
      </c>
      <c r="L139" s="2"/>
    </row>
    <row r="140" spans="1:12" ht="15" x14ac:dyDescent="0.25">
      <c r="A140" s="2">
        <v>8</v>
      </c>
      <c r="B140" s="2">
        <v>180</v>
      </c>
      <c r="C140" s="2">
        <v>150</v>
      </c>
      <c r="D140" s="2">
        <v>8.6999999999999993</v>
      </c>
      <c r="E140" s="13"/>
      <c r="F140" s="15">
        <v>39.34469104734</v>
      </c>
      <c r="G140" s="2">
        <f t="shared" si="12"/>
        <v>2977.9996653731641</v>
      </c>
      <c r="H140" s="2">
        <f t="shared" si="13"/>
        <v>4.745154E-2</v>
      </c>
      <c r="I140" s="2">
        <f t="shared" si="11"/>
        <v>6.0188713896406512</v>
      </c>
      <c r="J140" s="2" t="s">
        <v>10</v>
      </c>
      <c r="L140" s="2"/>
    </row>
    <row r="141" spans="1:12" ht="15" x14ac:dyDescent="0.25">
      <c r="A141" s="2">
        <v>8</v>
      </c>
      <c r="B141" s="2">
        <v>185</v>
      </c>
      <c r="C141" s="2">
        <v>150</v>
      </c>
      <c r="D141" s="2">
        <v>6.9</v>
      </c>
      <c r="E141" s="13"/>
      <c r="F141" s="15">
        <v>33.329709188579997</v>
      </c>
      <c r="G141" s="2">
        <f t="shared" si="12"/>
        <v>1586.8274544682938</v>
      </c>
      <c r="H141" s="2">
        <f t="shared" si="13"/>
        <v>3.7633980000000004E-2</v>
      </c>
      <c r="I141" s="2">
        <f t="shared" si="11"/>
        <v>3.4813732769501682</v>
      </c>
      <c r="J141" s="2" t="s">
        <v>10</v>
      </c>
      <c r="L141" s="2"/>
    </row>
    <row r="142" spans="1:12" ht="15" x14ac:dyDescent="0.25">
      <c r="A142" s="2">
        <v>8</v>
      </c>
      <c r="B142" s="2">
        <v>196</v>
      </c>
      <c r="C142" s="2">
        <v>150</v>
      </c>
      <c r="D142" s="2">
        <v>7.1</v>
      </c>
      <c r="E142" s="14">
        <v>38</v>
      </c>
      <c r="F142" s="15">
        <v>38</v>
      </c>
      <c r="G142" s="2">
        <f t="shared" si="12"/>
        <v>1915.58</v>
      </c>
      <c r="H142" s="2">
        <f t="shared" si="13"/>
        <v>3.872482E-2</v>
      </c>
      <c r="I142" s="2">
        <f t="shared" si="11"/>
        <v>4.0810179199999999</v>
      </c>
      <c r="J142" s="2" t="s">
        <v>10</v>
      </c>
      <c r="L142" s="2"/>
    </row>
    <row r="143" spans="1:12" ht="15" x14ac:dyDescent="0.25">
      <c r="A143" s="2">
        <v>8</v>
      </c>
      <c r="B143" s="2">
        <v>206</v>
      </c>
      <c r="C143" s="2">
        <v>150</v>
      </c>
      <c r="D143" s="2">
        <v>7.7</v>
      </c>
      <c r="E143" s="13"/>
      <c r="F143" s="15">
        <v>36.003034459139997</v>
      </c>
      <c r="G143" s="2">
        <f t="shared" si="12"/>
        <v>2134.6199130824107</v>
      </c>
      <c r="H143" s="2">
        <f t="shared" si="13"/>
        <v>4.1997340000000001E-2</v>
      </c>
      <c r="I143" s="2">
        <f t="shared" si="11"/>
        <v>4.4805467214623169</v>
      </c>
      <c r="J143" s="2" t="s">
        <v>10</v>
      </c>
      <c r="L143" s="2"/>
    </row>
    <row r="144" spans="1:12" ht="15" x14ac:dyDescent="0.25">
      <c r="A144" s="2">
        <v>8</v>
      </c>
      <c r="B144" s="2">
        <v>253</v>
      </c>
      <c r="C144" s="2">
        <v>150</v>
      </c>
      <c r="D144" s="2">
        <v>7.8</v>
      </c>
      <c r="E144" s="13"/>
      <c r="F144" s="15">
        <v>36.337200117960002</v>
      </c>
      <c r="G144" s="2">
        <f t="shared" si="12"/>
        <v>2210.7552551766862</v>
      </c>
      <c r="H144" s="2">
        <f t="shared" si="13"/>
        <v>4.2542759999999999E-2</v>
      </c>
      <c r="I144" s="2">
        <f t="shared" si="11"/>
        <v>4.6194175854422754</v>
      </c>
      <c r="J144" s="2" t="s">
        <v>10</v>
      </c>
      <c r="L144" s="2"/>
    </row>
    <row r="145" spans="1:12" ht="15" x14ac:dyDescent="0.25">
      <c r="A145" s="2">
        <v>8</v>
      </c>
      <c r="B145" s="2">
        <v>268</v>
      </c>
      <c r="C145" s="2">
        <v>150</v>
      </c>
      <c r="D145" s="2">
        <v>8.4</v>
      </c>
      <c r="E145" s="13"/>
      <c r="F145" s="15">
        <v>38.342194070880005</v>
      </c>
      <c r="G145" s="2">
        <f t="shared" si="12"/>
        <v>2705.4252136412933</v>
      </c>
      <c r="H145" s="2">
        <f t="shared" si="13"/>
        <v>4.5815280000000007E-2</v>
      </c>
      <c r="I145" s="2">
        <f t="shared" si="11"/>
        <v>5.5216955896817188</v>
      </c>
      <c r="J145" s="2" t="s">
        <v>10</v>
      </c>
      <c r="L145" s="2"/>
    </row>
    <row r="146" spans="1:12" ht="15" x14ac:dyDescent="0.25">
      <c r="A146" s="2">
        <v>8</v>
      </c>
      <c r="B146" s="2">
        <v>274</v>
      </c>
      <c r="C146" s="2">
        <v>150</v>
      </c>
      <c r="D146" s="2">
        <v>8.4</v>
      </c>
      <c r="E146" s="13"/>
      <c r="F146" s="15">
        <v>38.342194070880005</v>
      </c>
      <c r="G146" s="2">
        <f t="shared" si="12"/>
        <v>2705.4252136412933</v>
      </c>
      <c r="H146" s="2">
        <f t="shared" si="13"/>
        <v>4.5815280000000007E-2</v>
      </c>
      <c r="I146" s="2">
        <f t="shared" si="11"/>
        <v>5.5216955896817188</v>
      </c>
      <c r="J146" s="2" t="s">
        <v>10</v>
      </c>
      <c r="L146" s="2"/>
    </row>
    <row r="147" spans="1:12" ht="15" x14ac:dyDescent="0.25">
      <c r="A147" s="2">
        <v>8</v>
      </c>
      <c r="B147" s="2">
        <v>289</v>
      </c>
      <c r="C147" s="2">
        <v>150</v>
      </c>
      <c r="D147" s="2">
        <v>8.8000000000000007</v>
      </c>
      <c r="E147" s="13"/>
      <c r="F147" s="15">
        <v>39.678856706160012</v>
      </c>
      <c r="G147" s="2">
        <f t="shared" si="12"/>
        <v>3072.7306633250319</v>
      </c>
      <c r="H147" s="2">
        <f t="shared" si="13"/>
        <v>4.7996960000000005E-2</v>
      </c>
      <c r="I147" s="2">
        <f t="shared" si="11"/>
        <v>6.1916607299048581</v>
      </c>
      <c r="J147" s="2" t="s">
        <v>10</v>
      </c>
      <c r="L147" s="2"/>
    </row>
    <row r="148" spans="1:12" ht="15" x14ac:dyDescent="0.25">
      <c r="A148" s="2">
        <v>8</v>
      </c>
      <c r="B148" s="2">
        <v>322</v>
      </c>
      <c r="C148" s="2">
        <v>150</v>
      </c>
      <c r="D148" s="2">
        <v>9</v>
      </c>
      <c r="E148" s="13"/>
      <c r="F148" s="15">
        <v>40.347188023800001</v>
      </c>
      <c r="G148" s="2">
        <f t="shared" si="12"/>
        <v>3268.1222299278002</v>
      </c>
      <c r="H148" s="2">
        <f t="shared" si="13"/>
        <v>4.9087800000000001E-2</v>
      </c>
      <c r="I148" s="2">
        <f t="shared" si="11"/>
        <v>6.5480549473883078</v>
      </c>
      <c r="J148" s="2" t="s">
        <v>10</v>
      </c>
      <c r="L148" s="2"/>
    </row>
    <row r="149" spans="1:12" ht="15" x14ac:dyDescent="0.25">
      <c r="A149" s="2">
        <v>8</v>
      </c>
      <c r="B149" s="2">
        <v>330</v>
      </c>
      <c r="C149" s="2">
        <v>150</v>
      </c>
      <c r="D149" s="2">
        <v>8.1</v>
      </c>
      <c r="E149" s="13"/>
      <c r="F149" s="15">
        <v>37.339697094419996</v>
      </c>
      <c r="G149" s="2">
        <f t="shared" si="12"/>
        <v>2449.8575263648959</v>
      </c>
      <c r="H149" s="2">
        <f t="shared" si="13"/>
        <v>4.4179019999999999E-2</v>
      </c>
      <c r="I149" s="2">
        <f t="shared" si="11"/>
        <v>5.0555401280895698</v>
      </c>
      <c r="J149" s="2" t="s">
        <v>10</v>
      </c>
      <c r="L149" s="2"/>
    </row>
    <row r="150" spans="1:12" ht="15" x14ac:dyDescent="0.25">
      <c r="A150" s="2">
        <v>8</v>
      </c>
      <c r="B150" s="2">
        <v>366</v>
      </c>
      <c r="C150" s="2">
        <v>150</v>
      </c>
      <c r="D150" s="2">
        <v>7.8</v>
      </c>
      <c r="E150" s="13"/>
      <c r="F150" s="15">
        <v>36.337200117960002</v>
      </c>
      <c r="G150" s="2">
        <f t="shared" si="12"/>
        <v>2210.7552551766862</v>
      </c>
      <c r="H150" s="2">
        <f t="shared" si="13"/>
        <v>4.2542759999999999E-2</v>
      </c>
      <c r="I150" s="2">
        <f t="shared" si="11"/>
        <v>4.6194175854422754</v>
      </c>
      <c r="J150" s="2" t="s">
        <v>10</v>
      </c>
      <c r="L150" s="2"/>
    </row>
    <row r="151" spans="1:12" ht="15" x14ac:dyDescent="0.25">
      <c r="A151" s="2">
        <v>8</v>
      </c>
      <c r="B151" s="2">
        <v>388</v>
      </c>
      <c r="C151" s="2">
        <v>150</v>
      </c>
      <c r="D151" s="2">
        <v>8.1999999999999993</v>
      </c>
      <c r="E151" s="13"/>
      <c r="F151" s="15">
        <v>37.673862753240002</v>
      </c>
      <c r="G151" s="2">
        <f t="shared" si="12"/>
        <v>2533.1905315278577</v>
      </c>
      <c r="H151" s="2">
        <f t="shared" si="13"/>
        <v>4.4724439999999997E-2</v>
      </c>
      <c r="I151" s="2">
        <f t="shared" si="11"/>
        <v>5.2075395295068123</v>
      </c>
      <c r="J151" s="2" t="s">
        <v>10</v>
      </c>
      <c r="L151" s="2"/>
    </row>
    <row r="152" spans="1:12" ht="15" x14ac:dyDescent="0.25">
      <c r="A152" s="2">
        <v>8</v>
      </c>
      <c r="B152" s="2">
        <v>402</v>
      </c>
      <c r="C152" s="2">
        <v>150</v>
      </c>
      <c r="D152" s="2">
        <v>9.5</v>
      </c>
      <c r="E152" s="13"/>
      <c r="F152" s="15">
        <v>42.018016317899999</v>
      </c>
      <c r="G152" s="2">
        <f t="shared" si="12"/>
        <v>3792.125972690475</v>
      </c>
      <c r="H152" s="2">
        <f t="shared" si="13"/>
        <v>5.1814900000000004E-2</v>
      </c>
      <c r="I152" s="2">
        <f t="shared" si="11"/>
        <v>7.5038377741874269</v>
      </c>
      <c r="J152" s="2" t="s">
        <v>10</v>
      </c>
      <c r="L152" s="2"/>
    </row>
    <row r="153" spans="1:12" ht="15" x14ac:dyDescent="0.25">
      <c r="A153" s="2">
        <v>8</v>
      </c>
      <c r="B153" s="2">
        <v>412</v>
      </c>
      <c r="C153" s="2">
        <v>150</v>
      </c>
      <c r="D153" s="2">
        <v>8.3000000000000007</v>
      </c>
      <c r="E153" s="14">
        <v>48</v>
      </c>
      <c r="F153" s="15">
        <v>48</v>
      </c>
      <c r="G153" s="2">
        <f t="shared" si="12"/>
        <v>3306.7200000000007</v>
      </c>
      <c r="H153" s="2">
        <f t="shared" si="13"/>
        <v>4.5269860000000002E-2</v>
      </c>
      <c r="I153" s="2">
        <f t="shared" si="11"/>
        <v>6.6184572800000012</v>
      </c>
      <c r="J153" s="2" t="s">
        <v>10</v>
      </c>
      <c r="L153" s="2"/>
    </row>
    <row r="154" spans="1:12" ht="15" x14ac:dyDescent="0.25">
      <c r="A154" s="2">
        <v>8</v>
      </c>
      <c r="B154" s="2">
        <v>428</v>
      </c>
      <c r="C154" s="2">
        <v>150</v>
      </c>
      <c r="D154" s="2">
        <v>8.9</v>
      </c>
      <c r="E154" s="13"/>
      <c r="F154" s="15">
        <v>40.013022364980003</v>
      </c>
      <c r="G154" s="2">
        <f t="shared" si="12"/>
        <v>3169.4315015300663</v>
      </c>
      <c r="H154" s="2">
        <f t="shared" si="13"/>
        <v>4.8542380000000003E-2</v>
      </c>
      <c r="I154" s="2">
        <f t="shared" si="11"/>
        <v>6.3680430587908408</v>
      </c>
      <c r="J154" s="2" t="s">
        <v>10</v>
      </c>
      <c r="L154" s="2"/>
    </row>
    <row r="155" spans="1:12" ht="15" x14ac:dyDescent="0.25">
      <c r="A155" s="2">
        <v>8</v>
      </c>
      <c r="B155" s="2">
        <v>430</v>
      </c>
      <c r="C155" s="2">
        <v>150</v>
      </c>
      <c r="D155" s="2">
        <v>8.1</v>
      </c>
      <c r="E155" s="13"/>
      <c r="F155" s="15">
        <v>37.339697094419996</v>
      </c>
      <c r="G155" s="2">
        <f t="shared" si="12"/>
        <v>2449.8575263648959</v>
      </c>
      <c r="H155" s="2">
        <f t="shared" si="13"/>
        <v>4.4179019999999999E-2</v>
      </c>
      <c r="I155" s="2">
        <f t="shared" si="11"/>
        <v>5.0555401280895698</v>
      </c>
      <c r="J155" s="2" t="s">
        <v>10</v>
      </c>
      <c r="L155" s="2"/>
    </row>
    <row r="156" spans="1:12" ht="15" x14ac:dyDescent="0.25">
      <c r="A156" s="2">
        <v>8</v>
      </c>
      <c r="B156" s="2">
        <v>439</v>
      </c>
      <c r="C156" s="2">
        <v>150</v>
      </c>
      <c r="D156" s="2">
        <v>8.9</v>
      </c>
      <c r="E156" s="13"/>
      <c r="F156" s="15">
        <v>40.013022364980003</v>
      </c>
      <c r="G156" s="2">
        <f t="shared" si="12"/>
        <v>3169.4315015300663</v>
      </c>
      <c r="H156" s="2">
        <f t="shared" si="13"/>
        <v>4.8542380000000003E-2</v>
      </c>
      <c r="I156" s="2">
        <f t="shared" si="11"/>
        <v>6.3680430587908408</v>
      </c>
      <c r="J156" s="2" t="s">
        <v>10</v>
      </c>
      <c r="L156" s="2"/>
    </row>
    <row r="157" spans="1:12" ht="15" x14ac:dyDescent="0.25">
      <c r="A157" s="2">
        <v>8</v>
      </c>
      <c r="B157" s="2">
        <v>462</v>
      </c>
      <c r="C157" s="2">
        <v>150</v>
      </c>
      <c r="D157" s="2">
        <v>7.8</v>
      </c>
      <c r="E157" s="13"/>
      <c r="F157" s="15">
        <v>36.337200117960002</v>
      </c>
      <c r="G157" s="2">
        <f t="shared" si="12"/>
        <v>2210.7552551766862</v>
      </c>
      <c r="H157" s="2">
        <f t="shared" si="13"/>
        <v>4.2542759999999999E-2</v>
      </c>
      <c r="I157" s="2">
        <f t="shared" si="11"/>
        <v>4.6194175854422754</v>
      </c>
      <c r="J157" s="2" t="s">
        <v>10</v>
      </c>
      <c r="L157" s="2"/>
    </row>
    <row r="158" spans="1:12" ht="15" x14ac:dyDescent="0.25">
      <c r="A158" s="2">
        <v>8</v>
      </c>
      <c r="B158" s="2">
        <v>514</v>
      </c>
      <c r="C158" s="2">
        <v>150</v>
      </c>
      <c r="D158" s="2">
        <v>8.6</v>
      </c>
      <c r="E158" s="13"/>
      <c r="F158" s="15">
        <v>39.010525388520001</v>
      </c>
      <c r="G158" s="2">
        <f t="shared" si="12"/>
        <v>2885.218457734939</v>
      </c>
      <c r="H158" s="2">
        <f t="shared" si="13"/>
        <v>4.6906120000000003E-2</v>
      </c>
      <c r="I158" s="2">
        <f t="shared" si="11"/>
        <v>5.8496384669085284</v>
      </c>
      <c r="J158" s="2" t="s">
        <v>10</v>
      </c>
      <c r="L158" s="2"/>
    </row>
    <row r="159" spans="1:12" ht="15" x14ac:dyDescent="0.25">
      <c r="A159" s="2">
        <v>8</v>
      </c>
      <c r="B159" s="2">
        <v>527</v>
      </c>
      <c r="C159" s="2">
        <v>150</v>
      </c>
      <c r="D159" s="2">
        <v>8</v>
      </c>
      <c r="E159" s="13"/>
      <c r="F159" s="15">
        <v>37.005531435599998</v>
      </c>
      <c r="G159" s="2">
        <f t="shared" si="12"/>
        <v>2368.3540118783999</v>
      </c>
      <c r="H159" s="2">
        <f t="shared" si="13"/>
        <v>4.3633600000000002E-2</v>
      </c>
      <c r="I159" s="2">
        <f t="shared" si="11"/>
        <v>4.9068777176662017</v>
      </c>
      <c r="J159" s="2" t="s">
        <v>10</v>
      </c>
      <c r="L159" s="2"/>
    </row>
    <row r="160" spans="1:12" ht="15" x14ac:dyDescent="0.25">
      <c r="A160" s="2">
        <v>8</v>
      </c>
      <c r="B160" s="2">
        <v>572</v>
      </c>
      <c r="C160" s="2">
        <v>150</v>
      </c>
      <c r="D160" s="2">
        <v>8.1</v>
      </c>
      <c r="E160" s="13"/>
      <c r="F160" s="15">
        <v>37.339697094419996</v>
      </c>
      <c r="G160" s="2">
        <f t="shared" si="12"/>
        <v>2449.8575263648959</v>
      </c>
      <c r="H160" s="2">
        <f t="shared" si="13"/>
        <v>4.4179019999999999E-2</v>
      </c>
      <c r="I160" s="2">
        <f t="shared" si="11"/>
        <v>5.0555401280895698</v>
      </c>
      <c r="J160" s="2" t="s">
        <v>10</v>
      </c>
      <c r="L160" s="2"/>
    </row>
    <row r="161" spans="1:12" ht="15" x14ac:dyDescent="0.25">
      <c r="A161" s="2">
        <v>8</v>
      </c>
      <c r="B161" s="2">
        <v>576</v>
      </c>
      <c r="C161" s="2">
        <v>150</v>
      </c>
      <c r="D161" s="2">
        <v>8.9</v>
      </c>
      <c r="E161" s="13"/>
      <c r="F161" s="15">
        <v>40.013022364980003</v>
      </c>
      <c r="G161" s="2">
        <f t="shared" si="12"/>
        <v>3169.4315015300663</v>
      </c>
      <c r="H161" s="2">
        <f t="shared" si="13"/>
        <v>4.8542380000000003E-2</v>
      </c>
      <c r="I161" s="2">
        <f t="shared" si="11"/>
        <v>6.3680430587908408</v>
      </c>
      <c r="J161" s="2" t="s">
        <v>10</v>
      </c>
      <c r="L161" s="2"/>
    </row>
    <row r="162" spans="1:12" ht="15" x14ac:dyDescent="0.25">
      <c r="A162" s="2">
        <v>8</v>
      </c>
      <c r="B162" s="2">
        <v>622</v>
      </c>
      <c r="C162" s="2">
        <v>150</v>
      </c>
      <c r="D162" s="2">
        <v>7.2</v>
      </c>
      <c r="E162" s="14">
        <v>47</v>
      </c>
      <c r="F162" s="15">
        <v>47</v>
      </c>
      <c r="G162" s="2">
        <f t="shared" si="12"/>
        <v>2436.48</v>
      </c>
      <c r="H162" s="2">
        <f t="shared" si="13"/>
        <v>3.9270240000000005E-2</v>
      </c>
      <c r="I162" s="2">
        <f t="shared" si="11"/>
        <v>5.03113952</v>
      </c>
      <c r="J162" s="2" t="s">
        <v>10</v>
      </c>
      <c r="L162" s="2"/>
    </row>
    <row r="163" spans="1:12" ht="15" x14ac:dyDescent="0.25">
      <c r="A163" s="2">
        <v>8</v>
      </c>
      <c r="B163" s="2">
        <v>632</v>
      </c>
      <c r="C163" s="2">
        <v>150</v>
      </c>
      <c r="D163" s="2">
        <v>11.4</v>
      </c>
      <c r="E163" s="13"/>
      <c r="F163" s="15">
        <v>48.367163835480007</v>
      </c>
      <c r="G163" s="2">
        <f t="shared" si="12"/>
        <v>6285.7966120589817</v>
      </c>
      <c r="H163" s="2">
        <f t="shared" si="13"/>
        <v>6.2177880000000005E-2</v>
      </c>
      <c r="I163" s="2">
        <f>0.002103*G163-1.09146</f>
        <v>12.127570275160037</v>
      </c>
      <c r="J163" s="2" t="s">
        <v>10</v>
      </c>
      <c r="L163" s="2"/>
    </row>
    <row r="164" spans="1:12" ht="15" x14ac:dyDescent="0.25">
      <c r="A164" s="2">
        <v>8</v>
      </c>
      <c r="B164" s="2">
        <v>636</v>
      </c>
      <c r="C164" s="2">
        <v>150</v>
      </c>
      <c r="D164" s="2">
        <v>7.7</v>
      </c>
      <c r="E164" s="13"/>
      <c r="F164" s="15">
        <v>36.003034459139997</v>
      </c>
      <c r="G164" s="2">
        <f t="shared" si="12"/>
        <v>2134.6199130824107</v>
      </c>
      <c r="H164" s="2">
        <f t="shared" si="13"/>
        <v>4.1997340000000001E-2</v>
      </c>
      <c r="I164" s="2">
        <f>0.001824*G164+0.587</f>
        <v>4.4805467214623169</v>
      </c>
      <c r="J164" s="2" t="s">
        <v>10</v>
      </c>
      <c r="L164" s="2"/>
    </row>
    <row r="165" spans="1:12" ht="15" x14ac:dyDescent="0.25">
      <c r="A165" s="2">
        <v>8</v>
      </c>
      <c r="B165" s="2">
        <v>657</v>
      </c>
      <c r="C165" s="2">
        <v>150</v>
      </c>
      <c r="D165" s="2">
        <v>10.6</v>
      </c>
      <c r="E165" s="13"/>
      <c r="F165" s="15">
        <v>45.69383856492</v>
      </c>
      <c r="G165" s="2">
        <f t="shared" si="12"/>
        <v>5134.1597011544109</v>
      </c>
      <c r="H165" s="2">
        <f t="shared" si="13"/>
        <v>5.7814520000000001E-2</v>
      </c>
      <c r="I165" s="2">
        <f>0.001824*G165+0.587</f>
        <v>9.9517072949056455</v>
      </c>
      <c r="J165" s="2" t="s">
        <v>10</v>
      </c>
      <c r="L165" s="2"/>
    </row>
    <row r="166" spans="1:12" ht="15" x14ac:dyDescent="0.25">
      <c r="A166" s="2">
        <v>8</v>
      </c>
      <c r="B166" s="2">
        <v>676</v>
      </c>
      <c r="C166" s="2">
        <v>150</v>
      </c>
      <c r="D166" s="2">
        <v>10.3</v>
      </c>
      <c r="E166" s="13"/>
      <c r="F166" s="15">
        <v>44.691341588460006</v>
      </c>
      <c r="G166" s="2">
        <f t="shared" si="12"/>
        <v>4741.304429119723</v>
      </c>
      <c r="H166" s="2">
        <f t="shared" si="13"/>
        <v>5.6178260000000008E-2</v>
      </c>
      <c r="I166" s="2">
        <f>0.001824*G166+0.587</f>
        <v>9.2351392787143745</v>
      </c>
      <c r="J166" s="2" t="s">
        <v>10</v>
      </c>
      <c r="L166" s="2"/>
    </row>
    <row r="167" spans="1:12" ht="15" x14ac:dyDescent="0.25">
      <c r="A167" s="2">
        <v>8</v>
      </c>
      <c r="B167" s="2">
        <v>684</v>
      </c>
      <c r="C167" s="2">
        <v>150</v>
      </c>
      <c r="D167" s="2">
        <v>7.8</v>
      </c>
      <c r="E167" s="13"/>
      <c r="F167" s="15">
        <v>36.337200117960002</v>
      </c>
      <c r="G167" s="2">
        <f t="shared" si="12"/>
        <v>2210.7552551766862</v>
      </c>
      <c r="H167" s="2">
        <f t="shared" si="13"/>
        <v>4.2542759999999999E-2</v>
      </c>
      <c r="I167" s="2">
        <f>0.001824*G167+0.587</f>
        <v>4.6194175854422754</v>
      </c>
      <c r="J167" s="2" t="s">
        <v>10</v>
      </c>
      <c r="L167" s="2"/>
    </row>
    <row r="168" spans="1:12" ht="15" x14ac:dyDescent="0.25">
      <c r="A168" s="2">
        <v>9</v>
      </c>
      <c r="B168" s="2">
        <v>8</v>
      </c>
      <c r="C168" s="2">
        <v>100</v>
      </c>
      <c r="D168" s="2">
        <v>12.2</v>
      </c>
      <c r="E168" s="13"/>
      <c r="F168" s="15">
        <v>50.213129396639992</v>
      </c>
      <c r="G168" s="2">
        <f t="shared" si="12"/>
        <v>7473.7221793958952</v>
      </c>
      <c r="H168" s="2">
        <f t="shared" si="13"/>
        <v>6.6541240000000001E-2</v>
      </c>
      <c r="I168" s="2">
        <f>0.002103*G168-1.09146</f>
        <v>14.625777743269566</v>
      </c>
      <c r="J168" s="2">
        <f>0.009481*G168-26.4823</f>
        <v>44.376059982852482</v>
      </c>
      <c r="L168" s="2"/>
    </row>
    <row r="169" spans="1:12" ht="15" x14ac:dyDescent="0.25">
      <c r="A169" s="2">
        <v>9</v>
      </c>
      <c r="B169" s="2">
        <v>16</v>
      </c>
      <c r="C169" s="2">
        <v>100</v>
      </c>
      <c r="D169" s="2">
        <v>12.6</v>
      </c>
      <c r="E169" s="13"/>
      <c r="F169" s="15">
        <v>51.599791881119998</v>
      </c>
      <c r="G169" s="2">
        <f t="shared" si="12"/>
        <v>8191.9829590466106</v>
      </c>
      <c r="H169" s="2">
        <f t="shared" si="13"/>
        <v>6.8722920000000007E-2</v>
      </c>
      <c r="I169" s="2">
        <f>0.002103*G169-1.09146</f>
        <v>16.136280162875018</v>
      </c>
      <c r="J169" s="2">
        <f>0.009481*G169-26.4823</f>
        <v>51.185890434720918</v>
      </c>
      <c r="L169" s="2"/>
    </row>
    <row r="170" spans="1:12" ht="15" x14ac:dyDescent="0.25">
      <c r="A170" s="2">
        <v>9</v>
      </c>
      <c r="B170" s="2">
        <v>32</v>
      </c>
      <c r="C170" s="2">
        <v>100</v>
      </c>
      <c r="D170" s="2">
        <v>9.5</v>
      </c>
      <c r="E170" s="13"/>
      <c r="F170" s="15">
        <v>40.853157626399998</v>
      </c>
      <c r="G170" s="2">
        <f t="shared" si="12"/>
        <v>3686.9974757825998</v>
      </c>
      <c r="H170" s="2">
        <f t="shared" si="13"/>
        <v>5.1814900000000004E-2</v>
      </c>
      <c r="I170" s="2">
        <f>0.001824*G170+0.587</f>
        <v>7.3120833958274618</v>
      </c>
      <c r="J170" s="2" t="s">
        <v>10</v>
      </c>
      <c r="L170" s="2"/>
    </row>
    <row r="171" spans="1:12" ht="15" x14ac:dyDescent="0.25">
      <c r="A171" s="2">
        <v>9</v>
      </c>
      <c r="B171" s="2">
        <v>96</v>
      </c>
      <c r="C171" s="2">
        <v>100</v>
      </c>
      <c r="D171" s="2">
        <v>10.7</v>
      </c>
      <c r="E171" s="13"/>
      <c r="F171" s="15">
        <v>45.013145079839994</v>
      </c>
      <c r="G171" s="2">
        <f t="shared" si="12"/>
        <v>5153.5549801908801</v>
      </c>
      <c r="H171" s="2">
        <f t="shared" si="13"/>
        <v>5.8359939999999999E-2</v>
      </c>
      <c r="I171" s="2">
        <f>0.001824*G171+0.587</f>
        <v>9.9870842838681657</v>
      </c>
      <c r="J171" s="2" t="s">
        <v>10</v>
      </c>
      <c r="L171" s="2"/>
    </row>
    <row r="172" spans="1:12" ht="15" x14ac:dyDescent="0.25">
      <c r="A172" s="2">
        <v>9</v>
      </c>
      <c r="B172" s="2">
        <v>103</v>
      </c>
      <c r="C172" s="2">
        <v>100</v>
      </c>
      <c r="D172" s="2">
        <v>11.6</v>
      </c>
      <c r="E172" s="13"/>
      <c r="F172" s="15">
        <v>48.133135669919994</v>
      </c>
      <c r="G172" s="2">
        <f t="shared" si="12"/>
        <v>6476.7947357444345</v>
      </c>
      <c r="H172" s="2">
        <f t="shared" si="13"/>
        <v>6.3268720000000001E-2</v>
      </c>
      <c r="I172" s="2">
        <f>0.002103*G172-1.09146</f>
        <v>12.529239329270546</v>
      </c>
      <c r="J172" s="2" t="s">
        <v>10</v>
      </c>
      <c r="L172" s="2"/>
    </row>
    <row r="173" spans="1:12" ht="15" x14ac:dyDescent="0.25">
      <c r="A173" s="2">
        <v>9</v>
      </c>
      <c r="B173" s="2">
        <v>110</v>
      </c>
      <c r="C173" s="2">
        <v>100</v>
      </c>
      <c r="D173" s="2">
        <v>11.6</v>
      </c>
      <c r="E173" s="13"/>
      <c r="F173" s="15">
        <v>48.133135669919994</v>
      </c>
      <c r="G173" s="2">
        <f t="shared" si="12"/>
        <v>6476.7947357444345</v>
      </c>
      <c r="H173" s="2">
        <f t="shared" si="13"/>
        <v>6.3268720000000001E-2</v>
      </c>
      <c r="I173" s="2">
        <f>0.002103*G173-1.09146</f>
        <v>12.529239329270546</v>
      </c>
      <c r="J173" s="2" t="s">
        <v>10</v>
      </c>
      <c r="L173" s="2"/>
    </row>
    <row r="174" spans="1:12" ht="15" x14ac:dyDescent="0.25">
      <c r="A174" s="2">
        <v>9</v>
      </c>
      <c r="B174" s="2">
        <v>132</v>
      </c>
      <c r="C174" s="2">
        <v>100</v>
      </c>
      <c r="D174" s="2">
        <v>11.2</v>
      </c>
      <c r="E174" s="13"/>
      <c r="F174" s="15">
        <v>46.746473185439989</v>
      </c>
      <c r="G174" s="2">
        <f t="shared" si="12"/>
        <v>5863.8775963815915</v>
      </c>
      <c r="H174" s="2">
        <f t="shared" si="13"/>
        <v>6.1087039999999995E-2</v>
      </c>
      <c r="I174" s="2">
        <f>0.001824*G174+0.587</f>
        <v>11.282712735800024</v>
      </c>
      <c r="J174" s="2" t="s">
        <v>10</v>
      </c>
      <c r="L174" s="2"/>
    </row>
    <row r="175" spans="1:12" ht="15" x14ac:dyDescent="0.25">
      <c r="A175" s="2">
        <v>9</v>
      </c>
      <c r="B175" s="2">
        <v>136</v>
      </c>
      <c r="C175" s="2">
        <v>100</v>
      </c>
      <c r="D175" s="2">
        <v>11</v>
      </c>
      <c r="E175" s="13"/>
      <c r="F175" s="15">
        <v>46.053141943199996</v>
      </c>
      <c r="G175" s="2">
        <f t="shared" si="12"/>
        <v>5572.4301751271996</v>
      </c>
      <c r="H175" s="2">
        <f t="shared" si="13"/>
        <v>5.99962E-2</v>
      </c>
      <c r="I175" s="2">
        <f>0.001824*G175+0.587</f>
        <v>10.751112639432012</v>
      </c>
      <c r="J175" s="2" t="s">
        <v>10</v>
      </c>
      <c r="L175" s="2"/>
    </row>
    <row r="176" spans="1:12" ht="15" x14ac:dyDescent="0.25">
      <c r="A176" s="2">
        <v>9</v>
      </c>
      <c r="B176" s="2">
        <v>228</v>
      </c>
      <c r="C176" s="2">
        <v>100</v>
      </c>
      <c r="D176" s="2">
        <v>10.5</v>
      </c>
      <c r="E176" s="13"/>
      <c r="F176" s="15">
        <v>44.319813837600002</v>
      </c>
      <c r="G176" s="2">
        <f t="shared" si="12"/>
        <v>4886.2594755954005</v>
      </c>
      <c r="H176" s="2">
        <f t="shared" si="13"/>
        <v>5.7269100000000003E-2</v>
      </c>
      <c r="I176" s="2">
        <f>0.001824*G176+0.587</f>
        <v>9.4995372834860117</v>
      </c>
      <c r="J176" s="2" t="s">
        <v>10</v>
      </c>
      <c r="L176" s="2"/>
    </row>
    <row r="177" spans="1:12" ht="15" x14ac:dyDescent="0.25">
      <c r="A177" s="2">
        <v>9</v>
      </c>
      <c r="B177" s="2">
        <v>237</v>
      </c>
      <c r="C177" s="2">
        <v>100</v>
      </c>
      <c r="D177" s="2">
        <v>11.9</v>
      </c>
      <c r="E177" s="13"/>
      <c r="F177" s="15">
        <v>49.173132533279997</v>
      </c>
      <c r="G177" s="2">
        <f t="shared" si="12"/>
        <v>6963.4072980377814</v>
      </c>
      <c r="H177" s="2">
        <f t="shared" si="13"/>
        <v>6.4904980000000001E-2</v>
      </c>
      <c r="I177" s="2">
        <f>0.002103*G177-1.09146</f>
        <v>13.552585547773454</v>
      </c>
      <c r="J177" s="2" t="s">
        <v>10</v>
      </c>
      <c r="L177" s="2"/>
    </row>
    <row r="178" spans="1:12" ht="15" x14ac:dyDescent="0.25">
      <c r="A178" s="2">
        <v>9</v>
      </c>
      <c r="B178" s="2">
        <v>267</v>
      </c>
      <c r="C178" s="2">
        <v>100</v>
      </c>
      <c r="D178" s="2">
        <v>10</v>
      </c>
      <c r="E178" s="13"/>
      <c r="F178" s="15">
        <v>42.586485732</v>
      </c>
      <c r="G178" s="2">
        <f t="shared" si="12"/>
        <v>4258.6485732000001</v>
      </c>
      <c r="H178" s="2">
        <f t="shared" si="13"/>
        <v>5.4542E-2</v>
      </c>
      <c r="I178" s="2">
        <f>0.001824*G178+0.587</f>
        <v>8.3547749975168006</v>
      </c>
      <c r="J178" s="2" t="s">
        <v>10</v>
      </c>
      <c r="L178" s="2"/>
    </row>
    <row r="179" spans="1:12" ht="15" x14ac:dyDescent="0.25">
      <c r="A179" s="2">
        <v>9</v>
      </c>
      <c r="B179" s="2">
        <v>273</v>
      </c>
      <c r="C179" s="2">
        <v>100</v>
      </c>
      <c r="D179" s="2">
        <v>12</v>
      </c>
      <c r="E179" s="13"/>
      <c r="F179" s="15">
        <v>49.519798154399993</v>
      </c>
      <c r="G179" s="2">
        <f t="shared" si="12"/>
        <v>7130.8509342335992</v>
      </c>
      <c r="H179" s="2">
        <f t="shared" si="13"/>
        <v>6.5450400000000006E-2</v>
      </c>
      <c r="I179" s="2">
        <f>0.002103*G179-1.09146</f>
        <v>13.904719514693259</v>
      </c>
      <c r="J179" s="2">
        <f>0.009481*G179-26.4823</f>
        <v>41.125297707468761</v>
      </c>
      <c r="L179" s="2"/>
    </row>
    <row r="180" spans="1:12" ht="15" x14ac:dyDescent="0.25">
      <c r="A180" s="2">
        <v>9</v>
      </c>
      <c r="B180" s="2">
        <v>276</v>
      </c>
      <c r="C180" s="2">
        <v>100</v>
      </c>
      <c r="D180" s="2">
        <v>11</v>
      </c>
      <c r="E180" s="13"/>
      <c r="F180" s="15">
        <v>46.053141943199996</v>
      </c>
      <c r="G180" s="2">
        <f t="shared" si="12"/>
        <v>5572.4301751271996</v>
      </c>
      <c r="H180" s="2">
        <f t="shared" si="13"/>
        <v>5.99962E-2</v>
      </c>
      <c r="I180" s="2">
        <f>0.001824*G180+0.587</f>
        <v>10.751112639432012</v>
      </c>
      <c r="J180" s="2" t="s">
        <v>10</v>
      </c>
      <c r="L180" s="2"/>
    </row>
    <row r="181" spans="1:12" ht="15" x14ac:dyDescent="0.25">
      <c r="A181" s="2">
        <v>9</v>
      </c>
      <c r="B181" s="2">
        <v>317</v>
      </c>
      <c r="C181" s="2">
        <v>100</v>
      </c>
      <c r="D181" s="2">
        <v>11.9</v>
      </c>
      <c r="E181" s="13"/>
      <c r="F181" s="15">
        <v>49.173132533279997</v>
      </c>
      <c r="G181" s="2">
        <f t="shared" si="12"/>
        <v>6963.4072980377814</v>
      </c>
      <c r="H181" s="2">
        <f t="shared" si="13"/>
        <v>6.4904980000000001E-2</v>
      </c>
      <c r="I181" s="2">
        <f>0.002103*G181-1.09146</f>
        <v>13.552585547773454</v>
      </c>
      <c r="J181" s="2" t="s">
        <v>10</v>
      </c>
      <c r="L181" s="2"/>
    </row>
    <row r="182" spans="1:12" ht="15" x14ac:dyDescent="0.25">
      <c r="A182" s="2">
        <v>9</v>
      </c>
      <c r="B182" s="2">
        <v>328</v>
      </c>
      <c r="C182" s="2">
        <v>100</v>
      </c>
      <c r="D182" s="2">
        <v>12.8</v>
      </c>
      <c r="E182" s="13"/>
      <c r="F182" s="15">
        <v>52.293123123359997</v>
      </c>
      <c r="G182" s="2">
        <f t="shared" si="12"/>
        <v>8567.7052925313037</v>
      </c>
      <c r="H182" s="2">
        <f t="shared" si="13"/>
        <v>6.9813760000000002E-2</v>
      </c>
      <c r="I182" s="2">
        <f>0.002103*G182-1.09146</f>
        <v>16.92642423019333</v>
      </c>
      <c r="J182" s="2">
        <f>0.009481*G182-26.4823</f>
        <v>54.748113878489292</v>
      </c>
      <c r="L182" s="2"/>
    </row>
    <row r="183" spans="1:12" ht="15" x14ac:dyDescent="0.25">
      <c r="A183" s="2">
        <v>10</v>
      </c>
      <c r="B183" s="2">
        <v>23</v>
      </c>
      <c r="C183" s="2">
        <v>150</v>
      </c>
      <c r="D183" s="2">
        <v>8.1</v>
      </c>
      <c r="E183" s="13"/>
      <c r="F183" s="15">
        <v>37.339697094419996</v>
      </c>
      <c r="G183" s="2">
        <f t="shared" si="12"/>
        <v>2449.8575263648959</v>
      </c>
      <c r="H183" s="2">
        <f t="shared" si="13"/>
        <v>4.4179019999999999E-2</v>
      </c>
      <c r="I183" s="2">
        <f>0.001824*G183+0.587</f>
        <v>5.0555401280895698</v>
      </c>
      <c r="J183" s="2" t="s">
        <v>10</v>
      </c>
      <c r="L183" s="2"/>
    </row>
    <row r="184" spans="1:12" ht="15" x14ac:dyDescent="0.25">
      <c r="A184" s="2">
        <v>10</v>
      </c>
      <c r="B184" s="2">
        <v>40</v>
      </c>
      <c r="C184" s="2">
        <v>150</v>
      </c>
      <c r="D184" s="2">
        <v>7.5</v>
      </c>
      <c r="E184" s="13"/>
      <c r="F184" s="15">
        <v>35.3347031415</v>
      </c>
      <c r="G184" s="2">
        <f t="shared" si="12"/>
        <v>1987.5770517093749</v>
      </c>
      <c r="H184" s="2">
        <f t="shared" si="13"/>
        <v>4.0906499999999998E-2</v>
      </c>
      <c r="I184" s="2">
        <f>0.001824*G184+0.587</f>
        <v>4.2123405423179001</v>
      </c>
      <c r="J184" s="2" t="s">
        <v>10</v>
      </c>
      <c r="L184" s="2"/>
    </row>
    <row r="185" spans="1:12" ht="15" x14ac:dyDescent="0.25">
      <c r="A185" s="2">
        <v>10</v>
      </c>
      <c r="B185" s="2">
        <v>57</v>
      </c>
      <c r="C185" s="2">
        <v>150</v>
      </c>
      <c r="D185" s="2">
        <v>10.8</v>
      </c>
      <c r="E185" s="13"/>
      <c r="F185" s="15">
        <v>46.362169882560003</v>
      </c>
      <c r="G185" s="2">
        <f t="shared" si="12"/>
        <v>5407.6834951017991</v>
      </c>
      <c r="H185" s="2">
        <f t="shared" si="13"/>
        <v>5.8905360000000004E-2</v>
      </c>
      <c r="I185" s="2">
        <f>0.001824*G185+0.587</f>
        <v>10.450614695065681</v>
      </c>
      <c r="J185" s="2" t="s">
        <v>10</v>
      </c>
      <c r="L185" s="2"/>
    </row>
    <row r="186" spans="1:12" ht="15" x14ac:dyDescent="0.25">
      <c r="A186" s="2">
        <v>10</v>
      </c>
      <c r="B186" s="2">
        <v>93</v>
      </c>
      <c r="C186" s="2">
        <v>150</v>
      </c>
      <c r="D186" s="2">
        <v>7.3</v>
      </c>
      <c r="E186" s="13"/>
      <c r="F186" s="15">
        <v>34.666371823859997</v>
      </c>
      <c r="G186" s="2">
        <f t="shared" si="12"/>
        <v>1847.3709544934993</v>
      </c>
      <c r="H186" s="2">
        <f t="shared" si="13"/>
        <v>3.9815660000000003E-2</v>
      </c>
      <c r="I186" s="2">
        <f>0.001824*G186+0.587</f>
        <v>3.956604620996143</v>
      </c>
      <c r="J186" s="2" t="s">
        <v>10</v>
      </c>
      <c r="L186" s="2"/>
    </row>
    <row r="187" spans="1:12" ht="15" x14ac:dyDescent="0.25">
      <c r="A187" s="2">
        <v>10</v>
      </c>
      <c r="B187" s="2">
        <v>130</v>
      </c>
      <c r="C187" s="2">
        <v>150</v>
      </c>
      <c r="D187" s="2">
        <v>6.4</v>
      </c>
      <c r="E187" s="13"/>
      <c r="F187" s="15">
        <v>31.658880894479999</v>
      </c>
      <c r="G187" s="2">
        <f t="shared" si="12"/>
        <v>1296.7477614379011</v>
      </c>
      <c r="H187" s="2">
        <f t="shared" si="13"/>
        <v>3.4906880000000001E-2</v>
      </c>
      <c r="I187" s="2">
        <f>0.001824*G187+0.587</f>
        <v>2.9522679168627315</v>
      </c>
      <c r="J187" s="2" t="s">
        <v>10</v>
      </c>
      <c r="L187" s="2"/>
    </row>
    <row r="188" spans="1:12" ht="15" x14ac:dyDescent="0.25">
      <c r="A188" s="2">
        <v>10</v>
      </c>
      <c r="B188" s="2">
        <v>135</v>
      </c>
      <c r="C188" s="2">
        <v>150</v>
      </c>
      <c r="D188" s="2">
        <v>11.3</v>
      </c>
      <c r="E188" s="13"/>
      <c r="F188" s="15">
        <v>48.032998176660001</v>
      </c>
      <c r="G188" s="2">
        <f t="shared" si="12"/>
        <v>6133.3335371777157</v>
      </c>
      <c r="H188" s="2">
        <f t="shared" si="13"/>
        <v>6.1632460000000007E-2</v>
      </c>
      <c r="I188" s="2">
        <f>0.002103*G188-1.09146</f>
        <v>11.806940428684735</v>
      </c>
      <c r="J188" s="2" t="s">
        <v>10</v>
      </c>
      <c r="L188" s="2"/>
    </row>
    <row r="189" spans="1:12" ht="15" x14ac:dyDescent="0.25">
      <c r="A189" s="2">
        <v>10</v>
      </c>
      <c r="B189" s="2">
        <v>154</v>
      </c>
      <c r="C189" s="2">
        <v>150</v>
      </c>
      <c r="D189" s="2">
        <v>9.8000000000000007</v>
      </c>
      <c r="E189" s="13"/>
      <c r="F189" s="15">
        <v>43.020513294360008</v>
      </c>
      <c r="G189" s="2">
        <f t="shared" si="12"/>
        <v>4131.6900967903357</v>
      </c>
      <c r="H189" s="2">
        <f t="shared" si="13"/>
        <v>5.3451160000000005E-2</v>
      </c>
      <c r="I189" s="2">
        <f t="shared" ref="I189:I210" si="14">0.001824*G189+0.587</f>
        <v>8.1232027365455721</v>
      </c>
      <c r="J189" s="2" t="s">
        <v>10</v>
      </c>
      <c r="L189" s="2"/>
    </row>
    <row r="190" spans="1:12" ht="15" x14ac:dyDescent="0.25">
      <c r="A190" s="2">
        <v>10</v>
      </c>
      <c r="B190" s="2">
        <v>170</v>
      </c>
      <c r="C190" s="2">
        <v>150</v>
      </c>
      <c r="D190" s="2">
        <v>8.1</v>
      </c>
      <c r="E190" s="13"/>
      <c r="F190" s="15">
        <v>37.339697094419996</v>
      </c>
      <c r="G190" s="2">
        <f t="shared" si="12"/>
        <v>2449.8575263648959</v>
      </c>
      <c r="H190" s="2">
        <f t="shared" si="13"/>
        <v>4.4179019999999999E-2</v>
      </c>
      <c r="I190" s="2">
        <f t="shared" si="14"/>
        <v>5.0555401280895698</v>
      </c>
      <c r="J190" s="2" t="s">
        <v>10</v>
      </c>
      <c r="L190" s="2"/>
    </row>
    <row r="191" spans="1:12" ht="15" x14ac:dyDescent="0.25">
      <c r="A191" s="2">
        <v>10</v>
      </c>
      <c r="B191" s="2">
        <v>175</v>
      </c>
      <c r="C191" s="2">
        <v>150</v>
      </c>
      <c r="D191" s="2">
        <v>6.9</v>
      </c>
      <c r="E191" s="13"/>
      <c r="F191" s="15">
        <v>33.329709188579997</v>
      </c>
      <c r="G191" s="2">
        <f t="shared" si="12"/>
        <v>1586.8274544682938</v>
      </c>
      <c r="H191" s="2">
        <f t="shared" si="13"/>
        <v>3.7633980000000004E-2</v>
      </c>
      <c r="I191" s="2">
        <f t="shared" si="14"/>
        <v>3.4813732769501682</v>
      </c>
      <c r="J191" s="2" t="s">
        <v>10</v>
      </c>
      <c r="L191" s="2"/>
    </row>
    <row r="192" spans="1:12" ht="15" x14ac:dyDescent="0.25">
      <c r="A192" s="2">
        <v>10</v>
      </c>
      <c r="B192" s="2">
        <v>187</v>
      </c>
      <c r="C192" s="2">
        <v>150</v>
      </c>
      <c r="D192" s="2">
        <v>7.9</v>
      </c>
      <c r="E192" s="13"/>
      <c r="F192" s="15">
        <v>36.671365776780007</v>
      </c>
      <c r="G192" s="2">
        <f t="shared" si="12"/>
        <v>2288.6599381288402</v>
      </c>
      <c r="H192" s="2">
        <f t="shared" si="13"/>
        <v>4.3088180000000004E-2</v>
      </c>
      <c r="I192" s="2">
        <f t="shared" si="14"/>
        <v>4.7615157271470041</v>
      </c>
      <c r="J192" s="2" t="s">
        <v>10</v>
      </c>
      <c r="L192" s="2"/>
    </row>
    <row r="193" spans="1:12" ht="15" x14ac:dyDescent="0.25">
      <c r="A193" s="2">
        <v>10</v>
      </c>
      <c r="B193" s="2">
        <v>189</v>
      </c>
      <c r="C193" s="2">
        <v>150</v>
      </c>
      <c r="D193" s="2">
        <v>8.3000000000000007</v>
      </c>
      <c r="E193" s="13"/>
      <c r="F193" s="15">
        <v>38.00802841206</v>
      </c>
      <c r="G193" s="2">
        <f t="shared" si="12"/>
        <v>2618.3730773068141</v>
      </c>
      <c r="H193" s="2">
        <f t="shared" si="13"/>
        <v>4.5269860000000002E-2</v>
      </c>
      <c r="I193" s="2">
        <f t="shared" si="14"/>
        <v>5.3629124930076291</v>
      </c>
      <c r="J193" s="2" t="s">
        <v>10</v>
      </c>
      <c r="L193" s="2"/>
    </row>
    <row r="194" spans="1:12" ht="15" x14ac:dyDescent="0.25">
      <c r="A194" s="2">
        <v>10</v>
      </c>
      <c r="B194" s="2">
        <v>197</v>
      </c>
      <c r="C194" s="2">
        <v>150</v>
      </c>
      <c r="D194" s="2">
        <v>7.8</v>
      </c>
      <c r="E194" s="13"/>
      <c r="F194" s="15">
        <v>36.337200117960002</v>
      </c>
      <c r="G194" s="2">
        <f t="shared" si="12"/>
        <v>2210.7552551766862</v>
      </c>
      <c r="H194" s="2">
        <f t="shared" si="13"/>
        <v>4.2542759999999999E-2</v>
      </c>
      <c r="I194" s="2">
        <f t="shared" si="14"/>
        <v>4.6194175854422754</v>
      </c>
      <c r="J194" s="2" t="s">
        <v>10</v>
      </c>
      <c r="L194" s="2"/>
    </row>
    <row r="195" spans="1:12" ht="15" x14ac:dyDescent="0.25">
      <c r="A195" s="2">
        <v>10</v>
      </c>
      <c r="B195" s="2">
        <v>202</v>
      </c>
      <c r="C195" s="2">
        <v>150</v>
      </c>
      <c r="D195" s="2">
        <v>11.2</v>
      </c>
      <c r="E195" s="13"/>
      <c r="F195" s="15">
        <v>47.698832517839996</v>
      </c>
      <c r="G195" s="2">
        <f t="shared" ref="G195:G258" si="15">D195^2*F195</f>
        <v>5983.3415510378481</v>
      </c>
      <c r="H195" s="2">
        <f t="shared" si="13"/>
        <v>6.1087039999999995E-2</v>
      </c>
      <c r="I195" s="2">
        <f t="shared" si="14"/>
        <v>11.500614989093036</v>
      </c>
      <c r="J195" s="2" t="s">
        <v>10</v>
      </c>
      <c r="L195" s="2"/>
    </row>
    <row r="196" spans="1:12" ht="15" x14ac:dyDescent="0.25">
      <c r="A196" s="2">
        <v>10</v>
      </c>
      <c r="B196" s="2">
        <v>220</v>
      </c>
      <c r="C196" s="2">
        <v>150</v>
      </c>
      <c r="D196" s="2">
        <v>8.8000000000000007</v>
      </c>
      <c r="E196" s="13"/>
      <c r="F196" s="15">
        <v>39.678856706160012</v>
      </c>
      <c r="G196" s="2">
        <f t="shared" si="15"/>
        <v>3072.7306633250319</v>
      </c>
      <c r="H196" s="2">
        <f t="shared" ref="H196:H259" si="16">D196*0.0054542</f>
        <v>4.7996960000000005E-2</v>
      </c>
      <c r="I196" s="2">
        <f t="shared" si="14"/>
        <v>6.1916607299048581</v>
      </c>
      <c r="J196" s="2" t="s">
        <v>10</v>
      </c>
      <c r="L196" s="2"/>
    </row>
    <row r="197" spans="1:12" ht="15" x14ac:dyDescent="0.25">
      <c r="A197" s="2">
        <v>10</v>
      </c>
      <c r="B197" s="2">
        <v>246</v>
      </c>
      <c r="C197" s="2">
        <v>150</v>
      </c>
      <c r="D197" s="2">
        <v>7.5</v>
      </c>
      <c r="E197" s="13"/>
      <c r="F197" s="15">
        <v>35.3347031415</v>
      </c>
      <c r="G197" s="2">
        <f t="shared" si="15"/>
        <v>1987.5770517093749</v>
      </c>
      <c r="H197" s="2">
        <f t="shared" si="16"/>
        <v>4.0906499999999998E-2</v>
      </c>
      <c r="I197" s="2">
        <f t="shared" si="14"/>
        <v>4.2123405423179001</v>
      </c>
      <c r="J197" s="2" t="s">
        <v>10</v>
      </c>
      <c r="L197" s="2"/>
    </row>
    <row r="198" spans="1:12" ht="15" x14ac:dyDescent="0.25">
      <c r="A198" s="2">
        <v>10</v>
      </c>
      <c r="B198" s="2">
        <v>303</v>
      </c>
      <c r="C198" s="2">
        <v>150</v>
      </c>
      <c r="D198" s="2">
        <v>8.5</v>
      </c>
      <c r="E198" s="13"/>
      <c r="F198" s="15">
        <v>38.676359729700003</v>
      </c>
      <c r="G198" s="2">
        <f t="shared" si="15"/>
        <v>2794.3669904708254</v>
      </c>
      <c r="H198" s="2">
        <f t="shared" si="16"/>
        <v>4.6360700000000005E-2</v>
      </c>
      <c r="I198" s="2">
        <f t="shared" si="14"/>
        <v>5.6839253906187857</v>
      </c>
      <c r="J198" s="2" t="s">
        <v>10</v>
      </c>
      <c r="L198" s="2"/>
    </row>
    <row r="199" spans="1:12" ht="15" x14ac:dyDescent="0.25">
      <c r="A199" s="2">
        <v>10</v>
      </c>
      <c r="B199" s="2">
        <v>312</v>
      </c>
      <c r="C199" s="2">
        <v>150</v>
      </c>
      <c r="D199" s="2">
        <v>9.1</v>
      </c>
      <c r="E199" s="13"/>
      <c r="F199" s="15">
        <v>40.681353682620006</v>
      </c>
      <c r="G199" s="2">
        <f t="shared" si="15"/>
        <v>3368.8228984577622</v>
      </c>
      <c r="H199" s="2">
        <f t="shared" si="16"/>
        <v>4.9633219999999999E-2</v>
      </c>
      <c r="I199" s="2">
        <f t="shared" si="14"/>
        <v>6.7317329667869581</v>
      </c>
      <c r="J199" s="2" t="s">
        <v>10</v>
      </c>
      <c r="L199" s="2"/>
    </row>
    <row r="200" spans="1:12" ht="15" x14ac:dyDescent="0.25">
      <c r="A200" s="2">
        <v>10</v>
      </c>
      <c r="B200" s="2">
        <v>317</v>
      </c>
      <c r="C200" s="2">
        <v>150</v>
      </c>
      <c r="D200" s="2">
        <v>8.1999999999999993</v>
      </c>
      <c r="E200" s="13"/>
      <c r="F200" s="15">
        <v>37.673862753240002</v>
      </c>
      <c r="G200" s="2">
        <f t="shared" si="15"/>
        <v>2533.1905315278577</v>
      </c>
      <c r="H200" s="2">
        <f t="shared" si="16"/>
        <v>4.4724439999999997E-2</v>
      </c>
      <c r="I200" s="2">
        <f t="shared" si="14"/>
        <v>5.2075395295068123</v>
      </c>
      <c r="J200" s="2" t="s">
        <v>10</v>
      </c>
      <c r="L200" s="2"/>
    </row>
    <row r="201" spans="1:12" ht="15" x14ac:dyDescent="0.25">
      <c r="A201" s="2">
        <v>10</v>
      </c>
      <c r="B201" s="2">
        <v>334</v>
      </c>
      <c r="C201" s="2">
        <v>150</v>
      </c>
      <c r="D201" s="2">
        <v>10.9</v>
      </c>
      <c r="E201" s="13"/>
      <c r="F201" s="15">
        <v>46.696335541380002</v>
      </c>
      <c r="G201" s="2">
        <f t="shared" si="15"/>
        <v>5547.9916256713577</v>
      </c>
      <c r="H201" s="2">
        <f t="shared" si="16"/>
        <v>5.9450780000000002E-2</v>
      </c>
      <c r="I201" s="2">
        <f t="shared" si="14"/>
        <v>10.706536725224558</v>
      </c>
      <c r="J201" s="2" t="s">
        <v>10</v>
      </c>
      <c r="L201" s="2"/>
    </row>
    <row r="202" spans="1:12" ht="15" x14ac:dyDescent="0.25">
      <c r="A202" s="2">
        <v>10</v>
      </c>
      <c r="B202" s="2">
        <v>367</v>
      </c>
      <c r="C202" s="2">
        <v>150</v>
      </c>
      <c r="D202" s="2">
        <v>9.5</v>
      </c>
      <c r="E202" s="13"/>
      <c r="F202" s="15">
        <v>42.018016317899999</v>
      </c>
      <c r="G202" s="2">
        <f t="shared" si="15"/>
        <v>3792.125972690475</v>
      </c>
      <c r="H202" s="2">
        <f t="shared" si="16"/>
        <v>5.1814900000000004E-2</v>
      </c>
      <c r="I202" s="2">
        <f t="shared" si="14"/>
        <v>7.5038377741874269</v>
      </c>
      <c r="J202" s="2" t="s">
        <v>10</v>
      </c>
      <c r="L202" s="2"/>
    </row>
    <row r="203" spans="1:12" ht="15" x14ac:dyDescent="0.25">
      <c r="A203" s="2">
        <v>10</v>
      </c>
      <c r="B203" s="2">
        <v>391</v>
      </c>
      <c r="C203" s="2">
        <v>150</v>
      </c>
      <c r="D203" s="2">
        <v>8.6</v>
      </c>
      <c r="E203" s="13"/>
      <c r="F203" s="15">
        <v>39.010525388520001</v>
      </c>
      <c r="G203" s="2">
        <f t="shared" si="15"/>
        <v>2885.218457734939</v>
      </c>
      <c r="H203" s="2">
        <f t="shared" si="16"/>
        <v>4.6906120000000003E-2</v>
      </c>
      <c r="I203" s="2">
        <f t="shared" si="14"/>
        <v>5.8496384669085284</v>
      </c>
      <c r="J203" s="2" t="s">
        <v>10</v>
      </c>
      <c r="L203" s="2"/>
    </row>
    <row r="204" spans="1:12" ht="15" x14ac:dyDescent="0.25">
      <c r="A204" s="2">
        <v>10</v>
      </c>
      <c r="B204" s="2">
        <v>414</v>
      </c>
      <c r="C204" s="2">
        <v>150</v>
      </c>
      <c r="D204" s="2">
        <v>8.1</v>
      </c>
      <c r="E204" s="13"/>
      <c r="F204" s="15">
        <v>37.339697094419996</v>
      </c>
      <c r="G204" s="2">
        <f t="shared" si="15"/>
        <v>2449.8575263648959</v>
      </c>
      <c r="H204" s="2">
        <f t="shared" si="16"/>
        <v>4.4179019999999999E-2</v>
      </c>
      <c r="I204" s="2">
        <f t="shared" si="14"/>
        <v>5.0555401280895698</v>
      </c>
      <c r="J204" s="2" t="s">
        <v>10</v>
      </c>
      <c r="L204" s="2"/>
    </row>
    <row r="205" spans="1:12" ht="15" x14ac:dyDescent="0.25">
      <c r="A205" s="2">
        <v>10</v>
      </c>
      <c r="B205" s="2">
        <v>420</v>
      </c>
      <c r="C205" s="2">
        <v>150</v>
      </c>
      <c r="D205" s="2">
        <v>7.4</v>
      </c>
      <c r="E205" s="13"/>
      <c r="F205" s="15">
        <v>35.000537482680002</v>
      </c>
      <c r="G205" s="2">
        <f t="shared" si="15"/>
        <v>1916.6294325515571</v>
      </c>
      <c r="H205" s="2">
        <f t="shared" si="16"/>
        <v>4.0361080000000001E-2</v>
      </c>
      <c r="I205" s="2">
        <f t="shared" si="14"/>
        <v>4.0829320849740407</v>
      </c>
      <c r="J205" s="2" t="s">
        <v>10</v>
      </c>
      <c r="L205" s="2"/>
    </row>
    <row r="206" spans="1:12" ht="15" x14ac:dyDescent="0.25">
      <c r="A206" s="2">
        <v>10</v>
      </c>
      <c r="B206" s="2">
        <v>433</v>
      </c>
      <c r="C206" s="2">
        <v>150</v>
      </c>
      <c r="D206" s="2">
        <v>8.5</v>
      </c>
      <c r="E206" s="14">
        <v>48</v>
      </c>
      <c r="F206" s="15">
        <v>48</v>
      </c>
      <c r="G206" s="2">
        <f t="shared" si="15"/>
        <v>3468</v>
      </c>
      <c r="H206" s="2">
        <f t="shared" si="16"/>
        <v>4.6360700000000005E-2</v>
      </c>
      <c r="I206" s="2">
        <f t="shared" si="14"/>
        <v>6.9126320000000003</v>
      </c>
      <c r="J206" s="2" t="s">
        <v>10</v>
      </c>
      <c r="L206" s="2"/>
    </row>
    <row r="207" spans="1:12" ht="15" x14ac:dyDescent="0.25">
      <c r="A207" s="2">
        <v>10</v>
      </c>
      <c r="B207" s="2">
        <v>443</v>
      </c>
      <c r="C207" s="2">
        <v>150</v>
      </c>
      <c r="D207" s="2">
        <v>7.5</v>
      </c>
      <c r="E207" s="13"/>
      <c r="F207" s="15">
        <v>35.3347031415</v>
      </c>
      <c r="G207" s="2">
        <f t="shared" si="15"/>
        <v>1987.5770517093749</v>
      </c>
      <c r="H207" s="2">
        <f t="shared" si="16"/>
        <v>4.0906499999999998E-2</v>
      </c>
      <c r="I207" s="2">
        <f t="shared" si="14"/>
        <v>4.2123405423179001</v>
      </c>
      <c r="J207" s="2" t="s">
        <v>10</v>
      </c>
      <c r="L207" s="2"/>
    </row>
    <row r="208" spans="1:12" ht="15" x14ac:dyDescent="0.25">
      <c r="A208" s="2">
        <v>10</v>
      </c>
      <c r="B208" s="2">
        <v>454</v>
      </c>
      <c r="C208" s="2">
        <v>150</v>
      </c>
      <c r="D208" s="2">
        <v>8</v>
      </c>
      <c r="E208" s="13"/>
      <c r="F208" s="15">
        <v>37.005531435599998</v>
      </c>
      <c r="G208" s="2">
        <f t="shared" si="15"/>
        <v>2368.3540118783999</v>
      </c>
      <c r="H208" s="2">
        <f t="shared" si="16"/>
        <v>4.3633600000000002E-2</v>
      </c>
      <c r="I208" s="2">
        <f t="shared" si="14"/>
        <v>4.9068777176662017</v>
      </c>
      <c r="J208" s="2" t="s">
        <v>10</v>
      </c>
      <c r="L208" s="2"/>
    </row>
    <row r="209" spans="1:12" ht="15" x14ac:dyDescent="0.25">
      <c r="A209" s="2">
        <v>10</v>
      </c>
      <c r="B209" s="2">
        <v>465</v>
      </c>
      <c r="C209" s="2">
        <v>150</v>
      </c>
      <c r="D209" s="2">
        <v>10.7</v>
      </c>
      <c r="E209" s="13"/>
      <c r="F209" s="15">
        <v>46.028004223739998</v>
      </c>
      <c r="G209" s="2">
        <f t="shared" si="15"/>
        <v>5269.7462035759918</v>
      </c>
      <c r="H209" s="2">
        <f t="shared" si="16"/>
        <v>5.8359939999999999E-2</v>
      </c>
      <c r="I209" s="2">
        <f t="shared" si="14"/>
        <v>10.19901707532261</v>
      </c>
      <c r="J209" s="2" t="s">
        <v>10</v>
      </c>
      <c r="L209" s="2"/>
    </row>
    <row r="210" spans="1:12" ht="15" x14ac:dyDescent="0.25">
      <c r="A210" s="2">
        <v>10</v>
      </c>
      <c r="B210" s="2">
        <v>523</v>
      </c>
      <c r="C210" s="2">
        <v>150</v>
      </c>
      <c r="D210" s="2">
        <v>8.3000000000000007</v>
      </c>
      <c r="E210" s="13"/>
      <c r="F210" s="15">
        <v>38.00802841206</v>
      </c>
      <c r="G210" s="2">
        <f t="shared" si="15"/>
        <v>2618.3730773068141</v>
      </c>
      <c r="H210" s="2">
        <f t="shared" si="16"/>
        <v>4.5269860000000002E-2</v>
      </c>
      <c r="I210" s="2">
        <f t="shared" si="14"/>
        <v>5.3629124930076291</v>
      </c>
      <c r="J210" s="2" t="s">
        <v>10</v>
      </c>
      <c r="L210" s="2"/>
    </row>
    <row r="211" spans="1:12" ht="15" x14ac:dyDescent="0.25">
      <c r="A211" s="2">
        <v>11</v>
      </c>
      <c r="B211" s="2">
        <v>12</v>
      </c>
      <c r="C211" s="2">
        <v>80</v>
      </c>
      <c r="D211" s="2">
        <v>12.5</v>
      </c>
      <c r="E211" s="13"/>
      <c r="F211" s="15">
        <v>49.679148067500002</v>
      </c>
      <c r="G211" s="2">
        <f t="shared" si="15"/>
        <v>7762.366885546875</v>
      </c>
      <c r="H211" s="2">
        <f t="shared" si="16"/>
        <v>6.8177500000000002E-2</v>
      </c>
      <c r="I211" s="2">
        <f>0.002103*G211-1.09146</f>
        <v>15.232797560305078</v>
      </c>
      <c r="J211" s="2">
        <f>0.009481*G211-26.4823</f>
        <v>47.112700441869919</v>
      </c>
      <c r="L211" s="2"/>
    </row>
    <row r="212" spans="1:12" ht="15" x14ac:dyDescent="0.25">
      <c r="A212" s="2">
        <v>11</v>
      </c>
      <c r="B212" s="2">
        <v>24</v>
      </c>
      <c r="C212" s="2">
        <v>80</v>
      </c>
      <c r="D212" s="2">
        <v>14.5</v>
      </c>
      <c r="E212" s="13"/>
      <c r="F212" s="15">
        <v>56.329128011100003</v>
      </c>
      <c r="G212" s="2">
        <f t="shared" si="15"/>
        <v>11843.199164333775</v>
      </c>
      <c r="H212" s="2">
        <f t="shared" si="16"/>
        <v>7.9085900000000001E-2</v>
      </c>
      <c r="I212" s="2">
        <f>0.002103*G212-1.09146</f>
        <v>23.814787842593926</v>
      </c>
      <c r="J212" s="2">
        <f>0.009481*G212-26.4823</f>
        <v>85.803071277048531</v>
      </c>
      <c r="L212" s="2"/>
    </row>
    <row r="213" spans="1:12" ht="15" x14ac:dyDescent="0.25">
      <c r="A213" s="2">
        <v>11</v>
      </c>
      <c r="B213" s="2">
        <v>60</v>
      </c>
      <c r="C213" s="2">
        <v>80</v>
      </c>
      <c r="D213" s="2">
        <v>15.3</v>
      </c>
      <c r="E213" s="13"/>
      <c r="F213" s="15">
        <v>58.989119988540011</v>
      </c>
      <c r="G213" s="2">
        <f t="shared" si="15"/>
        <v>13808.763098117333</v>
      </c>
      <c r="H213" s="2">
        <f t="shared" si="16"/>
        <v>8.3449260000000011E-2</v>
      </c>
      <c r="I213" s="2">
        <f>0.002103*G213-1.09146</f>
        <v>27.948368795340748</v>
      </c>
      <c r="J213" s="2">
        <f>0.009481*G213-26.4823</f>
        <v>104.43858293325043</v>
      </c>
      <c r="L213" s="2"/>
    </row>
    <row r="214" spans="1:12" ht="15" x14ac:dyDescent="0.25">
      <c r="A214" s="2">
        <v>11</v>
      </c>
      <c r="B214" s="2">
        <v>73</v>
      </c>
      <c r="C214" s="2">
        <v>80</v>
      </c>
      <c r="D214" s="2">
        <v>11.3</v>
      </c>
      <c r="E214" s="14">
        <v>49</v>
      </c>
      <c r="F214" s="15">
        <v>49</v>
      </c>
      <c r="G214" s="2">
        <f t="shared" si="15"/>
        <v>6256.81</v>
      </c>
      <c r="H214" s="2">
        <f t="shared" si="16"/>
        <v>6.1632460000000007E-2</v>
      </c>
      <c r="I214" s="2">
        <f>0.001824*G214+0.587</f>
        <v>11.999421440000001</v>
      </c>
      <c r="J214" s="2" t="s">
        <v>10</v>
      </c>
      <c r="L214" s="2"/>
    </row>
    <row r="215" spans="1:12" ht="15" x14ac:dyDescent="0.25">
      <c r="A215" s="2">
        <v>11</v>
      </c>
      <c r="B215" s="2">
        <v>88</v>
      </c>
      <c r="C215" s="2">
        <v>80</v>
      </c>
      <c r="D215" s="2">
        <v>15.2</v>
      </c>
      <c r="E215" s="13"/>
      <c r="F215" s="15">
        <v>58.656620991359993</v>
      </c>
      <c r="G215" s="2">
        <f t="shared" si="15"/>
        <v>13552.025713843812</v>
      </c>
      <c r="H215" s="2">
        <f t="shared" si="16"/>
        <v>8.2903839999999993E-2</v>
      </c>
      <c r="I215" s="2">
        <f>0.002103*G215-1.09146</f>
        <v>27.408450076213533</v>
      </c>
      <c r="J215" s="2">
        <f>0.009481*G215-26.4823</f>
        <v>102.00445579295318</v>
      </c>
      <c r="L215" s="2"/>
    </row>
    <row r="216" spans="1:12" ht="15" x14ac:dyDescent="0.25">
      <c r="A216" s="2">
        <v>11</v>
      </c>
      <c r="B216" s="2">
        <v>119</v>
      </c>
      <c r="C216" s="2">
        <v>80</v>
      </c>
      <c r="D216" s="2">
        <v>11.7</v>
      </c>
      <c r="E216" s="13"/>
      <c r="F216" s="15">
        <v>47.019156090060001</v>
      </c>
      <c r="G216" s="2">
        <f t="shared" si="15"/>
        <v>6436.4522771683132</v>
      </c>
      <c r="H216" s="2">
        <f t="shared" si="16"/>
        <v>6.3814140000000005E-2</v>
      </c>
      <c r="I216" s="2">
        <f>0.002103*G216-1.09146</f>
        <v>12.444399138884963</v>
      </c>
      <c r="J216" s="2" t="s">
        <v>10</v>
      </c>
      <c r="L216" s="2"/>
    </row>
    <row r="217" spans="1:12" ht="15" x14ac:dyDescent="0.25">
      <c r="A217" s="2">
        <v>11</v>
      </c>
      <c r="B217" s="2">
        <v>151</v>
      </c>
      <c r="C217" s="2">
        <v>80</v>
      </c>
      <c r="D217" s="2">
        <v>12.4</v>
      </c>
      <c r="E217" s="13"/>
      <c r="F217" s="15">
        <v>49.346649070320005</v>
      </c>
      <c r="G217" s="2">
        <f t="shared" si="15"/>
        <v>7587.5407610524053</v>
      </c>
      <c r="H217" s="2">
        <f t="shared" si="16"/>
        <v>6.7632080000000011E-2</v>
      </c>
      <c r="I217" s="2">
        <f>0.002103*G217-1.09146</f>
        <v>14.865138220493208</v>
      </c>
      <c r="J217" s="2">
        <f>0.009481*G217-26.4823</f>
        <v>45.455173955537859</v>
      </c>
      <c r="L217" s="2"/>
    </row>
    <row r="218" spans="1:12" ht="15" x14ac:dyDescent="0.25">
      <c r="A218" s="2">
        <v>11</v>
      </c>
      <c r="B218" s="2">
        <v>159</v>
      </c>
      <c r="C218" s="2">
        <v>80</v>
      </c>
      <c r="D218" s="2">
        <v>13</v>
      </c>
      <c r="E218" s="13"/>
      <c r="F218" s="15">
        <v>51.341643053400006</v>
      </c>
      <c r="G218" s="2">
        <f t="shared" si="15"/>
        <v>8676.7376760246007</v>
      </c>
      <c r="H218" s="2">
        <f t="shared" si="16"/>
        <v>7.0904599999999998E-2</v>
      </c>
      <c r="I218" s="2">
        <f>0.002103*G218-1.09146</f>
        <v>17.155719332679734</v>
      </c>
      <c r="J218" s="2">
        <f>0.009481*G218-26.4823</f>
        <v>55.78184990638924</v>
      </c>
      <c r="L218" s="2"/>
    </row>
    <row r="219" spans="1:12" ht="15" x14ac:dyDescent="0.25">
      <c r="A219" s="2">
        <v>11</v>
      </c>
      <c r="B219" s="2">
        <v>185</v>
      </c>
      <c r="C219" s="2">
        <v>80</v>
      </c>
      <c r="D219" s="2">
        <v>12.7</v>
      </c>
      <c r="E219" s="13"/>
      <c r="F219" s="15">
        <v>50.344146061859995</v>
      </c>
      <c r="G219" s="2">
        <f t="shared" si="15"/>
        <v>8120.0073183173981</v>
      </c>
      <c r="H219" s="2">
        <f t="shared" si="16"/>
        <v>6.9268339999999998E-2</v>
      </c>
      <c r="I219" s="2">
        <f>0.002103*G219-1.09146</f>
        <v>15.984915390421486</v>
      </c>
      <c r="J219" s="2">
        <f>0.009481*G219-26.4823</f>
        <v>50.503489384967253</v>
      </c>
      <c r="L219" s="2"/>
    </row>
    <row r="220" spans="1:12" ht="15" x14ac:dyDescent="0.25">
      <c r="A220" s="2">
        <v>11</v>
      </c>
      <c r="B220" s="2">
        <v>202</v>
      </c>
      <c r="C220" s="2">
        <v>80</v>
      </c>
      <c r="D220" s="2">
        <v>11.3</v>
      </c>
      <c r="E220" s="13"/>
      <c r="F220" s="15">
        <v>45.689160101340001</v>
      </c>
      <c r="G220" s="2">
        <f t="shared" si="15"/>
        <v>5834.0488533401049</v>
      </c>
      <c r="H220" s="2">
        <f t="shared" si="16"/>
        <v>6.1632460000000007E-2</v>
      </c>
      <c r="I220" s="2">
        <f>0.001824*G220+0.587</f>
        <v>11.228305108492352</v>
      </c>
      <c r="J220" s="2" t="s">
        <v>10</v>
      </c>
      <c r="L220" s="2"/>
    </row>
    <row r="221" spans="1:12" ht="15" x14ac:dyDescent="0.25">
      <c r="A221" s="2">
        <v>11</v>
      </c>
      <c r="B221" s="2">
        <v>209</v>
      </c>
      <c r="C221" s="2">
        <v>80</v>
      </c>
      <c r="D221" s="2">
        <v>11.8</v>
      </c>
      <c r="E221" s="13"/>
      <c r="F221" s="15">
        <v>47.351655087239997</v>
      </c>
      <c r="G221" s="2">
        <f t="shared" si="15"/>
        <v>6593.2444543472975</v>
      </c>
      <c r="H221" s="2">
        <f t="shared" si="16"/>
        <v>6.435956000000001E-2</v>
      </c>
      <c r="I221" s="2">
        <f>0.002103*G221-1.09146</f>
        <v>12.774133087492366</v>
      </c>
      <c r="J221" s="2" t="s">
        <v>10</v>
      </c>
      <c r="L221" s="2"/>
    </row>
    <row r="222" spans="1:12" ht="15" x14ac:dyDescent="0.25">
      <c r="A222" s="2">
        <v>12</v>
      </c>
      <c r="B222" s="2">
        <v>19</v>
      </c>
      <c r="C222" s="2">
        <v>120</v>
      </c>
      <c r="D222" s="2">
        <v>9.6999999999999993</v>
      </c>
      <c r="E222" s="13"/>
      <c r="F222" s="15">
        <v>40.824706268639993</v>
      </c>
      <c r="G222" s="2">
        <f t="shared" si="15"/>
        <v>3841.1966128163367</v>
      </c>
      <c r="H222" s="2">
        <f t="shared" si="16"/>
        <v>5.290574E-2</v>
      </c>
      <c r="I222" s="2">
        <f>0.001824*G222+0.587</f>
        <v>7.5933426217769986</v>
      </c>
      <c r="J222" s="2" t="s">
        <v>10</v>
      </c>
      <c r="L222" s="2"/>
    </row>
    <row r="223" spans="1:12" ht="15" x14ac:dyDescent="0.25">
      <c r="A223" s="2">
        <v>12</v>
      </c>
      <c r="B223" s="2">
        <v>21</v>
      </c>
      <c r="C223" s="2">
        <v>120</v>
      </c>
      <c r="D223" s="2">
        <v>14.9</v>
      </c>
      <c r="E223" s="13"/>
      <c r="F223" s="15">
        <v>58.851318566880003</v>
      </c>
      <c r="G223" s="2">
        <f t="shared" si="15"/>
        <v>13065.581235033031</v>
      </c>
      <c r="H223" s="2">
        <f t="shared" si="16"/>
        <v>8.1267580000000006E-2</v>
      </c>
      <c r="I223" s="2">
        <f>0.002103*G223-1.09146</f>
        <v>26.38545733727446</v>
      </c>
      <c r="J223" s="2">
        <f>0.009481*G223-26.4823</f>
        <v>97.39247568934816</v>
      </c>
      <c r="L223" s="2"/>
    </row>
    <row r="224" spans="1:12" ht="15" x14ac:dyDescent="0.25">
      <c r="A224" s="2">
        <v>12</v>
      </c>
      <c r="B224" s="2">
        <v>32</v>
      </c>
      <c r="C224" s="2">
        <v>120</v>
      </c>
      <c r="D224" s="2">
        <v>11.7</v>
      </c>
      <c r="E224" s="13"/>
      <c r="F224" s="15">
        <v>47.758018691039993</v>
      </c>
      <c r="G224" s="2">
        <f t="shared" si="15"/>
        <v>6537.5951786164642</v>
      </c>
      <c r="H224" s="2">
        <f t="shared" si="16"/>
        <v>6.3814140000000005E-2</v>
      </c>
      <c r="I224" s="2">
        <f>0.002103*G224-1.09146</f>
        <v>12.657102660630423</v>
      </c>
      <c r="J224" s="2" t="s">
        <v>10</v>
      </c>
      <c r="L224" s="2"/>
    </row>
    <row r="225" spans="1:12" ht="15" x14ac:dyDescent="0.25">
      <c r="A225" s="2">
        <v>12</v>
      </c>
      <c r="B225" s="2">
        <v>79</v>
      </c>
      <c r="C225" s="2">
        <v>120</v>
      </c>
      <c r="D225" s="2">
        <v>10.9</v>
      </c>
      <c r="E225" s="13"/>
      <c r="F225" s="15">
        <v>44.984693722079989</v>
      </c>
      <c r="G225" s="2">
        <f t="shared" si="15"/>
        <v>5344.6314611203234</v>
      </c>
      <c r="H225" s="2">
        <f t="shared" si="16"/>
        <v>5.9450780000000002E-2</v>
      </c>
      <c r="I225" s="2">
        <f>0.001824*G225+0.587</f>
        <v>10.33560778508347</v>
      </c>
      <c r="J225" s="2" t="s">
        <v>10</v>
      </c>
      <c r="L225" s="2"/>
    </row>
    <row r="226" spans="1:12" ht="15" x14ac:dyDescent="0.25">
      <c r="A226" s="2">
        <v>12</v>
      </c>
      <c r="B226" s="2">
        <v>107</v>
      </c>
      <c r="C226" s="2">
        <v>120</v>
      </c>
      <c r="D226" s="2">
        <v>14.4</v>
      </c>
      <c r="E226" s="13"/>
      <c r="F226" s="15">
        <v>57.117990461279994</v>
      </c>
      <c r="G226" s="2">
        <f t="shared" si="15"/>
        <v>11843.986502051021</v>
      </c>
      <c r="H226" s="2">
        <f t="shared" si="16"/>
        <v>7.854048000000001E-2</v>
      </c>
      <c r="I226" s="2">
        <f>0.002103*G226-1.09146</f>
        <v>23.816443613813291</v>
      </c>
      <c r="J226" s="2">
        <f>0.009481*G226-26.4823</f>
        <v>85.810536025945723</v>
      </c>
      <c r="L226" s="2"/>
    </row>
    <row r="227" spans="1:12" ht="15" x14ac:dyDescent="0.25">
      <c r="A227" s="2">
        <v>12</v>
      </c>
      <c r="B227" s="2">
        <v>127</v>
      </c>
      <c r="C227" s="2">
        <v>120</v>
      </c>
      <c r="D227" s="2">
        <v>13.2</v>
      </c>
      <c r="E227" s="13"/>
      <c r="F227" s="15">
        <v>52.958003007839999</v>
      </c>
      <c r="G227" s="2">
        <f t="shared" si="15"/>
        <v>9227.4024440860412</v>
      </c>
      <c r="H227" s="2">
        <f t="shared" si="16"/>
        <v>7.1995439999999994E-2</v>
      </c>
      <c r="I227" s="2">
        <f>0.002103*G227-1.09146</f>
        <v>18.313767339912943</v>
      </c>
      <c r="J227" s="2">
        <f>0.009481*G227-26.4823</f>
        <v>61.002702572379761</v>
      </c>
      <c r="L227" s="2"/>
    </row>
    <row r="228" spans="1:12" ht="15" x14ac:dyDescent="0.25">
      <c r="A228" s="2">
        <v>12</v>
      </c>
      <c r="B228" s="2">
        <v>156</v>
      </c>
      <c r="C228" s="2">
        <v>120</v>
      </c>
      <c r="D228" s="2">
        <v>12.1</v>
      </c>
      <c r="E228" s="13"/>
      <c r="F228" s="15">
        <v>49.144681175519992</v>
      </c>
      <c r="G228" s="2">
        <f t="shared" si="15"/>
        <v>7195.2727709078817</v>
      </c>
      <c r="H228" s="2">
        <f t="shared" si="16"/>
        <v>6.5995819999999997E-2</v>
      </c>
      <c r="I228" s="2">
        <f>0.002103*G228-1.09146</f>
        <v>14.040198637219275</v>
      </c>
      <c r="J228" s="2">
        <f>0.009481*G228-26.4823</f>
        <v>41.736081140977632</v>
      </c>
      <c r="L228" s="2"/>
    </row>
    <row r="229" spans="1:12" ht="15" x14ac:dyDescent="0.25">
      <c r="A229" s="2">
        <v>12</v>
      </c>
      <c r="B229" s="2">
        <v>177</v>
      </c>
      <c r="C229" s="2">
        <v>120</v>
      </c>
      <c r="D229" s="2">
        <v>8.3000000000000007</v>
      </c>
      <c r="E229" s="13"/>
      <c r="F229" s="15">
        <v>35.971387572959998</v>
      </c>
      <c r="G229" s="2">
        <f t="shared" si="15"/>
        <v>2478.0688899012148</v>
      </c>
      <c r="H229" s="2">
        <f t="shared" si="16"/>
        <v>4.5269860000000002E-2</v>
      </c>
      <c r="I229" s="2">
        <f>0.001824*G229+0.587</f>
        <v>5.106997655179816</v>
      </c>
      <c r="J229" s="2" t="s">
        <v>10</v>
      </c>
      <c r="L229" s="2"/>
    </row>
    <row r="230" spans="1:12" ht="15" x14ac:dyDescent="0.25">
      <c r="A230" s="2">
        <v>12</v>
      </c>
      <c r="B230" s="2">
        <v>181</v>
      </c>
      <c r="C230" s="2">
        <v>120</v>
      </c>
      <c r="D230" s="2">
        <v>11.9</v>
      </c>
      <c r="E230" s="13"/>
      <c r="F230" s="15">
        <v>48.45134993328</v>
      </c>
      <c r="G230" s="2">
        <f t="shared" si="15"/>
        <v>6861.195664051781</v>
      </c>
      <c r="H230" s="2">
        <f t="shared" si="16"/>
        <v>6.4904980000000001E-2</v>
      </c>
      <c r="I230" s="2">
        <f>0.002103*G230-1.09146</f>
        <v>13.337634481500896</v>
      </c>
      <c r="J230" s="2" t="s">
        <v>10</v>
      </c>
      <c r="L230" s="2"/>
    </row>
    <row r="231" spans="1:12" ht="15" x14ac:dyDescent="0.25">
      <c r="A231" s="2">
        <v>12</v>
      </c>
      <c r="B231" s="2">
        <v>238</v>
      </c>
      <c r="C231" s="2">
        <v>120</v>
      </c>
      <c r="D231" s="2">
        <v>11.5</v>
      </c>
      <c r="E231" s="13"/>
      <c r="F231" s="15">
        <v>47.064687448799994</v>
      </c>
      <c r="G231" s="2">
        <f t="shared" si="15"/>
        <v>6224.3049151037994</v>
      </c>
      <c r="H231" s="2">
        <f t="shared" si="16"/>
        <v>6.2723299999999996E-2</v>
      </c>
      <c r="I231" s="2">
        <f>0.002103*G231-1.09146</f>
        <v>11.99825323646329</v>
      </c>
      <c r="J231" s="2" t="s">
        <v>10</v>
      </c>
      <c r="L231" s="2"/>
    </row>
    <row r="232" spans="1:12" ht="15" x14ac:dyDescent="0.25">
      <c r="A232" s="2">
        <v>12</v>
      </c>
      <c r="B232" s="2">
        <v>254</v>
      </c>
      <c r="C232" s="2">
        <v>120</v>
      </c>
      <c r="D232" s="2">
        <v>11.2</v>
      </c>
      <c r="E232" s="13"/>
      <c r="F232" s="15">
        <v>46.024690585439991</v>
      </c>
      <c r="G232" s="2">
        <f t="shared" si="15"/>
        <v>5773.3371870375913</v>
      </c>
      <c r="H232" s="2">
        <f t="shared" si="16"/>
        <v>6.1087039999999995E-2</v>
      </c>
      <c r="I232" s="2">
        <f>0.001824*G232+0.587</f>
        <v>11.117567029156566</v>
      </c>
      <c r="J232" s="2" t="s">
        <v>10</v>
      </c>
      <c r="L232" s="2"/>
    </row>
    <row r="233" spans="1:12" ht="15" x14ac:dyDescent="0.25">
      <c r="A233" s="2">
        <v>12</v>
      </c>
      <c r="B233" s="2">
        <v>285</v>
      </c>
      <c r="C233" s="2">
        <v>120</v>
      </c>
      <c r="D233" s="2">
        <v>11</v>
      </c>
      <c r="E233" s="13"/>
      <c r="F233" s="15">
        <v>45.331359343199992</v>
      </c>
      <c r="G233" s="2">
        <f t="shared" si="15"/>
        <v>5485.0944805271993</v>
      </c>
      <c r="H233" s="2">
        <f t="shared" si="16"/>
        <v>5.99962E-2</v>
      </c>
      <c r="I233" s="2">
        <f>0.001824*G233+0.587</f>
        <v>10.591812332481611</v>
      </c>
      <c r="J233" s="2" t="s">
        <v>10</v>
      </c>
      <c r="L233" s="2"/>
    </row>
    <row r="234" spans="1:12" ht="15" x14ac:dyDescent="0.25">
      <c r="A234" s="2">
        <v>12</v>
      </c>
      <c r="B234" s="2">
        <v>291</v>
      </c>
      <c r="C234" s="2">
        <v>120</v>
      </c>
      <c r="D234" s="2">
        <v>12.1</v>
      </c>
      <c r="E234" s="13"/>
      <c r="F234" s="15">
        <v>49.144681175519992</v>
      </c>
      <c r="G234" s="2">
        <f t="shared" si="15"/>
        <v>7195.2727709078817</v>
      </c>
      <c r="H234" s="2">
        <f t="shared" si="16"/>
        <v>6.5995819999999997E-2</v>
      </c>
      <c r="I234" s="2">
        <f>0.002103*G234-1.09146</f>
        <v>14.040198637219275</v>
      </c>
      <c r="J234" s="2">
        <f>0.009481*G234-26.4823</f>
        <v>41.736081140977632</v>
      </c>
      <c r="L234" s="2"/>
    </row>
    <row r="235" spans="1:12" ht="15" x14ac:dyDescent="0.25">
      <c r="A235" s="2">
        <v>12</v>
      </c>
      <c r="B235" s="2">
        <v>296</v>
      </c>
      <c r="C235" s="2">
        <v>120</v>
      </c>
      <c r="D235" s="2">
        <v>10.9</v>
      </c>
      <c r="E235" s="13"/>
      <c r="F235" s="15">
        <v>44.984693722079989</v>
      </c>
      <c r="G235" s="2">
        <f t="shared" si="15"/>
        <v>5344.6314611203234</v>
      </c>
      <c r="H235" s="2">
        <f t="shared" si="16"/>
        <v>5.9450780000000002E-2</v>
      </c>
      <c r="I235" s="2">
        <f>0.001824*G235+0.587</f>
        <v>10.33560778508347</v>
      </c>
      <c r="J235" s="2" t="s">
        <v>10</v>
      </c>
      <c r="L235" s="2"/>
    </row>
    <row r="236" spans="1:12" ht="15" x14ac:dyDescent="0.25">
      <c r="A236" s="2">
        <v>12</v>
      </c>
      <c r="B236" s="2">
        <v>319</v>
      </c>
      <c r="C236" s="2">
        <v>120</v>
      </c>
      <c r="D236" s="2">
        <v>8.9</v>
      </c>
      <c r="E236" s="14">
        <v>47</v>
      </c>
      <c r="F236" s="15">
        <v>47</v>
      </c>
      <c r="G236" s="2">
        <f t="shared" si="15"/>
        <v>3722.8700000000003</v>
      </c>
      <c r="H236" s="2">
        <f t="shared" si="16"/>
        <v>4.8542380000000003E-2</v>
      </c>
      <c r="I236" s="2">
        <f>0.001824*G236+0.587</f>
        <v>7.3775148800000006</v>
      </c>
      <c r="J236" s="2" t="s">
        <v>10</v>
      </c>
      <c r="L236" s="2"/>
    </row>
    <row r="237" spans="1:12" ht="15" x14ac:dyDescent="0.25">
      <c r="A237" s="2">
        <v>13</v>
      </c>
      <c r="B237" s="2">
        <v>30</v>
      </c>
      <c r="C237" s="2">
        <v>100</v>
      </c>
      <c r="D237" s="2">
        <v>12.4</v>
      </c>
      <c r="E237" s="13"/>
      <c r="F237" s="15">
        <v>50.906460638879999</v>
      </c>
      <c r="G237" s="2">
        <f t="shared" si="15"/>
        <v>7827.3773878341899</v>
      </c>
      <c r="H237" s="2">
        <f t="shared" si="16"/>
        <v>6.7632080000000011E-2</v>
      </c>
      <c r="I237" s="2">
        <f>0.002103*G237-1.09146</f>
        <v>15.369514646615299</v>
      </c>
      <c r="J237" s="2">
        <f>0.009481*G237-26.4823</f>
        <v>47.729065014055962</v>
      </c>
      <c r="L237" s="2"/>
    </row>
    <row r="238" spans="1:12" ht="15" x14ac:dyDescent="0.25">
      <c r="A238" s="2">
        <v>13</v>
      </c>
      <c r="B238" s="2">
        <v>36</v>
      </c>
      <c r="C238" s="2">
        <v>100</v>
      </c>
      <c r="D238" s="2">
        <v>14.5</v>
      </c>
      <c r="E238" s="13"/>
      <c r="F238" s="15">
        <v>58.186438682399995</v>
      </c>
      <c r="G238" s="2">
        <f t="shared" si="15"/>
        <v>12233.698732974599</v>
      </c>
      <c r="H238" s="2">
        <f t="shared" si="16"/>
        <v>7.9085900000000001E-2</v>
      </c>
      <c r="I238" s="2">
        <f>0.002103*G238-1.09146</f>
        <v>24.636008435445579</v>
      </c>
      <c r="J238" s="2">
        <f>0.009481*G238-26.4823</f>
        <v>89.505397687332177</v>
      </c>
      <c r="L238" s="2"/>
    </row>
    <row r="239" spans="1:12" ht="15" x14ac:dyDescent="0.25">
      <c r="A239" s="2">
        <v>13</v>
      </c>
      <c r="B239" s="2">
        <v>94</v>
      </c>
      <c r="C239" s="2">
        <v>100</v>
      </c>
      <c r="D239" s="2">
        <v>10.6</v>
      </c>
      <c r="E239" s="14">
        <v>58</v>
      </c>
      <c r="F239" s="15">
        <v>58</v>
      </c>
      <c r="G239" s="2">
        <f t="shared" si="15"/>
        <v>6516.88</v>
      </c>
      <c r="H239" s="2">
        <f t="shared" si="16"/>
        <v>5.7814520000000001E-2</v>
      </c>
      <c r="I239" s="2">
        <f>0.001824*G239+0.587</f>
        <v>12.473789120000001</v>
      </c>
      <c r="J239" s="2" t="s">
        <v>10</v>
      </c>
      <c r="L239" s="2"/>
    </row>
    <row r="240" spans="1:12" ht="15" x14ac:dyDescent="0.25">
      <c r="A240" s="2">
        <v>13</v>
      </c>
      <c r="B240" s="2">
        <v>122</v>
      </c>
      <c r="C240" s="2">
        <v>100</v>
      </c>
      <c r="D240" s="2">
        <v>9.3000000000000007</v>
      </c>
      <c r="E240" s="13"/>
      <c r="F240" s="15">
        <v>40.159826384159999</v>
      </c>
      <c r="G240" s="2">
        <f t="shared" si="15"/>
        <v>3473.4233839659987</v>
      </c>
      <c r="H240" s="2">
        <f t="shared" si="16"/>
        <v>5.0724060000000008E-2</v>
      </c>
      <c r="I240" s="2">
        <f>0.001824*G240+0.587</f>
        <v>6.9225242523539814</v>
      </c>
      <c r="J240" s="2" t="s">
        <v>10</v>
      </c>
      <c r="L240" s="2"/>
    </row>
    <row r="241" spans="1:12" ht="15" x14ac:dyDescent="0.25">
      <c r="A241" s="2">
        <v>13</v>
      </c>
      <c r="B241" s="2">
        <v>133</v>
      </c>
      <c r="C241" s="2">
        <v>100</v>
      </c>
      <c r="D241" s="2">
        <v>11.3</v>
      </c>
      <c r="E241" s="13"/>
      <c r="F241" s="15">
        <v>47.093138806559999</v>
      </c>
      <c r="G241" s="2">
        <f t="shared" si="15"/>
        <v>6013.3228942096466</v>
      </c>
      <c r="H241" s="2">
        <f t="shared" si="16"/>
        <v>6.1632460000000007E-2</v>
      </c>
      <c r="I241" s="2">
        <f>0.002103*G241-1.09146</f>
        <v>11.554558046522887</v>
      </c>
      <c r="J241" s="2" t="s">
        <v>10</v>
      </c>
      <c r="L241" s="2"/>
    </row>
    <row r="242" spans="1:12" ht="15" x14ac:dyDescent="0.25">
      <c r="A242" s="2">
        <v>13</v>
      </c>
      <c r="B242" s="2">
        <v>138</v>
      </c>
      <c r="C242" s="2">
        <v>100</v>
      </c>
      <c r="D242" s="2">
        <v>10.8</v>
      </c>
      <c r="E242" s="13"/>
      <c r="F242" s="15">
        <v>45.359810700959997</v>
      </c>
      <c r="G242" s="2">
        <f t="shared" si="15"/>
        <v>5290.7683201599748</v>
      </c>
      <c r="H242" s="2">
        <f t="shared" si="16"/>
        <v>5.8905360000000004E-2</v>
      </c>
      <c r="I242" s="2">
        <f>0.001824*G242+0.587</f>
        <v>10.237361415971794</v>
      </c>
      <c r="J242" s="2" t="s">
        <v>10</v>
      </c>
      <c r="L242" s="2"/>
    </row>
    <row r="243" spans="1:12" ht="15" x14ac:dyDescent="0.25">
      <c r="A243" s="2">
        <v>13</v>
      </c>
      <c r="B243" s="2">
        <v>176</v>
      </c>
      <c r="C243" s="2">
        <v>100</v>
      </c>
      <c r="D243" s="2">
        <v>10</v>
      </c>
      <c r="E243" s="14">
        <v>57</v>
      </c>
      <c r="F243" s="15">
        <v>57</v>
      </c>
      <c r="G243" s="2">
        <f t="shared" si="15"/>
        <v>5700</v>
      </c>
      <c r="H243" s="2">
        <f t="shared" si="16"/>
        <v>5.4542E-2</v>
      </c>
      <c r="I243" s="2">
        <f>0.001824*G243+0.587</f>
        <v>10.9838</v>
      </c>
      <c r="J243" s="2" t="s">
        <v>10</v>
      </c>
      <c r="L243" s="2"/>
    </row>
    <row r="244" spans="1:12" ht="15" x14ac:dyDescent="0.25">
      <c r="A244" s="2">
        <v>13</v>
      </c>
      <c r="B244" s="2">
        <v>199</v>
      </c>
      <c r="C244" s="2">
        <v>100</v>
      </c>
      <c r="D244" s="2">
        <v>8.8000000000000007</v>
      </c>
      <c r="E244" s="13"/>
      <c r="F244" s="15">
        <v>38.426498278560004</v>
      </c>
      <c r="G244" s="2">
        <f t="shared" si="15"/>
        <v>2975.7480266916873</v>
      </c>
      <c r="H244" s="2">
        <f t="shared" si="16"/>
        <v>4.7996960000000005E-2</v>
      </c>
      <c r="I244" s="2">
        <f>0.001824*G244+0.587</f>
        <v>6.014764400685638</v>
      </c>
      <c r="J244" s="2" t="s">
        <v>10</v>
      </c>
      <c r="L244" s="2"/>
    </row>
    <row r="245" spans="1:12" ht="15" x14ac:dyDescent="0.25">
      <c r="A245" s="2">
        <v>13</v>
      </c>
      <c r="B245" s="2">
        <v>212</v>
      </c>
      <c r="C245" s="2">
        <v>100</v>
      </c>
      <c r="D245" s="2">
        <v>10.4</v>
      </c>
      <c r="E245" s="13"/>
      <c r="F245" s="15">
        <v>43.973148216479998</v>
      </c>
      <c r="G245" s="2">
        <f t="shared" si="15"/>
        <v>4756.1357110944773</v>
      </c>
      <c r="H245" s="2">
        <f t="shared" si="16"/>
        <v>5.6723680000000005E-2</v>
      </c>
      <c r="I245" s="2">
        <f>0.001824*G245+0.587</f>
        <v>9.2621915370363261</v>
      </c>
      <c r="J245" s="2" t="s">
        <v>10</v>
      </c>
      <c r="L245" s="2"/>
    </row>
    <row r="246" spans="1:12" ht="15" x14ac:dyDescent="0.25">
      <c r="A246" s="2">
        <v>13</v>
      </c>
      <c r="B246" s="2">
        <v>251</v>
      </c>
      <c r="C246" s="2">
        <v>100</v>
      </c>
      <c r="D246" s="2">
        <v>10</v>
      </c>
      <c r="E246" s="13"/>
      <c r="F246" s="15">
        <v>42.586485732</v>
      </c>
      <c r="G246" s="2">
        <f t="shared" si="15"/>
        <v>4258.6485732000001</v>
      </c>
      <c r="H246" s="2">
        <f t="shared" si="16"/>
        <v>5.4542E-2</v>
      </c>
      <c r="I246" s="2">
        <f>0.001824*G246+0.587</f>
        <v>8.3547749975168006</v>
      </c>
      <c r="J246" s="2" t="s">
        <v>10</v>
      </c>
      <c r="L246" s="2"/>
    </row>
    <row r="247" spans="1:12" ht="15" x14ac:dyDescent="0.25">
      <c r="A247" s="2">
        <v>13</v>
      </c>
      <c r="B247" s="2">
        <v>273</v>
      </c>
      <c r="C247" s="2">
        <v>100</v>
      </c>
      <c r="D247" s="2">
        <v>11.8</v>
      </c>
      <c r="E247" s="13"/>
      <c r="F247" s="15">
        <v>48.826466912159994</v>
      </c>
      <c r="G247" s="2">
        <f t="shared" si="15"/>
        <v>6798.5972528491584</v>
      </c>
      <c r="H247" s="2">
        <f t="shared" si="16"/>
        <v>6.435956000000001E-2</v>
      </c>
      <c r="I247" s="2">
        <f>0.002103*G247-1.09146</f>
        <v>13.20599002274178</v>
      </c>
      <c r="J247" s="2" t="s">
        <v>10</v>
      </c>
      <c r="L247" s="2"/>
    </row>
    <row r="248" spans="1:12" ht="15" x14ac:dyDescent="0.25">
      <c r="A248" s="2">
        <v>13</v>
      </c>
      <c r="B248" s="2">
        <v>292</v>
      </c>
      <c r="C248" s="2">
        <v>100</v>
      </c>
      <c r="D248" s="2">
        <v>11.1</v>
      </c>
      <c r="E248" s="14">
        <v>48</v>
      </c>
      <c r="F248" s="15">
        <v>48</v>
      </c>
      <c r="G248" s="2">
        <f t="shared" si="15"/>
        <v>5914.08</v>
      </c>
      <c r="H248" s="2">
        <f t="shared" si="16"/>
        <v>6.0541619999999997E-2</v>
      </c>
      <c r="I248" s="2">
        <f>0.001824*G248+0.587</f>
        <v>11.37428192</v>
      </c>
      <c r="J248" s="2" t="s">
        <v>10</v>
      </c>
      <c r="L248" s="2"/>
    </row>
    <row r="249" spans="1:12" ht="15" x14ac:dyDescent="0.25">
      <c r="A249" s="2">
        <v>13</v>
      </c>
      <c r="B249" s="2">
        <v>315</v>
      </c>
      <c r="C249" s="2">
        <v>100</v>
      </c>
      <c r="D249" s="2">
        <v>9.9</v>
      </c>
      <c r="E249" s="13"/>
      <c r="F249" s="15">
        <v>42.239820110879997</v>
      </c>
      <c r="G249" s="2">
        <f t="shared" si="15"/>
        <v>4139.9247690673483</v>
      </c>
      <c r="H249" s="2">
        <f t="shared" si="16"/>
        <v>5.3996580000000002E-2</v>
      </c>
      <c r="I249" s="2">
        <f>0.001824*G249+0.587</f>
        <v>8.138222778778843</v>
      </c>
      <c r="J249" s="2" t="s">
        <v>10</v>
      </c>
      <c r="L249" s="2"/>
    </row>
    <row r="250" spans="1:12" ht="15" x14ac:dyDescent="0.25">
      <c r="A250" s="2">
        <v>13</v>
      </c>
      <c r="B250" s="2">
        <v>324</v>
      </c>
      <c r="C250" s="2">
        <v>100</v>
      </c>
      <c r="D250" s="2">
        <v>12.7</v>
      </c>
      <c r="E250" s="13"/>
      <c r="F250" s="15">
        <v>51.946457502239994</v>
      </c>
      <c r="G250" s="2">
        <f t="shared" si="15"/>
        <v>8378.4441305362889</v>
      </c>
      <c r="H250" s="2">
        <f t="shared" si="16"/>
        <v>6.9268339999999998E-2</v>
      </c>
      <c r="I250" s="2">
        <f t="shared" ref="I250:I257" si="17">0.002103*G250-1.09146</f>
        <v>16.528408006517811</v>
      </c>
      <c r="J250" s="2">
        <f t="shared" ref="J250:J257" si="18">0.009481*G250-26.4823</f>
        <v>52.95372880161456</v>
      </c>
      <c r="L250" s="2"/>
    </row>
    <row r="251" spans="1:12" ht="15" x14ac:dyDescent="0.25">
      <c r="A251" s="2">
        <v>14</v>
      </c>
      <c r="B251" s="2">
        <v>29</v>
      </c>
      <c r="C251" s="2">
        <v>80</v>
      </c>
      <c r="D251" s="2">
        <v>12.4</v>
      </c>
      <c r="E251" s="13"/>
      <c r="F251" s="15">
        <v>49.346649070320005</v>
      </c>
      <c r="G251" s="2">
        <f t="shared" si="15"/>
        <v>7587.5407610524053</v>
      </c>
      <c r="H251" s="2">
        <f t="shared" si="16"/>
        <v>6.7632080000000011E-2</v>
      </c>
      <c r="I251" s="2">
        <f t="shared" si="17"/>
        <v>14.865138220493208</v>
      </c>
      <c r="J251" s="2">
        <f t="shared" si="18"/>
        <v>45.455173955537859</v>
      </c>
      <c r="L251" s="2"/>
    </row>
    <row r="252" spans="1:12" ht="15" x14ac:dyDescent="0.25">
      <c r="A252" s="2">
        <v>14</v>
      </c>
      <c r="B252" s="2">
        <v>61</v>
      </c>
      <c r="C252" s="2">
        <v>80</v>
      </c>
      <c r="D252" s="2">
        <v>15.8</v>
      </c>
      <c r="E252" s="13"/>
      <c r="F252" s="15">
        <v>60.651614974440001</v>
      </c>
      <c r="G252" s="2">
        <f t="shared" si="15"/>
        <v>15141.069162219203</v>
      </c>
      <c r="H252" s="2">
        <f t="shared" si="16"/>
        <v>8.6176360000000007E-2</v>
      </c>
      <c r="I252" s="2">
        <f t="shared" si="17"/>
        <v>30.750208448146978</v>
      </c>
      <c r="J252" s="2">
        <f t="shared" si="18"/>
        <v>117.07017672700026</v>
      </c>
      <c r="L252" s="2"/>
    </row>
    <row r="253" spans="1:12" ht="15" x14ac:dyDescent="0.25">
      <c r="A253" s="2">
        <v>14</v>
      </c>
      <c r="B253" s="2">
        <v>97</v>
      </c>
      <c r="C253" s="2">
        <v>80</v>
      </c>
      <c r="D253" s="2">
        <v>12.3</v>
      </c>
      <c r="E253" s="14"/>
      <c r="F253" s="15">
        <v>49.014150073140001</v>
      </c>
      <c r="G253" s="2">
        <f t="shared" si="15"/>
        <v>7415.3507645653517</v>
      </c>
      <c r="H253" s="2">
        <f t="shared" si="16"/>
        <v>6.7086660000000006E-2</v>
      </c>
      <c r="I253" s="2">
        <f t="shared" si="17"/>
        <v>14.503022657880933</v>
      </c>
      <c r="J253" s="2">
        <f t="shared" si="18"/>
        <v>43.822640598844103</v>
      </c>
      <c r="L253" s="2"/>
    </row>
    <row r="254" spans="1:12" ht="15" x14ac:dyDescent="0.25">
      <c r="A254" s="2">
        <v>14</v>
      </c>
      <c r="B254" s="2">
        <v>115</v>
      </c>
      <c r="C254" s="2">
        <v>80</v>
      </c>
      <c r="D254" s="2">
        <v>14.6</v>
      </c>
      <c r="E254" s="14">
        <v>60</v>
      </c>
      <c r="F254" s="15">
        <v>60</v>
      </c>
      <c r="G254" s="2">
        <f t="shared" si="15"/>
        <v>12789.6</v>
      </c>
      <c r="H254" s="2">
        <f t="shared" si="16"/>
        <v>7.9631320000000005E-2</v>
      </c>
      <c r="I254" s="2">
        <f t="shared" si="17"/>
        <v>25.805068799999997</v>
      </c>
      <c r="J254" s="2">
        <f t="shared" si="18"/>
        <v>94.775897600000008</v>
      </c>
      <c r="L254" s="2"/>
    </row>
    <row r="255" spans="1:12" ht="15" x14ac:dyDescent="0.25">
      <c r="A255" s="2">
        <v>14</v>
      </c>
      <c r="B255" s="2">
        <v>146</v>
      </c>
      <c r="C255" s="2">
        <v>80</v>
      </c>
      <c r="D255" s="2">
        <v>14.3</v>
      </c>
      <c r="E255" s="13"/>
      <c r="F255" s="15">
        <v>55.664130016740003</v>
      </c>
      <c r="G255" s="2">
        <f t="shared" si="15"/>
        <v>11382.757947123164</v>
      </c>
      <c r="H255" s="2">
        <f t="shared" si="16"/>
        <v>7.7995060000000005E-2</v>
      </c>
      <c r="I255" s="2">
        <f t="shared" si="17"/>
        <v>22.846479962800011</v>
      </c>
      <c r="J255" s="2">
        <f t="shared" si="18"/>
        <v>81.437628096674715</v>
      </c>
      <c r="L255" s="2"/>
    </row>
    <row r="256" spans="1:12" ht="15" x14ac:dyDescent="0.25">
      <c r="A256" s="2">
        <v>14</v>
      </c>
      <c r="B256" s="2">
        <v>189</v>
      </c>
      <c r="C256" s="2">
        <v>80</v>
      </c>
      <c r="D256" s="2">
        <v>13.4</v>
      </c>
      <c r="E256" s="14">
        <v>61</v>
      </c>
      <c r="F256" s="15">
        <v>61</v>
      </c>
      <c r="G256" s="2">
        <f t="shared" si="15"/>
        <v>10953.16</v>
      </c>
      <c r="H256" s="2">
        <f t="shared" si="16"/>
        <v>7.3086280000000003E-2</v>
      </c>
      <c r="I256" s="2">
        <f t="shared" si="17"/>
        <v>21.943035479999995</v>
      </c>
      <c r="J256" s="2">
        <f t="shared" si="18"/>
        <v>77.364609959999996</v>
      </c>
      <c r="L256" s="2"/>
    </row>
    <row r="257" spans="1:12" ht="15" x14ac:dyDescent="0.25">
      <c r="A257" s="2">
        <v>14</v>
      </c>
      <c r="B257" s="2">
        <v>212</v>
      </c>
      <c r="C257" s="2">
        <v>80</v>
      </c>
      <c r="D257" s="2">
        <v>14</v>
      </c>
      <c r="E257" s="14">
        <v>61</v>
      </c>
      <c r="F257" s="15">
        <v>61</v>
      </c>
      <c r="G257" s="2">
        <f t="shared" si="15"/>
        <v>11956</v>
      </c>
      <c r="H257" s="2">
        <f t="shared" si="16"/>
        <v>7.6358800000000004E-2</v>
      </c>
      <c r="I257" s="2">
        <f t="shared" si="17"/>
        <v>24.052007999999997</v>
      </c>
      <c r="J257" s="2">
        <f t="shared" si="18"/>
        <v>86.872535999999997</v>
      </c>
      <c r="L257" s="2"/>
    </row>
    <row r="258" spans="1:12" ht="15" x14ac:dyDescent="0.25">
      <c r="A258" s="2">
        <v>14</v>
      </c>
      <c r="B258" s="2">
        <v>216</v>
      </c>
      <c r="C258" s="2">
        <v>80</v>
      </c>
      <c r="D258" s="2">
        <v>11.1</v>
      </c>
      <c r="E258" s="13"/>
      <c r="F258" s="15">
        <v>45.02416210698</v>
      </c>
      <c r="G258" s="2">
        <f t="shared" si="15"/>
        <v>5547.4270132010051</v>
      </c>
      <c r="H258" s="2">
        <f t="shared" si="16"/>
        <v>6.0541619999999997E-2</v>
      </c>
      <c r="I258" s="2">
        <f>0.001824*G258+0.587</f>
        <v>10.705506872078633</v>
      </c>
      <c r="J258" s="2" t="s">
        <v>10</v>
      </c>
      <c r="L258" s="2"/>
    </row>
    <row r="259" spans="1:12" ht="15" x14ac:dyDescent="0.25">
      <c r="A259" s="2">
        <v>14</v>
      </c>
      <c r="B259" s="2">
        <v>237</v>
      </c>
      <c r="C259" s="2">
        <v>80</v>
      </c>
      <c r="D259" s="2">
        <v>14.8</v>
      </c>
      <c r="E259" s="13"/>
      <c r="F259" s="15">
        <v>57.326625002640007</v>
      </c>
      <c r="G259" s="2">
        <f t="shared" ref="G259:G312" si="19">D259^2*F259</f>
        <v>12556.823940578268</v>
      </c>
      <c r="H259" s="2">
        <f t="shared" si="16"/>
        <v>8.0722160000000001E-2</v>
      </c>
      <c r="I259" s="2">
        <f t="shared" ref="I259:I270" si="20">0.002103*G259-1.09146</f>
        <v>25.315540747036096</v>
      </c>
      <c r="J259" s="2">
        <f>0.009481*G259-26.4823</f>
        <v>92.568947780622565</v>
      </c>
      <c r="L259" s="2"/>
    </row>
    <row r="260" spans="1:12" ht="15" x14ac:dyDescent="0.25">
      <c r="A260" s="2">
        <v>15</v>
      </c>
      <c r="B260" s="2">
        <v>3</v>
      </c>
      <c r="C260" s="2">
        <v>60</v>
      </c>
      <c r="D260" s="2">
        <v>18.5</v>
      </c>
      <c r="E260" s="14">
        <v>58</v>
      </c>
      <c r="F260" s="15">
        <v>58</v>
      </c>
      <c r="G260" s="2">
        <f t="shared" si="19"/>
        <v>19850.5</v>
      </c>
      <c r="H260" s="2">
        <f t="shared" ref="H260:H312" si="21">D260*0.0054542</f>
        <v>0.1009027</v>
      </c>
      <c r="I260" s="2">
        <f t="shared" si="20"/>
        <v>40.654141500000001</v>
      </c>
      <c r="J260" s="2">
        <f>0.013887*G260-114.59639</f>
        <v>161.06750350000004</v>
      </c>
      <c r="L260" s="2"/>
    </row>
    <row r="261" spans="1:12" ht="15" x14ac:dyDescent="0.25">
      <c r="A261" s="2">
        <v>15</v>
      </c>
      <c r="B261" s="2">
        <v>36</v>
      </c>
      <c r="C261" s="2">
        <v>60</v>
      </c>
      <c r="D261" s="2">
        <v>15.1</v>
      </c>
      <c r="E261" s="13"/>
      <c r="F261" s="15">
        <v>55.150135503960001</v>
      </c>
      <c r="G261" s="2">
        <f t="shared" si="19"/>
        <v>12574.782396257919</v>
      </c>
      <c r="H261" s="2">
        <f t="shared" si="21"/>
        <v>8.2358420000000002E-2</v>
      </c>
      <c r="I261" s="2">
        <f t="shared" si="20"/>
        <v>25.353307379330399</v>
      </c>
      <c r="J261" s="2">
        <f>0.009481*G261-26.4823</f>
        <v>92.739211898921326</v>
      </c>
      <c r="L261" s="2"/>
    </row>
    <row r="262" spans="1:12" ht="15" x14ac:dyDescent="0.25">
      <c r="A262" s="2">
        <v>15</v>
      </c>
      <c r="B262" s="2">
        <v>76</v>
      </c>
      <c r="C262" s="2">
        <v>60</v>
      </c>
      <c r="D262" s="2">
        <v>15</v>
      </c>
      <c r="E262" s="13"/>
      <c r="F262" s="15">
        <v>54.835136454000008</v>
      </c>
      <c r="G262" s="2">
        <f t="shared" si="19"/>
        <v>12337.905702150001</v>
      </c>
      <c r="H262" s="2">
        <f t="shared" si="21"/>
        <v>8.1812999999999997E-2</v>
      </c>
      <c r="I262" s="2">
        <f t="shared" si="20"/>
        <v>24.855155691621448</v>
      </c>
      <c r="J262" s="2">
        <f>0.009481*G262-26.4823</f>
        <v>90.493383962084167</v>
      </c>
      <c r="L262" s="2"/>
    </row>
    <row r="263" spans="1:12" ht="15" x14ac:dyDescent="0.25">
      <c r="A263" s="2">
        <v>15</v>
      </c>
      <c r="B263" s="2">
        <v>103</v>
      </c>
      <c r="C263" s="2">
        <v>60</v>
      </c>
      <c r="D263" s="2">
        <v>18.5</v>
      </c>
      <c r="E263" s="13"/>
      <c r="F263" s="15">
        <v>65.860103202600001</v>
      </c>
      <c r="G263" s="2">
        <f t="shared" si="19"/>
        <v>22540.620321089849</v>
      </c>
      <c r="H263" s="2">
        <f t="shared" si="21"/>
        <v>0.1009027</v>
      </c>
      <c r="I263" s="2">
        <f t="shared" si="20"/>
        <v>46.31146453525195</v>
      </c>
      <c r="J263" s="2">
        <f>0.013887*G263-114.59639</f>
        <v>198.42520439897476</v>
      </c>
      <c r="L263" s="2"/>
    </row>
    <row r="264" spans="1:12" ht="15" x14ac:dyDescent="0.25">
      <c r="A264" s="2">
        <v>15</v>
      </c>
      <c r="B264" s="2">
        <v>139</v>
      </c>
      <c r="C264" s="2">
        <v>60</v>
      </c>
      <c r="D264" s="2">
        <v>16.600000000000001</v>
      </c>
      <c r="E264" s="13"/>
      <c r="F264" s="15">
        <v>59.875121253360007</v>
      </c>
      <c r="G264" s="2">
        <f t="shared" si="19"/>
        <v>16499.188412575888</v>
      </c>
      <c r="H264" s="2">
        <f t="shared" si="21"/>
        <v>9.0539720000000004E-2</v>
      </c>
      <c r="I264" s="2">
        <f t="shared" si="20"/>
        <v>33.606333231647092</v>
      </c>
      <c r="J264" s="2">
        <f>0.009481*G264-26.4823</f>
        <v>129.94650533963198</v>
      </c>
      <c r="L264" s="2"/>
    </row>
    <row r="265" spans="1:12" ht="15" x14ac:dyDescent="0.25">
      <c r="A265" s="2">
        <v>15</v>
      </c>
      <c r="B265" s="2">
        <v>999</v>
      </c>
      <c r="C265" s="2">
        <v>60</v>
      </c>
      <c r="D265" s="2">
        <v>12.6</v>
      </c>
      <c r="E265" s="13"/>
      <c r="F265" s="15">
        <v>47.275159254959995</v>
      </c>
      <c r="G265" s="2">
        <f t="shared" si="19"/>
        <v>7505.4042833174481</v>
      </c>
      <c r="H265" s="2">
        <f t="shared" si="21"/>
        <v>6.8722920000000007E-2</v>
      </c>
      <c r="I265" s="2">
        <f t="shared" si="20"/>
        <v>14.692405207816593</v>
      </c>
      <c r="J265" s="2">
        <f>0.009481*G265-26.4823</f>
        <v>44.676438010132728</v>
      </c>
      <c r="L265" s="2"/>
    </row>
    <row r="266" spans="1:12" ht="15" x14ac:dyDescent="0.25">
      <c r="A266" s="2">
        <v>16</v>
      </c>
      <c r="B266" s="2">
        <v>21</v>
      </c>
      <c r="C266" s="2">
        <v>30</v>
      </c>
      <c r="D266" s="2">
        <v>20.5</v>
      </c>
      <c r="E266" s="13"/>
      <c r="F266" s="15">
        <v>65.108005733399992</v>
      </c>
      <c r="G266" s="2">
        <f t="shared" si="19"/>
        <v>27361.639409461346</v>
      </c>
      <c r="H266" s="2">
        <f t="shared" si="21"/>
        <v>0.11181110000000001</v>
      </c>
      <c r="I266" s="2">
        <f t="shared" si="20"/>
        <v>56.450067678097206</v>
      </c>
      <c r="J266" s="2">
        <f>0.013887*G266-114.59639</f>
        <v>265.37469647918971</v>
      </c>
      <c r="L266" s="2"/>
    </row>
    <row r="267" spans="1:12" ht="15" x14ac:dyDescent="0.25">
      <c r="A267" s="2">
        <v>16</v>
      </c>
      <c r="B267" s="2">
        <v>34</v>
      </c>
      <c r="C267" s="2">
        <v>30</v>
      </c>
      <c r="D267" s="2">
        <v>19.399999999999999</v>
      </c>
      <c r="E267" s="14">
        <v>67</v>
      </c>
      <c r="F267" s="15">
        <v>67</v>
      </c>
      <c r="G267" s="2">
        <f t="shared" si="19"/>
        <v>25216.119999999995</v>
      </c>
      <c r="H267" s="2">
        <f t="shared" si="21"/>
        <v>0.10581148</v>
      </c>
      <c r="I267" s="2">
        <f t="shared" si="20"/>
        <v>51.938040359999988</v>
      </c>
      <c r="J267" s="2">
        <f>0.013887*G267-114.59639</f>
        <v>235.57986843999993</v>
      </c>
      <c r="L267" s="2"/>
    </row>
    <row r="268" spans="1:12" ht="15" x14ac:dyDescent="0.25">
      <c r="A268" s="2">
        <v>16</v>
      </c>
      <c r="B268" s="2">
        <v>44</v>
      </c>
      <c r="C268" s="2">
        <v>30</v>
      </c>
      <c r="D268" s="2">
        <v>21.8</v>
      </c>
      <c r="E268" s="14">
        <v>75</v>
      </c>
      <c r="F268" s="15">
        <v>75</v>
      </c>
      <c r="G268" s="2">
        <f t="shared" si="19"/>
        <v>35643</v>
      </c>
      <c r="H268" s="2">
        <f t="shared" si="21"/>
        <v>0.11890156</v>
      </c>
      <c r="I268" s="2">
        <f t="shared" si="20"/>
        <v>73.865769</v>
      </c>
      <c r="J268" s="2">
        <f>0.013887*G268-114.59639</f>
        <v>380.377951</v>
      </c>
      <c r="L268" s="2"/>
    </row>
    <row r="269" spans="1:12" ht="15" x14ac:dyDescent="0.25">
      <c r="A269" s="2">
        <v>16</v>
      </c>
      <c r="B269" s="2">
        <v>55</v>
      </c>
      <c r="C269" s="2">
        <v>30</v>
      </c>
      <c r="D269" s="2">
        <v>20.9</v>
      </c>
      <c r="E269" s="13"/>
      <c r="F269" s="15">
        <v>66.154669243320001</v>
      </c>
      <c r="G269" s="2">
        <f t="shared" si="19"/>
        <v>28897.021072174604</v>
      </c>
      <c r="H269" s="2">
        <f t="shared" si="21"/>
        <v>0.11399278</v>
      </c>
      <c r="I269" s="2">
        <f t="shared" si="20"/>
        <v>59.678975314783187</v>
      </c>
      <c r="J269" s="2">
        <f>0.013887*G269-114.59639</f>
        <v>286.69654162928873</v>
      </c>
      <c r="L269" s="2"/>
    </row>
    <row r="270" spans="1:12" ht="15" x14ac:dyDescent="0.25">
      <c r="A270" s="2">
        <v>16</v>
      </c>
      <c r="B270" s="2">
        <v>65</v>
      </c>
      <c r="C270" s="2">
        <v>30</v>
      </c>
      <c r="D270" s="2">
        <v>19.2</v>
      </c>
      <c r="E270" s="13"/>
      <c r="F270" s="15">
        <v>61.706349326159994</v>
      </c>
      <c r="G270" s="2">
        <f t="shared" si="19"/>
        <v>22747.428615595618</v>
      </c>
      <c r="H270" s="2">
        <f t="shared" si="21"/>
        <v>0.10472064</v>
      </c>
      <c r="I270" s="2">
        <f t="shared" si="20"/>
        <v>46.74638237859758</v>
      </c>
      <c r="J270" s="2">
        <f>0.013887*G270-114.59639</f>
        <v>201.29715118477634</v>
      </c>
      <c r="L270" s="2"/>
    </row>
    <row r="271" spans="1:12" ht="15" x14ac:dyDescent="0.25">
      <c r="A271" s="2">
        <v>16</v>
      </c>
      <c r="B271" s="2">
        <v>999</v>
      </c>
      <c r="C271" s="2">
        <v>30</v>
      </c>
      <c r="D271" s="2">
        <v>7</v>
      </c>
      <c r="E271" s="13"/>
      <c r="F271" s="15">
        <v>29.7831122736</v>
      </c>
      <c r="G271" s="2">
        <f t="shared" si="19"/>
        <v>1459.3725014064</v>
      </c>
      <c r="H271" s="2">
        <f t="shared" si="21"/>
        <v>3.8179400000000002E-2</v>
      </c>
      <c r="I271" s="2">
        <f t="shared" ref="I271:I277" si="22">0.001824*G271+0.587</f>
        <v>3.2488954425652734</v>
      </c>
      <c r="J271" s="2" t="s">
        <v>10</v>
      </c>
      <c r="L271" s="2"/>
    </row>
    <row r="272" spans="1:12" ht="15" x14ac:dyDescent="0.25">
      <c r="A272" s="2">
        <v>16</v>
      </c>
      <c r="B272" s="2">
        <v>999</v>
      </c>
      <c r="C272" s="2">
        <v>30</v>
      </c>
      <c r="D272" s="2">
        <v>7</v>
      </c>
      <c r="E272" s="13"/>
      <c r="F272" s="15">
        <v>29.7831122736</v>
      </c>
      <c r="G272" s="2">
        <f t="shared" si="19"/>
        <v>1459.3725014064</v>
      </c>
      <c r="H272" s="2">
        <f t="shared" si="21"/>
        <v>3.8179400000000002E-2</v>
      </c>
      <c r="I272" s="2">
        <f t="shared" si="22"/>
        <v>3.2488954425652734</v>
      </c>
      <c r="J272" s="2" t="s">
        <v>10</v>
      </c>
      <c r="L272" s="2"/>
    </row>
    <row r="273" spans="1:12" ht="15" x14ac:dyDescent="0.25">
      <c r="A273" s="2">
        <v>16</v>
      </c>
      <c r="B273" s="2">
        <v>999</v>
      </c>
      <c r="C273" s="2">
        <v>30</v>
      </c>
      <c r="D273" s="2">
        <v>8</v>
      </c>
      <c r="E273" s="13"/>
      <c r="F273" s="15">
        <v>32.399771048399998</v>
      </c>
      <c r="G273" s="2">
        <f t="shared" si="19"/>
        <v>2073.5853470975999</v>
      </c>
      <c r="H273" s="2">
        <f t="shared" si="21"/>
        <v>4.3633600000000002E-2</v>
      </c>
      <c r="I273" s="2">
        <f t="shared" si="22"/>
        <v>4.3692196731060227</v>
      </c>
      <c r="J273" s="2" t="s">
        <v>10</v>
      </c>
      <c r="L273" s="2"/>
    </row>
    <row r="274" spans="1:12" ht="15" x14ac:dyDescent="0.25">
      <c r="A274" s="2">
        <v>16</v>
      </c>
      <c r="B274" s="2">
        <v>999</v>
      </c>
      <c r="C274" s="2">
        <v>30</v>
      </c>
      <c r="D274" s="2">
        <v>8</v>
      </c>
      <c r="E274" s="13"/>
      <c r="F274" s="15">
        <v>32.399771048399998</v>
      </c>
      <c r="G274" s="2">
        <f t="shared" si="19"/>
        <v>2073.5853470975999</v>
      </c>
      <c r="H274" s="2">
        <f t="shared" si="21"/>
        <v>4.3633600000000002E-2</v>
      </c>
      <c r="I274" s="2">
        <f t="shared" si="22"/>
        <v>4.3692196731060227</v>
      </c>
      <c r="J274" s="2" t="s">
        <v>10</v>
      </c>
      <c r="L274" s="2"/>
    </row>
    <row r="275" spans="1:12" ht="15" x14ac:dyDescent="0.25">
      <c r="A275" s="2">
        <v>16</v>
      </c>
      <c r="B275" s="2">
        <v>999</v>
      </c>
      <c r="C275" s="2">
        <v>30</v>
      </c>
      <c r="D275" s="2">
        <v>9</v>
      </c>
      <c r="E275" s="13"/>
      <c r="F275" s="15">
        <v>35.016429823199999</v>
      </c>
      <c r="G275" s="2">
        <f t="shared" si="19"/>
        <v>2836.3308156792</v>
      </c>
      <c r="H275" s="2">
        <f t="shared" si="21"/>
        <v>4.9087800000000001E-2</v>
      </c>
      <c r="I275" s="2">
        <f t="shared" si="22"/>
        <v>5.7604674077988607</v>
      </c>
      <c r="J275" s="2" t="s">
        <v>10</v>
      </c>
      <c r="L275" s="2"/>
    </row>
    <row r="276" spans="1:12" ht="15" x14ac:dyDescent="0.25">
      <c r="A276" s="2">
        <v>16</v>
      </c>
      <c r="B276" s="2">
        <v>999</v>
      </c>
      <c r="C276" s="2">
        <v>30</v>
      </c>
      <c r="D276" s="2">
        <v>9</v>
      </c>
      <c r="E276" s="13"/>
      <c r="F276" s="15">
        <v>35.016429823199999</v>
      </c>
      <c r="G276" s="2">
        <f t="shared" si="19"/>
        <v>2836.3308156792</v>
      </c>
      <c r="H276" s="2">
        <f t="shared" si="21"/>
        <v>4.9087800000000001E-2</v>
      </c>
      <c r="I276" s="2">
        <f t="shared" si="22"/>
        <v>5.7604674077988607</v>
      </c>
      <c r="J276" s="2" t="s">
        <v>10</v>
      </c>
      <c r="L276" s="2"/>
    </row>
    <row r="277" spans="1:12" ht="15" x14ac:dyDescent="0.25">
      <c r="A277" s="2">
        <v>16</v>
      </c>
      <c r="B277" s="2">
        <v>999</v>
      </c>
      <c r="C277" s="2">
        <v>30</v>
      </c>
      <c r="D277" s="2">
        <v>11</v>
      </c>
      <c r="E277" s="13"/>
      <c r="F277" s="15">
        <v>40.249747372800002</v>
      </c>
      <c r="G277" s="2">
        <f t="shared" si="19"/>
        <v>4870.2194321088</v>
      </c>
      <c r="H277" s="2">
        <f t="shared" si="21"/>
        <v>5.99962E-2</v>
      </c>
      <c r="I277" s="2">
        <f t="shared" si="22"/>
        <v>9.4702802441664513</v>
      </c>
      <c r="J277" s="2" t="s">
        <v>10</v>
      </c>
      <c r="L277" s="2"/>
    </row>
    <row r="278" spans="1:12" ht="15" x14ac:dyDescent="0.25">
      <c r="A278" s="2">
        <v>17</v>
      </c>
      <c r="B278" s="2">
        <v>19</v>
      </c>
      <c r="C278" s="2">
        <v>60</v>
      </c>
      <c r="D278" s="2">
        <v>16</v>
      </c>
      <c r="E278" s="14">
        <v>57</v>
      </c>
      <c r="F278" s="15">
        <v>57</v>
      </c>
      <c r="G278" s="2">
        <f t="shared" si="19"/>
        <v>14592</v>
      </c>
      <c r="H278" s="2">
        <f t="shared" si="21"/>
        <v>8.7267200000000003E-2</v>
      </c>
      <c r="I278" s="2">
        <f t="shared" ref="I278:I291" si="23">0.002103*G278-1.09146</f>
        <v>29.595515999999996</v>
      </c>
      <c r="J278" s="2">
        <f>0.009481*G278-26.4823</f>
        <v>111.86445200000001</v>
      </c>
      <c r="L278" s="2"/>
    </row>
    <row r="279" spans="1:12" ht="15" x14ac:dyDescent="0.25">
      <c r="A279" s="2">
        <v>17</v>
      </c>
      <c r="B279" s="2">
        <v>66</v>
      </c>
      <c r="C279" s="2">
        <v>60</v>
      </c>
      <c r="D279" s="2">
        <v>15</v>
      </c>
      <c r="E279" s="13"/>
      <c r="F279" s="15">
        <v>54.835136454000008</v>
      </c>
      <c r="G279" s="2">
        <f t="shared" si="19"/>
        <v>12337.905702150001</v>
      </c>
      <c r="H279" s="2">
        <f t="shared" si="21"/>
        <v>8.1812999999999997E-2</v>
      </c>
      <c r="I279" s="2">
        <f t="shared" si="23"/>
        <v>24.855155691621448</v>
      </c>
      <c r="J279" s="2">
        <f>0.009481*G279-26.4823</f>
        <v>90.493383962084167</v>
      </c>
      <c r="L279" s="2"/>
    </row>
    <row r="280" spans="1:12" ht="15" x14ac:dyDescent="0.25">
      <c r="A280" s="2">
        <v>17</v>
      </c>
      <c r="B280" s="2">
        <v>81</v>
      </c>
      <c r="C280" s="2">
        <v>60</v>
      </c>
      <c r="D280" s="2">
        <v>17.2</v>
      </c>
      <c r="E280" s="14">
        <v>60</v>
      </c>
      <c r="F280" s="15">
        <v>60</v>
      </c>
      <c r="G280" s="2">
        <f t="shared" si="19"/>
        <v>17750.399999999998</v>
      </c>
      <c r="H280" s="2">
        <f t="shared" si="21"/>
        <v>9.3812240000000005E-2</v>
      </c>
      <c r="I280" s="2">
        <f t="shared" si="23"/>
        <v>36.237631199999996</v>
      </c>
      <c r="J280" s="2">
        <f>0.009481*G280-26.4823</f>
        <v>141.80924239999996</v>
      </c>
      <c r="L280" s="2"/>
    </row>
    <row r="281" spans="1:12" ht="15" x14ac:dyDescent="0.25">
      <c r="A281" s="2">
        <v>17</v>
      </c>
      <c r="B281" s="2">
        <v>117</v>
      </c>
      <c r="C281" s="2">
        <v>60</v>
      </c>
      <c r="D281" s="2">
        <v>15.4</v>
      </c>
      <c r="E281" s="13"/>
      <c r="F281" s="15">
        <v>56.095132653839997</v>
      </c>
      <c r="G281" s="2">
        <f t="shared" si="19"/>
        <v>13303.521660184695</v>
      </c>
      <c r="H281" s="2">
        <f t="shared" si="21"/>
        <v>8.3994680000000002E-2</v>
      </c>
      <c r="I281" s="2">
        <f t="shared" si="23"/>
        <v>26.885846051368411</v>
      </c>
      <c r="J281" s="2">
        <f>0.009481*G281-26.4823</f>
        <v>99.648388860211099</v>
      </c>
      <c r="L281" s="2"/>
    </row>
    <row r="282" spans="1:12" ht="15" x14ac:dyDescent="0.25">
      <c r="A282" s="2">
        <v>17</v>
      </c>
      <c r="B282" s="2">
        <v>163</v>
      </c>
      <c r="C282" s="2">
        <v>60</v>
      </c>
      <c r="D282" s="2">
        <v>15</v>
      </c>
      <c r="E282" s="14">
        <v>61</v>
      </c>
      <c r="F282" s="15">
        <v>61</v>
      </c>
      <c r="G282" s="2">
        <f t="shared" si="19"/>
        <v>13725</v>
      </c>
      <c r="H282" s="2">
        <f t="shared" si="21"/>
        <v>8.1812999999999997E-2</v>
      </c>
      <c r="I282" s="2">
        <f t="shared" si="23"/>
        <v>27.772214999999996</v>
      </c>
      <c r="J282" s="2">
        <f>0.009481*G282-26.4823</f>
        <v>103.644425</v>
      </c>
      <c r="L282" s="2"/>
    </row>
    <row r="283" spans="1:12" ht="15" x14ac:dyDescent="0.25">
      <c r="A283" s="2">
        <v>18</v>
      </c>
      <c r="B283" s="2">
        <v>9</v>
      </c>
      <c r="C283" s="2">
        <v>30</v>
      </c>
      <c r="D283" s="2">
        <v>19.5</v>
      </c>
      <c r="E283" s="13"/>
      <c r="F283" s="15">
        <v>62.491346958599998</v>
      </c>
      <c r="G283" s="2">
        <f t="shared" si="19"/>
        <v>23762.334681007647</v>
      </c>
      <c r="H283" s="2">
        <f t="shared" si="21"/>
        <v>0.1063569</v>
      </c>
      <c r="I283" s="2">
        <f t="shared" si="23"/>
        <v>48.880729834159084</v>
      </c>
      <c r="J283" s="2">
        <f>0.013887*G283-114.59639</f>
        <v>215.39115171515323</v>
      </c>
      <c r="L283" s="2"/>
    </row>
    <row r="284" spans="1:12" ht="15" x14ac:dyDescent="0.25">
      <c r="A284" s="2">
        <v>18</v>
      </c>
      <c r="B284" s="2">
        <v>20</v>
      </c>
      <c r="C284" s="2">
        <v>30</v>
      </c>
      <c r="D284" s="2">
        <v>19.3</v>
      </c>
      <c r="E284" s="13"/>
      <c r="F284" s="15">
        <v>61.968015203640007</v>
      </c>
      <c r="G284" s="2">
        <f t="shared" si="19"/>
        <v>23082.465983203867</v>
      </c>
      <c r="H284" s="2">
        <f t="shared" si="21"/>
        <v>0.10526606000000001</v>
      </c>
      <c r="I284" s="2">
        <f t="shared" si="23"/>
        <v>47.450965962677728</v>
      </c>
      <c r="J284" s="2">
        <f>0.013887*G284-114.59639</f>
        <v>205.94981510875209</v>
      </c>
      <c r="L284" s="2"/>
    </row>
    <row r="285" spans="1:12" ht="15" x14ac:dyDescent="0.25">
      <c r="A285" s="2">
        <v>18</v>
      </c>
      <c r="B285" s="2">
        <v>35</v>
      </c>
      <c r="C285" s="2">
        <v>30</v>
      </c>
      <c r="D285" s="2">
        <v>18.5</v>
      </c>
      <c r="E285" s="13"/>
      <c r="F285" s="15">
        <v>59.874688183800004</v>
      </c>
      <c r="G285" s="2">
        <f t="shared" si="19"/>
        <v>20492.112030905551</v>
      </c>
      <c r="H285" s="2">
        <f t="shared" si="21"/>
        <v>0.1009027</v>
      </c>
      <c r="I285" s="2">
        <f t="shared" si="23"/>
        <v>42.003451600994374</v>
      </c>
      <c r="J285" s="2">
        <f>0.013887*G285-114.59639</f>
        <v>169.97756977318539</v>
      </c>
      <c r="L285" s="2"/>
    </row>
    <row r="286" spans="1:12" ht="15" x14ac:dyDescent="0.25">
      <c r="A286" s="2">
        <v>18</v>
      </c>
      <c r="B286" s="2">
        <v>43</v>
      </c>
      <c r="C286" s="2">
        <v>30</v>
      </c>
      <c r="D286" s="2">
        <v>17.5</v>
      </c>
      <c r="E286" s="13"/>
      <c r="F286" s="15">
        <v>57.258029409000002</v>
      </c>
      <c r="G286" s="2">
        <f t="shared" si="19"/>
        <v>17535.271506506251</v>
      </c>
      <c r="H286" s="2">
        <f t="shared" si="21"/>
        <v>9.5448500000000006E-2</v>
      </c>
      <c r="I286" s="2">
        <f t="shared" si="23"/>
        <v>35.785215978182649</v>
      </c>
      <c r="J286" s="2">
        <f>0.009481*G286-26.4823</f>
        <v>139.76960915318577</v>
      </c>
      <c r="L286" s="2"/>
    </row>
    <row r="287" spans="1:12" ht="15" x14ac:dyDescent="0.25">
      <c r="A287" s="2">
        <v>18</v>
      </c>
      <c r="B287" s="2">
        <v>67</v>
      </c>
      <c r="C287" s="2">
        <v>30</v>
      </c>
      <c r="D287" s="2">
        <v>20.7</v>
      </c>
      <c r="E287" s="14">
        <v>62</v>
      </c>
      <c r="F287" s="15">
        <v>62</v>
      </c>
      <c r="G287" s="2">
        <f t="shared" si="19"/>
        <v>26566.379999999997</v>
      </c>
      <c r="H287" s="2">
        <f t="shared" si="21"/>
        <v>0.11290194000000001</v>
      </c>
      <c r="I287" s="2">
        <f t="shared" si="23"/>
        <v>54.777637139999989</v>
      </c>
      <c r="J287" s="2">
        <f>0.013887*G287-114.59639</f>
        <v>254.33092905999996</v>
      </c>
      <c r="L287" s="2"/>
    </row>
    <row r="288" spans="1:12" ht="15" x14ac:dyDescent="0.25">
      <c r="A288" s="2">
        <v>18</v>
      </c>
      <c r="B288" s="2">
        <v>71</v>
      </c>
      <c r="C288" s="2">
        <v>30</v>
      </c>
      <c r="D288" s="2">
        <v>19.5</v>
      </c>
      <c r="E288" s="14">
        <v>65</v>
      </c>
      <c r="F288" s="15">
        <v>65</v>
      </c>
      <c r="G288" s="2">
        <f t="shared" si="19"/>
        <v>24716.25</v>
      </c>
      <c r="H288" s="2">
        <f t="shared" si="21"/>
        <v>0.1063569</v>
      </c>
      <c r="I288" s="2">
        <f t="shared" si="23"/>
        <v>50.886813749999995</v>
      </c>
      <c r="J288" s="2">
        <f>0.013887*G288-114.59639</f>
        <v>228.63817375000002</v>
      </c>
      <c r="L288" s="2"/>
    </row>
    <row r="289" spans="1:12" ht="15" x14ac:dyDescent="0.25">
      <c r="A289" s="2">
        <v>18</v>
      </c>
      <c r="B289" s="2">
        <v>84</v>
      </c>
      <c r="C289" s="2">
        <v>30</v>
      </c>
      <c r="D289" s="2">
        <v>19.7</v>
      </c>
      <c r="E289" s="14">
        <v>65</v>
      </c>
      <c r="F289" s="15">
        <v>65</v>
      </c>
      <c r="G289" s="2">
        <f t="shared" si="19"/>
        <v>25225.85</v>
      </c>
      <c r="H289" s="2">
        <f t="shared" si="21"/>
        <v>0.10744774</v>
      </c>
      <c r="I289" s="2">
        <f t="shared" si="23"/>
        <v>51.958502549999992</v>
      </c>
      <c r="J289" s="2">
        <f>0.013887*G289-114.59639</f>
        <v>235.71498895000002</v>
      </c>
      <c r="L289" s="2"/>
    </row>
    <row r="290" spans="1:12" ht="15" x14ac:dyDescent="0.25">
      <c r="A290" s="2">
        <v>18</v>
      </c>
      <c r="B290" s="2">
        <v>111</v>
      </c>
      <c r="C290" s="2">
        <v>30</v>
      </c>
      <c r="D290" s="2">
        <v>17.2</v>
      </c>
      <c r="E290" s="13"/>
      <c r="F290" s="15">
        <v>56.473031776559992</v>
      </c>
      <c r="G290" s="2">
        <f t="shared" si="19"/>
        <v>16706.981720777505</v>
      </c>
      <c r="H290" s="2">
        <f t="shared" si="21"/>
        <v>9.3812240000000005E-2</v>
      </c>
      <c r="I290" s="2">
        <f t="shared" si="23"/>
        <v>34.04332255879509</v>
      </c>
      <c r="J290" s="2">
        <f>0.009481*G290-26.4823</f>
        <v>131.9165936946915</v>
      </c>
      <c r="L290" s="2"/>
    </row>
    <row r="291" spans="1:12" ht="15" x14ac:dyDescent="0.25">
      <c r="A291" s="2">
        <v>18</v>
      </c>
      <c r="B291" s="2">
        <v>117</v>
      </c>
      <c r="C291" s="2">
        <v>30</v>
      </c>
      <c r="D291" s="2">
        <v>19.8</v>
      </c>
      <c r="E291" s="13"/>
      <c r="F291" s="15">
        <v>63.276344591040001</v>
      </c>
      <c r="G291" s="2">
        <f t="shared" si="19"/>
        <v>24806.858133471324</v>
      </c>
      <c r="H291" s="2">
        <f t="shared" si="21"/>
        <v>0.10799316</v>
      </c>
      <c r="I291" s="2">
        <f t="shared" si="23"/>
        <v>51.077362654690191</v>
      </c>
      <c r="J291" s="2">
        <f>0.013887*G291-114.59639</f>
        <v>229.89644889951626</v>
      </c>
      <c r="L291" s="2"/>
    </row>
    <row r="292" spans="1:12" x14ac:dyDescent="0.25">
      <c r="A292" s="2">
        <v>18</v>
      </c>
      <c r="B292" s="2">
        <v>999</v>
      </c>
      <c r="C292" s="2">
        <v>30</v>
      </c>
      <c r="D292" s="2">
        <v>5</v>
      </c>
      <c r="F292" s="15">
        <v>24.549794723999998</v>
      </c>
      <c r="G292" s="2">
        <f t="shared" si="19"/>
        <v>613.74486809999996</v>
      </c>
      <c r="H292" s="2">
        <f t="shared" si="21"/>
        <v>2.7271E-2</v>
      </c>
      <c r="I292" s="2">
        <f t="shared" ref="I292:I310" si="24">0.001824*G292+0.587</f>
        <v>1.7064706394144</v>
      </c>
      <c r="J292" s="2" t="s">
        <v>10</v>
      </c>
      <c r="L292" s="2"/>
    </row>
    <row r="293" spans="1:12" x14ac:dyDescent="0.25">
      <c r="A293" s="2">
        <v>18</v>
      </c>
      <c r="B293" s="2">
        <v>999</v>
      </c>
      <c r="C293" s="2">
        <v>30</v>
      </c>
      <c r="D293" s="2">
        <v>6</v>
      </c>
      <c r="F293" s="15">
        <v>27.166453498799999</v>
      </c>
      <c r="G293" s="2">
        <f t="shared" si="19"/>
        <v>977.99232595679996</v>
      </c>
      <c r="H293" s="2">
        <f t="shared" si="21"/>
        <v>3.2725200000000003E-2</v>
      </c>
      <c r="I293" s="2">
        <f t="shared" si="24"/>
        <v>2.3708580025452033</v>
      </c>
      <c r="J293" s="2" t="s">
        <v>10</v>
      </c>
      <c r="L293" s="2"/>
    </row>
    <row r="294" spans="1:12" x14ac:dyDescent="0.25">
      <c r="A294" s="2">
        <v>18</v>
      </c>
      <c r="B294" s="2">
        <v>999</v>
      </c>
      <c r="C294" s="2">
        <v>30</v>
      </c>
      <c r="D294" s="2">
        <v>6</v>
      </c>
      <c r="F294" s="15">
        <v>27.166453498799999</v>
      </c>
      <c r="G294" s="2">
        <f t="shared" si="19"/>
        <v>977.99232595679996</v>
      </c>
      <c r="H294" s="2">
        <f t="shared" si="21"/>
        <v>3.2725200000000003E-2</v>
      </c>
      <c r="I294" s="2">
        <f t="shared" si="24"/>
        <v>2.3708580025452033</v>
      </c>
      <c r="J294" s="2" t="s">
        <v>10</v>
      </c>
      <c r="L294" s="2"/>
    </row>
    <row r="295" spans="1:12" x14ac:dyDescent="0.25">
      <c r="A295" s="2">
        <v>18</v>
      </c>
      <c r="B295" s="2">
        <v>999</v>
      </c>
      <c r="C295" s="2">
        <v>30</v>
      </c>
      <c r="D295" s="2">
        <v>6.6</v>
      </c>
      <c r="F295" s="15">
        <v>28.736448763679999</v>
      </c>
      <c r="G295" s="2">
        <f t="shared" si="19"/>
        <v>1251.7597081459005</v>
      </c>
      <c r="H295" s="2">
        <f t="shared" si="21"/>
        <v>3.5997719999999997E-2</v>
      </c>
      <c r="I295" s="2">
        <f t="shared" si="24"/>
        <v>2.8702097076581223</v>
      </c>
      <c r="J295" s="2" t="s">
        <v>10</v>
      </c>
      <c r="L295" s="2"/>
    </row>
    <row r="296" spans="1:12" x14ac:dyDescent="0.25">
      <c r="A296" s="2">
        <v>18</v>
      </c>
      <c r="B296" s="2">
        <v>999</v>
      </c>
      <c r="C296" s="2">
        <v>30</v>
      </c>
      <c r="D296" s="2">
        <v>6.7</v>
      </c>
      <c r="F296" s="15">
        <v>28.998114641159997</v>
      </c>
      <c r="G296" s="2">
        <f t="shared" si="19"/>
        <v>1301.7253662416722</v>
      </c>
      <c r="H296" s="2">
        <f t="shared" si="21"/>
        <v>3.6543140000000002E-2</v>
      </c>
      <c r="I296" s="2">
        <f t="shared" si="24"/>
        <v>2.9613470680248097</v>
      </c>
      <c r="J296" s="2" t="s">
        <v>10</v>
      </c>
      <c r="L296" s="2"/>
    </row>
    <row r="297" spans="1:12" x14ac:dyDescent="0.25">
      <c r="A297" s="2">
        <v>18</v>
      </c>
      <c r="B297" s="2">
        <v>999</v>
      </c>
      <c r="C297" s="2">
        <v>30</v>
      </c>
      <c r="D297" s="2">
        <v>7</v>
      </c>
      <c r="F297" s="15">
        <v>29.7831122736</v>
      </c>
      <c r="G297" s="2">
        <f t="shared" si="19"/>
        <v>1459.3725014064</v>
      </c>
      <c r="H297" s="2">
        <f t="shared" si="21"/>
        <v>3.8179400000000002E-2</v>
      </c>
      <c r="I297" s="2">
        <f t="shared" si="24"/>
        <v>3.2488954425652734</v>
      </c>
      <c r="J297" s="2" t="s">
        <v>10</v>
      </c>
      <c r="L297" s="2"/>
    </row>
    <row r="298" spans="1:12" x14ac:dyDescent="0.25">
      <c r="A298" s="2">
        <v>18</v>
      </c>
      <c r="B298" s="2">
        <v>999</v>
      </c>
      <c r="C298" s="2">
        <v>30</v>
      </c>
      <c r="D298" s="2">
        <v>7.2</v>
      </c>
      <c r="F298" s="15">
        <v>30.306444028559998</v>
      </c>
      <c r="G298" s="2">
        <f t="shared" si="19"/>
        <v>1571.0860584405505</v>
      </c>
      <c r="H298" s="2">
        <f t="shared" si="21"/>
        <v>3.9270240000000005E-2</v>
      </c>
      <c r="I298" s="2">
        <f t="shared" si="24"/>
        <v>3.4526609705955638</v>
      </c>
      <c r="J298" s="2" t="s">
        <v>10</v>
      </c>
      <c r="L298" s="2"/>
    </row>
    <row r="299" spans="1:12" x14ac:dyDescent="0.25">
      <c r="A299" s="2">
        <v>18</v>
      </c>
      <c r="B299" s="2">
        <v>999</v>
      </c>
      <c r="C299" s="2">
        <v>30</v>
      </c>
      <c r="D299" s="2">
        <v>7.7</v>
      </c>
      <c r="F299" s="15">
        <v>31.614773415960002</v>
      </c>
      <c r="G299" s="2">
        <f t="shared" si="19"/>
        <v>1874.4399158322688</v>
      </c>
      <c r="H299" s="2">
        <f t="shared" si="21"/>
        <v>4.1997340000000001E-2</v>
      </c>
      <c r="I299" s="2">
        <f t="shared" si="24"/>
        <v>4.0059784064780581</v>
      </c>
      <c r="J299" s="2" t="s">
        <v>10</v>
      </c>
      <c r="L299" s="2"/>
    </row>
    <row r="300" spans="1:12" x14ac:dyDescent="0.25">
      <c r="A300" s="2">
        <v>18</v>
      </c>
      <c r="B300" s="2">
        <v>999</v>
      </c>
      <c r="C300" s="2">
        <v>30</v>
      </c>
      <c r="D300" s="2">
        <v>8</v>
      </c>
      <c r="F300" s="15">
        <v>32.399771048399998</v>
      </c>
      <c r="G300" s="2">
        <f t="shared" si="19"/>
        <v>2073.5853470975999</v>
      </c>
      <c r="H300" s="2">
        <f t="shared" si="21"/>
        <v>4.3633600000000002E-2</v>
      </c>
      <c r="I300" s="2">
        <f t="shared" si="24"/>
        <v>4.3692196731060227</v>
      </c>
      <c r="J300" s="2" t="s">
        <v>10</v>
      </c>
      <c r="L300" s="2"/>
    </row>
    <row r="301" spans="1:12" x14ac:dyDescent="0.25">
      <c r="A301" s="2">
        <v>18</v>
      </c>
      <c r="B301" s="2">
        <v>999</v>
      </c>
      <c r="C301" s="2">
        <v>30</v>
      </c>
      <c r="D301" s="2">
        <v>8</v>
      </c>
      <c r="F301" s="15">
        <v>32.399771048399998</v>
      </c>
      <c r="G301" s="2">
        <f t="shared" si="19"/>
        <v>2073.5853470975999</v>
      </c>
      <c r="H301" s="2">
        <f t="shared" si="21"/>
        <v>4.3633600000000002E-2</v>
      </c>
      <c r="I301" s="2">
        <f t="shared" si="24"/>
        <v>4.3692196731060227</v>
      </c>
      <c r="J301" s="2" t="s">
        <v>10</v>
      </c>
      <c r="L301" s="2"/>
    </row>
    <row r="302" spans="1:12" x14ac:dyDescent="0.25">
      <c r="A302" s="2">
        <v>18</v>
      </c>
      <c r="B302" s="2">
        <v>999</v>
      </c>
      <c r="C302" s="2">
        <v>30</v>
      </c>
      <c r="D302" s="2">
        <v>8.1999999999999993</v>
      </c>
      <c r="F302" s="15">
        <v>32.923102803359996</v>
      </c>
      <c r="G302" s="2">
        <f t="shared" si="19"/>
        <v>2213.7494324979261</v>
      </c>
      <c r="H302" s="2">
        <f t="shared" si="21"/>
        <v>4.4724439999999997E-2</v>
      </c>
      <c r="I302" s="2">
        <f t="shared" si="24"/>
        <v>4.624878964876217</v>
      </c>
      <c r="J302" s="2" t="s">
        <v>10</v>
      </c>
      <c r="L302" s="2"/>
    </row>
    <row r="303" spans="1:12" x14ac:dyDescent="0.25">
      <c r="A303" s="2">
        <v>18</v>
      </c>
      <c r="B303" s="2">
        <v>999</v>
      </c>
      <c r="C303" s="2">
        <v>30</v>
      </c>
      <c r="D303" s="2">
        <v>8.9</v>
      </c>
      <c r="F303" s="15">
        <v>34.754763945720001</v>
      </c>
      <c r="G303" s="2">
        <f t="shared" si="19"/>
        <v>2752.9248521404816</v>
      </c>
      <c r="H303" s="2">
        <f t="shared" si="21"/>
        <v>4.8542380000000003E-2</v>
      </c>
      <c r="I303" s="2">
        <f t="shared" si="24"/>
        <v>5.6083349303042382</v>
      </c>
      <c r="J303" s="2" t="s">
        <v>10</v>
      </c>
      <c r="L303" s="2"/>
    </row>
    <row r="304" spans="1:12" x14ac:dyDescent="0.25">
      <c r="A304" s="2">
        <v>18</v>
      </c>
      <c r="B304" s="2">
        <v>999</v>
      </c>
      <c r="C304" s="2">
        <v>30</v>
      </c>
      <c r="D304" s="2">
        <v>9</v>
      </c>
      <c r="F304" s="15">
        <v>35.016429823199999</v>
      </c>
      <c r="G304" s="2">
        <f t="shared" si="19"/>
        <v>2836.3308156792</v>
      </c>
      <c r="H304" s="2">
        <f t="shared" si="21"/>
        <v>4.9087800000000001E-2</v>
      </c>
      <c r="I304" s="2">
        <f t="shared" si="24"/>
        <v>5.7604674077988607</v>
      </c>
      <c r="J304" s="2" t="s">
        <v>10</v>
      </c>
      <c r="L304" s="2"/>
    </row>
    <row r="305" spans="1:12" x14ac:dyDescent="0.25">
      <c r="A305" s="2">
        <v>18</v>
      </c>
      <c r="B305" s="2">
        <v>999</v>
      </c>
      <c r="C305" s="2">
        <v>30</v>
      </c>
      <c r="D305" s="2">
        <v>9.5</v>
      </c>
      <c r="F305" s="15">
        <v>36.324759210599993</v>
      </c>
      <c r="G305" s="2">
        <f t="shared" si="19"/>
        <v>3278.3095187566491</v>
      </c>
      <c r="H305" s="2">
        <f t="shared" si="21"/>
        <v>5.1814900000000004E-2</v>
      </c>
      <c r="I305" s="2">
        <f t="shared" si="24"/>
        <v>6.5666365622121283</v>
      </c>
      <c r="J305" s="2" t="s">
        <v>10</v>
      </c>
      <c r="L305" s="2"/>
    </row>
    <row r="306" spans="1:12" x14ac:dyDescent="0.25">
      <c r="A306" s="2">
        <v>18</v>
      </c>
      <c r="B306" s="2">
        <v>999</v>
      </c>
      <c r="C306" s="2">
        <v>30</v>
      </c>
      <c r="D306" s="2">
        <v>9.5</v>
      </c>
      <c r="F306" s="15">
        <v>36.324759210599993</v>
      </c>
      <c r="G306" s="2">
        <f t="shared" si="19"/>
        <v>3278.3095187566491</v>
      </c>
      <c r="H306" s="2">
        <f t="shared" si="21"/>
        <v>5.1814900000000004E-2</v>
      </c>
      <c r="I306" s="2">
        <f t="shared" si="24"/>
        <v>6.5666365622121283</v>
      </c>
      <c r="J306" s="2" t="s">
        <v>10</v>
      </c>
      <c r="L306" s="2"/>
    </row>
    <row r="307" spans="1:12" x14ac:dyDescent="0.25">
      <c r="A307" s="2">
        <v>18</v>
      </c>
      <c r="B307" s="2">
        <v>999</v>
      </c>
      <c r="C307" s="2">
        <v>30</v>
      </c>
      <c r="D307" s="2">
        <v>9.6999999999999993</v>
      </c>
      <c r="F307" s="15">
        <v>36.84809096555999</v>
      </c>
      <c r="G307" s="2">
        <f t="shared" si="19"/>
        <v>3467.0368789495392</v>
      </c>
      <c r="H307" s="2">
        <f t="shared" si="21"/>
        <v>5.290574E-2</v>
      </c>
      <c r="I307" s="2">
        <f t="shared" si="24"/>
        <v>6.9108752672039593</v>
      </c>
      <c r="J307" s="2" t="s">
        <v>10</v>
      </c>
      <c r="L307" s="2"/>
    </row>
    <row r="308" spans="1:12" x14ac:dyDescent="0.25">
      <c r="A308" s="2">
        <v>18</v>
      </c>
      <c r="B308" s="2">
        <v>999</v>
      </c>
      <c r="C308" s="2">
        <v>30</v>
      </c>
      <c r="D308" s="2">
        <v>10.199999999999999</v>
      </c>
      <c r="F308" s="15">
        <v>38.156420352959998</v>
      </c>
      <c r="G308" s="2">
        <f t="shared" si="19"/>
        <v>3969.7939735219579</v>
      </c>
      <c r="H308" s="2">
        <f t="shared" si="21"/>
        <v>5.5632839999999996E-2</v>
      </c>
      <c r="I308" s="2">
        <f t="shared" si="24"/>
        <v>7.8279042077040515</v>
      </c>
      <c r="J308" s="2" t="s">
        <v>10</v>
      </c>
      <c r="L308" s="2"/>
    </row>
    <row r="309" spans="1:12" x14ac:dyDescent="0.25">
      <c r="A309" s="2">
        <v>18</v>
      </c>
      <c r="B309" s="2">
        <v>999</v>
      </c>
      <c r="C309" s="2">
        <v>30</v>
      </c>
      <c r="D309" s="2">
        <v>10.4</v>
      </c>
      <c r="F309" s="15">
        <v>38.679752107919995</v>
      </c>
      <c r="G309" s="2">
        <f t="shared" si="19"/>
        <v>4183.6019879926271</v>
      </c>
      <c r="H309" s="2">
        <f t="shared" si="21"/>
        <v>5.6723680000000005E-2</v>
      </c>
      <c r="I309" s="2">
        <f t="shared" si="24"/>
        <v>8.2178900260985532</v>
      </c>
      <c r="J309" s="2" t="s">
        <v>10</v>
      </c>
      <c r="L309" s="2"/>
    </row>
    <row r="310" spans="1:12" x14ac:dyDescent="0.25">
      <c r="A310" s="2">
        <v>18</v>
      </c>
      <c r="B310" s="2">
        <v>999</v>
      </c>
      <c r="C310" s="2">
        <v>30</v>
      </c>
      <c r="D310" s="2">
        <v>10.7</v>
      </c>
      <c r="F310" s="15">
        <v>39.464749740359998</v>
      </c>
      <c r="G310" s="2">
        <f t="shared" si="19"/>
        <v>4518.3191977738152</v>
      </c>
      <c r="H310" s="2">
        <f t="shared" si="21"/>
        <v>5.8359939999999999E-2</v>
      </c>
      <c r="I310" s="2">
        <f t="shared" si="24"/>
        <v>8.8284142167394393</v>
      </c>
      <c r="J310" s="2" t="s">
        <v>10</v>
      </c>
      <c r="L310" s="2"/>
    </row>
    <row r="311" spans="1:12" x14ac:dyDescent="0.25">
      <c r="A311" s="2">
        <v>18</v>
      </c>
      <c r="B311" s="2">
        <v>999</v>
      </c>
      <c r="C311" s="2">
        <v>30</v>
      </c>
      <c r="D311" s="2">
        <v>13.2</v>
      </c>
      <c r="F311" s="15">
        <v>46.006396677359994</v>
      </c>
      <c r="G311" s="2">
        <f t="shared" si="19"/>
        <v>8016.1545570632043</v>
      </c>
      <c r="H311" s="2">
        <f t="shared" si="21"/>
        <v>7.1995439999999994E-2</v>
      </c>
      <c r="I311" s="2">
        <f>0.002103*G311-1.09146</f>
        <v>15.766513033503918</v>
      </c>
      <c r="J311" s="2">
        <f>0.009481*G311-26.4823</f>
        <v>49.518861355516236</v>
      </c>
      <c r="L311" s="2"/>
    </row>
    <row r="312" spans="1:12" ht="16.5" thickBot="1" x14ac:dyDescent="0.3">
      <c r="A312" s="2">
        <v>18</v>
      </c>
      <c r="B312" s="2">
        <v>999</v>
      </c>
      <c r="C312" s="2">
        <v>30</v>
      </c>
      <c r="D312" s="2">
        <v>15.8</v>
      </c>
      <c r="F312" s="15">
        <v>52.809709491840003</v>
      </c>
      <c r="G312" s="2">
        <f t="shared" si="19"/>
        <v>13183.415877542939</v>
      </c>
      <c r="H312" s="2">
        <f t="shared" si="21"/>
        <v>8.6176360000000007E-2</v>
      </c>
      <c r="I312" s="10">
        <f>0.002103*G312-1.09146</f>
        <v>26.633263590472797</v>
      </c>
      <c r="J312" s="10">
        <f>0.009481*G312-26.4823</f>
        <v>98.509665934984611</v>
      </c>
      <c r="L312" s="2"/>
    </row>
    <row r="313" spans="1:12" ht="16.5" thickBot="1" x14ac:dyDescent="0.3">
      <c r="H313" s="2">
        <f>SUM(H3:H312)</f>
        <v>18.206665020000013</v>
      </c>
      <c r="I313" s="2">
        <f>SUM(I3:I312)</f>
        <v>4112.4768340057708</v>
      </c>
      <c r="J313" s="2">
        <f>SUM(J223:J312)</f>
        <v>5750.981834251591</v>
      </c>
      <c r="L313" s="2"/>
    </row>
    <row r="314" spans="1:12" ht="16.5" thickBot="1" x14ac:dyDescent="0.3">
      <c r="I314" s="9" t="s">
        <v>15</v>
      </c>
      <c r="L314" s="2"/>
    </row>
    <row r="315" spans="1:12" ht="16.5" thickBot="1" x14ac:dyDescent="0.3">
      <c r="L315" s="2"/>
    </row>
    <row r="316" spans="1:12" ht="16.5" thickBot="1" x14ac:dyDescent="0.3">
      <c r="H316" s="9">
        <f>H313/15.4</f>
        <v>1.1822509753246762</v>
      </c>
      <c r="I316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Marked trees</vt:lpstr>
      <vt:lpstr>Sheet1</vt:lpstr>
      <vt:lpstr>Vol estimates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Asherin</dc:creator>
  <cp:lastModifiedBy>Damon Vaughan</cp:lastModifiedBy>
  <cp:lastPrinted>2016-06-08T15:19:35Z</cp:lastPrinted>
  <dcterms:created xsi:type="dcterms:W3CDTF">2012-07-23T20:07:39Z</dcterms:created>
  <dcterms:modified xsi:type="dcterms:W3CDTF">2018-07-12T16:27:20Z</dcterms:modified>
</cp:coreProperties>
</file>