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K12" i="5" l="1"/>
  <c r="H12" i="5"/>
  <c r="G12" i="5"/>
  <c r="K11" i="5"/>
  <c r="H11" i="5"/>
  <c r="G11" i="5"/>
  <c r="K10" i="5"/>
  <c r="H10" i="5"/>
  <c r="G10" i="5"/>
  <c r="K9" i="5"/>
  <c r="H9" i="5"/>
  <c r="G9" i="5"/>
  <c r="K8" i="5"/>
  <c r="H8" i="5"/>
  <c r="G8" i="5"/>
  <c r="K7" i="5"/>
  <c r="H7" i="5"/>
  <c r="G7" i="5"/>
  <c r="K6" i="5"/>
  <c r="H6" i="5"/>
  <c r="G6" i="5"/>
  <c r="K5" i="5"/>
  <c r="H5" i="5"/>
  <c r="G5" i="5"/>
  <c r="K4" i="5"/>
  <c r="H4" i="5"/>
  <c r="G4" i="5"/>
  <c r="K3" i="5"/>
  <c r="H3" i="5"/>
  <c r="G3" i="5"/>
  <c r="K14" i="4"/>
  <c r="I14" i="4"/>
  <c r="H14" i="4"/>
  <c r="G14" i="4"/>
  <c r="K13" i="4"/>
  <c r="I13" i="4"/>
  <c r="H13" i="4"/>
  <c r="G13" i="4"/>
  <c r="K12" i="4"/>
  <c r="I12" i="4"/>
  <c r="H12" i="4"/>
  <c r="G12" i="4"/>
  <c r="K11" i="4"/>
  <c r="I11" i="4"/>
  <c r="H11" i="4"/>
  <c r="G11" i="4"/>
  <c r="K10" i="4"/>
  <c r="I10" i="4"/>
  <c r="H10" i="4"/>
  <c r="G10" i="4"/>
  <c r="K9" i="4"/>
  <c r="I9" i="4"/>
  <c r="H9" i="4"/>
  <c r="G9" i="4"/>
  <c r="K8" i="4"/>
  <c r="I8" i="4"/>
  <c r="H8" i="4"/>
  <c r="G8" i="4"/>
  <c r="K7" i="4"/>
  <c r="I7" i="4"/>
  <c r="H7" i="4"/>
  <c r="G7" i="4"/>
  <c r="K6" i="4"/>
  <c r="I6" i="4"/>
  <c r="H6" i="4"/>
  <c r="G6" i="4"/>
  <c r="K5" i="4"/>
  <c r="I5" i="4"/>
  <c r="H5" i="4"/>
  <c r="G5" i="4"/>
  <c r="K4" i="4"/>
  <c r="I4" i="4"/>
  <c r="H4" i="4"/>
  <c r="G4" i="4"/>
  <c r="K3" i="4"/>
  <c r="I3" i="4"/>
  <c r="H3" i="4"/>
  <c r="G3" i="4"/>
  <c r="K5" i="3"/>
  <c r="I5" i="3"/>
  <c r="H5" i="3"/>
  <c r="G5" i="3"/>
  <c r="K4" i="3"/>
  <c r="I4" i="3"/>
  <c r="H4" i="3"/>
  <c r="G4" i="3"/>
  <c r="K3" i="3"/>
  <c r="I3" i="3"/>
  <c r="H3" i="3"/>
  <c r="G3" i="3"/>
  <c r="K6" i="2"/>
  <c r="K5" i="2"/>
  <c r="K4" i="2"/>
  <c r="K3" i="2"/>
  <c r="I6" i="2"/>
  <c r="H6" i="2"/>
  <c r="G6" i="2"/>
  <c r="I5" i="2"/>
  <c r="H5" i="2"/>
  <c r="G5" i="2"/>
  <c r="I4" i="2"/>
  <c r="H4" i="2"/>
  <c r="G4" i="2"/>
  <c r="I3" i="2"/>
  <c r="H3" i="2"/>
  <c r="G3" i="2"/>
  <c r="K3" i="1"/>
  <c r="I3" i="1"/>
  <c r="H3" i="1"/>
  <c r="G3" i="1"/>
  <c r="D3" i="5" l="1"/>
  <c r="D14" i="4"/>
  <c r="D13" i="4"/>
  <c r="D12" i="4"/>
  <c r="D11" i="4"/>
  <c r="D10" i="4"/>
  <c r="D9" i="4"/>
  <c r="D8" i="4"/>
  <c r="D7" i="4"/>
  <c r="D6" i="4"/>
  <c r="D5" i="4"/>
  <c r="D4" i="4"/>
  <c r="C13" i="4"/>
  <c r="C12" i="4"/>
  <c r="C11" i="4"/>
  <c r="C10" i="4"/>
  <c r="C9" i="4"/>
  <c r="C8" i="4"/>
  <c r="C7" i="4"/>
  <c r="C6" i="4"/>
  <c r="C5" i="4"/>
  <c r="C4" i="4"/>
  <c r="C3" i="4"/>
  <c r="D3" i="4"/>
  <c r="D5" i="3"/>
  <c r="C4" i="3"/>
  <c r="D4" i="3"/>
  <c r="C3" i="3"/>
  <c r="D3" i="3"/>
  <c r="C3" i="2"/>
  <c r="D4" i="2"/>
  <c r="C4" i="2"/>
  <c r="D5" i="2"/>
  <c r="D3" i="2"/>
  <c r="C5" i="2"/>
  <c r="D6" i="2"/>
  <c r="D3" i="1"/>
</calcChain>
</file>

<file path=xl/sharedStrings.xml><?xml version="1.0" encoding="utf-8"?>
<sst xmlns="http://schemas.openxmlformats.org/spreadsheetml/2006/main" count="94" uniqueCount="71">
  <si>
    <t>Name</t>
  </si>
  <si>
    <t>Start Year</t>
  </si>
  <si>
    <t>End Year</t>
  </si>
  <si>
    <t>Colour</t>
  </si>
  <si>
    <t>Level 1</t>
  </si>
  <si>
    <t>Stelliferous</t>
  </si>
  <si>
    <t>#000080</t>
  </si>
  <si>
    <t>Level 2</t>
  </si>
  <si>
    <t>Hadean</t>
  </si>
  <si>
    <t>Archean</t>
  </si>
  <si>
    <t>Proterozoic</t>
  </si>
  <si>
    <t>Phanerozoic</t>
  </si>
  <si>
    <t>Level 3</t>
  </si>
  <si>
    <t>Paleozoic</t>
  </si>
  <si>
    <t>Mesozoic</t>
  </si>
  <si>
    <t>Cenozoic</t>
  </si>
  <si>
    <t>#cc0000</t>
  </si>
  <si>
    <t>#cc0099</t>
  </si>
  <si>
    <t>#6699ff</t>
  </si>
  <si>
    <t>#00cc00</t>
  </si>
  <si>
    <t>#ffff99</t>
  </si>
  <si>
    <t>#ff9933</t>
  </si>
  <si>
    <t>Level 4</t>
  </si>
  <si>
    <t>Cambrian</t>
  </si>
  <si>
    <t>Ordovician</t>
  </si>
  <si>
    <t>Silurian</t>
  </si>
  <si>
    <t>Devonian</t>
  </si>
  <si>
    <t>Carboniferous</t>
  </si>
  <si>
    <t>Permian</t>
  </si>
  <si>
    <t>Triassic</t>
  </si>
  <si>
    <t>Jurassic</t>
  </si>
  <si>
    <t>Cretaceous</t>
  </si>
  <si>
    <t>Paleogene</t>
  </si>
  <si>
    <t>Neogene</t>
  </si>
  <si>
    <t>Quaternary</t>
  </si>
  <si>
    <t>#ff9966</t>
  </si>
  <si>
    <t>#ff99ff</t>
  </si>
  <si>
    <t>#33ccff</t>
  </si>
  <si>
    <t>#669999</t>
  </si>
  <si>
    <t>#009933</t>
  </si>
  <si>
    <t>#99cc00</t>
  </si>
  <si>
    <t>#cc9900</t>
  </si>
  <si>
    <t>#ffcc00</t>
  </si>
  <si>
    <t>#ff99cc</t>
  </si>
  <si>
    <t>#9999ff</t>
  </si>
  <si>
    <t>#0066ff</t>
  </si>
  <si>
    <t>Level 5</t>
  </si>
  <si>
    <t>Lower Paleolithic</t>
  </si>
  <si>
    <t>Middle Paleolithic</t>
  </si>
  <si>
    <t>Upper Paleolithic</t>
  </si>
  <si>
    <t>Neolithic</t>
  </si>
  <si>
    <t>Bronze Age</t>
  </si>
  <si>
    <t>Classical Era</t>
  </si>
  <si>
    <t>Iron Age</t>
  </si>
  <si>
    <t>Medieval</t>
  </si>
  <si>
    <t>Early Modern</t>
  </si>
  <si>
    <t>Modern</t>
  </si>
  <si>
    <t>#66ccff</t>
  </si>
  <si>
    <t>#99ff99</t>
  </si>
  <si>
    <t>#ffcc66</t>
  </si>
  <si>
    <t>#cc6600</t>
  </si>
  <si>
    <t>#996633</t>
  </si>
  <si>
    <t>#669900</t>
  </si>
  <si>
    <t>#00cc66</t>
  </si>
  <si>
    <t>#33cccc</t>
  </si>
  <si>
    <t>#e6e6e6</t>
  </si>
  <si>
    <t>#ccccff</t>
  </si>
  <si>
    <t>#ffccff</t>
  </si>
  <si>
    <t>#ffcc99</t>
  </si>
  <si>
    <t>#ccff66</t>
  </si>
  <si>
    <t>#66ffcc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</si>
</sst>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nsolas"/>
      <family val="3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3" sqref="H3"/>
    </sheetView>
  </sheetViews>
  <sheetFormatPr defaultRowHeight="14.4" x14ac:dyDescent="0.3"/>
  <cols>
    <col min="2" max="2" width="14.77734375" customWidth="1"/>
    <col min="3" max="3" width="11.77734375" customWidth="1"/>
    <col min="4" max="4" width="12" bestFit="1" customWidth="1"/>
  </cols>
  <sheetData>
    <row r="1" spans="1:11" x14ac:dyDescent="0.3">
      <c r="A1" t="s">
        <v>4</v>
      </c>
    </row>
    <row r="2" spans="1:11" x14ac:dyDescent="0.3">
      <c r="B2" t="s">
        <v>0</v>
      </c>
      <c r="C2" t="s">
        <v>2</v>
      </c>
      <c r="D2" t="s">
        <v>1</v>
      </c>
      <c r="E2" t="s">
        <v>3</v>
      </c>
    </row>
    <row r="3" spans="1:11" x14ac:dyDescent="0.3">
      <c r="B3" t="s">
        <v>5</v>
      </c>
      <c r="C3">
        <v>0</v>
      </c>
      <c r="D3">
        <f>13.8*10^9</f>
        <v>13800000000</v>
      </c>
      <c r="E3" s="1" t="s">
        <v>6</v>
      </c>
      <c r="G3">
        <f>LOG10(C3+1)</f>
        <v>0</v>
      </c>
      <c r="H3">
        <f>LOG10(D3+1)</f>
        <v>10.139879086432707</v>
      </c>
      <c r="I3" t="str">
        <f>E3</f>
        <v>#000080</v>
      </c>
      <c r="J3">
        <v>1</v>
      </c>
      <c r="K3" t="str">
        <f>B3</f>
        <v>Stelliferous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3" sqref="H3"/>
    </sheetView>
  </sheetViews>
  <sheetFormatPr defaultRowHeight="14.4" x14ac:dyDescent="0.3"/>
  <cols>
    <col min="4" max="4" width="11.109375" customWidth="1"/>
  </cols>
  <sheetData>
    <row r="1" spans="1:11" x14ac:dyDescent="0.3">
      <c r="A1" t="s">
        <v>7</v>
      </c>
    </row>
    <row r="2" spans="1:11" x14ac:dyDescent="0.3">
      <c r="B2" t="s">
        <v>0</v>
      </c>
      <c r="C2" t="s">
        <v>2</v>
      </c>
      <c r="D2" t="s">
        <v>1</v>
      </c>
      <c r="E2" t="s">
        <v>3</v>
      </c>
    </row>
    <row r="3" spans="1:11" x14ac:dyDescent="0.3">
      <c r="B3" t="s">
        <v>8</v>
      </c>
      <c r="C3">
        <f>4030*10^6</f>
        <v>4030000000</v>
      </c>
      <c r="D3">
        <f>4.57*10^9</f>
        <v>4570000000</v>
      </c>
      <c r="E3" t="s">
        <v>16</v>
      </c>
      <c r="G3">
        <f t="shared" ref="G3:H6" si="0">LOG10(C3+1)</f>
        <v>9.6053050462488745</v>
      </c>
      <c r="H3">
        <f t="shared" si="0"/>
        <v>9.6599162001648811</v>
      </c>
      <c r="I3" t="str">
        <f>E3</f>
        <v>#cc0000</v>
      </c>
      <c r="J3">
        <v>2</v>
      </c>
      <c r="K3" t="str">
        <f>"'"&amp;B3&amp;"'"</f>
        <v>'Hadean'</v>
      </c>
    </row>
    <row r="4" spans="1:11" x14ac:dyDescent="0.3">
      <c r="B4" t="s">
        <v>9</v>
      </c>
      <c r="C4">
        <f>2420*10^6</f>
        <v>2420000000</v>
      </c>
      <c r="D4">
        <f>4030*10^6</f>
        <v>4030000000</v>
      </c>
      <c r="E4" s="2" t="s">
        <v>17</v>
      </c>
      <c r="G4">
        <f t="shared" si="0"/>
        <v>9.383815366159892</v>
      </c>
      <c r="H4">
        <f t="shared" si="0"/>
        <v>9.6053050462488745</v>
      </c>
      <c r="I4" t="str">
        <f>E4</f>
        <v>#cc0099</v>
      </c>
      <c r="J4">
        <v>2</v>
      </c>
      <c r="K4" t="str">
        <f t="shared" ref="K4:K6" si="1">"'"&amp;B4&amp;"'"</f>
        <v>'Archean'</v>
      </c>
    </row>
    <row r="5" spans="1:11" x14ac:dyDescent="0.3">
      <c r="B5" t="s">
        <v>10</v>
      </c>
      <c r="C5">
        <f>541*10^6</f>
        <v>541000000</v>
      </c>
      <c r="D5">
        <f>2420*10^6</f>
        <v>2420000000</v>
      </c>
      <c r="E5" s="2" t="s">
        <v>18</v>
      </c>
      <c r="G5">
        <f t="shared" si="0"/>
        <v>8.7331972659093324</v>
      </c>
      <c r="H5">
        <f t="shared" si="0"/>
        <v>9.383815366159892</v>
      </c>
      <c r="I5" t="str">
        <f>E5</f>
        <v>#6699ff</v>
      </c>
      <c r="J5">
        <v>2</v>
      </c>
      <c r="K5" t="str">
        <f t="shared" si="1"/>
        <v>'Proterozoic'</v>
      </c>
    </row>
    <row r="6" spans="1:11" x14ac:dyDescent="0.3">
      <c r="B6" t="s">
        <v>11</v>
      </c>
      <c r="C6">
        <v>0</v>
      </c>
      <c r="D6">
        <f>541*10^6</f>
        <v>541000000</v>
      </c>
      <c r="E6" s="2" t="s">
        <v>19</v>
      </c>
      <c r="G6">
        <f t="shared" si="0"/>
        <v>0</v>
      </c>
      <c r="H6">
        <f t="shared" si="0"/>
        <v>8.7331972659093324</v>
      </c>
      <c r="I6" t="str">
        <f>E6</f>
        <v>#00cc00</v>
      </c>
      <c r="J6">
        <v>2</v>
      </c>
      <c r="K6" t="str">
        <f t="shared" si="1"/>
        <v>'Phanerozoic'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3" sqref="H3"/>
    </sheetView>
  </sheetViews>
  <sheetFormatPr defaultRowHeight="14.4" x14ac:dyDescent="0.3"/>
  <cols>
    <col min="3" max="4" width="10" bestFit="1" customWidth="1"/>
  </cols>
  <sheetData>
    <row r="1" spans="1:11" x14ac:dyDescent="0.3">
      <c r="A1" t="s">
        <v>12</v>
      </c>
    </row>
    <row r="2" spans="1:11" x14ac:dyDescent="0.3">
      <c r="B2" t="s">
        <v>0</v>
      </c>
      <c r="C2" t="s">
        <v>2</v>
      </c>
      <c r="D2" t="s">
        <v>1</v>
      </c>
      <c r="E2" t="s">
        <v>3</v>
      </c>
    </row>
    <row r="3" spans="1:11" x14ac:dyDescent="0.3">
      <c r="B3" t="s">
        <v>13</v>
      </c>
      <c r="C3">
        <f>252*10^6</f>
        <v>252000000</v>
      </c>
      <c r="D3">
        <f>541*10^6</f>
        <v>541000000</v>
      </c>
      <c r="E3" s="2" t="s">
        <v>16</v>
      </c>
      <c r="G3">
        <f t="shared" ref="G3:H5" si="0">LOG10(C3+1)</f>
        <v>8.4014005425049341</v>
      </c>
      <c r="H3">
        <f t="shared" si="0"/>
        <v>8.7331972659093324</v>
      </c>
      <c r="I3" t="str">
        <f>E3</f>
        <v>#cc0000</v>
      </c>
      <c r="J3">
        <v>2</v>
      </c>
      <c r="K3" t="str">
        <f>"'"&amp;B3&amp;"'"</f>
        <v>'Paleozoic'</v>
      </c>
    </row>
    <row r="4" spans="1:11" x14ac:dyDescent="0.3">
      <c r="B4" t="s">
        <v>14</v>
      </c>
      <c r="C4">
        <f>66*10^6</f>
        <v>66000000</v>
      </c>
      <c r="D4">
        <f>252*10^6</f>
        <v>252000000</v>
      </c>
      <c r="E4" s="2" t="s">
        <v>21</v>
      </c>
      <c r="G4">
        <f t="shared" si="0"/>
        <v>7.8195439421220883</v>
      </c>
      <c r="H4">
        <f t="shared" si="0"/>
        <v>8.4014005425049341</v>
      </c>
      <c r="I4" t="str">
        <f>E4</f>
        <v>#ff9933</v>
      </c>
      <c r="J4">
        <v>2</v>
      </c>
      <c r="K4" t="str">
        <f>"'"&amp;B4&amp;"'"</f>
        <v>'Mesozoic'</v>
      </c>
    </row>
    <row r="5" spans="1:11" x14ac:dyDescent="0.3">
      <c r="B5" t="s">
        <v>15</v>
      </c>
      <c r="C5">
        <v>0</v>
      </c>
      <c r="D5">
        <f>66*10^6</f>
        <v>66000000</v>
      </c>
      <c r="E5" s="2" t="s">
        <v>20</v>
      </c>
      <c r="G5">
        <f t="shared" si="0"/>
        <v>0</v>
      </c>
      <c r="H5">
        <f t="shared" si="0"/>
        <v>7.8195439421220883</v>
      </c>
      <c r="I5" t="str">
        <f>E5</f>
        <v>#ffff99</v>
      </c>
      <c r="J5">
        <v>2</v>
      </c>
      <c r="K5" t="str">
        <f>"'"&amp;B5&amp;"'"</f>
        <v>'Cenozoic'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3" sqref="H3"/>
    </sheetView>
  </sheetViews>
  <sheetFormatPr defaultRowHeight="14.4" x14ac:dyDescent="0.3"/>
  <cols>
    <col min="3" max="4" width="10" bestFit="1" customWidth="1"/>
  </cols>
  <sheetData>
    <row r="1" spans="1:11" x14ac:dyDescent="0.3">
      <c r="A1" t="s">
        <v>22</v>
      </c>
    </row>
    <row r="2" spans="1:11" x14ac:dyDescent="0.3">
      <c r="B2" t="s">
        <v>0</v>
      </c>
      <c r="C2" t="s">
        <v>2</v>
      </c>
      <c r="D2" t="s">
        <v>1</v>
      </c>
      <c r="E2" t="s">
        <v>3</v>
      </c>
    </row>
    <row r="3" spans="1:11" x14ac:dyDescent="0.3">
      <c r="B3" t="s">
        <v>23</v>
      </c>
      <c r="C3">
        <f>485*10^6</f>
        <v>485000000</v>
      </c>
      <c r="D3">
        <f>541*10^6</f>
        <v>541000000</v>
      </c>
      <c r="E3" s="2" t="s">
        <v>45</v>
      </c>
      <c r="G3">
        <f>LOG10(C3+1)</f>
        <v>8.6857417394977166</v>
      </c>
      <c r="H3">
        <f>LOG10(D3+1)</f>
        <v>8.7331972659093324</v>
      </c>
      <c r="I3" t="str">
        <f>E3</f>
        <v>#0066ff</v>
      </c>
      <c r="J3">
        <v>4</v>
      </c>
      <c r="K3" t="str">
        <f>"'"&amp;B3&amp;"'"</f>
        <v>'Cambrian'</v>
      </c>
    </row>
    <row r="4" spans="1:11" x14ac:dyDescent="0.3">
      <c r="B4" t="s">
        <v>24</v>
      </c>
      <c r="C4">
        <f>443*10^6</f>
        <v>443000000</v>
      </c>
      <c r="D4">
        <f>485*10^6</f>
        <v>485000000</v>
      </c>
      <c r="E4" s="2" t="s">
        <v>44</v>
      </c>
      <c r="G4">
        <f t="shared" ref="G4:G14" si="0">LOG10(C4+1)</f>
        <v>8.6464037272034187</v>
      </c>
      <c r="H4">
        <f t="shared" ref="H4:H14" si="1">LOG10(D4+1)</f>
        <v>8.6857417394977166</v>
      </c>
      <c r="I4" t="str">
        <f t="shared" ref="I4:I14" si="2">E4</f>
        <v>#9999ff</v>
      </c>
      <c r="J4">
        <v>4</v>
      </c>
      <c r="K4" t="str">
        <f t="shared" ref="K4:K14" si="3">"'"&amp;B4&amp;"'"</f>
        <v>'Ordovician'</v>
      </c>
    </row>
    <row r="5" spans="1:11" x14ac:dyDescent="0.3">
      <c r="B5" t="s">
        <v>25</v>
      </c>
      <c r="C5">
        <f>419*10^6</f>
        <v>419000000</v>
      </c>
      <c r="D5">
        <f>443*10^6</f>
        <v>443000000</v>
      </c>
      <c r="E5" s="2" t="s">
        <v>43</v>
      </c>
      <c r="G5">
        <f t="shared" si="0"/>
        <v>8.6222140240027976</v>
      </c>
      <c r="H5">
        <f t="shared" si="1"/>
        <v>8.6464037272034187</v>
      </c>
      <c r="I5" t="str">
        <f t="shared" si="2"/>
        <v>#ff99cc</v>
      </c>
      <c r="J5">
        <v>4</v>
      </c>
      <c r="K5" t="str">
        <f t="shared" si="3"/>
        <v>'Silurian'</v>
      </c>
    </row>
    <row r="6" spans="1:11" x14ac:dyDescent="0.3">
      <c r="B6" t="s">
        <v>26</v>
      </c>
      <c r="C6">
        <f>359*10^6</f>
        <v>359000000</v>
      </c>
      <c r="D6">
        <f>419*10^6</f>
        <v>419000000</v>
      </c>
      <c r="E6" s="2" t="s">
        <v>35</v>
      </c>
      <c r="G6">
        <f t="shared" si="0"/>
        <v>8.5550944497880526</v>
      </c>
      <c r="H6">
        <f t="shared" si="1"/>
        <v>8.6222140240027976</v>
      </c>
      <c r="I6" t="str">
        <f t="shared" si="2"/>
        <v>#ff9966</v>
      </c>
      <c r="J6">
        <v>4</v>
      </c>
      <c r="K6" t="str">
        <f t="shared" si="3"/>
        <v>'Devonian'</v>
      </c>
    </row>
    <row r="7" spans="1:11" x14ac:dyDescent="0.3">
      <c r="B7" t="s">
        <v>27</v>
      </c>
      <c r="C7">
        <f>299*10^6</f>
        <v>299000000</v>
      </c>
      <c r="D7">
        <f>359*10^6</f>
        <v>359000000</v>
      </c>
      <c r="E7" s="2" t="s">
        <v>42</v>
      </c>
      <c r="G7">
        <f t="shared" si="0"/>
        <v>8.4756711897769197</v>
      </c>
      <c r="H7">
        <f t="shared" si="1"/>
        <v>8.5550944497880526</v>
      </c>
      <c r="I7" t="str">
        <f t="shared" si="2"/>
        <v>#ffcc00</v>
      </c>
      <c r="J7">
        <v>4</v>
      </c>
      <c r="K7" t="str">
        <f t="shared" si="3"/>
        <v>'Carboniferous'</v>
      </c>
    </row>
    <row r="8" spans="1:11" x14ac:dyDescent="0.3">
      <c r="B8" t="s">
        <v>28</v>
      </c>
      <c r="C8">
        <f>252*10^6</f>
        <v>252000000</v>
      </c>
      <c r="D8">
        <f>299*10^6</f>
        <v>299000000</v>
      </c>
      <c r="E8" s="2" t="s">
        <v>41</v>
      </c>
      <c r="G8">
        <f t="shared" si="0"/>
        <v>8.4014005425049341</v>
      </c>
      <c r="H8">
        <f t="shared" si="1"/>
        <v>8.4756711897769197</v>
      </c>
      <c r="I8" t="str">
        <f t="shared" si="2"/>
        <v>#cc9900</v>
      </c>
      <c r="J8">
        <v>4</v>
      </c>
      <c r="K8" t="str">
        <f t="shared" si="3"/>
        <v>'Permian'</v>
      </c>
    </row>
    <row r="9" spans="1:11" x14ac:dyDescent="0.3">
      <c r="B9" t="s">
        <v>29</v>
      </c>
      <c r="C9">
        <f>201*10^6</f>
        <v>201000000</v>
      </c>
      <c r="D9">
        <f>252*10^6</f>
        <v>252000000</v>
      </c>
      <c r="E9" s="2" t="s">
        <v>40</v>
      </c>
      <c r="G9">
        <f t="shared" si="0"/>
        <v>8.3031960595811576</v>
      </c>
      <c r="H9">
        <f t="shared" si="1"/>
        <v>8.4014005425049341</v>
      </c>
      <c r="I9" t="str">
        <f t="shared" si="2"/>
        <v>#99cc00</v>
      </c>
      <c r="J9">
        <v>4</v>
      </c>
      <c r="K9" t="str">
        <f t="shared" si="3"/>
        <v>'Triassic'</v>
      </c>
    </row>
    <row r="10" spans="1:11" x14ac:dyDescent="0.3">
      <c r="B10" t="s">
        <v>30</v>
      </c>
      <c r="C10">
        <f>145*10^6</f>
        <v>145000000</v>
      </c>
      <c r="D10">
        <f>201*10^6</f>
        <v>201000000</v>
      </c>
      <c r="E10" s="2" t="s">
        <v>39</v>
      </c>
      <c r="G10">
        <f t="shared" si="0"/>
        <v>8.1613680052301092</v>
      </c>
      <c r="H10">
        <f t="shared" si="1"/>
        <v>8.3031960595811576</v>
      </c>
      <c r="I10" t="str">
        <f t="shared" si="2"/>
        <v>#009933</v>
      </c>
      <c r="J10">
        <v>4</v>
      </c>
      <c r="K10" t="str">
        <f t="shared" si="3"/>
        <v>'Jurassic'</v>
      </c>
    </row>
    <row r="11" spans="1:11" x14ac:dyDescent="0.3">
      <c r="B11" t="s">
        <v>31</v>
      </c>
      <c r="C11">
        <f>66*10^6</f>
        <v>66000000</v>
      </c>
      <c r="D11">
        <f>145*10^6</f>
        <v>145000000</v>
      </c>
      <c r="E11" s="2" t="s">
        <v>38</v>
      </c>
      <c r="G11">
        <f t="shared" si="0"/>
        <v>7.8195439421220883</v>
      </c>
      <c r="H11">
        <f t="shared" si="1"/>
        <v>8.1613680052301092</v>
      </c>
      <c r="I11" t="str">
        <f t="shared" si="2"/>
        <v>#669999</v>
      </c>
      <c r="J11">
        <v>4</v>
      </c>
      <c r="K11" t="str">
        <f t="shared" si="3"/>
        <v>'Cretaceous'</v>
      </c>
    </row>
    <row r="12" spans="1:11" x14ac:dyDescent="0.3">
      <c r="B12" t="s">
        <v>32</v>
      </c>
      <c r="C12">
        <f>23*10^6</f>
        <v>23000000</v>
      </c>
      <c r="D12">
        <f>66*10^6</f>
        <v>66000000</v>
      </c>
      <c r="E12" s="2" t="s">
        <v>37</v>
      </c>
      <c r="G12">
        <f t="shared" si="0"/>
        <v>7.3617278548999616</v>
      </c>
      <c r="H12">
        <f t="shared" si="1"/>
        <v>7.8195439421220883</v>
      </c>
      <c r="I12" t="str">
        <f t="shared" si="2"/>
        <v>#33ccff</v>
      </c>
      <c r="J12">
        <v>4</v>
      </c>
      <c r="K12" t="str">
        <f t="shared" si="3"/>
        <v>'Paleogene'</v>
      </c>
    </row>
    <row r="13" spans="1:11" x14ac:dyDescent="0.3">
      <c r="B13" t="s">
        <v>33</v>
      </c>
      <c r="C13">
        <f>2*10^6</f>
        <v>2000000</v>
      </c>
      <c r="D13">
        <f>23*10^6</f>
        <v>23000000</v>
      </c>
      <c r="E13" s="2" t="s">
        <v>36</v>
      </c>
      <c r="G13">
        <f t="shared" si="0"/>
        <v>6.3010302128111677</v>
      </c>
      <c r="H13">
        <f t="shared" si="1"/>
        <v>7.3617278548999616</v>
      </c>
      <c r="I13" t="str">
        <f t="shared" si="2"/>
        <v>#ff99ff</v>
      </c>
      <c r="J13">
        <v>4</v>
      </c>
      <c r="K13" t="str">
        <f t="shared" si="3"/>
        <v>'Neogene'</v>
      </c>
    </row>
    <row r="14" spans="1:11" x14ac:dyDescent="0.3">
      <c r="B14" t="s">
        <v>34</v>
      </c>
      <c r="C14">
        <v>0</v>
      </c>
      <c r="D14">
        <f>2*10^6</f>
        <v>2000000</v>
      </c>
      <c r="E14" s="2" t="s">
        <v>35</v>
      </c>
      <c r="G14">
        <f t="shared" si="0"/>
        <v>0</v>
      </c>
      <c r="H14">
        <f t="shared" si="1"/>
        <v>6.3010302128111677</v>
      </c>
      <c r="I14" t="str">
        <f t="shared" si="2"/>
        <v>#ff9966</v>
      </c>
      <c r="J14">
        <v>4</v>
      </c>
      <c r="K14" t="str">
        <f t="shared" si="3"/>
        <v>'Quaternary'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85" zoomScaleNormal="85" workbookViewId="0">
      <selection activeCell="I12" sqref="I12"/>
    </sheetView>
  </sheetViews>
  <sheetFormatPr defaultRowHeight="14.4" x14ac:dyDescent="0.3"/>
  <sheetData>
    <row r="1" spans="1:11" x14ac:dyDescent="0.3">
      <c r="A1" t="s">
        <v>46</v>
      </c>
    </row>
    <row r="2" spans="1:11" x14ac:dyDescent="0.3">
      <c r="C2" t="s">
        <v>2</v>
      </c>
      <c r="D2" t="s">
        <v>1</v>
      </c>
      <c r="E2" t="s">
        <v>3</v>
      </c>
    </row>
    <row r="3" spans="1:11" x14ac:dyDescent="0.3">
      <c r="B3" t="s">
        <v>47</v>
      </c>
      <c r="C3">
        <v>300000</v>
      </c>
      <c r="D3">
        <f>3.3*10^6</f>
        <v>3300000</v>
      </c>
      <c r="E3" s="2" t="s">
        <v>45</v>
      </c>
      <c r="G3">
        <f>LOG10(C3+1)</f>
        <v>5.4771227023655227</v>
      </c>
      <c r="H3">
        <f>LOG10(D3+1)</f>
        <v>6.5185140714822563</v>
      </c>
      <c r="I3" s="2" t="s">
        <v>57</v>
      </c>
      <c r="J3">
        <v>5</v>
      </c>
      <c r="K3" t="str">
        <f>"'"&amp;B3&amp;"'"</f>
        <v>'Lower Paleolithic'</v>
      </c>
    </row>
    <row r="4" spans="1:11" x14ac:dyDescent="0.3">
      <c r="B4" t="s">
        <v>48</v>
      </c>
      <c r="C4">
        <v>50000</v>
      </c>
      <c r="D4">
        <v>300000</v>
      </c>
      <c r="E4" s="2" t="s">
        <v>64</v>
      </c>
      <c r="G4">
        <f t="shared" ref="G4:H12" si="0">LOG10(C4+1)</f>
        <v>4.6989786901387989</v>
      </c>
      <c r="H4">
        <f t="shared" si="0"/>
        <v>5.4771227023655227</v>
      </c>
      <c r="I4" s="2" t="s">
        <v>67</v>
      </c>
      <c r="J4">
        <v>5</v>
      </c>
      <c r="K4" t="str">
        <f t="shared" ref="K4:K12" si="1">"'"&amp;B4&amp;"'"</f>
        <v>'Middle Paleolithic'</v>
      </c>
    </row>
    <row r="5" spans="1:11" x14ac:dyDescent="0.3">
      <c r="B5" t="s">
        <v>49</v>
      </c>
      <c r="C5">
        <v>12200</v>
      </c>
      <c r="D5">
        <v>50000</v>
      </c>
      <c r="E5" s="2" t="s">
        <v>63</v>
      </c>
      <c r="G5">
        <f t="shared" si="0"/>
        <v>4.0863954271242502</v>
      </c>
      <c r="H5">
        <f t="shared" si="0"/>
        <v>4.6989786901387989</v>
      </c>
      <c r="I5" s="2" t="s">
        <v>57</v>
      </c>
      <c r="J5">
        <v>5</v>
      </c>
      <c r="K5" t="str">
        <f t="shared" si="1"/>
        <v>'Upper Paleolithic'</v>
      </c>
    </row>
    <row r="6" spans="1:11" x14ac:dyDescent="0.3">
      <c r="B6" t="s">
        <v>50</v>
      </c>
      <c r="C6">
        <v>5300</v>
      </c>
      <c r="D6">
        <v>12200</v>
      </c>
      <c r="E6" s="2" t="s">
        <v>62</v>
      </c>
      <c r="G6">
        <f t="shared" si="0"/>
        <v>3.7243578042264267</v>
      </c>
      <c r="H6">
        <f t="shared" si="0"/>
        <v>4.0863954271242502</v>
      </c>
      <c r="I6" s="2" t="s">
        <v>70</v>
      </c>
      <c r="J6">
        <v>5</v>
      </c>
      <c r="K6" t="str">
        <f t="shared" si="1"/>
        <v>'Neolithic'</v>
      </c>
    </row>
    <row r="7" spans="1:11" x14ac:dyDescent="0.3">
      <c r="B7" t="s">
        <v>51</v>
      </c>
      <c r="C7">
        <v>3200</v>
      </c>
      <c r="D7">
        <v>5300</v>
      </c>
      <c r="E7" s="2" t="s">
        <v>61</v>
      </c>
      <c r="G7">
        <f t="shared" si="0"/>
        <v>3.5052856741441323</v>
      </c>
      <c r="H7">
        <f t="shared" si="0"/>
        <v>3.7243578042264267</v>
      </c>
      <c r="I7" s="2" t="s">
        <v>58</v>
      </c>
      <c r="J7">
        <v>5</v>
      </c>
      <c r="K7" t="str">
        <f t="shared" si="1"/>
        <v>'Bronze Age'</v>
      </c>
    </row>
    <row r="8" spans="1:11" x14ac:dyDescent="0.3">
      <c r="B8" t="s">
        <v>53</v>
      </c>
      <c r="C8">
        <v>2500</v>
      </c>
      <c r="D8">
        <v>3200</v>
      </c>
      <c r="E8" s="2" t="s">
        <v>60</v>
      </c>
      <c r="G8">
        <f t="shared" si="0"/>
        <v>3.3981136917305026</v>
      </c>
      <c r="H8">
        <f t="shared" si="0"/>
        <v>3.5052856741441323</v>
      </c>
      <c r="I8" s="2" t="s">
        <v>69</v>
      </c>
      <c r="J8">
        <v>5</v>
      </c>
      <c r="K8" t="str">
        <f t="shared" si="1"/>
        <v>'Iron Age'</v>
      </c>
    </row>
    <row r="9" spans="1:11" x14ac:dyDescent="0.3">
      <c r="B9" t="s">
        <v>52</v>
      </c>
      <c r="C9">
        <v>1500</v>
      </c>
      <c r="D9">
        <v>2500</v>
      </c>
      <c r="E9" s="2" t="s">
        <v>59</v>
      </c>
      <c r="G9">
        <f t="shared" si="0"/>
        <v>3.1763806922432702</v>
      </c>
      <c r="H9">
        <f t="shared" si="0"/>
        <v>3.3981136917305026</v>
      </c>
      <c r="I9" s="2" t="s">
        <v>68</v>
      </c>
      <c r="J9">
        <v>5</v>
      </c>
      <c r="K9" t="str">
        <f t="shared" si="1"/>
        <v>'Classical Era'</v>
      </c>
    </row>
    <row r="10" spans="1:11" x14ac:dyDescent="0.3">
      <c r="B10" t="s">
        <v>54</v>
      </c>
      <c r="C10">
        <v>500</v>
      </c>
      <c r="D10">
        <v>1500</v>
      </c>
      <c r="E10" s="2" t="s">
        <v>58</v>
      </c>
      <c r="G10">
        <f t="shared" si="0"/>
        <v>2.6998377258672459</v>
      </c>
      <c r="H10">
        <f t="shared" si="0"/>
        <v>3.1763806922432702</v>
      </c>
      <c r="I10" s="2" t="s">
        <v>67</v>
      </c>
      <c r="J10">
        <v>5</v>
      </c>
      <c r="K10" t="str">
        <f t="shared" si="1"/>
        <v>'Medieval'</v>
      </c>
    </row>
    <row r="11" spans="1:11" x14ac:dyDescent="0.3">
      <c r="B11" t="s">
        <v>55</v>
      </c>
      <c r="C11">
        <v>200</v>
      </c>
      <c r="D11">
        <v>500</v>
      </c>
      <c r="E11" s="2" t="s">
        <v>57</v>
      </c>
      <c r="G11">
        <f t="shared" si="0"/>
        <v>2.3031960574204891</v>
      </c>
      <c r="H11">
        <f t="shared" si="0"/>
        <v>2.6998377258672459</v>
      </c>
      <c r="I11" s="2" t="s">
        <v>66</v>
      </c>
      <c r="J11">
        <v>5</v>
      </c>
      <c r="K11" t="str">
        <f t="shared" si="1"/>
        <v>'Early Modern'</v>
      </c>
    </row>
    <row r="12" spans="1:11" x14ac:dyDescent="0.3">
      <c r="B12" t="s">
        <v>56</v>
      </c>
      <c r="C12">
        <v>0</v>
      </c>
      <c r="D12">
        <v>200</v>
      </c>
      <c r="E12" s="2" t="s">
        <v>36</v>
      </c>
      <c r="G12">
        <f t="shared" si="0"/>
        <v>0</v>
      </c>
      <c r="H12">
        <f t="shared" si="0"/>
        <v>2.3031960574204891</v>
      </c>
      <c r="I12" s="2" t="s">
        <v>65</v>
      </c>
      <c r="J12">
        <v>5</v>
      </c>
      <c r="K12" t="str">
        <f t="shared" si="1"/>
        <v>'Modern'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2017-03-11T02:51:16Z</dcterms:modified>
</cp:coreProperties>
</file>