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QUI\Desktop\CIS Portfolio\"/>
    </mc:Choice>
  </mc:AlternateContent>
  <bookViews>
    <workbookView xWindow="0" yWindow="0" windowWidth="18825" windowHeight="12308" xr2:uid="{440F4ACA-7275-4E9A-95CF-C5B8DDD21429}"/>
  </bookViews>
  <sheets>
    <sheet name="Sheet1" sheetId="1" r:id="rId1"/>
  </sheets>
  <definedNames>
    <definedName name="_xlchart.v1.0" hidden="1">Sheet1!$K$15:$K$34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7" i="1" l="1"/>
  <c r="P27" i="1"/>
  <c r="N27" i="1"/>
  <c r="O25" i="1"/>
  <c r="P25" i="1"/>
  <c r="N25" i="1"/>
  <c r="G38" i="1"/>
  <c r="E38" i="1"/>
  <c r="E37" i="1"/>
  <c r="E36" i="1"/>
  <c r="D36" i="1"/>
  <c r="D33" i="1"/>
  <c r="D34" i="1"/>
  <c r="D35" i="1"/>
  <c r="D32" i="1"/>
  <c r="E33" i="1"/>
  <c r="E34" i="1"/>
  <c r="E35" i="1"/>
  <c r="E32" i="1"/>
  <c r="I36" i="1"/>
  <c r="H37" i="1"/>
  <c r="H36" i="1"/>
  <c r="G36" i="1"/>
  <c r="G35" i="1"/>
  <c r="G34" i="1"/>
  <c r="G32" i="1"/>
  <c r="G33" i="1"/>
  <c r="F32" i="1"/>
  <c r="P12" i="1"/>
  <c r="L8" i="1"/>
  <c r="O31" i="1"/>
  <c r="M18" i="1"/>
  <c r="M17" i="1"/>
  <c r="M16" i="1"/>
  <c r="M15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45EFA451-5060-49B6-81E0-3ABDB76D74A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159544</xdr:colOff>
      <xdr:row>6</xdr:row>
      <xdr:rowOff>152400</xdr:rowOff>
    </xdr:from>
    <xdr:to>
      <xdr:col>9</xdr:col>
      <xdr:colOff>197644</xdr:colOff>
      <xdr:row>22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2AF094B-810D-4277-9619-5BEA9E077E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4944" y="1238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5B36-A6F3-4992-B946-60D8F10C1276}">
  <dimension ref="B8:P38"/>
  <sheetViews>
    <sheetView tabSelected="1" workbookViewId="0">
      <selection activeCell="Q19" sqref="Q19"/>
    </sheetView>
  </sheetViews>
  <sheetFormatPr defaultRowHeight="14.25" x14ac:dyDescent="0.45"/>
  <sheetData>
    <row r="8" spans="10:16" x14ac:dyDescent="0.45">
      <c r="L8">
        <f>AVERAGE(1,4,3,5)</f>
        <v>3.25</v>
      </c>
      <c r="P8">
        <v>5</v>
      </c>
    </row>
    <row r="9" spans="10:16" x14ac:dyDescent="0.45">
      <c r="P9">
        <v>2.75</v>
      </c>
    </row>
    <row r="10" spans="10:16" x14ac:dyDescent="0.45">
      <c r="P10">
        <v>3</v>
      </c>
    </row>
    <row r="11" spans="10:16" x14ac:dyDescent="0.45">
      <c r="P11">
        <v>2.5</v>
      </c>
    </row>
    <row r="12" spans="10:16" x14ac:dyDescent="0.45">
      <c r="P12">
        <f>AVERAGE(P8:P11)</f>
        <v>3.3125</v>
      </c>
    </row>
    <row r="15" spans="10:16" x14ac:dyDescent="0.45">
      <c r="J15">
        <v>1</v>
      </c>
      <c r="K15">
        <v>3</v>
      </c>
      <c r="M15">
        <f>AVERAGE(K15:K34)</f>
        <v>9.5</v>
      </c>
    </row>
    <row r="16" spans="10:16" x14ac:dyDescent="0.45">
      <c r="J16">
        <v>2</v>
      </c>
      <c r="K16">
        <v>4</v>
      </c>
      <c r="M16">
        <f>MEDIAN(K15:K34)</f>
        <v>8.5</v>
      </c>
    </row>
    <row r="17" spans="2:16" x14ac:dyDescent="0.45">
      <c r="J17">
        <v>3</v>
      </c>
      <c r="K17">
        <v>5</v>
      </c>
      <c r="M17">
        <f>MODE(K15:K34)</f>
        <v>12</v>
      </c>
    </row>
    <row r="18" spans="2:16" x14ac:dyDescent="0.45">
      <c r="J18">
        <v>4</v>
      </c>
      <c r="K18">
        <v>5</v>
      </c>
      <c r="M18">
        <f>_xlfn.STDEV.S(K15:K34)</f>
        <v>4.5364024698455774</v>
      </c>
    </row>
    <row r="19" spans="2:16" x14ac:dyDescent="0.45">
      <c r="J19">
        <v>5</v>
      </c>
      <c r="K19">
        <v>5</v>
      </c>
    </row>
    <row r="20" spans="2:16" x14ac:dyDescent="0.45">
      <c r="J20">
        <v>6</v>
      </c>
      <c r="K20">
        <v>6</v>
      </c>
    </row>
    <row r="21" spans="2:16" x14ac:dyDescent="0.45">
      <c r="J21">
        <v>7</v>
      </c>
      <c r="K21">
        <v>7</v>
      </c>
      <c r="N21">
        <v>1</v>
      </c>
      <c r="O21">
        <v>-1</v>
      </c>
      <c r="P21">
        <v>0</v>
      </c>
    </row>
    <row r="22" spans="2:16" x14ac:dyDescent="0.45">
      <c r="J22">
        <v>8</v>
      </c>
      <c r="K22">
        <v>7</v>
      </c>
      <c r="N22">
        <v>-1</v>
      </c>
      <c r="O22">
        <v>1</v>
      </c>
      <c r="P22">
        <v>0</v>
      </c>
    </row>
    <row r="23" spans="2:16" x14ac:dyDescent="0.45">
      <c r="J23">
        <v>9</v>
      </c>
      <c r="K23">
        <v>7</v>
      </c>
      <c r="N23">
        <v>-1</v>
      </c>
      <c r="O23">
        <v>0</v>
      </c>
      <c r="P23">
        <v>0</v>
      </c>
    </row>
    <row r="24" spans="2:16" x14ac:dyDescent="0.45">
      <c r="J24">
        <v>10</v>
      </c>
      <c r="K24">
        <v>8</v>
      </c>
    </row>
    <row r="25" spans="2:16" x14ac:dyDescent="0.45">
      <c r="J25">
        <v>11</v>
      </c>
      <c r="K25">
        <v>9</v>
      </c>
      <c r="N25">
        <f>1.2-1.3*N21+0.06*O21+0.4*P21</f>
        <v>-0.16000000000000009</v>
      </c>
      <c r="O25">
        <f t="shared" ref="O25:P25" si="0">1.2-1.3*O21+0.06*P21+0.4*Q21</f>
        <v>2.5</v>
      </c>
      <c r="P25">
        <f t="shared" si="0"/>
        <v>1.2</v>
      </c>
    </row>
    <row r="26" spans="2:16" x14ac:dyDescent="0.45">
      <c r="J26">
        <v>12</v>
      </c>
      <c r="K26">
        <v>12</v>
      </c>
    </row>
    <row r="27" spans="2:16" x14ac:dyDescent="0.45">
      <c r="B27">
        <v>-2.5</v>
      </c>
      <c r="J27">
        <v>13</v>
      </c>
      <c r="K27">
        <v>12</v>
      </c>
      <c r="N27">
        <f>EXP(N25)/(1+EXP(N25))</f>
        <v>0.46008511544443426</v>
      </c>
      <c r="O27">
        <f t="shared" ref="O27:P27" si="1">EXP(O25)/(1+EXP(O25))</f>
        <v>0.92414181997875644</v>
      </c>
      <c r="P27">
        <f t="shared" si="1"/>
        <v>0.76852478349901765</v>
      </c>
    </row>
    <row r="28" spans="2:16" x14ac:dyDescent="0.45">
      <c r="B28">
        <v>0.5</v>
      </c>
      <c r="J28">
        <v>14</v>
      </c>
      <c r="K28">
        <v>12</v>
      </c>
    </row>
    <row r="29" spans="2:16" x14ac:dyDescent="0.45">
      <c r="B29">
        <v>-0.5</v>
      </c>
      <c r="J29">
        <v>15</v>
      </c>
      <c r="K29">
        <v>12</v>
      </c>
    </row>
    <row r="30" spans="2:16" x14ac:dyDescent="0.45">
      <c r="B30">
        <v>1.5</v>
      </c>
      <c r="J30">
        <v>16</v>
      </c>
      <c r="K30">
        <v>13</v>
      </c>
    </row>
    <row r="31" spans="2:16" x14ac:dyDescent="0.45">
      <c r="J31">
        <v>17</v>
      </c>
      <c r="K31">
        <v>13</v>
      </c>
      <c r="O31">
        <f>9.5-4.536402</f>
        <v>4.9635980000000002</v>
      </c>
    </row>
    <row r="32" spans="2:16" x14ac:dyDescent="0.45">
      <c r="D32">
        <f>B27^2</f>
        <v>6.25</v>
      </c>
      <c r="E32">
        <f>G32^2</f>
        <v>2.8560999999999996</v>
      </c>
      <c r="F32">
        <f>-2.5+0.5-0.5+1.5</f>
        <v>-1</v>
      </c>
      <c r="G32">
        <f>5-3.31</f>
        <v>1.69</v>
      </c>
      <c r="J32">
        <v>18</v>
      </c>
      <c r="K32">
        <v>13</v>
      </c>
    </row>
    <row r="33" spans="4:11" x14ac:dyDescent="0.45">
      <c r="D33">
        <f t="shared" ref="D33:D35" si="2">B28^2</f>
        <v>0.25</v>
      </c>
      <c r="E33">
        <f t="shared" ref="E33:E35" si="3">G33^2</f>
        <v>0.31360000000000005</v>
      </c>
      <c r="G33">
        <f>2.75-3.31</f>
        <v>-0.56000000000000005</v>
      </c>
      <c r="J33">
        <v>19</v>
      </c>
      <c r="K33">
        <v>18</v>
      </c>
    </row>
    <row r="34" spans="4:11" x14ac:dyDescent="0.45">
      <c r="D34">
        <f t="shared" si="2"/>
        <v>0.25</v>
      </c>
      <c r="E34">
        <f t="shared" si="3"/>
        <v>9.6100000000000033E-2</v>
      </c>
      <c r="G34">
        <f>3-3.31</f>
        <v>-0.31000000000000005</v>
      </c>
      <c r="J34">
        <v>20</v>
      </c>
      <c r="K34">
        <v>19</v>
      </c>
    </row>
    <row r="35" spans="4:11" x14ac:dyDescent="0.45">
      <c r="D35">
        <f t="shared" si="2"/>
        <v>2.25</v>
      </c>
      <c r="E35">
        <f t="shared" si="3"/>
        <v>0.65610000000000013</v>
      </c>
      <c r="G35">
        <f>2.5-3.31</f>
        <v>-0.81</v>
      </c>
    </row>
    <row r="36" spans="4:11" x14ac:dyDescent="0.45">
      <c r="D36">
        <f>SUM(D32:D35)</f>
        <v>9</v>
      </c>
      <c r="E36">
        <f>SUM(E32:E35)</f>
        <v>3.9218999999999999</v>
      </c>
      <c r="G36">
        <f>SUM(G32:G35)</f>
        <v>9.9999999999997868E-3</v>
      </c>
      <c r="H36">
        <f>G36*F32</f>
        <v>-9.9999999999997868E-3</v>
      </c>
      <c r="I36">
        <f>H36/H37</f>
        <v>-9.9999999999997868E-3</v>
      </c>
    </row>
    <row r="37" spans="4:11" x14ac:dyDescent="0.45">
      <c r="E37">
        <f>PRODUCT(D36,E36)</f>
        <v>35.2971</v>
      </c>
      <c r="H37">
        <f>-1*-1</f>
        <v>1</v>
      </c>
    </row>
    <row r="38" spans="4:11" x14ac:dyDescent="0.45">
      <c r="E38">
        <f>SQRT(E37)</f>
        <v>5.9411362549599884</v>
      </c>
      <c r="G38">
        <f>0.1/E38</f>
        <v>1.6831797102198166E-2</v>
      </c>
    </row>
  </sheetData>
  <sortState ref="K15:K34">
    <sortCondition ref="K15"/>
  </sortState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Quire</dc:creator>
  <cp:lastModifiedBy>Damon Quire</cp:lastModifiedBy>
  <cp:lastPrinted>2017-10-03T19:36:47Z</cp:lastPrinted>
  <dcterms:created xsi:type="dcterms:W3CDTF">2017-10-03T18:39:48Z</dcterms:created>
  <dcterms:modified xsi:type="dcterms:W3CDTF">2017-10-03T19:38:50Z</dcterms:modified>
</cp:coreProperties>
</file>