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mouse\ownCloud\Projects\KiCAD\stackable_z80_computer\boards\power_board\production\"/>
    </mc:Choice>
  </mc:AlternateContent>
  <bookViews>
    <workbookView xWindow="-120" yWindow="-120" windowWidth="29040" windowHeight="15528"/>
  </bookViews>
  <sheets>
    <sheet name="Blad1" sheetId="1" r:id="rId1"/>
  </sheets>
  <definedNames>
    <definedName name="bom" localSheetId="0">Blad1!$A$1:$E$10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1" l="1"/>
  <c r="J15" i="1" s="1"/>
  <c r="J17" i="1" l="1"/>
  <c r="K17" i="1"/>
  <c r="K16" i="1"/>
  <c r="L14" i="1"/>
  <c r="I13" i="1"/>
  <c r="I14" i="1"/>
  <c r="L13" i="1"/>
  <c r="J4" i="1"/>
  <c r="J5" i="1"/>
  <c r="J10" i="1"/>
  <c r="J9" i="1"/>
  <c r="J8" i="1"/>
  <c r="J7" i="1"/>
  <c r="J6" i="1"/>
  <c r="J3" i="1"/>
  <c r="J2" i="1"/>
  <c r="K2" i="1"/>
  <c r="K10" i="1"/>
  <c r="K9" i="1"/>
  <c r="K8" i="1"/>
  <c r="K7" i="1"/>
  <c r="K6" i="1"/>
  <c r="K5" i="1"/>
  <c r="K4" i="1"/>
  <c r="K3" i="1"/>
</calcChain>
</file>

<file path=xl/connections.xml><?xml version="1.0" encoding="utf-8"?>
<connections xmlns="http://schemas.openxmlformats.org/spreadsheetml/2006/main">
  <connection id="1" name="bom" type="6" refreshedVersion="5" background="1" saveData="1">
    <textPr codePage="850" sourceFile="C:\Users\dmouse\ownCloud\Projects\KiCAD\stackable_z80_computer\boards\power_board\production\bom.csv" decimal="," thousands="." tab="0" comma="1">
      <textFields count="5">
        <textField type="text"/>
        <textField type="text"/>
        <textField type="text"/>
        <textField type="text"/>
        <textField type="text"/>
      </textFields>
    </textPr>
  </connection>
</connections>
</file>

<file path=xl/sharedStrings.xml><?xml version="1.0" encoding="utf-8"?>
<sst xmlns="http://schemas.openxmlformats.org/spreadsheetml/2006/main" count="72" uniqueCount="62">
  <si>
    <t>Designator</t>
  </si>
  <si>
    <t>Footprint</t>
  </si>
  <si>
    <t>Quantity</t>
  </si>
  <si>
    <t>Value</t>
  </si>
  <si>
    <t>LCSC Part #</t>
  </si>
  <si>
    <t>D1</t>
  </si>
  <si>
    <t>LED_D3.0mm</t>
  </si>
  <si>
    <t>1</t>
  </si>
  <si>
    <t>PWR_LED</t>
  </si>
  <si>
    <t>D2</t>
  </si>
  <si>
    <t>SB_LED</t>
  </si>
  <si>
    <t>H1, H2, H3, H4</t>
  </si>
  <si>
    <t>MountingHole_3.2mm_M3_ISO7380_Pad</t>
  </si>
  <si>
    <t>4</t>
  </si>
  <si>
    <t>MountingHole_Pad</t>
  </si>
  <si>
    <t>J1</t>
  </si>
  <si>
    <t>IDC-Header_2x20_P2.54mm_Horizontal</t>
  </si>
  <si>
    <t>Exp. Conn. A</t>
  </si>
  <si>
    <t>J2</t>
  </si>
  <si>
    <t>IDC-Header_2x17_P2.54mm_Horizontal</t>
  </si>
  <si>
    <t>Exp. Conn. B</t>
  </si>
  <si>
    <t>J3</t>
  </si>
  <si>
    <t>IDC-Header_2x10_P2.54mm_Horizontal</t>
  </si>
  <si>
    <t>Power</t>
  </si>
  <si>
    <t>J4</t>
  </si>
  <si>
    <t>PinHeader_2x06_P2.54mm_Horizontal</t>
  </si>
  <si>
    <t>Front Panel Connector</t>
  </si>
  <si>
    <t>J5</t>
  </si>
  <si>
    <t>Molex_Mini-Fit_Jr_5569-20A1_2x10_P4.20mm_Horizontal</t>
  </si>
  <si>
    <t>ATX-20</t>
  </si>
  <si>
    <t>R1, R2, R3</t>
  </si>
  <si>
    <t>R_Axial_DIN0204_L3.6mm_D1.6mm_P7.62mm_Horizontal</t>
  </si>
  <si>
    <t>3</t>
  </si>
  <si>
    <t>DIGIKEY Part #</t>
  </si>
  <si>
    <t>A33184-ND</t>
  </si>
  <si>
    <t>A97489-ND</t>
  </si>
  <si>
    <t>C2682225</t>
  </si>
  <si>
    <t>C2682224</t>
  </si>
  <si>
    <t>C2884508</t>
  </si>
  <si>
    <t>WM1360-ND</t>
  </si>
  <si>
    <t>N/A</t>
  </si>
  <si>
    <t>C188720</t>
  </si>
  <si>
    <t>516-1308-ND</t>
  </si>
  <si>
    <t>C492434</t>
  </si>
  <si>
    <t>609-3345-ND</t>
  </si>
  <si>
    <t>1k</t>
  </si>
  <si>
    <t>C3424075</t>
  </si>
  <si>
    <t>13-MFR-25FRF52-1KCT-ND</t>
  </si>
  <si>
    <t>9-103326-0-06</t>
  </si>
  <si>
    <t>Digikey Piece Price</t>
  </si>
  <si>
    <t>LCSC Piece Price</t>
  </si>
  <si>
    <t>LCSC Price</t>
  </si>
  <si>
    <t>Digikey Price</t>
  </si>
  <si>
    <t>PCB Production</t>
  </si>
  <si>
    <t>PCB Assembly</t>
  </si>
  <si>
    <t>C485578</t>
  </si>
  <si>
    <t>PCBWay Price</t>
  </si>
  <si>
    <t>TOTAL w. LCSC Parts</t>
  </si>
  <si>
    <t>TOTAL w. Digikey Parts</t>
  </si>
  <si>
    <t>PCBWay Piece Price</t>
  </si>
  <si>
    <t>Costs per assembled board</t>
  </si>
  <si>
    <t>Component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</si>
</sst>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€&quot;\ #,##0.00;[Red]&quot;€&quot;\ \-#,##0.00"/>
    <numFmt numFmtId="164" formatCode="&quot;€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164" fontId="0" fillId="0" borderId="0" xfId="0" applyNumberFormat="1"/>
    <xf numFmtId="8" fontId="0" fillId="0" borderId="0" xfId="0" applyNumberFormat="1"/>
    <xf numFmtId="164" fontId="1" fillId="0" borderId="0" xfId="0" applyNumberFormat="1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bom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abSelected="1" workbookViewId="0">
      <selection activeCell="J11" sqref="J11"/>
    </sheetView>
  </sheetViews>
  <sheetFormatPr defaultRowHeight="14.4" x14ac:dyDescent="0.3"/>
  <cols>
    <col min="1" max="1" width="25.109375" bestFit="1" customWidth="1"/>
    <col min="2" max="2" width="52.6640625" bestFit="1" customWidth="1"/>
    <col min="3" max="3" width="8.6640625" bestFit="1" customWidth="1"/>
    <col min="4" max="4" width="21" bestFit="1" customWidth="1"/>
    <col min="5" max="5" width="19.109375" bestFit="1" customWidth="1"/>
    <col min="6" max="6" width="24.33203125" bestFit="1" customWidth="1"/>
    <col min="7" max="7" width="15.44140625" bestFit="1" customWidth="1"/>
    <col min="8" max="8" width="18" bestFit="1" customWidth="1"/>
    <col min="9" max="9" width="18.88671875" bestFit="1" customWidth="1"/>
    <col min="10" max="10" width="10" bestFit="1" customWidth="1"/>
    <col min="11" max="11" width="12.44140625" bestFit="1" customWidth="1"/>
    <col min="12" max="12" width="13.44140625" bestFit="1" customWidth="1"/>
  </cols>
  <sheetData>
    <row r="1" spans="1:12" s="3" customForma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33</v>
      </c>
      <c r="G1" s="3" t="s">
        <v>50</v>
      </c>
      <c r="H1" s="3" t="s">
        <v>49</v>
      </c>
      <c r="I1" s="3" t="s">
        <v>59</v>
      </c>
      <c r="J1" s="3" t="s">
        <v>51</v>
      </c>
      <c r="K1" s="3" t="s">
        <v>52</v>
      </c>
      <c r="L1" s="3" t="s">
        <v>56</v>
      </c>
    </row>
    <row r="2" spans="1:12" x14ac:dyDescent="0.3">
      <c r="A2" s="1" t="s">
        <v>5</v>
      </c>
      <c r="B2" s="1" t="s">
        <v>6</v>
      </c>
      <c r="C2" s="1" t="s">
        <v>7</v>
      </c>
      <c r="D2" s="1" t="s">
        <v>8</v>
      </c>
      <c r="E2" s="1" t="s">
        <v>41</v>
      </c>
      <c r="F2" s="5" t="s">
        <v>42</v>
      </c>
      <c r="G2" s="6">
        <v>0.58550000000000002</v>
      </c>
      <c r="H2" s="6">
        <v>0.59</v>
      </c>
      <c r="I2" s="6"/>
      <c r="J2" s="6">
        <f>$C2*$G2</f>
        <v>0.58550000000000002</v>
      </c>
      <c r="K2" s="6">
        <f>$C2*$H2</f>
        <v>0.59</v>
      </c>
      <c r="L2" s="6"/>
    </row>
    <row r="3" spans="1:12" x14ac:dyDescent="0.3">
      <c r="A3" s="1" t="s">
        <v>9</v>
      </c>
      <c r="B3" s="1" t="s">
        <v>6</v>
      </c>
      <c r="C3" s="1" t="s">
        <v>7</v>
      </c>
      <c r="D3" s="1" t="s">
        <v>10</v>
      </c>
      <c r="E3" s="1" t="s">
        <v>41</v>
      </c>
      <c r="F3" s="5" t="s">
        <v>42</v>
      </c>
      <c r="G3" s="6">
        <v>0.58550000000000002</v>
      </c>
      <c r="H3" s="6">
        <v>0.59</v>
      </c>
      <c r="I3" s="6"/>
      <c r="J3" s="6">
        <f t="shared" ref="J3:J10" si="0">$C3*$G3</f>
        <v>0.58550000000000002</v>
      </c>
      <c r="K3" s="6">
        <f t="shared" ref="K3:K10" si="1">$C3*$H3</f>
        <v>0.59</v>
      </c>
      <c r="L3" s="6"/>
    </row>
    <row r="4" spans="1:12" x14ac:dyDescent="0.3">
      <c r="A4" s="1" t="s">
        <v>11</v>
      </c>
      <c r="B4" s="1" t="s">
        <v>12</v>
      </c>
      <c r="C4" s="1" t="s">
        <v>13</v>
      </c>
      <c r="D4" s="1" t="s">
        <v>14</v>
      </c>
      <c r="E4" t="s">
        <v>40</v>
      </c>
      <c r="F4" t="s">
        <v>40</v>
      </c>
      <c r="H4" s="6"/>
      <c r="I4" s="6"/>
      <c r="J4" s="6">
        <f>$C4*$G4</f>
        <v>0</v>
      </c>
      <c r="K4" s="6">
        <f t="shared" si="1"/>
        <v>0</v>
      </c>
      <c r="L4" s="6"/>
    </row>
    <row r="5" spans="1:12" x14ac:dyDescent="0.3">
      <c r="A5" s="1" t="s">
        <v>15</v>
      </c>
      <c r="B5" s="1" t="s">
        <v>16</v>
      </c>
      <c r="C5" s="1" t="s">
        <v>7</v>
      </c>
      <c r="D5" s="1" t="s">
        <v>17</v>
      </c>
      <c r="E5" t="s">
        <v>36</v>
      </c>
      <c r="F5" s="1" t="s">
        <v>44</v>
      </c>
      <c r="G5" s="6">
        <v>0.41049999999999998</v>
      </c>
      <c r="H5" s="6">
        <v>1.29</v>
      </c>
      <c r="I5" s="6"/>
      <c r="J5" s="6">
        <f>$C5*$G5</f>
        <v>0.41049999999999998</v>
      </c>
      <c r="K5" s="6">
        <f t="shared" si="1"/>
        <v>1.29</v>
      </c>
      <c r="L5" s="6"/>
    </row>
    <row r="6" spans="1:12" x14ac:dyDescent="0.3">
      <c r="A6" s="1" t="s">
        <v>18</v>
      </c>
      <c r="B6" s="1" t="s">
        <v>19</v>
      </c>
      <c r="C6" s="1" t="s">
        <v>7</v>
      </c>
      <c r="D6" s="1" t="s">
        <v>20</v>
      </c>
      <c r="E6" t="s">
        <v>37</v>
      </c>
      <c r="F6" t="s">
        <v>35</v>
      </c>
      <c r="G6" s="6">
        <v>0.35010000000000002</v>
      </c>
      <c r="H6" s="6">
        <v>3.6</v>
      </c>
      <c r="I6" s="6"/>
      <c r="J6" s="6">
        <f t="shared" si="0"/>
        <v>0.35010000000000002</v>
      </c>
      <c r="K6" s="6">
        <f t="shared" si="1"/>
        <v>3.6</v>
      </c>
      <c r="L6" s="6"/>
    </row>
    <row r="7" spans="1:12" x14ac:dyDescent="0.3">
      <c r="A7" s="1" t="s">
        <v>21</v>
      </c>
      <c r="B7" s="1" t="s">
        <v>22</v>
      </c>
      <c r="C7" s="1" t="s">
        <v>7</v>
      </c>
      <c r="D7" s="1" t="s">
        <v>23</v>
      </c>
      <c r="E7" s="4" t="s">
        <v>38</v>
      </c>
      <c r="F7" s="4" t="s">
        <v>34</v>
      </c>
      <c r="G7" s="6">
        <v>0.21429999999999999</v>
      </c>
      <c r="H7" s="7">
        <v>2.5</v>
      </c>
      <c r="I7" s="6"/>
      <c r="J7" s="6">
        <f t="shared" si="0"/>
        <v>0.21429999999999999</v>
      </c>
      <c r="K7" s="6">
        <f t="shared" si="1"/>
        <v>2.5</v>
      </c>
      <c r="L7" s="6"/>
    </row>
    <row r="8" spans="1:12" x14ac:dyDescent="0.3">
      <c r="A8" s="1" t="s">
        <v>24</v>
      </c>
      <c r="B8" s="1" t="s">
        <v>25</v>
      </c>
      <c r="C8" s="1" t="s">
        <v>7</v>
      </c>
      <c r="D8" s="1" t="s">
        <v>26</v>
      </c>
      <c r="E8" s="1" t="s">
        <v>43</v>
      </c>
      <c r="F8" s="1" t="s">
        <v>48</v>
      </c>
      <c r="G8" s="6">
        <v>7.46E-2</v>
      </c>
      <c r="H8" s="7">
        <v>1.22</v>
      </c>
      <c r="I8" s="6"/>
      <c r="J8" s="6">
        <f t="shared" si="0"/>
        <v>7.46E-2</v>
      </c>
      <c r="K8" s="6">
        <f t="shared" si="1"/>
        <v>1.22</v>
      </c>
      <c r="L8" s="6"/>
    </row>
    <row r="9" spans="1:12" x14ac:dyDescent="0.3">
      <c r="A9" s="1" t="s">
        <v>27</v>
      </c>
      <c r="B9" s="1" t="s">
        <v>28</v>
      </c>
      <c r="C9" s="1" t="s">
        <v>7</v>
      </c>
      <c r="D9" s="1" t="s">
        <v>29</v>
      </c>
      <c r="E9" s="1" t="s">
        <v>55</v>
      </c>
      <c r="F9" t="s">
        <v>39</v>
      </c>
      <c r="G9" s="6">
        <v>2.7490999999999999</v>
      </c>
      <c r="H9" s="6">
        <v>3.31</v>
      </c>
      <c r="I9" s="6"/>
      <c r="J9" s="6">
        <f t="shared" si="0"/>
        <v>2.7490999999999999</v>
      </c>
      <c r="K9" s="6">
        <f t="shared" si="1"/>
        <v>3.31</v>
      </c>
      <c r="L9" s="6"/>
    </row>
    <row r="10" spans="1:12" x14ac:dyDescent="0.3">
      <c r="A10" s="1" t="s">
        <v>30</v>
      </c>
      <c r="B10" s="1" t="s">
        <v>31</v>
      </c>
      <c r="C10" s="1" t="s">
        <v>32</v>
      </c>
      <c r="D10" s="1" t="s">
        <v>45</v>
      </c>
      <c r="E10" s="1" t="s">
        <v>46</v>
      </c>
      <c r="F10" s="1" t="s">
        <v>47</v>
      </c>
      <c r="G10" s="6">
        <v>1.3299999999999999E-2</v>
      </c>
      <c r="H10" s="7">
        <v>0.09</v>
      </c>
      <c r="I10" s="6"/>
      <c r="J10" s="6">
        <f t="shared" si="0"/>
        <v>3.9899999999999998E-2</v>
      </c>
      <c r="K10" s="6">
        <f t="shared" si="1"/>
        <v>0.27</v>
      </c>
      <c r="L10" s="6"/>
    </row>
    <row r="11" spans="1:12" x14ac:dyDescent="0.3">
      <c r="A11" s="1" t="s">
        <v>61</v>
      </c>
      <c r="B11" s="1"/>
      <c r="C11" s="1"/>
      <c r="D11" s="1"/>
      <c r="E11" s="1"/>
      <c r="F11" s="1"/>
      <c r="G11" s="6"/>
      <c r="H11" s="7"/>
      <c r="I11" s="6"/>
      <c r="J11" s="6">
        <f>$C14*SUM($J2:$J10)</f>
        <v>15.028500000000001</v>
      </c>
      <c r="K11" s="6"/>
      <c r="L11" s="6"/>
    </row>
    <row r="12" spans="1:12" x14ac:dyDescent="0.3">
      <c r="A12" s="1"/>
      <c r="B12" s="1"/>
      <c r="C12" s="1"/>
      <c r="D12" s="1"/>
      <c r="E12" s="1"/>
      <c r="F12" s="1"/>
      <c r="G12" s="6"/>
      <c r="H12" s="7"/>
      <c r="I12" s="6"/>
      <c r="J12" s="6"/>
      <c r="K12" s="6"/>
      <c r="L12" s="6"/>
    </row>
    <row r="13" spans="1:12" x14ac:dyDescent="0.3">
      <c r="A13" s="1" t="s">
        <v>53</v>
      </c>
      <c r="C13" s="1">
        <v>5</v>
      </c>
      <c r="G13" s="6"/>
      <c r="H13" s="6"/>
      <c r="I13" s="6">
        <f>5/$C13</f>
        <v>1</v>
      </c>
      <c r="J13" s="6"/>
      <c r="K13" s="6"/>
      <c r="L13" s="6">
        <f>$C13*$I13</f>
        <v>5</v>
      </c>
    </row>
    <row r="14" spans="1:12" x14ac:dyDescent="0.3">
      <c r="A14" s="1" t="s">
        <v>54</v>
      </c>
      <c r="C14" s="1">
        <v>3</v>
      </c>
      <c r="G14" s="6"/>
      <c r="H14" s="6"/>
      <c r="I14" s="6">
        <f>30/$C14</f>
        <v>10</v>
      </c>
      <c r="J14" s="6"/>
      <c r="K14" s="6"/>
      <c r="L14" s="6">
        <f>$C14*$I14</f>
        <v>30</v>
      </c>
    </row>
    <row r="15" spans="1:12" x14ac:dyDescent="0.3">
      <c r="A15" s="1" t="s">
        <v>57</v>
      </c>
      <c r="G15" s="6"/>
      <c r="H15" s="6"/>
      <c r="I15" s="6"/>
      <c r="J15" s="8">
        <f>$J11+$L13+$L14</f>
        <v>50.028500000000001</v>
      </c>
    </row>
    <row r="16" spans="1:12" x14ac:dyDescent="0.3">
      <c r="A16" s="1" t="s">
        <v>58</v>
      </c>
      <c r="G16" s="6"/>
      <c r="H16" s="6"/>
      <c r="I16" s="6"/>
      <c r="J16" s="6"/>
      <c r="K16" s="8">
        <f>$C14*SUM($K2:$K10)+$L13+$L14</f>
        <v>75.11</v>
      </c>
    </row>
    <row r="17" spans="1:11" x14ac:dyDescent="0.3">
      <c r="A17" s="1" t="s">
        <v>60</v>
      </c>
      <c r="J17" s="6">
        <f>$J15/$C14</f>
        <v>16.676166666666667</v>
      </c>
      <c r="K17" s="6">
        <f>$K16/$C14</f>
        <v>25.036666666666665</v>
      </c>
    </row>
    <row r="18" spans="1:11" x14ac:dyDescent="0.3">
      <c r="J18" s="6"/>
      <c r="K18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1</vt:i4>
      </vt:variant>
    </vt:vector>
  </HeadingPairs>
  <TitlesOfParts>
    <vt:vector size="2" baseType="lpstr">
      <vt:lpstr>Blad1</vt:lpstr>
      <vt:lpstr>Blad1!bom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dmouse</dc:creator>
  <cp:lastModifiedBy>dmouse</cp:lastModifiedBy>
  <dcterms:created xsi:type="dcterms:W3CDTF">2023-09-01T15:48:09Z</dcterms:created>
  <dcterms:modified xsi:type="dcterms:W3CDTF">2023-09-12T08:13:04Z</dcterms:modified>
</cp:coreProperties>
</file>