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 IO Map" sheetId="1" state="visible" r:id="rId2"/>
    <sheet name="Global Memory Map" sheetId="2" state="visible" r:id="rId3"/>
    <sheet name="Global Slot Map" sheetId="3" state="visible" r:id="rId4"/>
    <sheet name="MMU Schemati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<sst xmlns="http://schemas.openxmlformats.org/spreadsheetml/2006/main" count="224" uniqueCount="138">
  <si>
    <t xml:space="preserve">GLOBAL I/O MAP</t>
  </si>
  <si>
    <t xml:space="preserve">TYPE</t>
  </si>
  <si>
    <t xml:space="preserve">SLOT*</t>
  </si>
  <si>
    <t xml:space="preserve">ADDRESS</t>
  </si>
  <si>
    <t xml:space="preserve">DESCRIPTION</t>
  </si>
  <si>
    <t xml:space="preserve">IRQ #1</t>
  </si>
  <si>
    <t xml:space="preserve">IRQ #2</t>
  </si>
  <si>
    <t xml:space="preserve">Description / remarks</t>
  </si>
  <si>
    <t xml:space="preserve">Expansion Connector B pin usage</t>
  </si>
  <si>
    <t xml:space="preserve">Expansion Connector C Pin usage</t>
  </si>
  <si>
    <t xml:space="preserve">MMIO</t>
  </si>
  <si>
    <t xml:space="preserve">0</t>
  </si>
  <si>
    <t xml:space="preserve">$FFFFF</t>
  </si>
  <si>
    <t xml:space="preserve">Secondary slot register</t>
  </si>
  <si>
    <t xml:space="preserve">N/A</t>
  </si>
  <si>
    <t xml:space="preserve">MMU &amp; PPI slot select boards</t>
  </si>
  <si>
    <t xml:space="preserve">2,4,6,8,10,12,14,16</t>
  </si>
  <si>
    <t xml:space="preserve">IO</t>
  </si>
  <si>
    <t xml:space="preserve">*</t>
  </si>
  <si>
    <t xml:space="preserve">#FC-#FF</t>
  </si>
  <si>
    <t xml:space="preserve">MMU</t>
  </si>
  <si>
    <t xml:space="preserve">#F0-#F1</t>
  </si>
  <si>
    <t xml:space="preserve">PIC</t>
  </si>
  <si>
    <t xml:space="preserve">/INT</t>
  </si>
  <si>
    <t xml:space="preserve">8259 PIC (on CPU board with 8259 interrupt controller) or separate 8259 PIC board</t>
  </si>
  <si>
    <t xml:space="preserve">18,20,22,24</t>
  </si>
  <si>
    <t xml:space="preserve">#C0-#C1</t>
  </si>
  <si>
    <t xml:space="preserve">Simple I/O</t>
  </si>
  <si>
    <t xml:space="preserve">Simple I/O interface</t>
  </si>
  <si>
    <t xml:space="preserve">#B8-#BF</t>
  </si>
  <si>
    <t xml:space="preserve">DIAG</t>
  </si>
  <si>
    <t xml:space="preserve">Diagnostics card (does not decode A0-A2)</t>
  </si>
  <si>
    <t xml:space="preserve">#B0-#B3</t>
  </si>
  <si>
    <t xml:space="preserve">IDE</t>
  </si>
  <si>
    <t xml:space="preserve">6 (but configurable as /INT, 1, 2, 3, 4, 5, 6, 7)</t>
  </si>
  <si>
    <t xml:space="preserve">IDE interface</t>
  </si>
  <si>
    <t xml:space="preserve">3,5,7,9,11,13,15</t>
  </si>
  <si>
    <t xml:space="preserve">#A8-#AB</t>
  </si>
  <si>
    <t xml:space="preserve">PPI</t>
  </si>
  <si>
    <t xml:space="preserve">#A4-#A7</t>
  </si>
  <si>
    <t xml:space="preserve">PSG (secondary)</t>
  </si>
  <si>
    <t xml:space="preserve">Primary PSG Audio Interface</t>
  </si>
  <si>
    <t xml:space="preserve">#A0-#A3</t>
  </si>
  <si>
    <t xml:space="preserve">PSG (primary)</t>
  </si>
  <si>
    <t xml:space="preserve">Secondary PSG Audio Interface</t>
  </si>
  <si>
    <t xml:space="preserve">#90-#91</t>
  </si>
  <si>
    <t xml:space="preserve">SPI</t>
  </si>
  <si>
    <t xml:space="preserve">7 (but configurable as /INT, 4, 5, or 7)</t>
  </si>
  <si>
    <t xml:space="preserve">SPI master board</t>
  </si>
  <si>
    <t xml:space="preserve">#88-#8F</t>
  </si>
  <si>
    <t xml:space="preserve">UART1</t>
  </si>
  <si>
    <t xml:space="preserve">4 (but configurable as /INT, 4, 5, or 7)</t>
  </si>
  <si>
    <t xml:space="preserve">#80-#87</t>
  </si>
  <si>
    <t xml:space="preserve">UART0</t>
  </si>
  <si>
    <t xml:space="preserve">5 (but configurable as /INT, 4, 5, or 7)</t>
  </si>
  <si>
    <t xml:space="preserve">#70-#77</t>
  </si>
  <si>
    <t xml:space="preserve">PIT/RTC</t>
  </si>
  <si>
    <t xml:space="preserve">0 (but configurable as /INT, 0, 2 or 4)</t>
  </si>
  <si>
    <t xml:space="preserve">1 (but configurable as NC, 1, 3, or 5)</t>
  </si>
  <si>
    <t xml:space="preserve">Programmable Interval Timer and RTC card</t>
  </si>
  <si>
    <t xml:space="preserve">Ad *)</t>
  </si>
  <si>
    <t xml:space="preserve">The slotted configuration is optional, the I/O map itself is fixed.</t>
  </si>
  <si>
    <t xml:space="preserve"> </t>
  </si>
  <si>
    <t xml:space="preserve"> (without the PPI board)</t>
  </si>
  <si>
    <t xml:space="preserve">The memory mapper provides a 22-bit (4MB) virtual address space, divided into 256 segments of 16kB each.</t>
  </si>
  <si>
    <t xml:space="preserve">PHYSICAL MEMORY MAP</t>
  </si>
  <si>
    <t xml:space="preserve">VIRTUAL MEMORY MAP</t>
  </si>
  <si>
    <t xml:space="preserve">128kB BASE ROM/RAM BOARD</t>
  </si>
  <si>
    <t xml:space="preserve">2MB BASE ROM/RAM BOARD</t>
  </si>
  <si>
    <t xml:space="preserve">PAGE #</t>
  </si>
  <si>
    <t xml:space="preserve">SEGMENT #</t>
  </si>
  <si>
    <t xml:space="preserve">PHYSICAL ADDRESS</t>
  </si>
  <si>
    <t xml:space="preserve">#FFFF</t>
  </si>
  <si>
    <t xml:space="preserve">0-7</t>
  </si>
  <si>
    <t xml:space="preserve">BASE ROM/RAM board</t>
  </si>
  <si>
    <t xml:space="preserve">#000000</t>
  </si>
  <si>
    <t xml:space="preserve">0-127</t>
  </si>
  <si>
    <t xml:space="preserve">PAGE3</t>
  </si>
  <si>
    <t xml:space="preserve">MAPPER</t>
  </si>
  <si>
    <t xml:space="preserve">#C000</t>
  </si>
  <si>
    <t xml:space="preserve">8-255</t>
  </si>
  <si>
    <t xml:space="preserve">Free to use for add-on devices</t>
  </si>
  <si>
    <t xml:space="preserve">#020000</t>
  </si>
  <si>
    <t xml:space="preserve">128-255</t>
  </si>
  <si>
    <t xml:space="preserve">#200000</t>
  </si>
  <si>
    <t xml:space="preserve">PAGE2</t>
  </si>
  <si>
    <t xml:space="preserve">#8000</t>
  </si>
  <si>
    <t xml:space="preserve">PAGE1</t>
  </si>
  <si>
    <t xml:space="preserve">#4000</t>
  </si>
  <si>
    <t xml:space="preserve">PAGE0</t>
  </si>
  <si>
    <t xml:space="preserve">#0000</t>
  </si>
  <si>
    <t xml:space="preserve">Segment 0 (the very first 16kB of the entire 4MB virtual address space) must always be ROM, as the MMU does not initialize the memory map on /RESET,</t>
  </si>
  <si>
    <t xml:space="preserve">and it is to be assumed that all 8-bit page registers are set to 0, which means that after reset, that segment 0 is selected in all 4 16kB pages.</t>
  </si>
  <si>
    <t xml:space="preserve">Simple MMU diagram (complete schematic in the “MMU Schematic” worksheet):</t>
  </si>
  <si>
    <t xml:space="preserve">CPU SIDE</t>
  </si>
  <si>
    <t xml:space="preserve">MMU Input</t>
  </si>
  <si>
    <t xml:space="preserve">MMU register</t>
  </si>
  <si>
    <t xml:space="preserve">MMU output</t>
  </si>
  <si>
    <t xml:space="preserve">BUS SIDE</t>
  </si>
  <si>
    <t xml:space="preserve">A0..A13</t>
  </si>
  <si>
    <t xml:space="preserve">Bypassed</t>
  </si>
  <si>
    <t xml:space="preserve">A14..A15</t>
  </si>
  <si>
    <t xml:space="preserve">Page register select</t>
  </si>
  <si>
    <t xml:space="preserve">Segment for page 0</t>
  </si>
  <si>
    <t xml:space="preserve">A14..A21</t>
  </si>
  <si>
    <t xml:space="preserve">Segment for page 1</t>
  </si>
  <si>
    <t xml:space="preserve">Segment for page 2</t>
  </si>
  <si>
    <t xml:space="preserve">Segment for page 3</t>
  </si>
  <si>
    <t xml:space="preserve">Virtual address calculation example</t>
  </si>
  <si>
    <t xml:space="preserve">Z80 address</t>
  </si>
  <si>
    <t xml:space="preserve">MMU register value</t>
  </si>
  <si>
    <t xml:space="preserve">Physical address</t>
  </si>
  <si>
    <t xml:space="preserve">MMU Registers</t>
  </si>
  <si>
    <t xml:space="preserve">MMU register values</t>
  </si>
  <si>
    <t xml:space="preserve">#1000</t>
  </si>
  <si>
    <t xml:space="preserve">#2000</t>
  </si>
  <si>
    <t xml:space="preserve">#3000</t>
  </si>
  <si>
    <t xml:space="preserve">#5000</t>
  </si>
  <si>
    <t xml:space="preserve">#6000</t>
  </si>
  <si>
    <t xml:space="preserve">#7000</t>
  </si>
  <si>
    <t xml:space="preserve">#9000</t>
  </si>
  <si>
    <t xml:space="preserve">#A000</t>
  </si>
  <si>
    <t xml:space="preserve">#B000</t>
  </si>
  <si>
    <t xml:space="preserve">#D000</t>
  </si>
  <si>
    <t xml:space="preserve">#E000</t>
  </si>
  <si>
    <t xml:space="preserve">#F000</t>
  </si>
  <si>
    <t xml:space="preserve">GLOBAL SLOT MAP (when using the PPI board)</t>
  </si>
  <si>
    <t xml:space="preserve">SLOT0</t>
  </si>
  <si>
    <t xml:space="preserve">SLOT1</t>
  </si>
  <si>
    <t xml:space="preserve">SLOT2</t>
  </si>
  <si>
    <t xml:space="preserve">SLOT3-0</t>
  </si>
  <si>
    <t xml:space="preserve">SLOT3-1</t>
  </si>
  <si>
    <t xml:space="preserve">SLOT3-2</t>
  </si>
  <si>
    <t xml:space="preserve">SLOT3-3</t>
  </si>
  <si>
    <t xml:space="preserve">BASIC</t>
  </si>
  <si>
    <t xml:space="preserve">EXP-ROM</t>
  </si>
  <si>
    <t xml:space="preserve">ROM BIOS</t>
  </si>
  <si>
    <t xml:space="preserve">&lt;- Address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</si>
</sst>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[$$-409]#,##0.00;[RED]\-[$$-409]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12</xdr:col>
      <xdr:colOff>693360</xdr:colOff>
      <xdr:row>34</xdr:row>
      <xdr:rowOff>162360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12520" y="162360"/>
          <a:ext cx="9634320" cy="5526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16.11"/>
    <col collapsed="false" customWidth="true" hidden="false" outlineLevel="0" max="2" min="2" style="1" width="7.44"/>
    <col collapsed="false" customWidth="true" hidden="false" outlineLevel="0" max="3" min="3" style="0" width="9"/>
    <col collapsed="false" customWidth="true" hidden="false" outlineLevel="0" max="4" min="4" style="0" width="21.56"/>
    <col collapsed="false" customWidth="true" hidden="false" outlineLevel="0" max="6" min="5" style="0" width="40"/>
    <col collapsed="false" customWidth="true" hidden="false" outlineLevel="0" max="7" min="7" style="0" width="39.55"/>
    <col collapsed="false" customWidth="true" hidden="false" outlineLevel="0" max="8" min="8" style="0" width="30.66"/>
    <col collapsed="false" customWidth="true" hidden="false" outlineLevel="0" max="9" min="9" style="0" width="29.77"/>
  </cols>
  <sheetData>
    <row r="2" customFormat="false" ht="14.4" hidden="false" customHeight="false" outlineLevel="0" collapsed="false">
      <c r="A2" s="2" t="s">
        <v>0</v>
      </c>
    </row>
    <row r="4" s="2" customFormat="true" ht="14.4" hidden="false" customHeight="false" outlineLevel="0" collapsed="false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2" t="s">
        <v>8</v>
      </c>
      <c r="I4" s="2" t="s">
        <v>9</v>
      </c>
    </row>
    <row r="5" customFormat="false" ht="14.4" hidden="false" customHeight="false" outlineLevel="0" collapsed="false">
      <c r="A5" s="0" t="s">
        <v>10</v>
      </c>
      <c r="B5" s="5" t="s">
        <v>11</v>
      </c>
      <c r="C5" s="0" t="s">
        <v>12</v>
      </c>
      <c r="D5" s="0" t="s">
        <v>13</v>
      </c>
      <c r="E5" s="0" t="s">
        <v>14</v>
      </c>
      <c r="F5" s="0" t="s">
        <v>14</v>
      </c>
      <c r="G5" s="6" t="s">
        <v>15</v>
      </c>
      <c r="H5" s="0" t="s">
        <v>16</v>
      </c>
    </row>
    <row r="6" customFormat="false" ht="14.4" hidden="false" customHeight="false" outlineLevel="0" collapsed="false">
      <c r="A6" s="0" t="s">
        <v>17</v>
      </c>
      <c r="B6" s="5" t="s">
        <v>18</v>
      </c>
      <c r="C6" s="0" t="s">
        <v>19</v>
      </c>
      <c r="D6" s="0" t="s">
        <v>20</v>
      </c>
      <c r="E6" s="0" t="s">
        <v>14</v>
      </c>
      <c r="F6" s="0" t="s">
        <v>14</v>
      </c>
      <c r="G6" s="6" t="s">
        <v>15</v>
      </c>
      <c r="H6" s="0" t="s">
        <v>16</v>
      </c>
    </row>
    <row r="7" customFormat="false" ht="28.8" hidden="false" customHeight="false" outlineLevel="0" collapsed="false">
      <c r="A7" s="0" t="s">
        <v>17</v>
      </c>
      <c r="B7" s="5" t="s">
        <v>18</v>
      </c>
      <c r="C7" s="0" t="s">
        <v>21</v>
      </c>
      <c r="D7" s="0" t="s">
        <v>22</v>
      </c>
      <c r="E7" s="0" t="s">
        <v>23</v>
      </c>
      <c r="F7" s="0" t="s">
        <v>14</v>
      </c>
      <c r="G7" s="6" t="s">
        <v>24</v>
      </c>
      <c r="H7" s="0" t="s">
        <v>25</v>
      </c>
    </row>
    <row r="8" customFormat="false" ht="13.8" hidden="false" customHeight="false" outlineLevel="0" collapsed="false">
      <c r="A8" s="0" t="s">
        <v>17</v>
      </c>
      <c r="B8" s="5"/>
      <c r="C8" s="0" t="s">
        <v>26</v>
      </c>
      <c r="D8" s="0" t="s">
        <v>27</v>
      </c>
      <c r="E8" s="0" t="s">
        <v>14</v>
      </c>
      <c r="F8" s="0" t="s">
        <v>14</v>
      </c>
      <c r="G8" s="6" t="s">
        <v>28</v>
      </c>
    </row>
    <row r="9" customFormat="false" ht="14.4" hidden="false" customHeight="false" outlineLevel="0" collapsed="false">
      <c r="A9" s="0" t="s">
        <v>17</v>
      </c>
      <c r="B9" s="5" t="s">
        <v>18</v>
      </c>
      <c r="C9" s="0" t="s">
        <v>29</v>
      </c>
      <c r="D9" s="0" t="s">
        <v>30</v>
      </c>
      <c r="E9" s="0" t="s">
        <v>14</v>
      </c>
      <c r="F9" s="0" t="s">
        <v>14</v>
      </c>
      <c r="G9" s="6" t="s">
        <v>31</v>
      </c>
    </row>
    <row r="10" customFormat="false" ht="14.4" hidden="false" customHeight="false" outlineLevel="0" collapsed="false">
      <c r="A10" s="0" t="s">
        <v>17</v>
      </c>
      <c r="B10" s="5" t="s">
        <v>18</v>
      </c>
      <c r="C10" s="0" t="s">
        <v>32</v>
      </c>
      <c r="D10" s="0" t="s">
        <v>33</v>
      </c>
      <c r="E10" s="0" t="s">
        <v>34</v>
      </c>
      <c r="F10" s="0" t="s">
        <v>14</v>
      </c>
      <c r="G10" s="6" t="s">
        <v>35</v>
      </c>
      <c r="H10" s="0" t="s">
        <v>36</v>
      </c>
      <c r="I10" s="0" t="s">
        <v>14</v>
      </c>
    </row>
    <row r="11" customFormat="false" ht="14.4" hidden="false" customHeight="false" outlineLevel="0" collapsed="false">
      <c r="A11" s="0" t="s">
        <v>17</v>
      </c>
      <c r="B11" s="5" t="s">
        <v>18</v>
      </c>
      <c r="C11" s="0" t="s">
        <v>37</v>
      </c>
      <c r="D11" s="0" t="s">
        <v>38</v>
      </c>
      <c r="E11" s="0" t="s">
        <v>14</v>
      </c>
      <c r="F11" s="0" t="s">
        <v>14</v>
      </c>
      <c r="G11" s="6"/>
    </row>
    <row r="12" customFormat="false" ht="13.8" hidden="false" customHeight="false" outlineLevel="0" collapsed="false">
      <c r="A12" s="0" t="s">
        <v>17</v>
      </c>
      <c r="B12" s="5" t="s">
        <v>18</v>
      </c>
      <c r="C12" s="0" t="s">
        <v>39</v>
      </c>
      <c r="D12" s="0" t="s">
        <v>40</v>
      </c>
      <c r="E12" s="0" t="s">
        <v>14</v>
      </c>
      <c r="F12" s="0" t="s">
        <v>14</v>
      </c>
      <c r="G12" s="6" t="s">
        <v>41</v>
      </c>
      <c r="H12" s="0" t="s">
        <v>14</v>
      </c>
      <c r="I12" s="0" t="s">
        <v>14</v>
      </c>
    </row>
    <row r="13" customFormat="false" ht="13.8" hidden="false" customHeight="false" outlineLevel="0" collapsed="false">
      <c r="A13" s="0" t="s">
        <v>17</v>
      </c>
      <c r="B13" s="5" t="s">
        <v>18</v>
      </c>
      <c r="C13" s="0" t="s">
        <v>42</v>
      </c>
      <c r="D13" s="0" t="s">
        <v>43</v>
      </c>
      <c r="E13" s="0" t="s">
        <v>14</v>
      </c>
      <c r="F13" s="0" t="s">
        <v>14</v>
      </c>
      <c r="G13" s="6" t="s">
        <v>44</v>
      </c>
      <c r="H13" s="0" t="s">
        <v>14</v>
      </c>
      <c r="I13" s="0" t="s">
        <v>14</v>
      </c>
    </row>
    <row r="14" customFormat="false" ht="14.4" hidden="false" customHeight="false" outlineLevel="0" collapsed="false">
      <c r="A14" s="0" t="s">
        <v>17</v>
      </c>
      <c r="B14" s="5" t="s">
        <v>18</v>
      </c>
      <c r="C14" s="0" t="s">
        <v>45</v>
      </c>
      <c r="D14" s="0" t="s">
        <v>46</v>
      </c>
      <c r="E14" s="0" t="s">
        <v>47</v>
      </c>
      <c r="F14" s="0" t="s">
        <v>14</v>
      </c>
      <c r="G14" s="6" t="s">
        <v>48</v>
      </c>
    </row>
    <row r="15" customFormat="false" ht="14.4" hidden="false" customHeight="false" outlineLevel="0" collapsed="false">
      <c r="A15" s="0" t="s">
        <v>17</v>
      </c>
      <c r="B15" s="5" t="s">
        <v>18</v>
      </c>
      <c r="C15" s="0" t="s">
        <v>49</v>
      </c>
      <c r="D15" s="0" t="s">
        <v>50</v>
      </c>
      <c r="E15" s="0" t="s">
        <v>51</v>
      </c>
      <c r="F15" s="0" t="s">
        <v>14</v>
      </c>
      <c r="G15" s="6"/>
    </row>
    <row r="16" customFormat="false" ht="14.4" hidden="false" customHeight="false" outlineLevel="0" collapsed="false">
      <c r="A16" s="0" t="s">
        <v>17</v>
      </c>
      <c r="B16" s="5" t="s">
        <v>18</v>
      </c>
      <c r="C16" s="0" t="s">
        <v>52</v>
      </c>
      <c r="D16" s="0" t="s">
        <v>53</v>
      </c>
      <c r="E16" s="0" t="s">
        <v>54</v>
      </c>
      <c r="F16" s="0" t="s">
        <v>14</v>
      </c>
      <c r="G16" s="6"/>
    </row>
    <row r="17" customFormat="false" ht="14.4" hidden="false" customHeight="false" outlineLevel="0" collapsed="false">
      <c r="A17" s="0" t="s">
        <v>17</v>
      </c>
      <c r="B17" s="5" t="s">
        <v>18</v>
      </c>
      <c r="C17" s="0" t="s">
        <v>55</v>
      </c>
      <c r="D17" s="0" t="s">
        <v>56</v>
      </c>
      <c r="E17" s="0" t="s">
        <v>57</v>
      </c>
      <c r="F17" s="0" t="s">
        <v>58</v>
      </c>
      <c r="G17" s="6" t="s">
        <v>59</v>
      </c>
    </row>
    <row r="19" customFormat="false" ht="14.4" hidden="false" customHeight="false" outlineLevel="0" collapsed="false">
      <c r="A19" s="0" t="s">
        <v>60</v>
      </c>
      <c r="B19" s="1" t="s">
        <v>61</v>
      </c>
    </row>
    <row r="21" customFormat="false" ht="14.4" hidden="false" customHeight="false" outlineLevel="0" collapsed="false">
      <c r="G21" s="0" t="s">
        <v>62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2"/>
  <sheetViews>
    <sheetView showFormulas="false" showGridLines="true" showRowColHeaders="true" showZeros="true" rightToLeft="false" tabSelected="true" showOutlineSymbols="true" defaultGridColor="true" view="normal" topLeftCell="A9" colorId="64" zoomScale="140" zoomScaleNormal="140" zoomScalePageLayoutView="100" workbookViewId="0">
      <selection pane="topLeft" activeCell="A43" activeCellId="0" sqref="A43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11.52"/>
    <col collapsed="false" customWidth="true" hidden="false" outlineLevel="0" max="2" min="2" style="0" width="17.59"/>
    <col collapsed="false" customWidth="true" hidden="false" outlineLevel="0" max="3" min="3" style="0" width="17.88"/>
    <col collapsed="false" customWidth="true" hidden="false" outlineLevel="0" max="4" min="4" style="0" width="12.63"/>
    <col collapsed="false" customWidth="true" hidden="false" outlineLevel="0" max="5" min="5" style="0" width="15.31"/>
    <col collapsed="false" customWidth="true" hidden="false" outlineLevel="0" max="8" min="8" style="0" width="17.36"/>
    <col collapsed="false" customWidth="true" hidden="false" outlineLevel="0" max="9" min="9" style="0" width="26.58"/>
    <col collapsed="false" customWidth="true" hidden="false" outlineLevel="0" max="10" min="10" style="0" width="16.99"/>
    <col collapsed="false" customWidth="true" hidden="false" outlineLevel="0" max="14" min="13" style="0" width="26.58"/>
    <col collapsed="false" customWidth="true" hidden="false" outlineLevel="0" max="15" min="15" style="0" width="16.99"/>
  </cols>
  <sheetData>
    <row r="1" customFormat="false" ht="14.4" hidden="false" customHeight="false" outlineLevel="0" collapsed="false">
      <c r="A1" s="2" t="s">
        <v>63</v>
      </c>
      <c r="H1" s="2" t="s">
        <v>64</v>
      </c>
    </row>
    <row r="2" customFormat="false" ht="14.4" hidden="false" customHeight="false" outlineLevel="0" collapsed="false">
      <c r="A2" s="2" t="s">
        <v>65</v>
      </c>
      <c r="B2" s="1"/>
      <c r="H2" s="2" t="s">
        <v>66</v>
      </c>
    </row>
    <row r="3" customFormat="false" ht="14.4" hidden="false" customHeight="false" outlineLevel="0" collapsed="false">
      <c r="B3" s="1"/>
    </row>
    <row r="4" customFormat="false" ht="13.8" hidden="false" customHeight="false" outlineLevel="0" collapsed="false">
      <c r="B4" s="1"/>
      <c r="H4" s="2" t="s">
        <v>67</v>
      </c>
      <c r="M4" s="2" t="s">
        <v>68</v>
      </c>
    </row>
    <row r="5" customFormat="false" ht="14.4" hidden="false" customHeight="false" outlineLevel="0" collapsed="false">
      <c r="A5" s="2" t="s">
        <v>69</v>
      </c>
      <c r="B5" s="2" t="s">
        <v>4</v>
      </c>
      <c r="C5" s="2"/>
      <c r="D5" s="2" t="s">
        <v>3</v>
      </c>
      <c r="H5" s="2" t="s">
        <v>70</v>
      </c>
      <c r="I5" s="2" t="s">
        <v>4</v>
      </c>
      <c r="J5" s="2" t="s">
        <v>71</v>
      </c>
      <c r="M5" s="2" t="s">
        <v>70</v>
      </c>
      <c r="N5" s="2" t="s">
        <v>4</v>
      </c>
      <c r="O5" s="2" t="s">
        <v>71</v>
      </c>
    </row>
    <row r="6" customFormat="false" ht="14.4" hidden="false" customHeight="false" outlineLevel="0" collapsed="false">
      <c r="B6" s="7"/>
      <c r="C6" s="7"/>
      <c r="D6" s="0" t="s">
        <v>72</v>
      </c>
      <c r="H6" s="0" t="s">
        <v>73</v>
      </c>
      <c r="I6" s="7" t="s">
        <v>74</v>
      </c>
      <c r="J6" s="0" t="s">
        <v>75</v>
      </c>
      <c r="M6" s="0" t="s">
        <v>76</v>
      </c>
      <c r="N6" s="7" t="s">
        <v>74</v>
      </c>
      <c r="O6" s="0" t="s">
        <v>75</v>
      </c>
    </row>
    <row r="7" customFormat="false" ht="14.4" hidden="false" customHeight="false" outlineLevel="0" collapsed="false">
      <c r="A7" s="0" t="s">
        <v>77</v>
      </c>
      <c r="B7" s="7" t="s">
        <v>78</v>
      </c>
      <c r="C7" s="7"/>
      <c r="D7" s="0" t="s">
        <v>79</v>
      </c>
      <c r="H7" s="0" t="s">
        <v>80</v>
      </c>
      <c r="I7" s="7" t="s">
        <v>81</v>
      </c>
      <c r="J7" s="0" t="s">
        <v>82</v>
      </c>
      <c r="M7" s="0" t="s">
        <v>83</v>
      </c>
      <c r="N7" s="7" t="s">
        <v>81</v>
      </c>
      <c r="O7" s="0" t="s">
        <v>84</v>
      </c>
    </row>
    <row r="8" customFormat="false" ht="14.4" hidden="false" customHeight="false" outlineLevel="0" collapsed="false">
      <c r="A8" s="0" t="s">
        <v>85</v>
      </c>
      <c r="B8" s="7" t="s">
        <v>78</v>
      </c>
      <c r="C8" s="7"/>
      <c r="D8" s="0" t="s">
        <v>86</v>
      </c>
    </row>
    <row r="9" customFormat="false" ht="14.4" hidden="false" customHeight="false" outlineLevel="0" collapsed="false">
      <c r="A9" s="0" t="s">
        <v>87</v>
      </c>
      <c r="B9" s="7" t="s">
        <v>78</v>
      </c>
      <c r="C9" s="7"/>
      <c r="D9" s="0" t="s">
        <v>88</v>
      </c>
    </row>
    <row r="10" customFormat="false" ht="14.4" hidden="false" customHeight="false" outlineLevel="0" collapsed="false">
      <c r="A10" s="0" t="s">
        <v>89</v>
      </c>
      <c r="B10" s="7" t="s">
        <v>78</v>
      </c>
      <c r="C10" s="7"/>
      <c r="D10" s="0" t="s">
        <v>90</v>
      </c>
    </row>
    <row r="12" customFormat="false" ht="14.4" hidden="false" customHeight="false" outlineLevel="0" collapsed="false">
      <c r="A12" s="0" t="s">
        <v>91</v>
      </c>
    </row>
    <row r="13" customFormat="false" ht="14.4" hidden="false" customHeight="false" outlineLevel="0" collapsed="false">
      <c r="A13" s="0" t="s">
        <v>92</v>
      </c>
    </row>
    <row r="15" customFormat="false" ht="14.4" hidden="false" customHeight="false" outlineLevel="0" collapsed="false">
      <c r="A15" s="0" t="s">
        <v>93</v>
      </c>
    </row>
    <row r="16" customFormat="false" ht="13.8" hidden="false" customHeight="false" outlineLevel="0" collapsed="false"/>
    <row r="17" customFormat="false" ht="13.8" hidden="false" customHeight="false" outlineLevel="0" collapsed="false">
      <c r="A17" s="2" t="s">
        <v>94</v>
      </c>
      <c r="B17" s="2" t="s">
        <v>95</v>
      </c>
      <c r="C17" s="2" t="s">
        <v>96</v>
      </c>
      <c r="D17" s="2" t="s">
        <v>97</v>
      </c>
      <c r="E17" s="2" t="s">
        <v>98</v>
      </c>
    </row>
    <row r="18" customFormat="false" ht="13.8" hidden="false" customHeight="false" outlineLevel="0" collapsed="false">
      <c r="A18" s="0" t="s">
        <v>99</v>
      </c>
      <c r="C18" s="0" t="s">
        <v>100</v>
      </c>
      <c r="E18" s="0" t="s">
        <v>99</v>
      </c>
    </row>
    <row r="19" customFormat="false" ht="13.8" hidden="false" customHeight="false" outlineLevel="0" collapsed="false">
      <c r="A19" s="0" t="s">
        <v>101</v>
      </c>
      <c r="B19" s="0" t="s">
        <v>102</v>
      </c>
      <c r="C19" s="0" t="s">
        <v>103</v>
      </c>
      <c r="D19" s="0" t="s">
        <v>104</v>
      </c>
      <c r="E19" s="0" t="s">
        <v>104</v>
      </c>
    </row>
    <row r="20" customFormat="false" ht="13.8" hidden="false" customHeight="false" outlineLevel="0" collapsed="false">
      <c r="C20" s="0" t="s">
        <v>105</v>
      </c>
      <c r="D20" s="0" t="s">
        <v>104</v>
      </c>
      <c r="E20" s="0" t="s">
        <v>104</v>
      </c>
    </row>
    <row r="21" customFormat="false" ht="13.8" hidden="false" customHeight="false" outlineLevel="0" collapsed="false">
      <c r="C21" s="0" t="s">
        <v>106</v>
      </c>
      <c r="D21" s="0" t="s">
        <v>104</v>
      </c>
      <c r="E21" s="0" t="s">
        <v>104</v>
      </c>
    </row>
    <row r="22" customFormat="false" ht="13.8" hidden="false" customHeight="false" outlineLevel="0" collapsed="false">
      <c r="C22" s="0" t="s">
        <v>107</v>
      </c>
      <c r="D22" s="0" t="s">
        <v>104</v>
      </c>
      <c r="E22" s="0" t="s">
        <v>104</v>
      </c>
    </row>
    <row r="24" customFormat="false" ht="13.8" hidden="false" customHeight="false" outlineLevel="0" collapsed="false">
      <c r="A24" s="2" t="s">
        <v>108</v>
      </c>
    </row>
    <row r="25" customFormat="false" ht="13.8" hidden="false" customHeight="false" outlineLevel="0" collapsed="false"/>
    <row r="26" customFormat="false" ht="13.8" hidden="false" customHeight="false" outlineLevel="0" collapsed="false">
      <c r="A26" s="2" t="s">
        <v>109</v>
      </c>
      <c r="B26" s="2" t="s">
        <v>95</v>
      </c>
      <c r="C26" s="2" t="s">
        <v>110</v>
      </c>
      <c r="D26" s="2" t="s">
        <v>97</v>
      </c>
      <c r="E26" s="2" t="s">
        <v>111</v>
      </c>
      <c r="H26" s="2" t="s">
        <v>112</v>
      </c>
      <c r="I26" s="2" t="s">
        <v>113</v>
      </c>
    </row>
    <row r="27" customFormat="false" ht="13.8" hidden="false" customHeight="false" outlineLevel="0" collapsed="false">
      <c r="A27" s="0" t="s">
        <v>90</v>
      </c>
      <c r="B27" s="0" t="n">
        <f aca="false">_xlfn.BITRSHIFT(HEX2DEC(MID($A27, 2, LEN($A27))), 14)</f>
        <v>0</v>
      </c>
      <c r="C27" s="0" t="n">
        <f aca="false">VLOOKUP($B27,$H$27:$I30, 2, 0)</f>
        <v>0</v>
      </c>
      <c r="D27" s="8" t="str">
        <f aca="false">DEC2HEX($C27, 2)</f>
        <v>00</v>
      </c>
      <c r="E27" s="9" t="str">
        <f aca="false">_xlfn.CONCAT("#", DEC2HEX(_xlfn.BITOR(_xlfn.BITLSHIFT($C27, 14), _xlfn.BITAND(HEX2DEC(MID($A27, 2, LEN($A27))), 16383)), 6))</f>
        <v>#000000</v>
      </c>
      <c r="H27" s="0" t="n">
        <v>0</v>
      </c>
      <c r="I27" s="0" t="n">
        <v>0</v>
      </c>
    </row>
    <row r="28" customFormat="false" ht="13.8" hidden="false" customHeight="false" outlineLevel="0" collapsed="false">
      <c r="A28" s="0" t="s">
        <v>114</v>
      </c>
      <c r="B28" s="0" t="n">
        <f aca="false">_xlfn.BITRSHIFT(HEX2DEC(MID($A28, 2, LEN($A28))), 14)</f>
        <v>0</v>
      </c>
      <c r="C28" s="0" t="n">
        <f aca="false">VLOOKUP($B28,$H$27:$I31, 2, 0)</f>
        <v>0</v>
      </c>
      <c r="D28" s="8" t="str">
        <f aca="false">DEC2HEX($C28, 2)</f>
        <v>00</v>
      </c>
      <c r="E28" s="9" t="str">
        <f aca="false">_xlfn.CONCAT("#", DEC2HEX(_xlfn.BITOR(_xlfn.BITLSHIFT($C28, 14), _xlfn.BITAND(HEX2DEC(MID($A28, 2, LEN($A28))), 16383)), 6))</f>
        <v>#001000</v>
      </c>
      <c r="H28" s="0" t="n">
        <v>1</v>
      </c>
      <c r="I28" s="0" t="n">
        <v>1</v>
      </c>
    </row>
    <row r="29" customFormat="false" ht="13.8" hidden="false" customHeight="false" outlineLevel="0" collapsed="false">
      <c r="A29" s="10" t="s">
        <v>115</v>
      </c>
      <c r="B29" s="0" t="n">
        <f aca="false">_xlfn.BITRSHIFT(HEX2DEC(MID($A29, 2, LEN($A29))), 14)</f>
        <v>0</v>
      </c>
      <c r="C29" s="0" t="n">
        <f aca="false">VLOOKUP($B29,$H$27:$I32, 2, 0)</f>
        <v>0</v>
      </c>
      <c r="D29" s="8" t="str">
        <f aca="false">DEC2HEX($C29, 2)</f>
        <v>00</v>
      </c>
      <c r="E29" s="9" t="str">
        <f aca="false">_xlfn.CONCAT("#", DEC2HEX(_xlfn.BITOR(_xlfn.BITLSHIFT($C29, 14), _xlfn.BITAND(HEX2DEC(MID($A29, 2, LEN($A29))), 16383)), 6))</f>
        <v>#002000</v>
      </c>
      <c r="H29" s="0" t="n">
        <v>2</v>
      </c>
      <c r="I29" s="0" t="n">
        <v>126</v>
      </c>
    </row>
    <row r="30" customFormat="false" ht="13.8" hidden="false" customHeight="false" outlineLevel="0" collapsed="false">
      <c r="A30" s="0" t="s">
        <v>116</v>
      </c>
      <c r="B30" s="0" t="n">
        <f aca="false">_xlfn.BITRSHIFT(HEX2DEC(MID($A30, 2, LEN($A30))), 14)</f>
        <v>0</v>
      </c>
      <c r="C30" s="0" t="n">
        <f aca="false">VLOOKUP($B30,$H$27:$I33, 2, 0)</f>
        <v>0</v>
      </c>
      <c r="D30" s="8" t="str">
        <f aca="false">DEC2HEX($C30, 2)</f>
        <v>00</v>
      </c>
      <c r="E30" s="9" t="str">
        <f aca="false">_xlfn.CONCAT("#", DEC2HEX(_xlfn.BITOR(_xlfn.BITLSHIFT($C30, 14), _xlfn.BITAND(HEX2DEC(MID($A30, 2, LEN($A30))), 16383)), 6))</f>
        <v>#003000</v>
      </c>
      <c r="H30" s="0" t="n">
        <v>3</v>
      </c>
      <c r="I30" s="0" t="n">
        <v>127</v>
      </c>
    </row>
    <row r="31" customFormat="false" ht="13.8" hidden="false" customHeight="false" outlineLevel="0" collapsed="false">
      <c r="A31" s="0" t="s">
        <v>88</v>
      </c>
      <c r="B31" s="0" t="n">
        <f aca="false">_xlfn.BITRSHIFT(HEX2DEC(MID($A31, 2, LEN($A31))), 14)</f>
        <v>1</v>
      </c>
      <c r="C31" s="0" t="n">
        <f aca="false">VLOOKUP($B31,$H$27:$I34, 2, 0)</f>
        <v>1</v>
      </c>
      <c r="D31" s="8" t="str">
        <f aca="false">DEC2HEX($C31, 2)</f>
        <v>01</v>
      </c>
      <c r="E31" s="9" t="str">
        <f aca="false">_xlfn.CONCAT("#", DEC2HEX(_xlfn.BITOR(_xlfn.BITLSHIFT($C31, 14), _xlfn.BITAND(HEX2DEC(MID($A31, 2, LEN($A31))), 16383)), 6))</f>
        <v>#004000</v>
      </c>
    </row>
    <row r="32" customFormat="false" ht="13.8" hidden="false" customHeight="false" outlineLevel="0" collapsed="false">
      <c r="A32" s="0" t="s">
        <v>117</v>
      </c>
      <c r="B32" s="0" t="n">
        <f aca="false">_xlfn.BITRSHIFT(HEX2DEC(MID($A32, 2, LEN($A32))), 14)</f>
        <v>1</v>
      </c>
      <c r="C32" s="0" t="n">
        <f aca="false">VLOOKUP($B32,$H$27:$I35, 2, 0)</f>
        <v>1</v>
      </c>
      <c r="D32" s="8" t="str">
        <f aca="false">DEC2HEX($C32, 2)</f>
        <v>01</v>
      </c>
      <c r="E32" s="9" t="str">
        <f aca="false">_xlfn.CONCAT("#", DEC2HEX(_xlfn.BITOR(_xlfn.BITLSHIFT($C32, 14), _xlfn.BITAND(HEX2DEC(MID($A32, 2, LEN($A32))), 16383)), 6))</f>
        <v>#005000</v>
      </c>
    </row>
    <row r="33" customFormat="false" ht="13.8" hidden="false" customHeight="false" outlineLevel="0" collapsed="false">
      <c r="A33" s="0" t="s">
        <v>118</v>
      </c>
      <c r="B33" s="0" t="n">
        <f aca="false">_xlfn.BITRSHIFT(HEX2DEC(MID($A33, 2, LEN($A33))), 14)</f>
        <v>1</v>
      </c>
      <c r="C33" s="0" t="n">
        <f aca="false">VLOOKUP($B33,$H$27:$I36, 2, 0)</f>
        <v>1</v>
      </c>
      <c r="D33" s="8" t="str">
        <f aca="false">DEC2HEX($C33, 2)</f>
        <v>01</v>
      </c>
      <c r="E33" s="9" t="str">
        <f aca="false">_xlfn.CONCAT("#", DEC2HEX(_xlfn.BITOR(_xlfn.BITLSHIFT($C33, 14), _xlfn.BITAND(HEX2DEC(MID($A33, 2, LEN($A33))), 16383)), 6))</f>
        <v>#006000</v>
      </c>
    </row>
    <row r="34" customFormat="false" ht="13.8" hidden="false" customHeight="false" outlineLevel="0" collapsed="false">
      <c r="A34" s="0" t="s">
        <v>119</v>
      </c>
      <c r="B34" s="0" t="n">
        <f aca="false">_xlfn.BITRSHIFT(HEX2DEC(MID($A34, 2, LEN($A34))), 14)</f>
        <v>1</v>
      </c>
      <c r="C34" s="0" t="n">
        <f aca="false">VLOOKUP($B34,$H$27:$I37, 2, 0)</f>
        <v>1</v>
      </c>
      <c r="D34" s="8" t="str">
        <f aca="false">DEC2HEX($C34, 2)</f>
        <v>01</v>
      </c>
      <c r="E34" s="9" t="str">
        <f aca="false">_xlfn.CONCAT("#", DEC2HEX(_xlfn.BITOR(_xlfn.BITLSHIFT($C34, 14), _xlfn.BITAND(HEX2DEC(MID($A34, 2, LEN($A34))), 16383)), 6))</f>
        <v>#007000</v>
      </c>
    </row>
    <row r="35" customFormat="false" ht="13.8" hidden="false" customHeight="false" outlineLevel="0" collapsed="false">
      <c r="A35" s="0" t="s">
        <v>86</v>
      </c>
      <c r="B35" s="0" t="n">
        <f aca="false">_xlfn.BITRSHIFT(HEX2DEC(MID($A35, 2, LEN($A35))), 14)</f>
        <v>2</v>
      </c>
      <c r="C35" s="0" t="n">
        <f aca="false">VLOOKUP($B35,$H$27:$I38, 2, 0)</f>
        <v>126</v>
      </c>
      <c r="D35" s="8" t="str">
        <f aca="false">DEC2HEX($C35, 2)</f>
        <v>7E</v>
      </c>
      <c r="E35" s="9" t="str">
        <f aca="false">_xlfn.CONCAT("#", DEC2HEX(_xlfn.BITOR(_xlfn.BITLSHIFT($C35, 14), _xlfn.BITAND(HEX2DEC(MID($A35, 2, LEN($A35))), 16383)), 6))</f>
        <v>#1F8000</v>
      </c>
    </row>
    <row r="36" customFormat="false" ht="13.8" hidden="false" customHeight="false" outlineLevel="0" collapsed="false">
      <c r="A36" s="0" t="s">
        <v>120</v>
      </c>
      <c r="B36" s="0" t="n">
        <f aca="false">_xlfn.BITRSHIFT(HEX2DEC(MID($A36, 2, LEN($A36))), 14)</f>
        <v>2</v>
      </c>
      <c r="C36" s="0" t="n">
        <f aca="false">VLOOKUP($B36,$H$27:$I39, 2, 0)</f>
        <v>126</v>
      </c>
      <c r="D36" s="8" t="str">
        <f aca="false">DEC2HEX($C36, 2)</f>
        <v>7E</v>
      </c>
      <c r="E36" s="9" t="str">
        <f aca="false">_xlfn.CONCAT("#", DEC2HEX(_xlfn.BITOR(_xlfn.BITLSHIFT($C36, 14), _xlfn.BITAND(HEX2DEC(MID($A36, 2, LEN($A36))), 16383)), 6))</f>
        <v>#1F9000</v>
      </c>
    </row>
    <row r="37" customFormat="false" ht="13.8" hidden="false" customHeight="false" outlineLevel="0" collapsed="false">
      <c r="A37" s="10" t="s">
        <v>121</v>
      </c>
      <c r="B37" s="0" t="n">
        <f aca="false">_xlfn.BITRSHIFT(HEX2DEC(MID($A37, 2, LEN($A37))), 14)</f>
        <v>2</v>
      </c>
      <c r="C37" s="0" t="n">
        <f aca="false">VLOOKUP($B37,$H$27:$I40, 2, 0)</f>
        <v>126</v>
      </c>
      <c r="D37" s="8" t="str">
        <f aca="false">DEC2HEX($C37, 2)</f>
        <v>7E</v>
      </c>
      <c r="E37" s="9" t="str">
        <f aca="false">_xlfn.CONCAT("#", DEC2HEX(_xlfn.BITOR(_xlfn.BITLSHIFT($C37, 14), _xlfn.BITAND(HEX2DEC(MID($A37, 2, LEN($A37))), 16383)), 6))</f>
        <v>#1FA000</v>
      </c>
    </row>
    <row r="38" customFormat="false" ht="13.8" hidden="false" customHeight="false" outlineLevel="0" collapsed="false">
      <c r="A38" s="0" t="s">
        <v>122</v>
      </c>
      <c r="B38" s="0" t="n">
        <f aca="false">_xlfn.BITRSHIFT(HEX2DEC(MID($A38, 2, LEN($A38))), 14)</f>
        <v>2</v>
      </c>
      <c r="C38" s="0" t="n">
        <f aca="false">VLOOKUP($B38,$H$27:$I41, 2, 0)</f>
        <v>126</v>
      </c>
      <c r="D38" s="8" t="str">
        <f aca="false">DEC2HEX($C38, 2)</f>
        <v>7E</v>
      </c>
      <c r="E38" s="9" t="str">
        <f aca="false">_xlfn.CONCAT("#", DEC2HEX(_xlfn.BITOR(_xlfn.BITLSHIFT($C38, 14), _xlfn.BITAND(HEX2DEC(MID($A38, 2, LEN($A38))), 16383)), 6))</f>
        <v>#1FB000</v>
      </c>
    </row>
    <row r="39" customFormat="false" ht="13.8" hidden="false" customHeight="false" outlineLevel="0" collapsed="false">
      <c r="A39" s="0" t="s">
        <v>79</v>
      </c>
      <c r="B39" s="0" t="n">
        <f aca="false">_xlfn.BITRSHIFT(HEX2DEC(MID($A39, 2, LEN($A39))), 14)</f>
        <v>3</v>
      </c>
      <c r="C39" s="0" t="n">
        <f aca="false">VLOOKUP($B39,$H$27:$I42, 2, 0)</f>
        <v>127</v>
      </c>
      <c r="D39" s="8" t="str">
        <f aca="false">DEC2HEX($C39, 2)</f>
        <v>7F</v>
      </c>
      <c r="E39" s="9" t="str">
        <f aca="false">_xlfn.CONCAT("#", DEC2HEX(_xlfn.BITOR(_xlfn.BITLSHIFT($C39, 14), _xlfn.BITAND(HEX2DEC(MID($A39, 2, LEN($A39))), 16383)), 6))</f>
        <v>#1FC000</v>
      </c>
    </row>
    <row r="40" customFormat="false" ht="13.8" hidden="false" customHeight="false" outlineLevel="0" collapsed="false">
      <c r="A40" s="0" t="s">
        <v>123</v>
      </c>
      <c r="B40" s="0" t="n">
        <f aca="false">_xlfn.BITRSHIFT(HEX2DEC(MID($A40, 2, LEN($A40))), 14)</f>
        <v>3</v>
      </c>
      <c r="C40" s="0" t="n">
        <f aca="false">VLOOKUP($B40,$H$27:$I43, 2, 0)</f>
        <v>127</v>
      </c>
      <c r="D40" s="8" t="str">
        <f aca="false">DEC2HEX($C40, 2)</f>
        <v>7F</v>
      </c>
      <c r="E40" s="9" t="str">
        <f aca="false">_xlfn.CONCAT("#", DEC2HEX(_xlfn.BITOR(_xlfn.BITLSHIFT($C40, 14), _xlfn.BITAND(HEX2DEC(MID($A40, 2, LEN($A40))), 16383)), 6))</f>
        <v>#1FD000</v>
      </c>
    </row>
    <row r="41" customFormat="false" ht="13.8" hidden="false" customHeight="false" outlineLevel="0" collapsed="false">
      <c r="A41" s="0" t="s">
        <v>124</v>
      </c>
      <c r="B41" s="0" t="n">
        <f aca="false">_xlfn.BITRSHIFT(HEX2DEC(MID($A41, 2, LEN($A41))), 14)</f>
        <v>3</v>
      </c>
      <c r="C41" s="0" t="n">
        <f aca="false">VLOOKUP($B41,$H$27:$I44, 2, 0)</f>
        <v>127</v>
      </c>
      <c r="D41" s="8" t="str">
        <f aca="false">DEC2HEX($C41, 2)</f>
        <v>7F</v>
      </c>
      <c r="E41" s="9" t="str">
        <f aca="false">_xlfn.CONCAT("#", DEC2HEX(_xlfn.BITOR(_xlfn.BITLSHIFT($C41, 14), _xlfn.BITAND(HEX2DEC(MID($A41, 2, LEN($A41))), 16383)), 6))</f>
        <v>#1FE000</v>
      </c>
    </row>
    <row r="42" customFormat="false" ht="13.8" hidden="false" customHeight="false" outlineLevel="0" collapsed="false">
      <c r="A42" s="0" t="s">
        <v>125</v>
      </c>
      <c r="B42" s="0" t="n">
        <f aca="false">_xlfn.BITRSHIFT(HEX2DEC(MID($A42, 2, LEN($A42))), 14)</f>
        <v>3</v>
      </c>
      <c r="C42" s="0" t="n">
        <f aca="false">VLOOKUP($B42,$H$27:$I45, 2, 0)</f>
        <v>127</v>
      </c>
      <c r="D42" s="8" t="str">
        <f aca="false">DEC2HEX($C42, 2)</f>
        <v>7F</v>
      </c>
      <c r="E42" s="9" t="str">
        <f aca="false">_xlfn.CONCAT("#", DEC2HEX(_xlfn.BITOR(_xlfn.BITLSHIFT($C42, 14), _xlfn.BITAND(HEX2DEC(MID($A42, 2, LEN($A42))), 16383)), 6))</f>
        <v>#1FF000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8.75" defaultRowHeight="14.4" zeroHeight="false" outlineLevelRow="0" outlineLevelCol="0"/>
  <cols>
    <col collapsed="false" customWidth="true" hidden="false" outlineLevel="0" max="1" min="1" style="0" width="8.33"/>
    <col collapsed="false" customWidth="true" hidden="false" outlineLevel="0" max="2" min="2" style="0" width="9.89"/>
    <col collapsed="false" customWidth="true" hidden="false" outlineLevel="0" max="3" min="3" style="0" width="9.44"/>
    <col collapsed="false" customWidth="true" hidden="false" outlineLevel="0" max="4" min="4" style="0" width="6.35"/>
    <col collapsed="false" customWidth="true" hidden="false" outlineLevel="0" max="5" min="5" style="0" width="9.33"/>
    <col collapsed="false" customWidth="true" hidden="false" outlineLevel="0" max="6" min="6" style="0" width="8"/>
    <col collapsed="false" customWidth="true" hidden="false" outlineLevel="0" max="7" min="7" style="0" width="8.44"/>
    <col collapsed="false" customWidth="true" hidden="false" outlineLevel="0" max="8" min="8" style="0" width="8"/>
    <col collapsed="false" customWidth="true" hidden="false" outlineLevel="0" max="9" min="9" style="0" width="6.11"/>
  </cols>
  <sheetData>
    <row r="2" customFormat="false" ht="14.4" hidden="false" customHeight="false" outlineLevel="0" collapsed="false">
      <c r="A2" s="2" t="s">
        <v>126</v>
      </c>
      <c r="B2" s="1"/>
    </row>
    <row r="3" customFormat="false" ht="14.4" hidden="false" customHeight="false" outlineLevel="0" collapsed="false">
      <c r="B3" s="1"/>
    </row>
    <row r="4" customFormat="false" ht="14.4" hidden="false" customHeight="false" outlineLevel="0" collapsed="false">
      <c r="B4" s="1" t="s">
        <v>127</v>
      </c>
      <c r="C4" s="0" t="s">
        <v>128</v>
      </c>
      <c r="D4" s="0" t="s">
        <v>129</v>
      </c>
      <c r="E4" s="0" t="s">
        <v>130</v>
      </c>
      <c r="F4" s="0" t="s">
        <v>131</v>
      </c>
      <c r="G4" s="0" t="s">
        <v>132</v>
      </c>
      <c r="H4" s="0" t="s">
        <v>133</v>
      </c>
    </row>
    <row r="5" customFormat="false" ht="14.4" hidden="false" customHeight="false" outlineLevel="0" collapsed="false">
      <c r="B5" s="1"/>
    </row>
    <row r="6" customFormat="false" ht="14.4" hidden="false" customHeight="false" outlineLevel="0" collapsed="false">
      <c r="B6" s="11"/>
      <c r="C6" s="7"/>
      <c r="D6" s="7"/>
      <c r="E6" s="7"/>
      <c r="F6" s="7"/>
      <c r="G6" s="7"/>
      <c r="H6" s="7"/>
      <c r="I6" s="0" t="s">
        <v>72</v>
      </c>
    </row>
    <row r="7" customFormat="false" ht="14.4" hidden="false" customHeight="false" outlineLevel="0" collapsed="false">
      <c r="A7" s="0" t="s">
        <v>77</v>
      </c>
      <c r="B7" s="11"/>
      <c r="C7" s="7"/>
      <c r="D7" s="7"/>
      <c r="E7" s="7"/>
      <c r="F7" s="7"/>
      <c r="G7" s="7" t="s">
        <v>78</v>
      </c>
      <c r="H7" s="7"/>
      <c r="I7" s="0" t="s">
        <v>79</v>
      </c>
    </row>
    <row r="8" customFormat="false" ht="14.4" hidden="false" customHeight="false" outlineLevel="0" collapsed="false">
      <c r="A8" s="0" t="s">
        <v>85</v>
      </c>
      <c r="B8" s="11"/>
      <c r="C8" s="7"/>
      <c r="D8" s="7"/>
      <c r="E8" s="7"/>
      <c r="F8" s="7"/>
      <c r="G8" s="7" t="s">
        <v>78</v>
      </c>
      <c r="H8" s="7"/>
      <c r="I8" s="0" t="s">
        <v>86</v>
      </c>
    </row>
    <row r="9" customFormat="false" ht="14.4" hidden="false" customHeight="false" outlineLevel="0" collapsed="false">
      <c r="A9" s="0" t="s">
        <v>87</v>
      </c>
      <c r="B9" s="11" t="s">
        <v>134</v>
      </c>
      <c r="C9" s="7"/>
      <c r="D9" s="7"/>
      <c r="E9" s="7" t="s">
        <v>135</v>
      </c>
      <c r="F9" s="7"/>
      <c r="G9" s="7" t="s">
        <v>78</v>
      </c>
      <c r="H9" s="7"/>
      <c r="I9" s="0" t="s">
        <v>88</v>
      </c>
    </row>
    <row r="10" customFormat="false" ht="14.4" hidden="false" customHeight="false" outlineLevel="0" collapsed="false">
      <c r="A10" s="0" t="s">
        <v>89</v>
      </c>
      <c r="B10" s="11" t="s">
        <v>136</v>
      </c>
      <c r="C10" s="7"/>
      <c r="D10" s="7"/>
      <c r="E10" s="7" t="s">
        <v>135</v>
      </c>
      <c r="F10" s="7"/>
      <c r="G10" s="7" t="s">
        <v>78</v>
      </c>
      <c r="H10" s="7"/>
      <c r="I10" s="0" t="s">
        <v>90</v>
      </c>
      <c r="J10" s="0" t="s">
        <v>137</v>
      </c>
    </row>
    <row r="11" customFormat="false" ht="14.4" hidden="false" customHeight="false" outlineLevel="0" collapsed="false">
      <c r="B1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1" activeCellId="0" sqref="A3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2023-07-15T11:26:15Z</dcterms:created>
  <dc:creator>dmouse</dc:creator>
  <dc:description/>
  <dc:language>en-US</dc:language>
  <cp:lastModifiedBy/>
  <dcterms:modified xsi:type="dcterms:W3CDTF">2025-06-24T15:13:34Z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