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daniel_garcia_teradata_com/Documents/Documents/Personal/Code/NEAT_Microarray/"/>
    </mc:Choice>
  </mc:AlternateContent>
  <xr:revisionPtr revIDLastSave="172" documentId="8_{4DF015C3-33A5-4044-BC6C-B18B4C5AA6A4}" xr6:coauthVersionLast="47" xr6:coauthVersionMax="47" xr10:uidLastSave="{3B6848B5-9FA8-41F2-98E9-7807A4AAD978}"/>
  <bookViews>
    <workbookView xWindow="-96" yWindow="-96" windowWidth="23232" windowHeight="13992" activeTab="2" xr2:uid="{00000000-000D-0000-FFFF-FFFF00000000}"/>
  </bookViews>
  <sheets>
    <sheet name="n3o vs sms-moneat" sheetId="1" r:id="rId1"/>
    <sheet name="Sheet1" sheetId="4" r:id="rId2"/>
    <sheet name="Sheet2" sheetId="5" r:id="rId3"/>
    <sheet name="n3o vs sms-emoa" sheetId="2" r:id="rId4"/>
    <sheet name="n3o vs sms-moneat2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5" l="1"/>
  <c r="N6" i="5"/>
  <c r="N7" i="5"/>
  <c r="N9" i="5"/>
  <c r="N12" i="5"/>
  <c r="N13" i="5"/>
  <c r="N14" i="5"/>
  <c r="N15" i="5"/>
  <c r="N16" i="5"/>
  <c r="N17" i="5"/>
  <c r="N18" i="5"/>
  <c r="N19" i="5"/>
  <c r="N21" i="5"/>
  <c r="N23" i="5"/>
  <c r="M8" i="5"/>
  <c r="M10" i="5"/>
  <c r="M11" i="5"/>
  <c r="M20" i="5"/>
  <c r="M22" i="5"/>
  <c r="M3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3" i="5"/>
  <c r="R4" i="4"/>
  <c r="S4" i="4"/>
  <c r="T4" i="4"/>
  <c r="U4" i="4"/>
  <c r="V4" i="4"/>
  <c r="W4" i="4"/>
  <c r="R21" i="4"/>
  <c r="S21" i="4"/>
  <c r="T21" i="4"/>
  <c r="U21" i="4"/>
  <c r="V21" i="4"/>
  <c r="W21" i="4"/>
  <c r="G24" i="5"/>
  <c r="F24" i="5"/>
  <c r="E24" i="5"/>
  <c r="D24" i="5"/>
  <c r="C24" i="5"/>
  <c r="B24" i="5"/>
  <c r="C24" i="4"/>
  <c r="D24" i="4"/>
  <c r="E24" i="4"/>
  <c r="F24" i="4"/>
  <c r="G24" i="4"/>
  <c r="H24" i="4"/>
  <c r="N24" i="4"/>
  <c r="O24" i="4"/>
  <c r="P24" i="4"/>
  <c r="M24" i="4"/>
  <c r="L24" i="4"/>
  <c r="K24" i="4"/>
  <c r="W23" i="4"/>
  <c r="V23" i="4"/>
  <c r="U23" i="4"/>
  <c r="T23" i="4"/>
  <c r="S23" i="4"/>
  <c r="R23" i="4"/>
  <c r="W22" i="4"/>
  <c r="V22" i="4"/>
  <c r="U22" i="4"/>
  <c r="T22" i="4"/>
  <c r="S22" i="4"/>
  <c r="R22" i="4"/>
  <c r="W20" i="4"/>
  <c r="V20" i="4"/>
  <c r="U20" i="4"/>
  <c r="T20" i="4"/>
  <c r="S20" i="4"/>
  <c r="R20" i="4"/>
  <c r="W19" i="4"/>
  <c r="V19" i="4"/>
  <c r="U19" i="4"/>
  <c r="T19" i="4"/>
  <c r="S19" i="4"/>
  <c r="R19" i="4"/>
  <c r="W18" i="4"/>
  <c r="V18" i="4"/>
  <c r="U18" i="4"/>
  <c r="T18" i="4"/>
  <c r="S18" i="4"/>
  <c r="R18" i="4"/>
  <c r="W17" i="4"/>
  <c r="V17" i="4"/>
  <c r="U17" i="4"/>
  <c r="T17" i="4"/>
  <c r="S17" i="4"/>
  <c r="R17" i="4"/>
  <c r="W16" i="4"/>
  <c r="V16" i="4"/>
  <c r="U16" i="4"/>
  <c r="T16" i="4"/>
  <c r="S16" i="4"/>
  <c r="R16" i="4"/>
  <c r="W15" i="4"/>
  <c r="V15" i="4"/>
  <c r="U15" i="4"/>
  <c r="T15" i="4"/>
  <c r="S15" i="4"/>
  <c r="R15" i="4"/>
  <c r="W14" i="4"/>
  <c r="V14" i="4"/>
  <c r="U14" i="4"/>
  <c r="T14" i="4"/>
  <c r="S14" i="4"/>
  <c r="R14" i="4"/>
  <c r="W13" i="4"/>
  <c r="V13" i="4"/>
  <c r="U13" i="4"/>
  <c r="T13" i="4"/>
  <c r="S13" i="4"/>
  <c r="R13" i="4"/>
  <c r="W12" i="4"/>
  <c r="V12" i="4"/>
  <c r="U12" i="4"/>
  <c r="T12" i="4"/>
  <c r="S12" i="4"/>
  <c r="R12" i="4"/>
  <c r="W11" i="4"/>
  <c r="V11" i="4"/>
  <c r="U11" i="4"/>
  <c r="T11" i="4"/>
  <c r="S11" i="4"/>
  <c r="R11" i="4"/>
  <c r="W10" i="4"/>
  <c r="V10" i="4"/>
  <c r="U10" i="4"/>
  <c r="T10" i="4"/>
  <c r="S10" i="4"/>
  <c r="R10" i="4"/>
  <c r="W9" i="4"/>
  <c r="V9" i="4"/>
  <c r="U9" i="4"/>
  <c r="T9" i="4"/>
  <c r="S9" i="4"/>
  <c r="R9" i="4"/>
  <c r="W8" i="4"/>
  <c r="V8" i="4"/>
  <c r="U8" i="4"/>
  <c r="T8" i="4"/>
  <c r="S8" i="4"/>
  <c r="R8" i="4"/>
  <c r="W7" i="4"/>
  <c r="V7" i="4"/>
  <c r="U7" i="4"/>
  <c r="T7" i="4"/>
  <c r="S7" i="4"/>
  <c r="R7" i="4"/>
  <c r="W6" i="4"/>
  <c r="V6" i="4"/>
  <c r="U6" i="4"/>
  <c r="T6" i="4"/>
  <c r="S6" i="4"/>
  <c r="R6" i="4"/>
  <c r="W5" i="4"/>
  <c r="V5" i="4"/>
  <c r="U5" i="4"/>
  <c r="T5" i="4"/>
  <c r="S5" i="4"/>
  <c r="R5" i="4"/>
  <c r="W3" i="4"/>
  <c r="V3" i="4"/>
  <c r="U3" i="4"/>
  <c r="T3" i="4"/>
  <c r="S3" i="4"/>
  <c r="R3" i="4"/>
  <c r="R4" i="3"/>
  <c r="S4" i="3"/>
  <c r="T4" i="3"/>
  <c r="U4" i="3"/>
  <c r="V4" i="3"/>
  <c r="W4" i="3"/>
  <c r="R5" i="3"/>
  <c r="S5" i="3"/>
  <c r="T5" i="3"/>
  <c r="U5" i="3"/>
  <c r="V5" i="3"/>
  <c r="W5" i="3"/>
  <c r="R6" i="3"/>
  <c r="S6" i="3"/>
  <c r="T6" i="3"/>
  <c r="U6" i="3"/>
  <c r="V6" i="3"/>
  <c r="W6" i="3"/>
  <c r="R7" i="3"/>
  <c r="S7" i="3"/>
  <c r="T7" i="3"/>
  <c r="U7" i="3"/>
  <c r="V7" i="3"/>
  <c r="W7" i="3"/>
  <c r="R8" i="3"/>
  <c r="S8" i="3"/>
  <c r="T8" i="3"/>
  <c r="U8" i="3"/>
  <c r="V8" i="3"/>
  <c r="W8" i="3"/>
  <c r="R9" i="3"/>
  <c r="S9" i="3"/>
  <c r="T9" i="3"/>
  <c r="U9" i="3"/>
  <c r="V9" i="3"/>
  <c r="W9" i="3"/>
  <c r="R10" i="3"/>
  <c r="S10" i="3"/>
  <c r="T10" i="3"/>
  <c r="U10" i="3"/>
  <c r="V10" i="3"/>
  <c r="W10" i="3"/>
  <c r="R11" i="3"/>
  <c r="S11" i="3"/>
  <c r="T11" i="3"/>
  <c r="U11" i="3"/>
  <c r="V11" i="3"/>
  <c r="W11" i="3"/>
  <c r="R12" i="3"/>
  <c r="S12" i="3"/>
  <c r="T12" i="3"/>
  <c r="U12" i="3"/>
  <c r="V12" i="3"/>
  <c r="W12" i="3"/>
  <c r="R13" i="3"/>
  <c r="S13" i="3"/>
  <c r="T13" i="3"/>
  <c r="U13" i="3"/>
  <c r="V13" i="3"/>
  <c r="W13" i="3"/>
  <c r="R14" i="3"/>
  <c r="S14" i="3"/>
  <c r="T14" i="3"/>
  <c r="U14" i="3"/>
  <c r="V14" i="3"/>
  <c r="W14" i="3"/>
  <c r="R15" i="3"/>
  <c r="S15" i="3"/>
  <c r="T15" i="3"/>
  <c r="U15" i="3"/>
  <c r="V15" i="3"/>
  <c r="W15" i="3"/>
  <c r="R16" i="3"/>
  <c r="S16" i="3"/>
  <c r="T16" i="3"/>
  <c r="U16" i="3"/>
  <c r="V16" i="3"/>
  <c r="W16" i="3"/>
  <c r="R17" i="3"/>
  <c r="S17" i="3"/>
  <c r="T17" i="3"/>
  <c r="U17" i="3"/>
  <c r="V17" i="3"/>
  <c r="W17" i="3"/>
  <c r="R18" i="3"/>
  <c r="S18" i="3"/>
  <c r="T18" i="3"/>
  <c r="U18" i="3"/>
  <c r="V18" i="3"/>
  <c r="W18" i="3"/>
  <c r="R19" i="3"/>
  <c r="S19" i="3"/>
  <c r="T19" i="3"/>
  <c r="U19" i="3"/>
  <c r="V19" i="3"/>
  <c r="W19" i="3"/>
  <c r="R20" i="3"/>
  <c r="S20" i="3"/>
  <c r="T20" i="3"/>
  <c r="U20" i="3"/>
  <c r="V20" i="3"/>
  <c r="W20" i="3"/>
  <c r="R21" i="3"/>
  <c r="S21" i="3"/>
  <c r="T21" i="3"/>
  <c r="U21" i="3"/>
  <c r="V21" i="3"/>
  <c r="W21" i="3"/>
  <c r="R22" i="3"/>
  <c r="S22" i="3"/>
  <c r="T22" i="3"/>
  <c r="U22" i="3"/>
  <c r="V22" i="3"/>
  <c r="W22" i="3"/>
  <c r="R23" i="3"/>
  <c r="S23" i="3"/>
  <c r="T23" i="3"/>
  <c r="U23" i="3"/>
  <c r="V23" i="3"/>
  <c r="W23" i="3"/>
  <c r="P24" i="3"/>
  <c r="O24" i="3"/>
  <c r="N24" i="3"/>
  <c r="M24" i="3"/>
  <c r="S3" i="3"/>
  <c r="K24" i="3"/>
  <c r="J24" i="3"/>
  <c r="H24" i="3"/>
  <c r="G24" i="3"/>
  <c r="F24" i="3"/>
  <c r="E24" i="3"/>
  <c r="D24" i="3"/>
  <c r="C24" i="3"/>
  <c r="B24" i="3"/>
  <c r="M14" i="2"/>
  <c r="T14" i="2" s="1"/>
  <c r="N14" i="2"/>
  <c r="P14" i="2" s="1"/>
  <c r="W14" i="2" s="1"/>
  <c r="O14" i="2"/>
  <c r="M15" i="2"/>
  <c r="T15" i="2" s="1"/>
  <c r="N15" i="2"/>
  <c r="O15" i="2"/>
  <c r="V15" i="2" s="1"/>
  <c r="P15" i="2"/>
  <c r="W15" i="2" s="1"/>
  <c r="M16" i="2"/>
  <c r="T16" i="2" s="1"/>
  <c r="N16" i="2"/>
  <c r="O16" i="2"/>
  <c r="P16" i="2"/>
  <c r="W16" i="2" s="1"/>
  <c r="M17" i="2"/>
  <c r="N17" i="2"/>
  <c r="P17" i="2" s="1"/>
  <c r="W17" i="2" s="1"/>
  <c r="O17" i="2"/>
  <c r="V17" i="2" s="1"/>
  <c r="M18" i="2"/>
  <c r="T18" i="2" s="1"/>
  <c r="N18" i="2"/>
  <c r="U18" i="2" s="1"/>
  <c r="O18" i="2"/>
  <c r="V18" i="2" s="1"/>
  <c r="P18" i="2"/>
  <c r="W18" i="2" s="1"/>
  <c r="M19" i="2"/>
  <c r="N19" i="2"/>
  <c r="U19" i="2" s="1"/>
  <c r="O19" i="2"/>
  <c r="P19" i="2"/>
  <c r="M20" i="2"/>
  <c r="T20" i="2" s="1"/>
  <c r="N20" i="2"/>
  <c r="U20" i="2" s="1"/>
  <c r="O20" i="2"/>
  <c r="V20" i="2" s="1"/>
  <c r="P20" i="2"/>
  <c r="W20" i="2" s="1"/>
  <c r="M21" i="2"/>
  <c r="T21" i="2" s="1"/>
  <c r="N21" i="2"/>
  <c r="U21" i="2" s="1"/>
  <c r="O21" i="2"/>
  <c r="V21" i="2" s="1"/>
  <c r="P21" i="2"/>
  <c r="W21" i="2" s="1"/>
  <c r="M22" i="2"/>
  <c r="T22" i="2" s="1"/>
  <c r="N22" i="2"/>
  <c r="U22" i="2" s="1"/>
  <c r="O22" i="2"/>
  <c r="V22" i="2" s="1"/>
  <c r="P22" i="2"/>
  <c r="W22" i="2" s="1"/>
  <c r="M23" i="2"/>
  <c r="T23" i="2" s="1"/>
  <c r="N23" i="2"/>
  <c r="O23" i="2"/>
  <c r="V23" i="2" s="1"/>
  <c r="P23" i="2"/>
  <c r="W23" i="2" s="1"/>
  <c r="N13" i="2"/>
  <c r="P13" i="2" s="1"/>
  <c r="W13" i="2" s="1"/>
  <c r="W19" i="2"/>
  <c r="N9" i="2"/>
  <c r="U9" i="2" s="1"/>
  <c r="M9" i="2"/>
  <c r="O9" i="2" s="1"/>
  <c r="V9" i="2" s="1"/>
  <c r="T17" i="2"/>
  <c r="M10" i="2"/>
  <c r="O10" i="2" s="1"/>
  <c r="V10" i="2" s="1"/>
  <c r="N10" i="2"/>
  <c r="P10" i="2" s="1"/>
  <c r="W10" i="2" s="1"/>
  <c r="M11" i="2"/>
  <c r="T11" i="2" s="1"/>
  <c r="N11" i="2"/>
  <c r="O11" i="2"/>
  <c r="V11" i="2" s="1"/>
  <c r="P11" i="2"/>
  <c r="M12" i="2"/>
  <c r="T12" i="2" s="1"/>
  <c r="N12" i="2"/>
  <c r="U12" i="2" s="1"/>
  <c r="O12" i="2"/>
  <c r="V12" i="2" s="1"/>
  <c r="M13" i="2"/>
  <c r="O13" i="2" s="1"/>
  <c r="M8" i="2"/>
  <c r="T8" i="2" s="1"/>
  <c r="N8" i="2"/>
  <c r="U8" i="2" s="1"/>
  <c r="O8" i="2"/>
  <c r="V8" i="2" s="1"/>
  <c r="P8" i="2"/>
  <c r="W8" i="2" s="1"/>
  <c r="N4" i="2"/>
  <c r="P4" i="2" s="1"/>
  <c r="W4" i="2" s="1"/>
  <c r="N5" i="2"/>
  <c r="N6" i="2"/>
  <c r="P6" i="2" s="1"/>
  <c r="W6" i="2" s="1"/>
  <c r="N7" i="2"/>
  <c r="U7" i="2" s="1"/>
  <c r="M5" i="2"/>
  <c r="O5" i="2" s="1"/>
  <c r="V5" i="2" s="1"/>
  <c r="M6" i="2"/>
  <c r="O6" i="2" s="1"/>
  <c r="V6" i="2" s="1"/>
  <c r="M7" i="2"/>
  <c r="O7" i="2" s="1"/>
  <c r="V7" i="2" s="1"/>
  <c r="N3" i="2"/>
  <c r="P3" i="2" s="1"/>
  <c r="M4" i="2"/>
  <c r="O4" i="2" s="1"/>
  <c r="M3" i="2"/>
  <c r="O3" i="2" s="1"/>
  <c r="V3" i="2" s="1"/>
  <c r="L24" i="2"/>
  <c r="S24" i="2" s="1"/>
  <c r="K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U6" i="2"/>
  <c r="U11" i="2"/>
  <c r="U13" i="2"/>
  <c r="U15" i="2"/>
  <c r="U16" i="2"/>
  <c r="U23" i="2"/>
  <c r="V19" i="2"/>
  <c r="V16" i="2"/>
  <c r="V14" i="2"/>
  <c r="T19" i="2"/>
  <c r="T6" i="2"/>
  <c r="T5" i="2"/>
  <c r="T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3" i="2"/>
  <c r="W11" i="2"/>
  <c r="S2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3" i="1"/>
  <c r="N4" i="5" l="1"/>
  <c r="K4" i="5"/>
  <c r="L4" i="5" s="1"/>
  <c r="M4" i="5" s="1"/>
  <c r="W24" i="4"/>
  <c r="T24" i="4"/>
  <c r="U24" i="4"/>
  <c r="V24" i="4"/>
  <c r="R24" i="4"/>
  <c r="S24" i="4"/>
  <c r="T9" i="2"/>
  <c r="T13" i="2"/>
  <c r="U10" i="2"/>
  <c r="V13" i="2"/>
  <c r="T10" i="2"/>
  <c r="P9" i="2"/>
  <c r="W9" i="2" s="1"/>
  <c r="S24" i="3"/>
  <c r="U14" i="2"/>
  <c r="T3" i="3"/>
  <c r="T24" i="3" s="1"/>
  <c r="U3" i="3"/>
  <c r="U24" i="3" s="1"/>
  <c r="V3" i="3"/>
  <c r="V24" i="3" s="1"/>
  <c r="R3" i="3"/>
  <c r="R24" i="3" s="1"/>
  <c r="L24" i="3"/>
  <c r="W3" i="3"/>
  <c r="W24" i="3" s="1"/>
  <c r="U17" i="2"/>
  <c r="R24" i="2"/>
  <c r="P12" i="2"/>
  <c r="W12" i="2" s="1"/>
  <c r="T7" i="2"/>
  <c r="N24" i="2"/>
  <c r="U24" i="2" s="1"/>
  <c r="P7" i="2"/>
  <c r="W7" i="2" s="1"/>
  <c r="U5" i="2"/>
  <c r="P5" i="2"/>
  <c r="W5" i="2" s="1"/>
  <c r="W3" i="2"/>
  <c r="P24" i="2"/>
  <c r="W24" i="2" s="1"/>
  <c r="U4" i="2"/>
  <c r="U3" i="2"/>
  <c r="M24" i="2"/>
  <c r="T24" i="2" s="1"/>
  <c r="O24" i="2"/>
  <c r="V24" i="2" s="1"/>
  <c r="V4" i="2"/>
  <c r="T4" i="2"/>
  <c r="L15" i="5" l="1"/>
  <c r="M15" i="5" s="1"/>
  <c r="L21" i="5"/>
  <c r="M21" i="5" s="1"/>
  <c r="L7" i="5"/>
  <c r="M7" i="5" s="1"/>
  <c r="L11" i="5"/>
  <c r="N11" i="5" s="1"/>
  <c r="L16" i="5"/>
  <c r="M16" i="5" s="1"/>
  <c r="L17" i="5"/>
  <c r="M17" i="5" s="1"/>
  <c r="L18" i="5"/>
  <c r="M18" i="5" s="1"/>
  <c r="L22" i="5"/>
  <c r="N22" i="5" s="1"/>
  <c r="L23" i="5"/>
  <c r="M23" i="5" s="1"/>
  <c r="L3" i="5"/>
  <c r="N3" i="5" s="1"/>
  <c r="L10" i="5"/>
  <c r="N10" i="5" s="1"/>
  <c r="L14" i="5"/>
  <c r="M14" i="5" s="1"/>
  <c r="L19" i="5"/>
  <c r="M19" i="5" s="1"/>
  <c r="L20" i="5"/>
  <c r="N20" i="5" s="1"/>
  <c r="L5" i="5"/>
  <c r="M5" i="5" s="1"/>
  <c r="L6" i="5"/>
  <c r="M6" i="5" s="1"/>
  <c r="L8" i="5"/>
  <c r="N8" i="5" s="1"/>
  <c r="L9" i="5"/>
  <c r="M9" i="5" s="1"/>
  <c r="L12" i="5"/>
  <c r="M12" i="5" s="1"/>
  <c r="L13" i="5"/>
  <c r="M13" i="5" s="1"/>
  <c r="N26" i="5" l="1"/>
  <c r="N25" i="5"/>
</calcChain>
</file>

<file path=xl/sharedStrings.xml><?xml version="1.0" encoding="utf-8"?>
<sst xmlns="http://schemas.openxmlformats.org/spreadsheetml/2006/main" count="176" uniqueCount="33">
  <si>
    <t>Dataset</t>
  </si>
  <si>
    <t>n3o</t>
  </si>
  <si>
    <t>time</t>
  </si>
  <si>
    <t>gmean</t>
  </si>
  <si>
    <t>fs</t>
  </si>
  <si>
    <t>Colorectal_GSE25070</t>
  </si>
  <si>
    <t>Colorectal_GSE32323</t>
  </si>
  <si>
    <t>Colorectal_GSE44076</t>
  </si>
  <si>
    <t>Colorectal_GSE44861</t>
  </si>
  <si>
    <t>Liver_GSE14520_U133A</t>
  </si>
  <si>
    <t>Liver_GSE50579</t>
  </si>
  <si>
    <t>Liver_GSE62232</t>
  </si>
  <si>
    <t>Leukemia_GSE22529_U133A</t>
  </si>
  <si>
    <t>Leukemia_GSE22529_U133B</t>
  </si>
  <si>
    <t>Leukemia_GSE33615</t>
  </si>
  <si>
    <t>Leukemia_GSE63270</t>
  </si>
  <si>
    <t>ALL-AML-full</t>
  </si>
  <si>
    <t>Breast_GSE22820</t>
  </si>
  <si>
    <t>Breast_GSE59246</t>
  </si>
  <si>
    <t>Breast_GSE70947</t>
  </si>
  <si>
    <t>breastCancer-full</t>
  </si>
  <si>
    <t>Prostate_GSE6919_U95Av2</t>
  </si>
  <si>
    <t>Prostate_GSE6919_U95B</t>
  </si>
  <si>
    <t>Prostate_GSE6919_U95C</t>
  </si>
  <si>
    <t>Prostate_GSE11682</t>
  </si>
  <si>
    <t>prostate_tumorVSNormal-full</t>
  </si>
  <si>
    <t>N3O</t>
  </si>
  <si>
    <t>G-Mean</t>
  </si>
  <si>
    <t>FS</t>
  </si>
  <si>
    <t>SMS-MONEAT</t>
  </si>
  <si>
    <t>Archive</t>
  </si>
  <si>
    <t>smaller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</si>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</sst>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9" fontId="0" fillId="0" borderId="0" xfId="42" applyFont="1"/>
    <xf numFmtId="0" fontId="0" fillId="0" borderId="0" xfId="0" applyAlignment="1">
      <alignment horizontal="center"/>
    </xf>
    <xf numFmtId="164" fontId="0" fillId="0" borderId="0" xfId="42" applyNumberFormat="1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opLeftCell="B1" workbookViewId="0">
      <selection activeCell="C3" sqref="C3:H23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23" x14ac:dyDescent="0.55000000000000004"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</row>
    <row r="3" spans="1:23" x14ac:dyDescent="0.55000000000000004">
      <c r="A3" t="s">
        <v>5</v>
      </c>
      <c r="B3">
        <v>126.64727670000001</v>
      </c>
      <c r="C3">
        <v>0.88294201000000005</v>
      </c>
      <c r="D3">
        <v>13.83333333</v>
      </c>
      <c r="E3">
        <v>0.90246822500000001</v>
      </c>
      <c r="F3">
        <v>15.1</v>
      </c>
      <c r="G3">
        <v>0.90246822500000001</v>
      </c>
      <c r="H3">
        <v>13.8</v>
      </c>
      <c r="J3">
        <v>275.7874205</v>
      </c>
      <c r="K3">
        <v>0.867505682</v>
      </c>
      <c r="L3">
        <v>2.5333333329999999</v>
      </c>
      <c r="M3">
        <v>0.867505682</v>
      </c>
      <c r="N3">
        <v>2.8666666670000001</v>
      </c>
      <c r="O3">
        <v>0.93400999399999995</v>
      </c>
      <c r="P3">
        <v>3.4666666670000001</v>
      </c>
      <c r="R3">
        <v>-1.5436327999999999E-2</v>
      </c>
      <c r="S3">
        <v>-11.3</v>
      </c>
      <c r="T3">
        <v>-3.4962542999999999E-2</v>
      </c>
      <c r="U3">
        <f>N3-F3</f>
        <v>-12.233333332999999</v>
      </c>
      <c r="V3">
        <v>3.1541769999999997E-2</v>
      </c>
      <c r="W3">
        <f>P3-H3</f>
        <v>-10.333333333000001</v>
      </c>
    </row>
    <row r="4" spans="1:23" x14ac:dyDescent="0.55000000000000004">
      <c r="A4" t="s">
        <v>6</v>
      </c>
      <c r="B4">
        <v>160.33704829999999</v>
      </c>
      <c r="C4">
        <v>0.93165824900000005</v>
      </c>
      <c r="D4">
        <v>13.83333333</v>
      </c>
      <c r="E4">
        <v>0.95118446400000001</v>
      </c>
      <c r="F4">
        <v>17.233333330000001</v>
      </c>
      <c r="G4">
        <v>0.95118446400000001</v>
      </c>
      <c r="H4">
        <v>16</v>
      </c>
      <c r="J4">
        <v>246.14234640000001</v>
      </c>
      <c r="K4">
        <v>0.88451779699999999</v>
      </c>
      <c r="L4">
        <v>2.1</v>
      </c>
      <c r="M4">
        <v>0.88451779699999999</v>
      </c>
      <c r="N4">
        <v>1.766666667</v>
      </c>
      <c r="O4">
        <v>0.89428090400000004</v>
      </c>
      <c r="P4">
        <v>2.7</v>
      </c>
      <c r="R4">
        <v>-4.7140451999999999E-2</v>
      </c>
      <c r="S4">
        <v>-11.733333330000001</v>
      </c>
      <c r="T4">
        <v>-6.6666666999999999E-2</v>
      </c>
      <c r="U4">
        <f t="shared" ref="S4:U24" si="0">N4-F4</f>
        <v>-15.466666663000002</v>
      </c>
      <c r="V4">
        <v>-5.6903558999999999E-2</v>
      </c>
      <c r="W4">
        <f t="shared" ref="W4:W24" si="1">P4-H4</f>
        <v>-13.3</v>
      </c>
    </row>
    <row r="5" spans="1:23" x14ac:dyDescent="0.55000000000000004">
      <c r="A5" t="s">
        <v>7</v>
      </c>
      <c r="B5">
        <v>562.4455074</v>
      </c>
      <c r="C5">
        <v>0.96925608699999999</v>
      </c>
      <c r="D5">
        <v>11.5</v>
      </c>
      <c r="E5">
        <v>0.97116245199999995</v>
      </c>
      <c r="F5">
        <v>11.366666670000001</v>
      </c>
      <c r="G5">
        <v>0.971358261</v>
      </c>
      <c r="H5">
        <v>11.5</v>
      </c>
      <c r="J5">
        <v>399.72162259999999</v>
      </c>
      <c r="K5">
        <v>0.95144901599999998</v>
      </c>
      <c r="L5">
        <v>1.766666667</v>
      </c>
      <c r="M5">
        <v>0.95315957299999998</v>
      </c>
      <c r="N5">
        <v>1.8</v>
      </c>
      <c r="O5">
        <v>0.97122469499999997</v>
      </c>
      <c r="P5">
        <v>2.5</v>
      </c>
      <c r="R5">
        <v>-1.7807071000000001E-2</v>
      </c>
      <c r="S5">
        <v>-9.7333333329999991</v>
      </c>
      <c r="T5">
        <v>-1.8002878999999999E-2</v>
      </c>
      <c r="U5">
        <f t="shared" si="0"/>
        <v>-9.56666667</v>
      </c>
      <c r="V5">
        <v>-1.33566E-4</v>
      </c>
      <c r="W5">
        <f t="shared" si="1"/>
        <v>-9</v>
      </c>
    </row>
    <row r="6" spans="1:23" x14ac:dyDescent="0.55000000000000004">
      <c r="A6" t="s">
        <v>8</v>
      </c>
      <c r="B6">
        <v>151.71380859999999</v>
      </c>
      <c r="C6">
        <v>0.83616902400000004</v>
      </c>
      <c r="D6">
        <v>9.4333333330000002</v>
      </c>
      <c r="E6">
        <v>0.82349861099999999</v>
      </c>
      <c r="F6">
        <v>10.233333330000001</v>
      </c>
      <c r="G6">
        <v>0.83550739600000001</v>
      </c>
      <c r="H6">
        <v>9.6666666669999994</v>
      </c>
      <c r="J6">
        <v>201.16397140000001</v>
      </c>
      <c r="K6">
        <v>0.832607086</v>
      </c>
      <c r="L6">
        <v>2.5333333329999999</v>
      </c>
      <c r="M6">
        <v>0.838498517</v>
      </c>
      <c r="N6">
        <v>2.1333333329999999</v>
      </c>
      <c r="O6">
        <v>0.82451871399999999</v>
      </c>
      <c r="P6">
        <v>2.6333333329999999</v>
      </c>
      <c r="R6">
        <v>-3.5619380000000002E-3</v>
      </c>
      <c r="S6">
        <v>-6.9</v>
      </c>
      <c r="T6">
        <v>1.4999907E-2</v>
      </c>
      <c r="U6">
        <f t="shared" si="0"/>
        <v>-8.0999999970000012</v>
      </c>
      <c r="V6">
        <v>-1.0988683000000001E-2</v>
      </c>
      <c r="W6">
        <f t="shared" si="1"/>
        <v>-7.0333333339999999</v>
      </c>
    </row>
    <row r="7" spans="1:23" x14ac:dyDescent="0.55000000000000004">
      <c r="A7" t="s">
        <v>9</v>
      </c>
      <c r="B7">
        <v>538.67314260000001</v>
      </c>
      <c r="C7">
        <v>0.92287304400000003</v>
      </c>
      <c r="D7">
        <v>6.7</v>
      </c>
      <c r="E7">
        <v>0.92387576699999996</v>
      </c>
      <c r="F7">
        <v>6.6666666670000003</v>
      </c>
      <c r="G7">
        <v>0.92484558800000005</v>
      </c>
      <c r="H7">
        <v>6.733333333</v>
      </c>
      <c r="J7">
        <v>600.07362009999997</v>
      </c>
      <c r="K7">
        <v>0.91849507100000005</v>
      </c>
      <c r="L7">
        <v>2.3666666670000001</v>
      </c>
      <c r="M7">
        <v>0.91843639700000002</v>
      </c>
      <c r="N7">
        <v>2.2999999999999998</v>
      </c>
      <c r="O7">
        <v>0.90937664500000004</v>
      </c>
      <c r="P7">
        <v>2.8666666670000001</v>
      </c>
      <c r="R7">
        <v>-4.3779730000000003E-3</v>
      </c>
      <c r="S7">
        <v>-4.3333333329999997</v>
      </c>
      <c r="T7">
        <v>-5.4393710000000001E-3</v>
      </c>
      <c r="U7">
        <f t="shared" si="0"/>
        <v>-4.3666666670000005</v>
      </c>
      <c r="V7">
        <v>-1.5468943000000001E-2</v>
      </c>
      <c r="W7">
        <f t="shared" si="1"/>
        <v>-3.866666666</v>
      </c>
    </row>
    <row r="8" spans="1:23" x14ac:dyDescent="0.55000000000000004">
      <c r="A8" t="s">
        <v>10</v>
      </c>
      <c r="B8">
        <v>123.4470927</v>
      </c>
      <c r="C8">
        <v>0.72007499399999997</v>
      </c>
      <c r="D8">
        <v>8.8333333330000006</v>
      </c>
      <c r="E8">
        <v>0.73101176400000001</v>
      </c>
      <c r="F8">
        <v>10.46666667</v>
      </c>
      <c r="G8">
        <v>0.72007499399999997</v>
      </c>
      <c r="H8">
        <v>8.4</v>
      </c>
      <c r="J8">
        <v>376.64768750000002</v>
      </c>
      <c r="K8">
        <v>0.81626700500000005</v>
      </c>
      <c r="L8">
        <v>2.4666666670000001</v>
      </c>
      <c r="M8">
        <v>0.78314987000000003</v>
      </c>
      <c r="N8">
        <v>2.1666666669999999</v>
      </c>
      <c r="O8">
        <v>0.77863414200000003</v>
      </c>
      <c r="P8">
        <v>2.7</v>
      </c>
      <c r="R8">
        <v>9.6192010999999994E-2</v>
      </c>
      <c r="S8">
        <v>-6.3666666669999996</v>
      </c>
      <c r="T8">
        <v>5.2138104999999997E-2</v>
      </c>
      <c r="U8">
        <f t="shared" si="0"/>
        <v>-8.300000003000001</v>
      </c>
      <c r="V8">
        <v>5.8559147999999998E-2</v>
      </c>
      <c r="W8">
        <f t="shared" si="1"/>
        <v>-5.7</v>
      </c>
    </row>
    <row r="9" spans="1:23" x14ac:dyDescent="0.55000000000000004">
      <c r="A9" t="s">
        <v>11</v>
      </c>
      <c r="B9">
        <v>224.18513229999999</v>
      </c>
      <c r="C9">
        <v>0.98039046500000004</v>
      </c>
      <c r="D9">
        <v>9.1</v>
      </c>
      <c r="E9">
        <v>0.97864420900000004</v>
      </c>
      <c r="F9">
        <v>9.4666666670000001</v>
      </c>
      <c r="G9">
        <v>0.98229683000000001</v>
      </c>
      <c r="H9">
        <v>9.5</v>
      </c>
      <c r="J9">
        <v>641.57273750000002</v>
      </c>
      <c r="K9">
        <v>0.94843664100000002</v>
      </c>
      <c r="L9">
        <v>1.8333333329999999</v>
      </c>
      <c r="M9">
        <v>0.95058949599999998</v>
      </c>
      <c r="N9">
        <v>1.6333333329999999</v>
      </c>
      <c r="O9">
        <v>0.95966084699999998</v>
      </c>
      <c r="P9">
        <v>2.266666667</v>
      </c>
      <c r="R9">
        <v>-3.1953823999999999E-2</v>
      </c>
      <c r="S9">
        <v>-7.266666667</v>
      </c>
      <c r="T9">
        <v>-2.8054712999999998E-2</v>
      </c>
      <c r="U9">
        <f t="shared" si="0"/>
        <v>-7.8333333340000006</v>
      </c>
      <c r="V9">
        <v>-2.2635982999999998E-2</v>
      </c>
      <c r="W9">
        <f t="shared" si="1"/>
        <v>-7.233333333</v>
      </c>
    </row>
    <row r="10" spans="1:23" x14ac:dyDescent="0.55000000000000004">
      <c r="A10" t="s">
        <v>12</v>
      </c>
      <c r="B10">
        <v>134.80214549999999</v>
      </c>
      <c r="C10">
        <v>0.84350610000000004</v>
      </c>
      <c r="D10">
        <v>8.4333333330000002</v>
      </c>
      <c r="E10">
        <v>0.83010863999999995</v>
      </c>
      <c r="F10">
        <v>10.33333333</v>
      </c>
      <c r="G10">
        <v>0.84350610000000004</v>
      </c>
      <c r="H10">
        <v>8.9666666670000001</v>
      </c>
      <c r="J10">
        <v>226.6492408</v>
      </c>
      <c r="K10">
        <v>0.80570694700000001</v>
      </c>
      <c r="L10">
        <v>2.3666666670000001</v>
      </c>
      <c r="M10">
        <v>0.80124112700000005</v>
      </c>
      <c r="N10">
        <v>2.1</v>
      </c>
      <c r="O10">
        <v>0.83904027999999997</v>
      </c>
      <c r="P10">
        <v>2.266666667</v>
      </c>
      <c r="R10">
        <v>-3.7799153000000002E-2</v>
      </c>
      <c r="S10">
        <v>-6.0666666669999998</v>
      </c>
      <c r="T10">
        <v>-2.8867513000000001E-2</v>
      </c>
      <c r="U10">
        <f t="shared" si="0"/>
        <v>-8.2333333300000007</v>
      </c>
      <c r="V10">
        <v>-4.4658199999999997E-3</v>
      </c>
      <c r="W10">
        <f t="shared" si="1"/>
        <v>-6.7</v>
      </c>
    </row>
    <row r="11" spans="1:23" x14ac:dyDescent="0.55000000000000004">
      <c r="A11" t="s">
        <v>13</v>
      </c>
      <c r="B11">
        <v>115.8816514</v>
      </c>
      <c r="C11">
        <v>0.79106836000000003</v>
      </c>
      <c r="D11">
        <v>9.0666666669999998</v>
      </c>
      <c r="E11">
        <v>0.79350609999999999</v>
      </c>
      <c r="F11">
        <v>9.9</v>
      </c>
      <c r="G11">
        <v>0.81017276599999999</v>
      </c>
      <c r="H11">
        <v>9.0666666669999998</v>
      </c>
      <c r="J11">
        <v>236.43720149999999</v>
      </c>
      <c r="K11">
        <v>0.87237361300000005</v>
      </c>
      <c r="L11">
        <v>2.5</v>
      </c>
      <c r="M11">
        <v>0.87237361300000005</v>
      </c>
      <c r="N11">
        <v>2.2000000000000002</v>
      </c>
      <c r="O11">
        <v>0.861779038</v>
      </c>
      <c r="P11">
        <v>2.733333333</v>
      </c>
      <c r="R11">
        <v>8.1305252999999994E-2</v>
      </c>
      <c r="S11">
        <v>-6.5666666669999998</v>
      </c>
      <c r="T11">
        <v>7.8867513E-2</v>
      </c>
      <c r="U11">
        <f t="shared" si="0"/>
        <v>-7.7</v>
      </c>
      <c r="V11">
        <v>5.1606272000000002E-2</v>
      </c>
      <c r="W11">
        <f t="shared" si="1"/>
        <v>-6.3333333339999998</v>
      </c>
    </row>
    <row r="12" spans="1:23" x14ac:dyDescent="0.55000000000000004">
      <c r="A12" t="s">
        <v>14</v>
      </c>
      <c r="B12">
        <v>198.4295808</v>
      </c>
      <c r="C12">
        <v>0.97343559800000001</v>
      </c>
      <c r="D12">
        <v>12.266666669999999</v>
      </c>
      <c r="E12">
        <v>0.96991650500000004</v>
      </c>
      <c r="F12">
        <v>12.33333333</v>
      </c>
      <c r="G12">
        <v>0.97343559800000001</v>
      </c>
      <c r="H12">
        <v>11.9</v>
      </c>
      <c r="J12">
        <v>431.48330570000002</v>
      </c>
      <c r="K12">
        <v>0.98071032999999996</v>
      </c>
      <c r="L12">
        <v>2.4666666670000001</v>
      </c>
      <c r="M12">
        <v>0.98422942400000002</v>
      </c>
      <c r="N12">
        <v>2.4666666670000001</v>
      </c>
      <c r="O12">
        <v>0.98319870499999995</v>
      </c>
      <c r="P12">
        <v>3.0666666669999998</v>
      </c>
      <c r="R12">
        <v>7.2747319999999999E-3</v>
      </c>
      <c r="S12">
        <v>-9.8000000000000007</v>
      </c>
      <c r="T12">
        <v>1.431292E-2</v>
      </c>
      <c r="U12">
        <f t="shared" si="0"/>
        <v>-9.8666666630000002</v>
      </c>
      <c r="V12">
        <v>9.763107E-3</v>
      </c>
      <c r="W12">
        <f t="shared" si="1"/>
        <v>-8.8333333330000006</v>
      </c>
    </row>
    <row r="13" spans="1:23" x14ac:dyDescent="0.55000000000000004">
      <c r="A13" t="s">
        <v>15</v>
      </c>
      <c r="B13">
        <v>237.59815370000001</v>
      </c>
      <c r="C13">
        <v>0.93018809199999997</v>
      </c>
      <c r="D13">
        <v>7.8666666669999996</v>
      </c>
      <c r="E13">
        <v>0.94344930599999999</v>
      </c>
      <c r="F13">
        <v>10.3</v>
      </c>
      <c r="G13">
        <v>0.93786639000000005</v>
      </c>
      <c r="H13">
        <v>7.9666666670000001</v>
      </c>
      <c r="J13">
        <v>439.5306736</v>
      </c>
      <c r="K13">
        <v>0.91088406799999999</v>
      </c>
      <c r="L13">
        <v>2.266666667</v>
      </c>
      <c r="M13">
        <v>0.92021332700000003</v>
      </c>
      <c r="N13">
        <v>2.266666667</v>
      </c>
      <c r="O13">
        <v>0.91190163000000002</v>
      </c>
      <c r="P13">
        <v>2.5666666669999998</v>
      </c>
      <c r="R13">
        <v>-1.9304023999999999E-2</v>
      </c>
      <c r="S13">
        <v>-5.6</v>
      </c>
      <c r="T13">
        <v>-2.3235979E-2</v>
      </c>
      <c r="U13">
        <f t="shared" si="0"/>
        <v>-8.0333333330000016</v>
      </c>
      <c r="V13">
        <v>-2.596476E-2</v>
      </c>
      <c r="W13">
        <f t="shared" si="1"/>
        <v>-5.4</v>
      </c>
    </row>
    <row r="14" spans="1:23" x14ac:dyDescent="0.55000000000000004">
      <c r="A14" t="s">
        <v>16</v>
      </c>
      <c r="B14">
        <v>110.01582209999999</v>
      </c>
      <c r="C14">
        <v>0.827706096</v>
      </c>
      <c r="D14">
        <v>10</v>
      </c>
      <c r="E14">
        <v>0.82380067000000001</v>
      </c>
      <c r="F14">
        <v>10.133333329999999</v>
      </c>
      <c r="G14">
        <v>0.83087867500000001</v>
      </c>
      <c r="H14">
        <v>10.03333333</v>
      </c>
      <c r="J14">
        <v>847.61986479999996</v>
      </c>
      <c r="K14">
        <v>0.81158635199999996</v>
      </c>
      <c r="L14">
        <v>2.733333333</v>
      </c>
      <c r="M14">
        <v>0.81308403799999995</v>
      </c>
      <c r="N14">
        <v>2.6333333329999999</v>
      </c>
      <c r="O14">
        <v>0.836903481</v>
      </c>
      <c r="P14">
        <v>3.233333333</v>
      </c>
      <c r="R14">
        <v>-1.6119743999999998E-2</v>
      </c>
      <c r="S14">
        <v>-7.266666667</v>
      </c>
      <c r="T14">
        <v>-1.0716632E-2</v>
      </c>
      <c r="U14">
        <f t="shared" si="0"/>
        <v>-7.4999999969999998</v>
      </c>
      <c r="V14">
        <v>6.0248059999999997E-3</v>
      </c>
      <c r="W14">
        <f t="shared" si="1"/>
        <v>-6.7999999969999996</v>
      </c>
    </row>
    <row r="15" spans="1:23" x14ac:dyDescent="0.55000000000000004">
      <c r="A15" t="s">
        <v>17</v>
      </c>
      <c r="B15">
        <v>209.76169959999999</v>
      </c>
      <c r="C15">
        <v>0.923956628</v>
      </c>
      <c r="D15">
        <v>17.166666670000001</v>
      </c>
      <c r="E15">
        <v>0.94933230300000004</v>
      </c>
      <c r="F15">
        <v>15.633333329999999</v>
      </c>
      <c r="G15">
        <v>0.95728996099999997</v>
      </c>
      <c r="H15">
        <v>13.366666670000001</v>
      </c>
      <c r="J15">
        <v>416.52310660000001</v>
      </c>
      <c r="K15">
        <v>0.95272085100000004</v>
      </c>
      <c r="L15">
        <v>2.8</v>
      </c>
      <c r="M15">
        <v>0.95141314799999999</v>
      </c>
      <c r="N15">
        <v>2.7</v>
      </c>
      <c r="O15">
        <v>0.98736188700000005</v>
      </c>
      <c r="P15">
        <v>4.3</v>
      </c>
      <c r="R15">
        <v>2.8764222999999998E-2</v>
      </c>
      <c r="S15">
        <v>-14.366666670000001</v>
      </c>
      <c r="T15">
        <v>2.080845E-3</v>
      </c>
      <c r="U15">
        <f t="shared" si="0"/>
        <v>-12.93333333</v>
      </c>
      <c r="V15">
        <v>3.0071925999999999E-2</v>
      </c>
      <c r="W15">
        <f t="shared" si="1"/>
        <v>-9.06666667</v>
      </c>
    </row>
    <row r="16" spans="1:23" x14ac:dyDescent="0.55000000000000004">
      <c r="A16" t="s">
        <v>18</v>
      </c>
      <c r="B16">
        <v>143.43803629999999</v>
      </c>
      <c r="C16">
        <v>0.77855304800000003</v>
      </c>
      <c r="D16">
        <v>11.7</v>
      </c>
      <c r="E16">
        <v>0.77414297799999998</v>
      </c>
      <c r="F16">
        <v>14.1</v>
      </c>
      <c r="G16">
        <v>0.78791865500000002</v>
      </c>
      <c r="H16">
        <v>11.133333329999999</v>
      </c>
      <c r="J16">
        <v>284.76645300000001</v>
      </c>
      <c r="K16">
        <v>0.71136177300000003</v>
      </c>
      <c r="L16">
        <v>3.3</v>
      </c>
      <c r="M16">
        <v>0.71330384400000002</v>
      </c>
      <c r="N16">
        <v>2.9333333330000002</v>
      </c>
      <c r="O16">
        <v>0.70547258099999999</v>
      </c>
      <c r="P16">
        <v>3.233333333</v>
      </c>
      <c r="R16">
        <v>-6.7191274999999995E-2</v>
      </c>
      <c r="S16">
        <v>-8.4</v>
      </c>
      <c r="T16">
        <v>-6.0839134000000003E-2</v>
      </c>
      <c r="U16">
        <f t="shared" si="0"/>
        <v>-11.166666666999999</v>
      </c>
      <c r="V16">
        <v>-8.2446073999999994E-2</v>
      </c>
      <c r="W16">
        <f t="shared" si="1"/>
        <v>-7.8999999969999992</v>
      </c>
    </row>
    <row r="17" spans="1:23" x14ac:dyDescent="0.55000000000000004">
      <c r="A17" t="s">
        <v>19</v>
      </c>
      <c r="B17">
        <v>503.5966487</v>
      </c>
      <c r="C17">
        <v>0.81215089399999996</v>
      </c>
      <c r="D17">
        <v>7</v>
      </c>
      <c r="E17">
        <v>0.81046529700000003</v>
      </c>
      <c r="F17">
        <v>7.8333333329999997</v>
      </c>
      <c r="G17">
        <v>0.8088457</v>
      </c>
      <c r="H17">
        <v>7.2</v>
      </c>
      <c r="J17">
        <v>396.0799141</v>
      </c>
      <c r="K17">
        <v>0.78182316799999996</v>
      </c>
      <c r="L17">
        <v>2.3333333330000001</v>
      </c>
      <c r="M17">
        <v>0.77829381799999997</v>
      </c>
      <c r="N17">
        <v>2.1666666669999999</v>
      </c>
      <c r="O17">
        <v>0.78367948399999998</v>
      </c>
      <c r="P17">
        <v>2.766666667</v>
      </c>
      <c r="R17">
        <v>-3.0327726999999999E-2</v>
      </c>
      <c r="S17">
        <v>-4.6666666670000003</v>
      </c>
      <c r="T17">
        <v>-3.2171479000000003E-2</v>
      </c>
      <c r="U17">
        <f t="shared" si="0"/>
        <v>-5.6666666659999994</v>
      </c>
      <c r="V17">
        <v>-2.5166216000000002E-2</v>
      </c>
      <c r="W17">
        <f t="shared" si="1"/>
        <v>-4.4333333330000002</v>
      </c>
    </row>
    <row r="18" spans="1:23" x14ac:dyDescent="0.55000000000000004">
      <c r="A18" t="s">
        <v>20</v>
      </c>
      <c r="B18">
        <v>104.99334500000001</v>
      </c>
      <c r="C18">
        <v>0.62596239499999995</v>
      </c>
      <c r="D18">
        <v>9.1666666669999994</v>
      </c>
      <c r="E18">
        <v>0.62626220600000004</v>
      </c>
      <c r="F18">
        <v>14.06666667</v>
      </c>
      <c r="G18">
        <v>0.63437385700000004</v>
      </c>
      <c r="H18">
        <v>9.2333333329999991</v>
      </c>
      <c r="J18">
        <v>429.16189079999998</v>
      </c>
      <c r="K18">
        <v>0.64983957000000003</v>
      </c>
      <c r="L18">
        <v>3.0333333329999999</v>
      </c>
      <c r="M18">
        <v>0.65852961700000001</v>
      </c>
      <c r="N18">
        <v>2.6333333329999999</v>
      </c>
      <c r="O18">
        <v>0.63144133499999999</v>
      </c>
      <c r="P18">
        <v>3.4666666670000001</v>
      </c>
      <c r="R18">
        <v>2.3877175E-2</v>
      </c>
      <c r="S18">
        <v>-6.1333333330000004</v>
      </c>
      <c r="T18">
        <v>3.2267410000000003E-2</v>
      </c>
      <c r="U18">
        <f t="shared" si="0"/>
        <v>-11.433333337000001</v>
      </c>
      <c r="V18">
        <v>-2.9325219999999999E-3</v>
      </c>
      <c r="W18">
        <f t="shared" si="1"/>
        <v>-5.766666665999999</v>
      </c>
    </row>
    <row r="19" spans="1:23" x14ac:dyDescent="0.55000000000000004">
      <c r="A19" t="s">
        <v>21</v>
      </c>
      <c r="B19">
        <v>123.11972969999999</v>
      </c>
      <c r="C19">
        <v>0.59880316300000003</v>
      </c>
      <c r="D19">
        <v>10.9</v>
      </c>
      <c r="E19">
        <v>0.60925025300000002</v>
      </c>
      <c r="F19">
        <v>12.6</v>
      </c>
      <c r="G19">
        <v>0.60121473999999997</v>
      </c>
      <c r="H19">
        <v>10.4</v>
      </c>
      <c r="J19">
        <v>475.13791909999998</v>
      </c>
      <c r="K19">
        <v>0.61294230199999999</v>
      </c>
      <c r="L19">
        <v>3.9</v>
      </c>
      <c r="M19">
        <v>0.60383857299999999</v>
      </c>
      <c r="N19">
        <v>3.3666666670000001</v>
      </c>
      <c r="O19">
        <v>0.65019635899999995</v>
      </c>
      <c r="P19">
        <v>3.766666667</v>
      </c>
      <c r="R19">
        <v>1.4139139E-2</v>
      </c>
      <c r="S19">
        <v>-7</v>
      </c>
      <c r="T19">
        <v>-5.411679E-3</v>
      </c>
      <c r="U19">
        <f t="shared" si="0"/>
        <v>-9.2333333329999991</v>
      </c>
      <c r="V19">
        <v>4.8981618999999997E-2</v>
      </c>
      <c r="W19">
        <f t="shared" si="1"/>
        <v>-6.6333333330000004</v>
      </c>
    </row>
    <row r="20" spans="1:23" x14ac:dyDescent="0.55000000000000004">
      <c r="A20" t="s">
        <v>22</v>
      </c>
      <c r="B20">
        <v>112.7324875</v>
      </c>
      <c r="C20">
        <v>0.59129453899999995</v>
      </c>
      <c r="D20">
        <v>9.8666666670000005</v>
      </c>
      <c r="E20">
        <v>0.59562876099999995</v>
      </c>
      <c r="F20">
        <v>13.9</v>
      </c>
      <c r="G20">
        <v>0.60151193300000005</v>
      </c>
      <c r="H20">
        <v>9.8000000000000007</v>
      </c>
      <c r="J20">
        <v>258.35117530000002</v>
      </c>
      <c r="K20">
        <v>0.64859311600000003</v>
      </c>
      <c r="L20">
        <v>4.266666667</v>
      </c>
      <c r="M20">
        <v>0.63251779799999996</v>
      </c>
      <c r="N20">
        <v>3.7</v>
      </c>
      <c r="O20">
        <v>0.63345755000000004</v>
      </c>
      <c r="P20">
        <v>4.1333333330000004</v>
      </c>
      <c r="R20">
        <v>5.7298577000000003E-2</v>
      </c>
      <c r="S20">
        <v>-5.6</v>
      </c>
      <c r="T20">
        <v>3.6889037E-2</v>
      </c>
      <c r="U20">
        <f t="shared" si="0"/>
        <v>-10.199999999999999</v>
      </c>
      <c r="V20">
        <v>3.1945618000000002E-2</v>
      </c>
      <c r="W20">
        <f t="shared" si="1"/>
        <v>-5.6666666670000003</v>
      </c>
    </row>
    <row r="21" spans="1:23" x14ac:dyDescent="0.55000000000000004">
      <c r="A21" t="s">
        <v>23</v>
      </c>
      <c r="B21">
        <v>103.5097631</v>
      </c>
      <c r="C21">
        <v>0.61564273000000003</v>
      </c>
      <c r="D21">
        <v>10.66666667</v>
      </c>
      <c r="E21">
        <v>0.64756256300000004</v>
      </c>
      <c r="F21">
        <v>11.03333333</v>
      </c>
      <c r="G21">
        <v>0.61825424799999995</v>
      </c>
      <c r="H21">
        <v>10.66666667</v>
      </c>
      <c r="J21">
        <v>213.0019508</v>
      </c>
      <c r="K21">
        <v>0.56989703999999997</v>
      </c>
      <c r="L21">
        <v>3.8333333330000001</v>
      </c>
      <c r="M21">
        <v>0.56859109699999999</v>
      </c>
      <c r="N21">
        <v>3.4333333330000002</v>
      </c>
      <c r="O21">
        <v>0.55429662800000001</v>
      </c>
      <c r="P21">
        <v>3.9666666670000001</v>
      </c>
      <c r="R21">
        <v>-4.5745690999999998E-2</v>
      </c>
      <c r="S21">
        <v>-6.8333333329999997</v>
      </c>
      <c r="T21">
        <v>-7.8971466000000004E-2</v>
      </c>
      <c r="U21">
        <f t="shared" si="0"/>
        <v>-7.5999999969999994</v>
      </c>
      <c r="V21">
        <v>-6.3957620000000007E-2</v>
      </c>
      <c r="W21">
        <f t="shared" si="1"/>
        <v>-6.7000000029999995</v>
      </c>
    </row>
    <row r="22" spans="1:23" x14ac:dyDescent="0.55000000000000004">
      <c r="A22" t="s">
        <v>24</v>
      </c>
      <c r="B22">
        <v>103.5311572</v>
      </c>
      <c r="C22">
        <v>0.39260581999999999</v>
      </c>
      <c r="D22">
        <v>11</v>
      </c>
      <c r="E22">
        <v>0.40236892699999999</v>
      </c>
      <c r="F22">
        <v>14.06666667</v>
      </c>
      <c r="G22">
        <v>0.359272486</v>
      </c>
      <c r="H22">
        <v>11.266666669999999</v>
      </c>
      <c r="J22">
        <v>218.85177229999999</v>
      </c>
      <c r="K22">
        <v>0.45522847500000002</v>
      </c>
      <c r="L22">
        <v>2.766666667</v>
      </c>
      <c r="M22">
        <v>0.34832491599999998</v>
      </c>
      <c r="N22">
        <v>2.3333333330000001</v>
      </c>
      <c r="O22">
        <v>0.34832491599999998</v>
      </c>
      <c r="P22">
        <v>2.5</v>
      </c>
      <c r="R22">
        <v>6.2622654999999999E-2</v>
      </c>
      <c r="S22">
        <f t="shared" si="0"/>
        <v>-8.2333333330000009</v>
      </c>
      <c r="T22">
        <v>-5.4044011000000003E-2</v>
      </c>
      <c r="U22">
        <f t="shared" si="0"/>
        <v>-11.733333336999999</v>
      </c>
      <c r="V22">
        <v>-1.0947571E-2</v>
      </c>
      <c r="W22">
        <f t="shared" si="1"/>
        <v>-8.7666666699999993</v>
      </c>
    </row>
    <row r="23" spans="1:23" x14ac:dyDescent="0.55000000000000004">
      <c r="A23" t="s">
        <v>25</v>
      </c>
      <c r="B23">
        <v>127.4118185</v>
      </c>
      <c r="C23">
        <v>0.65386172499999995</v>
      </c>
      <c r="D23">
        <v>7.6333333330000004</v>
      </c>
      <c r="E23">
        <v>0.65255296500000004</v>
      </c>
      <c r="F23">
        <v>7.766666667</v>
      </c>
      <c r="G23">
        <v>0.654020292</v>
      </c>
      <c r="H23">
        <v>7.3</v>
      </c>
      <c r="J23">
        <v>751.21086330000003</v>
      </c>
      <c r="K23">
        <v>0.59401962500000005</v>
      </c>
      <c r="L23">
        <v>2.8</v>
      </c>
      <c r="M23">
        <v>0.60053223</v>
      </c>
      <c r="N23">
        <v>2.4333333330000002</v>
      </c>
      <c r="O23">
        <v>0.62544357100000003</v>
      </c>
      <c r="P23">
        <v>2.9666666670000001</v>
      </c>
      <c r="R23">
        <v>-5.9842100000000002E-2</v>
      </c>
      <c r="S23">
        <v>-4.8333333329999997</v>
      </c>
      <c r="T23">
        <v>-5.2020734999999999E-2</v>
      </c>
      <c r="U23">
        <f t="shared" si="0"/>
        <v>-5.3333333339999998</v>
      </c>
      <c r="V23">
        <v>-2.8576720999999999E-2</v>
      </c>
      <c r="W23">
        <f t="shared" si="1"/>
        <v>-4.3333333329999997</v>
      </c>
    </row>
    <row r="24" spans="1:23" x14ac:dyDescent="0.55000000000000004">
      <c r="B24">
        <v>200.77481180000001</v>
      </c>
      <c r="C24">
        <v>0.79057614600000004</v>
      </c>
      <c r="D24">
        <v>10.28412698</v>
      </c>
      <c r="E24">
        <v>0.79572347499999996</v>
      </c>
      <c r="F24">
        <v>11.644444439999999</v>
      </c>
      <c r="G24">
        <v>0.79553795999999999</v>
      </c>
      <c r="H24">
        <v>10.18571429</v>
      </c>
      <c r="J24">
        <v>398.37689230000001</v>
      </c>
      <c r="K24">
        <v>0.78937931100000003</v>
      </c>
      <c r="L24">
        <v>2.712698413</v>
      </c>
      <c r="M24">
        <v>0.78296875700000002</v>
      </c>
      <c r="N24">
        <v>2.4777777780000001</v>
      </c>
      <c r="O24">
        <v>0.79162873300000003</v>
      </c>
      <c r="P24">
        <v>3.052380952</v>
      </c>
      <c r="R24">
        <v>-1.196835E-3</v>
      </c>
      <c r="S24">
        <v>-7.5383333329999997</v>
      </c>
      <c r="T24">
        <v>-1.2754717E-2</v>
      </c>
      <c r="U24">
        <f t="shared" si="0"/>
        <v>-9.166666661999999</v>
      </c>
      <c r="V24">
        <v>-3.9092270000000004E-3</v>
      </c>
      <c r="W24">
        <f t="shared" si="1"/>
        <v>-7.1333333379999999</v>
      </c>
    </row>
  </sheetData>
  <conditionalFormatting sqref="R3:R24">
    <cfRule type="cellIs" dxfId="171" priority="15" operator="lessThan">
      <formula>0</formula>
    </cfRule>
    <cfRule type="cellIs" dxfId="170" priority="16" operator="greaterThan">
      <formula>0</formula>
    </cfRule>
  </conditionalFormatting>
  <conditionalFormatting sqref="T3:T24">
    <cfRule type="cellIs" dxfId="169" priority="13" operator="lessThan">
      <formula>0</formula>
    </cfRule>
    <cfRule type="cellIs" dxfId="168" priority="14" operator="greaterThan">
      <formula>0</formula>
    </cfRule>
  </conditionalFormatting>
  <conditionalFormatting sqref="V3:V24">
    <cfRule type="cellIs" dxfId="167" priority="11" operator="lessThan">
      <formula>0</formula>
    </cfRule>
    <cfRule type="cellIs" dxfId="166" priority="12" operator="greaterThan">
      <formula>0</formula>
    </cfRule>
  </conditionalFormatting>
  <conditionalFormatting sqref="W3:W24">
    <cfRule type="cellIs" dxfId="165" priority="9" operator="greaterThan">
      <formula>0</formula>
    </cfRule>
    <cfRule type="cellIs" dxfId="164" priority="10" operator="lessThan">
      <formula>0</formula>
    </cfRule>
  </conditionalFormatting>
  <conditionalFormatting sqref="S3:S21 S23:S24">
    <cfRule type="cellIs" dxfId="163" priority="5" operator="greaterThan">
      <formula>0</formula>
    </cfRule>
    <cfRule type="cellIs" dxfId="162" priority="6" operator="lessThan">
      <formula>0</formula>
    </cfRule>
  </conditionalFormatting>
  <conditionalFormatting sqref="U3:U24">
    <cfRule type="cellIs" dxfId="161" priority="3" operator="greaterThan">
      <formula>0</formula>
    </cfRule>
    <cfRule type="cellIs" dxfId="160" priority="4" operator="lessThan">
      <formula>0</formula>
    </cfRule>
  </conditionalFormatting>
  <conditionalFormatting sqref="S22">
    <cfRule type="cellIs" dxfId="159" priority="1" operator="greaterThan">
      <formula>0</formula>
    </cfRule>
    <cfRule type="cellIs" dxfId="158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160A-CAF4-44B6-AC4A-A3F40CA74467}">
  <dimension ref="A1:W24"/>
  <sheetViews>
    <sheetView zoomScale="85" zoomScaleNormal="85" workbookViewId="0">
      <selection activeCell="A4" sqref="A4:XFD4"/>
    </sheetView>
  </sheetViews>
  <sheetFormatPr defaultRowHeight="14.4" x14ac:dyDescent="0.55000000000000004"/>
  <cols>
    <col min="1" max="1" width="24.3125" bestFit="1" customWidth="1"/>
  </cols>
  <sheetData>
    <row r="1" spans="1:23" x14ac:dyDescent="0.5500000000000000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23" x14ac:dyDescent="0.55000000000000004"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</row>
    <row r="3" spans="1:23" x14ac:dyDescent="0.55000000000000004">
      <c r="A3" t="s">
        <v>5</v>
      </c>
      <c r="B3">
        <v>126.64727670000001</v>
      </c>
      <c r="C3">
        <v>0.88294201000000005</v>
      </c>
      <c r="D3">
        <v>13.83333333</v>
      </c>
      <c r="E3">
        <v>0.90246822500000001</v>
      </c>
      <c r="F3">
        <v>15.1</v>
      </c>
      <c r="G3">
        <v>0.90246822500000001</v>
      </c>
      <c r="H3">
        <v>13.8</v>
      </c>
      <c r="J3">
        <v>275.7874205</v>
      </c>
      <c r="K3">
        <v>0.91239368597109904</v>
      </c>
      <c r="L3">
        <v>2.7666666666666599</v>
      </c>
      <c r="M3">
        <v>0.91610321214882096</v>
      </c>
      <c r="N3">
        <v>2.5333333333333301</v>
      </c>
      <c r="O3">
        <v>0.92469044676226697</v>
      </c>
      <c r="P3">
        <v>3.0666666666666602</v>
      </c>
      <c r="R3" s="2">
        <f t="shared" ref="R3:W18" si="0">K3-C3</f>
        <v>2.9451675971098989E-2</v>
      </c>
      <c r="S3">
        <f t="shared" si="0"/>
        <v>-11.06666666333334</v>
      </c>
      <c r="T3" s="2">
        <f t="shared" si="0"/>
        <v>1.3634987148820943E-2</v>
      </c>
      <c r="U3">
        <f t="shared" si="0"/>
        <v>-12.56666666666667</v>
      </c>
      <c r="V3" s="4">
        <f t="shared" si="0"/>
        <v>2.2222221762266958E-2</v>
      </c>
      <c r="W3">
        <f t="shared" si="0"/>
        <v>-10.733333333333341</v>
      </c>
    </row>
    <row r="4" spans="1:23" x14ac:dyDescent="0.55000000000000004">
      <c r="A4" s="1" t="s">
        <v>6</v>
      </c>
      <c r="B4">
        <v>160.33704829999999</v>
      </c>
      <c r="C4">
        <v>0.93165824900000005</v>
      </c>
      <c r="D4">
        <v>13.83333333</v>
      </c>
      <c r="E4">
        <v>0.95118446400000001</v>
      </c>
      <c r="F4">
        <v>17.233333330000001</v>
      </c>
      <c r="G4">
        <v>0.95118446400000001</v>
      </c>
      <c r="H4">
        <v>16</v>
      </c>
      <c r="J4">
        <v>246.14234640000001</v>
      </c>
      <c r="K4">
        <v>0.89714045207910298</v>
      </c>
      <c r="L4">
        <v>2.4</v>
      </c>
      <c r="M4">
        <v>0.89714045207910298</v>
      </c>
      <c r="N4">
        <v>2</v>
      </c>
      <c r="O4">
        <v>0.88737734478532104</v>
      </c>
      <c r="P4">
        <v>2.1666666666666599</v>
      </c>
      <c r="R4" s="2">
        <f t="shared" si="0"/>
        <v>-3.451779692089707E-2</v>
      </c>
      <c r="S4">
        <f t="shared" si="0"/>
        <v>-11.43333333</v>
      </c>
      <c r="T4" s="2">
        <f t="shared" si="0"/>
        <v>-5.4044011920897028E-2</v>
      </c>
      <c r="U4">
        <f t="shared" si="0"/>
        <v>-15.233333330000001</v>
      </c>
      <c r="V4" s="4">
        <f t="shared" si="0"/>
        <v>-6.3807119214678965E-2</v>
      </c>
      <c r="W4">
        <f t="shared" si="0"/>
        <v>-13.833333333333339</v>
      </c>
    </row>
    <row r="5" spans="1:23" x14ac:dyDescent="0.55000000000000004">
      <c r="A5" t="s">
        <v>7</v>
      </c>
      <c r="B5">
        <v>562.4455074</v>
      </c>
      <c r="C5">
        <v>0.96925608699999999</v>
      </c>
      <c r="D5">
        <v>11.5</v>
      </c>
      <c r="E5">
        <v>0.97116245199999995</v>
      </c>
      <c r="F5">
        <v>11.366666670000001</v>
      </c>
      <c r="G5">
        <v>0.971358261</v>
      </c>
      <c r="H5">
        <v>11.5</v>
      </c>
      <c r="J5">
        <v>399.72162259999999</v>
      </c>
      <c r="K5">
        <v>0.96235273661755005</v>
      </c>
      <c r="L5">
        <v>2.1</v>
      </c>
      <c r="M5">
        <v>0.96235273661755005</v>
      </c>
      <c r="N5">
        <v>2.1</v>
      </c>
      <c r="O5">
        <v>0.96780358134397804</v>
      </c>
      <c r="P5">
        <v>2.36666666666666</v>
      </c>
      <c r="R5" s="2">
        <f t="shared" si="0"/>
        <v>-6.9033503824499354E-3</v>
      </c>
      <c r="S5">
        <f t="shared" si="0"/>
        <v>-9.4</v>
      </c>
      <c r="T5" s="2">
        <f t="shared" si="0"/>
        <v>-8.8097153824499008E-3</v>
      </c>
      <c r="U5">
        <f t="shared" si="0"/>
        <v>-9.2666666700000011</v>
      </c>
      <c r="V5" s="4">
        <f t="shared" si="0"/>
        <v>-3.554679656021964E-3</v>
      </c>
      <c r="W5">
        <f t="shared" si="0"/>
        <v>-9.13333333333334</v>
      </c>
    </row>
    <row r="6" spans="1:23" x14ac:dyDescent="0.55000000000000004">
      <c r="A6" t="s">
        <v>8</v>
      </c>
      <c r="B6">
        <v>151.71380859999999</v>
      </c>
      <c r="C6">
        <v>0.83616902400000004</v>
      </c>
      <c r="D6">
        <v>9.4333333330000002</v>
      </c>
      <c r="E6">
        <v>0.82349861099999999</v>
      </c>
      <c r="F6">
        <v>10.233333330000001</v>
      </c>
      <c r="G6">
        <v>0.83550739600000001</v>
      </c>
      <c r="H6">
        <v>9.6666666669999994</v>
      </c>
      <c r="J6">
        <v>201.16397140000001</v>
      </c>
      <c r="K6">
        <v>0.79891068952799904</v>
      </c>
      <c r="L6">
        <v>2.7</v>
      </c>
      <c r="M6">
        <v>0.79631300252559301</v>
      </c>
      <c r="N6">
        <v>2.6333333333333302</v>
      </c>
      <c r="O6">
        <v>0.81738280648162098</v>
      </c>
      <c r="P6">
        <v>2.9</v>
      </c>
      <c r="R6" s="2">
        <f t="shared" si="0"/>
        <v>-3.7258334472000998E-2</v>
      </c>
      <c r="S6">
        <f t="shared" si="0"/>
        <v>-6.733333333</v>
      </c>
      <c r="T6" s="2">
        <f t="shared" si="0"/>
        <v>-2.7185608474406986E-2</v>
      </c>
      <c r="U6">
        <f t="shared" si="0"/>
        <v>-7.5999999966666705</v>
      </c>
      <c r="V6" s="4">
        <f t="shared" si="0"/>
        <v>-1.8124589518379031E-2</v>
      </c>
      <c r="W6">
        <f t="shared" si="0"/>
        <v>-6.7666666669999991</v>
      </c>
    </row>
    <row r="7" spans="1:23" x14ac:dyDescent="0.55000000000000004">
      <c r="A7" t="s">
        <v>9</v>
      </c>
      <c r="B7">
        <v>538.67314260000001</v>
      </c>
      <c r="C7">
        <v>0.92287304400000003</v>
      </c>
      <c r="D7">
        <v>6.7</v>
      </c>
      <c r="E7">
        <v>0.92387576699999996</v>
      </c>
      <c r="F7">
        <v>6.6666666670000003</v>
      </c>
      <c r="G7">
        <v>0.92484558800000005</v>
      </c>
      <c r="H7">
        <v>6.733333333</v>
      </c>
      <c r="J7">
        <v>600.07362009999997</v>
      </c>
      <c r="K7">
        <v>0.90204395789902703</v>
      </c>
      <c r="L7">
        <v>2.0333333333333301</v>
      </c>
      <c r="M7">
        <v>0.899910483798816</v>
      </c>
      <c r="N7">
        <v>2.1</v>
      </c>
      <c r="O7">
        <v>0.90039470245424202</v>
      </c>
      <c r="P7">
        <v>2.3333333333333299</v>
      </c>
      <c r="R7" s="2">
        <f t="shared" si="0"/>
        <v>-2.0829086100973004E-2</v>
      </c>
      <c r="S7">
        <f t="shared" si="0"/>
        <v>-4.6666666666666696</v>
      </c>
      <c r="T7" s="2">
        <f t="shared" si="0"/>
        <v>-2.3965283201183962E-2</v>
      </c>
      <c r="U7">
        <f t="shared" si="0"/>
        <v>-4.5666666669999998</v>
      </c>
      <c r="V7" s="4">
        <f t="shared" si="0"/>
        <v>-2.4450885545758028E-2</v>
      </c>
      <c r="W7">
        <f t="shared" si="0"/>
        <v>-4.3999999996666705</v>
      </c>
    </row>
    <row r="8" spans="1:23" x14ac:dyDescent="0.55000000000000004">
      <c r="A8" t="s">
        <v>10</v>
      </c>
      <c r="B8">
        <v>123.4470927</v>
      </c>
      <c r="C8">
        <v>0.72007499399999997</v>
      </c>
      <c r="D8">
        <v>8.8333333330000006</v>
      </c>
      <c r="E8">
        <v>0.73101176400000001</v>
      </c>
      <c r="F8">
        <v>10.46666667</v>
      </c>
      <c r="G8">
        <v>0.72007499399999997</v>
      </c>
      <c r="H8">
        <v>8.4</v>
      </c>
      <c r="J8">
        <v>376.64768750000002</v>
      </c>
      <c r="K8">
        <v>0.77479735513524295</v>
      </c>
      <c r="L8">
        <v>3.2</v>
      </c>
      <c r="M8">
        <v>0.80222934869218998</v>
      </c>
      <c r="N8">
        <v>2.8333333333333299</v>
      </c>
      <c r="O8">
        <v>0.78852904463612306</v>
      </c>
      <c r="P8">
        <v>2.8333333333333299</v>
      </c>
      <c r="R8" s="2">
        <f t="shared" si="0"/>
        <v>5.4722361135242981E-2</v>
      </c>
      <c r="S8">
        <f t="shared" si="0"/>
        <v>-5.6333333330000004</v>
      </c>
      <c r="T8" s="2">
        <f t="shared" si="0"/>
        <v>7.1217584692189972E-2</v>
      </c>
      <c r="U8">
        <f t="shared" si="0"/>
        <v>-7.63333333666667</v>
      </c>
      <c r="V8" s="4">
        <f t="shared" si="0"/>
        <v>6.8454050636123087E-2</v>
      </c>
      <c r="W8">
        <f t="shared" si="0"/>
        <v>-5.56666666666667</v>
      </c>
    </row>
    <row r="9" spans="1:23" x14ac:dyDescent="0.55000000000000004">
      <c r="A9" t="s">
        <v>11</v>
      </c>
      <c r="B9">
        <v>224.18513229999999</v>
      </c>
      <c r="C9">
        <v>0.98039046500000004</v>
      </c>
      <c r="D9">
        <v>9.1</v>
      </c>
      <c r="E9">
        <v>0.97864420900000004</v>
      </c>
      <c r="F9">
        <v>9.4666666670000001</v>
      </c>
      <c r="G9">
        <v>0.98229683000000001</v>
      </c>
      <c r="H9">
        <v>9.5</v>
      </c>
      <c r="J9">
        <v>641.57273750000002</v>
      </c>
      <c r="K9">
        <v>0.94534859946877503</v>
      </c>
      <c r="L9">
        <v>1.7</v>
      </c>
      <c r="M9">
        <v>0.94494199998573802</v>
      </c>
      <c r="N9">
        <v>1.5333333333333301</v>
      </c>
      <c r="O9">
        <v>0.95196727445284401</v>
      </c>
      <c r="P9">
        <v>2.1333333333333302</v>
      </c>
      <c r="R9" s="2">
        <f t="shared" si="0"/>
        <v>-3.5041865531225014E-2</v>
      </c>
      <c r="S9">
        <f t="shared" si="0"/>
        <v>-7.3999999999999995</v>
      </c>
      <c r="T9" s="2">
        <f t="shared" si="0"/>
        <v>-3.3702209014262019E-2</v>
      </c>
      <c r="U9">
        <f t="shared" si="0"/>
        <v>-7.9333333336666705</v>
      </c>
      <c r="V9" s="4">
        <f t="shared" si="0"/>
        <v>-3.0329555547155995E-2</v>
      </c>
      <c r="W9">
        <f t="shared" si="0"/>
        <v>-7.3666666666666698</v>
      </c>
    </row>
    <row r="10" spans="1:23" x14ac:dyDescent="0.55000000000000004">
      <c r="A10" t="s">
        <v>12</v>
      </c>
      <c r="B10">
        <v>134.80214549999999</v>
      </c>
      <c r="C10">
        <v>0.84350610000000004</v>
      </c>
      <c r="D10">
        <v>8.4333333330000002</v>
      </c>
      <c r="E10">
        <v>0.83010863999999995</v>
      </c>
      <c r="F10">
        <v>10.33333333</v>
      </c>
      <c r="G10">
        <v>0.84350610000000004</v>
      </c>
      <c r="H10">
        <v>8.9666666670000001</v>
      </c>
      <c r="J10">
        <v>226.6492408</v>
      </c>
      <c r="K10">
        <v>0.84350609975132795</v>
      </c>
      <c r="L10">
        <v>4.86666666666666</v>
      </c>
      <c r="M10">
        <v>0.87683943308466195</v>
      </c>
      <c r="N10">
        <v>4.2666666666666604</v>
      </c>
      <c r="O10">
        <v>0.86261050591702804</v>
      </c>
      <c r="P10">
        <v>4.36666666666666</v>
      </c>
      <c r="R10" s="2">
        <f t="shared" si="0"/>
        <v>-2.486720829253386E-10</v>
      </c>
      <c r="S10">
        <f t="shared" si="0"/>
        <v>-3.5666666663333402</v>
      </c>
      <c r="T10" s="2">
        <f t="shared" si="0"/>
        <v>4.6730793084661992E-2</v>
      </c>
      <c r="U10">
        <f t="shared" si="0"/>
        <v>-6.0666666633333399</v>
      </c>
      <c r="V10" s="4">
        <f t="shared" si="0"/>
        <v>1.9104405917028E-2</v>
      </c>
      <c r="W10">
        <f t="shared" si="0"/>
        <v>-4.6000000003333401</v>
      </c>
    </row>
    <row r="11" spans="1:23" x14ac:dyDescent="0.55000000000000004">
      <c r="A11" t="s">
        <v>13</v>
      </c>
      <c r="B11">
        <v>115.8816514</v>
      </c>
      <c r="C11">
        <v>0.79106836000000003</v>
      </c>
      <c r="D11">
        <v>9.0666666669999998</v>
      </c>
      <c r="E11">
        <v>0.79350609999999999</v>
      </c>
      <c r="F11">
        <v>9.9</v>
      </c>
      <c r="G11">
        <v>0.81017276599999999</v>
      </c>
      <c r="H11">
        <v>9.0666666669999998</v>
      </c>
      <c r="J11">
        <v>236.43720149999999</v>
      </c>
      <c r="K11">
        <v>0.86220084679281395</v>
      </c>
      <c r="L11">
        <v>3.3</v>
      </c>
      <c r="M11">
        <v>0.86220084679281395</v>
      </c>
      <c r="N11">
        <v>3.0666666666666602</v>
      </c>
      <c r="O11">
        <v>0.88754926661895905</v>
      </c>
      <c r="P11">
        <v>3.5</v>
      </c>
      <c r="R11" s="2">
        <f t="shared" si="0"/>
        <v>7.113248679281392E-2</v>
      </c>
      <c r="S11">
        <f t="shared" si="0"/>
        <v>-5.766666667</v>
      </c>
      <c r="T11" s="2">
        <f t="shared" si="0"/>
        <v>6.8694746792813954E-2</v>
      </c>
      <c r="U11">
        <f t="shared" si="0"/>
        <v>-6.8333333333333401</v>
      </c>
      <c r="V11" s="4">
        <f t="shared" si="0"/>
        <v>7.7376500618959065E-2</v>
      </c>
      <c r="W11">
        <f t="shared" si="0"/>
        <v>-5.5666666669999998</v>
      </c>
    </row>
    <row r="12" spans="1:23" x14ac:dyDescent="0.55000000000000004">
      <c r="A12" t="s">
        <v>14</v>
      </c>
      <c r="B12">
        <v>198.4295808</v>
      </c>
      <c r="C12">
        <v>0.97343559800000001</v>
      </c>
      <c r="D12">
        <v>12.266666669999999</v>
      </c>
      <c r="E12">
        <v>0.96991650500000004</v>
      </c>
      <c r="F12">
        <v>12.33333333</v>
      </c>
      <c r="G12">
        <v>0.97343559800000001</v>
      </c>
      <c r="H12">
        <v>11.9</v>
      </c>
      <c r="J12">
        <v>431.48330570000002</v>
      </c>
      <c r="K12">
        <v>0.96731881751002102</v>
      </c>
      <c r="L12">
        <v>2.7</v>
      </c>
      <c r="M12">
        <v>0.96731881751002102</v>
      </c>
      <c r="N12">
        <v>2.5333333333333301</v>
      </c>
      <c r="O12">
        <v>0.97083791114335705</v>
      </c>
      <c r="P12">
        <v>2.86666666666666</v>
      </c>
      <c r="R12" s="2">
        <f t="shared" si="0"/>
        <v>-6.1167804899789902E-3</v>
      </c>
      <c r="S12">
        <f t="shared" si="0"/>
        <v>-9.56666667</v>
      </c>
      <c r="T12" s="2">
        <f t="shared" si="0"/>
        <v>-2.597687489979017E-3</v>
      </c>
      <c r="U12">
        <f t="shared" si="0"/>
        <v>-9.7999999966666707</v>
      </c>
      <c r="V12" s="4">
        <f t="shared" si="0"/>
        <v>-2.5976868566429667E-3</v>
      </c>
      <c r="W12">
        <f t="shared" si="0"/>
        <v>-9.0333333333333403</v>
      </c>
    </row>
    <row r="13" spans="1:23" x14ac:dyDescent="0.55000000000000004">
      <c r="A13" t="s">
        <v>15</v>
      </c>
      <c r="B13">
        <v>237.59815370000001</v>
      </c>
      <c r="C13">
        <v>0.93018809199999997</v>
      </c>
      <c r="D13">
        <v>7.8666666669999996</v>
      </c>
      <c r="E13">
        <v>0.94344930599999999</v>
      </c>
      <c r="F13">
        <v>10.3</v>
      </c>
      <c r="G13">
        <v>0.93786639000000005</v>
      </c>
      <c r="H13">
        <v>7.9666666670000001</v>
      </c>
      <c r="J13">
        <v>439.5306736</v>
      </c>
      <c r="K13">
        <v>0.89630881090806203</v>
      </c>
      <c r="L13">
        <v>4.0999999999999996</v>
      </c>
      <c r="M13">
        <v>0.89028147352118203</v>
      </c>
      <c r="N13">
        <v>3.4666666666666601</v>
      </c>
      <c r="O13">
        <v>0.91528014622948595</v>
      </c>
      <c r="P13">
        <v>4.2333333333333298</v>
      </c>
      <c r="R13" s="2">
        <f t="shared" si="0"/>
        <v>-3.3879281091937941E-2</v>
      </c>
      <c r="S13">
        <f t="shared" si="0"/>
        <v>-3.766666667</v>
      </c>
      <c r="T13" s="2">
        <f t="shared" si="0"/>
        <v>-5.3167832478817956E-2</v>
      </c>
      <c r="U13">
        <f t="shared" si="0"/>
        <v>-6.833333333333341</v>
      </c>
      <c r="V13" s="4">
        <f t="shared" si="0"/>
        <v>-2.2586243770514103E-2</v>
      </c>
      <c r="W13">
        <f t="shared" si="0"/>
        <v>-3.7333333336666703</v>
      </c>
    </row>
    <row r="14" spans="1:23" x14ac:dyDescent="0.55000000000000004">
      <c r="A14" t="s">
        <v>16</v>
      </c>
      <c r="B14">
        <v>110.01582209999999</v>
      </c>
      <c r="C14">
        <v>0.827706096</v>
      </c>
      <c r="D14">
        <v>10</v>
      </c>
      <c r="E14">
        <v>0.82380067000000001</v>
      </c>
      <c r="F14">
        <v>10.133333329999999</v>
      </c>
      <c r="G14">
        <v>0.83087867500000001</v>
      </c>
      <c r="H14">
        <v>10.03333333</v>
      </c>
      <c r="J14">
        <v>847.61986479999996</v>
      </c>
      <c r="K14">
        <v>0.84536305606665296</v>
      </c>
      <c r="L14">
        <v>3.4666666666666601</v>
      </c>
      <c r="M14">
        <v>0.82757410029384704</v>
      </c>
      <c r="N14">
        <v>3.3</v>
      </c>
      <c r="O14">
        <v>0.83938090707113999</v>
      </c>
      <c r="P14">
        <v>3.5333333333333301</v>
      </c>
      <c r="R14" s="2">
        <f t="shared" si="0"/>
        <v>1.765696006665296E-2</v>
      </c>
      <c r="S14">
        <f t="shared" si="0"/>
        <v>-6.5333333333333403</v>
      </c>
      <c r="T14" s="2">
        <f t="shared" si="0"/>
        <v>3.7734302938470243E-3</v>
      </c>
      <c r="U14">
        <f t="shared" si="0"/>
        <v>-6.8333333299999994</v>
      </c>
      <c r="V14" s="4">
        <f t="shared" si="0"/>
        <v>8.5022320711399813E-3</v>
      </c>
      <c r="W14">
        <f t="shared" si="0"/>
        <v>-6.4999999966666699</v>
      </c>
    </row>
    <row r="15" spans="1:23" x14ac:dyDescent="0.55000000000000004">
      <c r="A15" t="s">
        <v>17</v>
      </c>
      <c r="B15">
        <v>209.76169959999999</v>
      </c>
      <c r="C15">
        <v>0.923956628</v>
      </c>
      <c r="D15">
        <v>17.166666670000001</v>
      </c>
      <c r="E15">
        <v>0.94933230300000004</v>
      </c>
      <c r="F15">
        <v>15.633333329999999</v>
      </c>
      <c r="G15">
        <v>0.95728996099999997</v>
      </c>
      <c r="H15">
        <v>13.366666670000001</v>
      </c>
      <c r="J15">
        <v>416.52310660000001</v>
      </c>
      <c r="K15">
        <v>0.923723403120015</v>
      </c>
      <c r="L15">
        <v>3.1666666666666599</v>
      </c>
      <c r="M15">
        <v>0.91974457424795897</v>
      </c>
      <c r="N15">
        <v>2.9</v>
      </c>
      <c r="O15">
        <v>0.98670013813081803</v>
      </c>
      <c r="P15">
        <v>3.1333333333333302</v>
      </c>
      <c r="R15" s="2">
        <f t="shared" si="0"/>
        <v>-2.3322487998500563E-4</v>
      </c>
      <c r="S15">
        <f t="shared" si="0"/>
        <v>-14.000000003333341</v>
      </c>
      <c r="T15" s="2">
        <f t="shared" si="0"/>
        <v>-2.9587728752041076E-2</v>
      </c>
      <c r="U15">
        <f t="shared" si="0"/>
        <v>-12.733333329999999</v>
      </c>
      <c r="V15" s="4">
        <f t="shared" si="0"/>
        <v>2.941017713081806E-2</v>
      </c>
      <c r="W15">
        <f t="shared" si="0"/>
        <v>-10.233333336666671</v>
      </c>
    </row>
    <row r="16" spans="1:23" x14ac:dyDescent="0.55000000000000004">
      <c r="A16" t="s">
        <v>18</v>
      </c>
      <c r="B16">
        <v>143.43803629999999</v>
      </c>
      <c r="C16">
        <v>0.77855304800000003</v>
      </c>
      <c r="D16">
        <v>11.7</v>
      </c>
      <c r="E16">
        <v>0.77414297799999998</v>
      </c>
      <c r="F16">
        <v>14.1</v>
      </c>
      <c r="G16">
        <v>0.78791865500000002</v>
      </c>
      <c r="H16">
        <v>11.133333329999999</v>
      </c>
      <c r="J16">
        <v>284.76645300000001</v>
      </c>
      <c r="K16">
        <v>0.75894421286326197</v>
      </c>
      <c r="L16">
        <v>3.86666666666666</v>
      </c>
      <c r="M16">
        <v>0.74237749474516102</v>
      </c>
      <c r="N16">
        <v>3.6666666666666599</v>
      </c>
      <c r="O16">
        <v>0.75624973739843804</v>
      </c>
      <c r="P16">
        <v>4.1666666666666599</v>
      </c>
      <c r="R16" s="2">
        <f t="shared" si="0"/>
        <v>-1.9608835136738056E-2</v>
      </c>
      <c r="S16">
        <f t="shared" si="0"/>
        <v>-7.8333333333333393</v>
      </c>
      <c r="T16" s="2">
        <f t="shared" si="0"/>
        <v>-3.1765483254838967E-2</v>
      </c>
      <c r="U16">
        <f t="shared" si="0"/>
        <v>-10.433333333333341</v>
      </c>
      <c r="V16" s="4">
        <f t="shared" si="0"/>
        <v>-3.1668917601561986E-2</v>
      </c>
      <c r="W16">
        <f t="shared" si="0"/>
        <v>-6.9666666633333394</v>
      </c>
    </row>
    <row r="17" spans="1:23" x14ac:dyDescent="0.55000000000000004">
      <c r="A17" t="s">
        <v>19</v>
      </c>
      <c r="B17">
        <v>503.5966487</v>
      </c>
      <c r="C17">
        <v>0.81215089399999996</v>
      </c>
      <c r="D17">
        <v>7</v>
      </c>
      <c r="E17">
        <v>0.81046529700000003</v>
      </c>
      <c r="F17">
        <v>7.8333333329999997</v>
      </c>
      <c r="G17">
        <v>0.8088457</v>
      </c>
      <c r="H17">
        <v>7.2</v>
      </c>
      <c r="J17">
        <v>396.0799141</v>
      </c>
      <c r="K17">
        <v>0.80540432903166603</v>
      </c>
      <c r="L17">
        <v>2.43333333333333</v>
      </c>
      <c r="M17">
        <v>0.80515053845497497</v>
      </c>
      <c r="N17">
        <v>2.4666666666666601</v>
      </c>
      <c r="O17">
        <v>0.79448124421568</v>
      </c>
      <c r="P17">
        <v>2.9</v>
      </c>
      <c r="R17" s="2">
        <f t="shared" si="0"/>
        <v>-6.7465649683339235E-3</v>
      </c>
      <c r="S17">
        <f t="shared" si="0"/>
        <v>-4.56666666666667</v>
      </c>
      <c r="T17" s="2">
        <f t="shared" si="0"/>
        <v>-5.3147585450250556E-3</v>
      </c>
      <c r="U17">
        <f t="shared" si="0"/>
        <v>-5.3666666663333391</v>
      </c>
      <c r="V17" s="4">
        <f t="shared" si="0"/>
        <v>-1.4364455784319996E-2</v>
      </c>
      <c r="W17">
        <f t="shared" si="0"/>
        <v>-4.3000000000000007</v>
      </c>
    </row>
    <row r="18" spans="1:23" x14ac:dyDescent="0.55000000000000004">
      <c r="A18" t="s">
        <v>20</v>
      </c>
      <c r="B18">
        <v>104.99334500000001</v>
      </c>
      <c r="C18">
        <v>0.62596239499999995</v>
      </c>
      <c r="D18">
        <v>9.1666666669999994</v>
      </c>
      <c r="E18">
        <v>0.62626220600000004</v>
      </c>
      <c r="F18">
        <v>14.06666667</v>
      </c>
      <c r="G18">
        <v>0.63437385700000004</v>
      </c>
      <c r="H18">
        <v>9.2333333329999991</v>
      </c>
      <c r="J18">
        <v>429.16189079999998</v>
      </c>
      <c r="K18">
        <v>0.66025379234475501</v>
      </c>
      <c r="L18">
        <v>3.9</v>
      </c>
      <c r="M18">
        <v>0.626878964661156</v>
      </c>
      <c r="N18">
        <v>3.2333333333333298</v>
      </c>
      <c r="O18">
        <v>0.64510390948937502</v>
      </c>
      <c r="P18">
        <v>3.4666666666666601</v>
      </c>
      <c r="R18" s="2">
        <f t="shared" si="0"/>
        <v>3.4291397344755059E-2</v>
      </c>
      <c r="S18">
        <f t="shared" si="0"/>
        <v>-5.2666666669999991</v>
      </c>
      <c r="T18" s="2">
        <f t="shared" si="0"/>
        <v>6.1675866115595834E-4</v>
      </c>
      <c r="U18">
        <f t="shared" si="0"/>
        <v>-10.833333336666669</v>
      </c>
      <c r="V18" s="4">
        <f t="shared" si="0"/>
        <v>1.0730052489374975E-2</v>
      </c>
      <c r="W18">
        <f t="shared" si="0"/>
        <v>-5.7666666663333395</v>
      </c>
    </row>
    <row r="19" spans="1:23" x14ac:dyDescent="0.55000000000000004">
      <c r="A19" t="s">
        <v>21</v>
      </c>
      <c r="B19">
        <v>123.11972969999999</v>
      </c>
      <c r="C19">
        <v>0.59880316300000003</v>
      </c>
      <c r="D19">
        <v>10.9</v>
      </c>
      <c r="E19">
        <v>0.60925025300000002</v>
      </c>
      <c r="F19">
        <v>12.6</v>
      </c>
      <c r="G19">
        <v>0.60121473999999997</v>
      </c>
      <c r="H19">
        <v>10.4</v>
      </c>
      <c r="J19">
        <v>475.13791909999998</v>
      </c>
      <c r="K19">
        <v>0.59965808583144897</v>
      </c>
      <c r="L19">
        <v>4.2666666666666604</v>
      </c>
      <c r="M19">
        <v>0.59751278664972496</v>
      </c>
      <c r="N19">
        <v>3.5333333333333301</v>
      </c>
      <c r="O19">
        <v>0.59579515150675499</v>
      </c>
      <c r="P19">
        <v>3.8333333333333299</v>
      </c>
      <c r="R19" s="2">
        <f t="shared" ref="R19:W24" si="1">K19-C19</f>
        <v>8.5492283144894543E-4</v>
      </c>
      <c r="S19">
        <f t="shared" si="1"/>
        <v>-6.63333333333334</v>
      </c>
      <c r="T19" s="2">
        <f t="shared" si="1"/>
        <v>-1.1737466350275061E-2</v>
      </c>
      <c r="U19">
        <f t="shared" si="1"/>
        <v>-9.06666666666667</v>
      </c>
      <c r="V19" s="4">
        <f t="shared" si="1"/>
        <v>-5.4195884932449756E-3</v>
      </c>
      <c r="W19">
        <f t="shared" si="1"/>
        <v>-6.56666666666667</v>
      </c>
    </row>
    <row r="20" spans="1:23" x14ac:dyDescent="0.55000000000000004">
      <c r="A20" s="5" t="s">
        <v>22</v>
      </c>
      <c r="B20">
        <v>112.7324875</v>
      </c>
      <c r="C20">
        <v>0.59129453899999995</v>
      </c>
      <c r="D20">
        <v>9.8666666670000005</v>
      </c>
      <c r="E20">
        <v>0.59562876099999995</v>
      </c>
      <c r="F20">
        <v>13.9</v>
      </c>
      <c r="G20">
        <v>0.60151193300000005</v>
      </c>
      <c r="H20">
        <v>9.8000000000000007</v>
      </c>
      <c r="J20">
        <v>258.35117530000002</v>
      </c>
      <c r="K20">
        <v>0.61842855026449595</v>
      </c>
      <c r="L20">
        <v>4.7333333333333298</v>
      </c>
      <c r="M20">
        <v>0.601906088910515</v>
      </c>
      <c r="N20">
        <v>4.0666666666666602</v>
      </c>
      <c r="O20">
        <v>0.59794166937945903</v>
      </c>
      <c r="P20">
        <v>4.5999999999999996</v>
      </c>
      <c r="R20" s="2">
        <f t="shared" si="1"/>
        <v>2.7134011264495994E-2</v>
      </c>
      <c r="S20">
        <f t="shared" si="1"/>
        <v>-5.1333333336666707</v>
      </c>
      <c r="T20" s="2">
        <f t="shared" si="1"/>
        <v>6.2773279105150515E-3</v>
      </c>
      <c r="U20">
        <f t="shared" si="1"/>
        <v>-9.8333333333333393</v>
      </c>
      <c r="V20" s="4">
        <f t="shared" si="1"/>
        <v>-3.5702636205410254E-3</v>
      </c>
      <c r="W20">
        <f t="shared" si="1"/>
        <v>-5.2000000000000011</v>
      </c>
    </row>
    <row r="21" spans="1:23" x14ac:dyDescent="0.55000000000000004">
      <c r="A21" s="1" t="s">
        <v>23</v>
      </c>
      <c r="B21">
        <v>103.5097631</v>
      </c>
      <c r="C21">
        <v>0.61564273000000003</v>
      </c>
      <c r="D21">
        <v>10.66666667</v>
      </c>
      <c r="E21">
        <v>0.64756256300000004</v>
      </c>
      <c r="F21">
        <v>11.03333333</v>
      </c>
      <c r="G21">
        <v>0.61825424799999995</v>
      </c>
      <c r="H21">
        <v>10.66666667</v>
      </c>
      <c r="J21">
        <v>213.0019508</v>
      </c>
      <c r="K21">
        <v>0.59218608103495296</v>
      </c>
      <c r="L21">
        <v>4.5333333333333297</v>
      </c>
      <c r="M21">
        <v>0.57946928612113102</v>
      </c>
      <c r="N21">
        <v>3.6666666666666599</v>
      </c>
      <c r="O21">
        <v>0.55921065044904195</v>
      </c>
      <c r="P21">
        <v>4.36666666666666</v>
      </c>
      <c r="R21" s="2">
        <f t="shared" si="1"/>
        <v>-2.3456648965047067E-2</v>
      </c>
      <c r="S21">
        <f t="shared" si="1"/>
        <v>-6.13333333666667</v>
      </c>
      <c r="T21" s="2">
        <f t="shared" si="1"/>
        <v>-6.8093276878869013E-2</v>
      </c>
      <c r="U21">
        <f t="shared" si="1"/>
        <v>-7.3666666633333397</v>
      </c>
      <c r="V21" s="4">
        <f t="shared" si="1"/>
        <v>-5.9043597550958005E-2</v>
      </c>
      <c r="W21">
        <f t="shared" si="1"/>
        <v>-6.3000000033333396</v>
      </c>
    </row>
    <row r="22" spans="1:23" x14ac:dyDescent="0.55000000000000004">
      <c r="A22" t="s">
        <v>24</v>
      </c>
      <c r="B22">
        <v>103.5311572</v>
      </c>
      <c r="C22">
        <v>0.39260581999999999</v>
      </c>
      <c r="D22">
        <v>11</v>
      </c>
      <c r="E22">
        <v>0.40236892699999999</v>
      </c>
      <c r="F22">
        <v>14.06666667</v>
      </c>
      <c r="G22">
        <v>0.359272486</v>
      </c>
      <c r="H22">
        <v>11.266666669999999</v>
      </c>
      <c r="J22">
        <v>218.85177229999999</v>
      </c>
      <c r="K22">
        <v>0.38856180831641202</v>
      </c>
      <c r="L22">
        <v>3.9</v>
      </c>
      <c r="M22">
        <v>0.38856180831641202</v>
      </c>
      <c r="N22">
        <v>2.5333333333333301</v>
      </c>
      <c r="O22">
        <v>0.52998316455372196</v>
      </c>
      <c r="P22">
        <v>2.7666666666666599</v>
      </c>
      <c r="R22" s="2">
        <f t="shared" si="1"/>
        <v>-4.044011683587978E-3</v>
      </c>
      <c r="S22">
        <f t="shared" si="1"/>
        <v>-7.1</v>
      </c>
      <c r="T22" s="2">
        <f t="shared" si="1"/>
        <v>-1.3807118683587971E-2</v>
      </c>
      <c r="U22">
        <f t="shared" si="1"/>
        <v>-11.53333333666667</v>
      </c>
      <c r="V22" s="4">
        <f t="shared" si="1"/>
        <v>0.17071067855372196</v>
      </c>
      <c r="W22">
        <f t="shared" si="1"/>
        <v>-8.5000000033333389</v>
      </c>
    </row>
    <row r="23" spans="1:23" x14ac:dyDescent="0.55000000000000004">
      <c r="A23" t="s">
        <v>25</v>
      </c>
      <c r="B23">
        <v>127.4118185</v>
      </c>
      <c r="C23">
        <v>0.65386172499999995</v>
      </c>
      <c r="D23">
        <v>7.6333333330000004</v>
      </c>
      <c r="E23">
        <v>0.65255296500000004</v>
      </c>
      <c r="F23">
        <v>7.766666667</v>
      </c>
      <c r="G23">
        <v>0.654020292</v>
      </c>
      <c r="H23">
        <v>7.3</v>
      </c>
      <c r="J23">
        <v>751.21086330000003</v>
      </c>
      <c r="K23">
        <v>0.62261307492062701</v>
      </c>
      <c r="L23">
        <v>3.0333333333333301</v>
      </c>
      <c r="M23">
        <v>0.62397136755733795</v>
      </c>
      <c r="N23">
        <v>2.7666666666666599</v>
      </c>
      <c r="O23">
        <v>0.63519411839562101</v>
      </c>
      <c r="P23">
        <v>3.43333333333333</v>
      </c>
      <c r="R23" s="2">
        <f t="shared" si="1"/>
        <v>-3.1248650079372942E-2</v>
      </c>
      <c r="S23">
        <f t="shared" si="1"/>
        <v>-4.5999999996666698</v>
      </c>
      <c r="T23" s="2">
        <f t="shared" si="1"/>
        <v>-2.8581597442662088E-2</v>
      </c>
      <c r="U23">
        <f t="shared" si="1"/>
        <v>-5.0000000003333405</v>
      </c>
      <c r="V23" s="4">
        <f t="shared" si="1"/>
        <v>-1.8826173604378993E-2</v>
      </c>
      <c r="W23">
        <f t="shared" si="1"/>
        <v>-3.8666666666666698</v>
      </c>
    </row>
    <row r="24" spans="1:23" x14ac:dyDescent="0.55000000000000004">
      <c r="B24">
        <v>200.77481180000001</v>
      </c>
      <c r="C24">
        <f>AVERAGE(C3:C23)</f>
        <v>0.79057614576190482</v>
      </c>
      <c r="D24">
        <f>AVERAGE(D3:D23)</f>
        <v>10.284126984285715</v>
      </c>
      <c r="E24">
        <f>AVERAGE(E3:E23)</f>
        <v>0.79572347457142878</v>
      </c>
      <c r="F24">
        <f>AVERAGE(F3:F23)</f>
        <v>11.644444444000001</v>
      </c>
      <c r="G24">
        <f>AVERAGE(G3:G23)</f>
        <v>0.79553795995238086</v>
      </c>
      <c r="H24">
        <f>AVERAGE(H3:H23)</f>
        <v>10.185714285904762</v>
      </c>
      <c r="J24">
        <v>398.37689230000001</v>
      </c>
      <c r="K24">
        <f>AVERAGE(K3:K23)</f>
        <v>0.78940278311691936</v>
      </c>
      <c r="L24">
        <f>AVERAGE(L3:L23)</f>
        <v>3.2936507936507913</v>
      </c>
      <c r="M24">
        <f>AVERAGE(M3:M23)</f>
        <v>0.78708470555784316</v>
      </c>
      <c r="N24">
        <f>AVERAGE(N3:N23)</f>
        <v>2.9142857142857101</v>
      </c>
      <c r="O24">
        <f>AVERAGE(O3:O23)</f>
        <v>0.80068874863882267</v>
      </c>
      <c r="P24">
        <f>AVERAGE(P3:P23)</f>
        <v>3.28412698412698</v>
      </c>
      <c r="R24">
        <f t="shared" ref="R24:W24" si="2">AVERAGE(R3:R23)</f>
        <v>-1.1733626449852933E-3</v>
      </c>
      <c r="S24">
        <f t="shared" si="2"/>
        <v>-6.990476190634924</v>
      </c>
      <c r="T24">
        <f t="shared" si="2"/>
        <v>-8.6387690135852954E-3</v>
      </c>
      <c r="U24">
        <f t="shared" si="2"/>
        <v>-8.7301587297142884</v>
      </c>
      <c r="V24">
        <f t="shared" si="2"/>
        <v>5.1507886864417167E-3</v>
      </c>
      <c r="W24">
        <f t="shared" si="2"/>
        <v>-6.9015873017777816</v>
      </c>
    </row>
  </sheetData>
  <conditionalFormatting sqref="R3:R23">
    <cfRule type="cellIs" dxfId="143" priority="23" operator="lessThan">
      <formula>0</formula>
    </cfRule>
    <cfRule type="cellIs" dxfId="142" priority="24" operator="greaterThan">
      <formula>0</formula>
    </cfRule>
  </conditionalFormatting>
  <conditionalFormatting sqref="U3:U23">
    <cfRule type="cellIs" dxfId="141" priority="21" operator="greaterThan">
      <formula>0</formula>
    </cfRule>
    <cfRule type="cellIs" dxfId="140" priority="22" operator="lessThan">
      <formula>0</formula>
    </cfRule>
  </conditionalFormatting>
  <conditionalFormatting sqref="T3:T23">
    <cfRule type="cellIs" dxfId="139" priority="19" operator="lessThan">
      <formula>0</formula>
    </cfRule>
    <cfRule type="cellIs" dxfId="138" priority="20" operator="greaterThan">
      <formula>0</formula>
    </cfRule>
  </conditionalFormatting>
  <conditionalFormatting sqref="V3:V23">
    <cfRule type="cellIs" dxfId="137" priority="17" operator="lessThan">
      <formula>0</formula>
    </cfRule>
    <cfRule type="cellIs" dxfId="136" priority="18" operator="greaterThan">
      <formula>0</formula>
    </cfRule>
  </conditionalFormatting>
  <conditionalFormatting sqref="S3:S23">
    <cfRule type="cellIs" dxfId="135" priority="15" operator="greaterThan">
      <formula>0</formula>
    </cfRule>
    <cfRule type="cellIs" dxfId="134" priority="16" operator="lessThan">
      <formula>0</formula>
    </cfRule>
  </conditionalFormatting>
  <conditionalFormatting sqref="W3:W23">
    <cfRule type="cellIs" dxfId="133" priority="13" operator="greaterThan">
      <formula>0</formula>
    </cfRule>
    <cfRule type="cellIs" dxfId="132" priority="14" operator="lessThan">
      <formula>0</formula>
    </cfRule>
  </conditionalFormatting>
  <conditionalFormatting sqref="R24">
    <cfRule type="cellIs" dxfId="131" priority="11" operator="lessThan">
      <formula>0</formula>
    </cfRule>
    <cfRule type="cellIs" dxfId="130" priority="12" operator="greaterThan">
      <formula>0</formula>
    </cfRule>
  </conditionalFormatting>
  <conditionalFormatting sqref="U24">
    <cfRule type="cellIs" dxfId="129" priority="9" operator="greaterThan">
      <formula>0</formula>
    </cfRule>
    <cfRule type="cellIs" dxfId="128" priority="10" operator="lessThan">
      <formula>0</formula>
    </cfRule>
  </conditionalFormatting>
  <conditionalFormatting sqref="T24">
    <cfRule type="cellIs" dxfId="127" priority="7" operator="lessThan">
      <formula>0</formula>
    </cfRule>
    <cfRule type="cellIs" dxfId="126" priority="8" operator="greaterThan">
      <formula>0</formula>
    </cfRule>
  </conditionalFormatting>
  <conditionalFormatting sqref="V24">
    <cfRule type="cellIs" dxfId="125" priority="5" operator="lessThan">
      <formula>0</formula>
    </cfRule>
    <cfRule type="cellIs" dxfId="124" priority="6" operator="greaterThan">
      <formula>0</formula>
    </cfRule>
  </conditionalFormatting>
  <conditionalFormatting sqref="S24">
    <cfRule type="cellIs" dxfId="123" priority="3" operator="greaterThan">
      <formula>0</formula>
    </cfRule>
    <cfRule type="cellIs" dxfId="122" priority="4" operator="lessThan">
      <formula>0</formula>
    </cfRule>
  </conditionalFormatting>
  <conditionalFormatting sqref="W24">
    <cfRule type="cellIs" dxfId="121" priority="1" operator="greaterThan">
      <formula>0</formula>
    </cfRule>
    <cfRule type="cellIs" dxfId="120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5F7A-CA42-4659-8DD8-3CA19A08483A}">
  <dimension ref="A1:N26"/>
  <sheetViews>
    <sheetView tabSelected="1" topLeftCell="A2" workbookViewId="0">
      <selection activeCell="A21" sqref="A21"/>
    </sheetView>
  </sheetViews>
  <sheetFormatPr defaultRowHeight="14.4" x14ac:dyDescent="0.55000000000000004"/>
  <cols>
    <col min="1" max="1" width="24.3125" bestFit="1" customWidth="1"/>
  </cols>
  <sheetData>
    <row r="1" spans="1:14" x14ac:dyDescent="0.55000000000000004">
      <c r="A1" t="s">
        <v>0</v>
      </c>
      <c r="B1" s="3" t="s">
        <v>26</v>
      </c>
      <c r="C1" s="3"/>
      <c r="D1" s="3" t="s">
        <v>29</v>
      </c>
      <c r="E1" s="3"/>
      <c r="F1" s="3" t="s">
        <v>30</v>
      </c>
      <c r="G1" s="3"/>
    </row>
    <row r="2" spans="1:14" x14ac:dyDescent="0.55000000000000004">
      <c r="B2" t="s">
        <v>27</v>
      </c>
      <c r="C2" t="s">
        <v>28</v>
      </c>
      <c r="D2" t="s">
        <v>27</v>
      </c>
      <c r="E2" t="s">
        <v>28</v>
      </c>
      <c r="F2" t="s">
        <v>27</v>
      </c>
      <c r="G2" t="s">
        <v>28</v>
      </c>
    </row>
    <row r="3" spans="1:14" x14ac:dyDescent="0.55000000000000004">
      <c r="A3" t="s">
        <v>5</v>
      </c>
      <c r="B3">
        <v>0.90246822500000001</v>
      </c>
      <c r="C3">
        <v>13.8</v>
      </c>
      <c r="D3">
        <v>0.91610321214882096</v>
      </c>
      <c r="E3">
        <v>2.5333333333333301</v>
      </c>
      <c r="F3">
        <v>0.92469044676226697</v>
      </c>
      <c r="G3">
        <v>3.0666666666666602</v>
      </c>
      <c r="J3">
        <f>B3-D3</f>
        <v>-1.3634987148820943E-2</v>
      </c>
      <c r="K3">
        <f>IF(J3=0, "", ABS(J3))</f>
        <v>1.3634987148820943E-2</v>
      </c>
      <c r="L3">
        <f>IF(J3=0,"",_xlfn.RANK.AVG(K3,$K$3:$K$23,1))</f>
        <v>8</v>
      </c>
      <c r="M3" t="str">
        <f>IF(J3&gt;0,L3,"")</f>
        <v/>
      </c>
      <c r="N3">
        <f>IF(J3&lt;0,L3,"")</f>
        <v>8</v>
      </c>
    </row>
    <row r="4" spans="1:14" x14ac:dyDescent="0.55000000000000004">
      <c r="A4" t="s">
        <v>6</v>
      </c>
      <c r="B4">
        <v>0.95118446400000001</v>
      </c>
      <c r="C4">
        <v>16</v>
      </c>
      <c r="D4">
        <v>0.89714045207910298</v>
      </c>
      <c r="E4">
        <v>2</v>
      </c>
      <c r="F4">
        <v>0.88737734478532104</v>
      </c>
      <c r="G4">
        <v>2.1666666666666599</v>
      </c>
      <c r="J4">
        <f t="shared" ref="J4:J24" si="0">B4-D4</f>
        <v>5.4044011920897028E-2</v>
      </c>
      <c r="K4">
        <f t="shared" ref="K4:K24" si="1">IF(J4=0, "", ABS(J4))</f>
        <v>5.4044011920897028E-2</v>
      </c>
      <c r="L4">
        <f t="shared" ref="L4:L23" si="2">IF(J4=0,"",_xlfn.RANK.AVG(K4,$K$3:$K$23,1))</f>
        <v>19</v>
      </c>
      <c r="M4">
        <f t="shared" ref="M4:M23" si="3">IF(J4&gt;0,L4,"")</f>
        <v>19</v>
      </c>
      <c r="N4" t="str">
        <f t="shared" ref="N4:N23" si="4">IF(J4&lt;0,L4,"")</f>
        <v/>
      </c>
    </row>
    <row r="5" spans="1:14" x14ac:dyDescent="0.55000000000000004">
      <c r="A5" t="s">
        <v>7</v>
      </c>
      <c r="B5">
        <v>0.971358261</v>
      </c>
      <c r="C5">
        <v>11.5</v>
      </c>
      <c r="D5">
        <v>0.96235273661755005</v>
      </c>
      <c r="E5">
        <v>2.1</v>
      </c>
      <c r="F5">
        <v>0.96780358134397804</v>
      </c>
      <c r="G5">
        <v>2.36666666666666</v>
      </c>
      <c r="J5">
        <f t="shared" si="0"/>
        <v>9.0055243824499476E-3</v>
      </c>
      <c r="K5">
        <f t="shared" si="1"/>
        <v>9.0055243824499476E-3</v>
      </c>
      <c r="L5">
        <f t="shared" si="2"/>
        <v>7</v>
      </c>
      <c r="M5">
        <f t="shared" si="3"/>
        <v>7</v>
      </c>
      <c r="N5" t="str">
        <f t="shared" si="4"/>
        <v/>
      </c>
    </row>
    <row r="6" spans="1:14" x14ac:dyDescent="0.55000000000000004">
      <c r="A6" t="s">
        <v>8</v>
      </c>
      <c r="B6">
        <v>0.83550739600000001</v>
      </c>
      <c r="C6">
        <v>9.6666666669999994</v>
      </c>
      <c r="D6">
        <v>0.79631300252559301</v>
      </c>
      <c r="E6">
        <v>2.6333333333333302</v>
      </c>
      <c r="F6">
        <v>0.81738280648162098</v>
      </c>
      <c r="G6">
        <v>2.9</v>
      </c>
      <c r="J6">
        <f t="shared" si="0"/>
        <v>3.9194393474407008E-2</v>
      </c>
      <c r="K6">
        <f t="shared" si="1"/>
        <v>3.9194393474407008E-2</v>
      </c>
      <c r="L6">
        <f t="shared" si="2"/>
        <v>15</v>
      </c>
      <c r="M6">
        <f t="shared" si="3"/>
        <v>15</v>
      </c>
      <c r="N6" t="str">
        <f t="shared" si="4"/>
        <v/>
      </c>
    </row>
    <row r="7" spans="1:14" x14ac:dyDescent="0.55000000000000004">
      <c r="A7" t="s">
        <v>9</v>
      </c>
      <c r="B7">
        <v>0.92484558800000005</v>
      </c>
      <c r="C7">
        <v>6.733333333</v>
      </c>
      <c r="D7">
        <v>0.899910483798816</v>
      </c>
      <c r="E7">
        <v>2.1</v>
      </c>
      <c r="F7">
        <v>0.90039470245424202</v>
      </c>
      <c r="G7">
        <v>2.3333333333333299</v>
      </c>
      <c r="J7">
        <f t="shared" si="0"/>
        <v>2.4935104201184055E-2</v>
      </c>
      <c r="K7">
        <f t="shared" si="1"/>
        <v>2.4935104201184055E-2</v>
      </c>
      <c r="L7">
        <f t="shared" si="2"/>
        <v>9</v>
      </c>
      <c r="M7">
        <f t="shared" si="3"/>
        <v>9</v>
      </c>
      <c r="N7" t="str">
        <f t="shared" si="4"/>
        <v/>
      </c>
    </row>
    <row r="8" spans="1:14" x14ac:dyDescent="0.55000000000000004">
      <c r="A8" t="s">
        <v>10</v>
      </c>
      <c r="B8">
        <v>0.72007499399999997</v>
      </c>
      <c r="C8">
        <v>8.4</v>
      </c>
      <c r="D8">
        <v>0.80222934869218998</v>
      </c>
      <c r="E8">
        <v>2.8333333333333299</v>
      </c>
      <c r="F8">
        <v>0.78852904463612306</v>
      </c>
      <c r="G8">
        <v>2.8333333333333299</v>
      </c>
      <c r="J8">
        <f t="shared" si="0"/>
        <v>-8.2154354692190013E-2</v>
      </c>
      <c r="K8">
        <f t="shared" si="1"/>
        <v>8.2154354692190013E-2</v>
      </c>
      <c r="L8">
        <f t="shared" si="2"/>
        <v>20</v>
      </c>
      <c r="M8" t="str">
        <f t="shared" si="3"/>
        <v/>
      </c>
      <c r="N8">
        <f t="shared" si="4"/>
        <v>20</v>
      </c>
    </row>
    <row r="9" spans="1:14" x14ac:dyDescent="0.55000000000000004">
      <c r="A9" t="s">
        <v>11</v>
      </c>
      <c r="B9">
        <v>0.98229683000000001</v>
      </c>
      <c r="C9">
        <v>9.5</v>
      </c>
      <c r="D9">
        <v>0.94494199998573802</v>
      </c>
      <c r="E9">
        <v>1.5333333333333301</v>
      </c>
      <c r="F9">
        <v>0.95196727445284401</v>
      </c>
      <c r="G9">
        <v>2.1333333333333302</v>
      </c>
      <c r="J9">
        <f t="shared" si="0"/>
        <v>3.7354830014261986E-2</v>
      </c>
      <c r="K9">
        <f t="shared" si="1"/>
        <v>3.7354830014261986E-2</v>
      </c>
      <c r="L9">
        <f t="shared" si="2"/>
        <v>13</v>
      </c>
      <c r="M9">
        <f t="shared" si="3"/>
        <v>13</v>
      </c>
      <c r="N9" t="str">
        <f t="shared" si="4"/>
        <v/>
      </c>
    </row>
    <row r="10" spans="1:14" x14ac:dyDescent="0.55000000000000004">
      <c r="A10" t="s">
        <v>12</v>
      </c>
      <c r="B10">
        <v>0.84350610000000004</v>
      </c>
      <c r="C10">
        <v>8.9666666670000001</v>
      </c>
      <c r="D10">
        <v>0.87683943308466195</v>
      </c>
      <c r="E10">
        <v>4.2666666666666604</v>
      </c>
      <c r="F10">
        <v>0.86261050591702804</v>
      </c>
      <c r="G10">
        <v>4.36666666666666</v>
      </c>
      <c r="J10">
        <f t="shared" si="0"/>
        <v>-3.3333333084661909E-2</v>
      </c>
      <c r="K10">
        <f t="shared" si="1"/>
        <v>3.3333333084661909E-2</v>
      </c>
      <c r="L10">
        <f t="shared" si="2"/>
        <v>12</v>
      </c>
      <c r="M10" t="str">
        <f t="shared" si="3"/>
        <v/>
      </c>
      <c r="N10">
        <f t="shared" si="4"/>
        <v>12</v>
      </c>
    </row>
    <row r="11" spans="1:14" x14ac:dyDescent="0.55000000000000004">
      <c r="A11" t="s">
        <v>13</v>
      </c>
      <c r="B11">
        <v>0.81017276599999999</v>
      </c>
      <c r="C11">
        <v>9.0666666669999998</v>
      </c>
      <c r="D11">
        <v>0.86220084679281395</v>
      </c>
      <c r="E11">
        <v>3.0666666666666602</v>
      </c>
      <c r="F11">
        <v>0.88754926661895905</v>
      </c>
      <c r="G11">
        <v>3.5</v>
      </c>
      <c r="J11">
        <f t="shared" si="0"/>
        <v>-5.2028080792813958E-2</v>
      </c>
      <c r="K11">
        <f t="shared" si="1"/>
        <v>5.2028080792813958E-2</v>
      </c>
      <c r="L11">
        <f t="shared" si="2"/>
        <v>18</v>
      </c>
      <c r="M11" t="str">
        <f t="shared" si="3"/>
        <v/>
      </c>
      <c r="N11">
        <f t="shared" si="4"/>
        <v>18</v>
      </c>
    </row>
    <row r="12" spans="1:14" x14ac:dyDescent="0.55000000000000004">
      <c r="A12" t="s">
        <v>14</v>
      </c>
      <c r="B12">
        <v>0.97343559800000001</v>
      </c>
      <c r="C12">
        <v>11.9</v>
      </c>
      <c r="D12">
        <v>0.96731881751002102</v>
      </c>
      <c r="E12">
        <v>2.5333333333333301</v>
      </c>
      <c r="F12">
        <v>0.97083791114335705</v>
      </c>
      <c r="G12">
        <v>2.86666666666666</v>
      </c>
      <c r="J12">
        <f t="shared" si="0"/>
        <v>6.1167804899789902E-3</v>
      </c>
      <c r="K12">
        <f t="shared" si="1"/>
        <v>6.1167804899789902E-3</v>
      </c>
      <c r="L12">
        <f t="shared" si="2"/>
        <v>5</v>
      </c>
      <c r="M12">
        <f t="shared" si="3"/>
        <v>5</v>
      </c>
      <c r="N12" t="str">
        <f t="shared" si="4"/>
        <v/>
      </c>
    </row>
    <row r="13" spans="1:14" x14ac:dyDescent="0.55000000000000004">
      <c r="A13" t="s">
        <v>15</v>
      </c>
      <c r="B13">
        <v>0.93786639000000005</v>
      </c>
      <c r="C13">
        <v>7.9666666670000001</v>
      </c>
      <c r="D13">
        <v>0.89028147352118203</v>
      </c>
      <c r="E13">
        <v>3.4666666666666601</v>
      </c>
      <c r="F13">
        <v>0.91528014622948595</v>
      </c>
      <c r="G13">
        <v>4.2333333333333298</v>
      </c>
      <c r="J13">
        <f t="shared" si="0"/>
        <v>4.7584916478818018E-2</v>
      </c>
      <c r="K13">
        <f t="shared" si="1"/>
        <v>4.7584916478818018E-2</v>
      </c>
      <c r="L13">
        <f t="shared" si="2"/>
        <v>17</v>
      </c>
      <c r="M13">
        <f t="shared" si="3"/>
        <v>17</v>
      </c>
      <c r="N13" t="str">
        <f t="shared" si="4"/>
        <v/>
      </c>
    </row>
    <row r="14" spans="1:14" x14ac:dyDescent="0.55000000000000004">
      <c r="A14" t="s">
        <v>16</v>
      </c>
      <c r="B14">
        <v>0.83087867500000001</v>
      </c>
      <c r="C14">
        <v>10.03333333</v>
      </c>
      <c r="D14">
        <v>0.82757410029384704</v>
      </c>
      <c r="E14">
        <v>3.3</v>
      </c>
      <c r="F14">
        <v>0.83938090707113999</v>
      </c>
      <c r="G14">
        <v>3.5333333333333301</v>
      </c>
      <c r="J14">
        <f t="shared" si="0"/>
        <v>3.304574706152974E-3</v>
      </c>
      <c r="K14">
        <f t="shared" si="1"/>
        <v>3.304574706152974E-3</v>
      </c>
      <c r="L14">
        <f t="shared" si="2"/>
        <v>2</v>
      </c>
      <c r="M14">
        <f t="shared" si="3"/>
        <v>2</v>
      </c>
      <c r="N14" t="str">
        <f t="shared" si="4"/>
        <v/>
      </c>
    </row>
    <row r="15" spans="1:14" x14ac:dyDescent="0.55000000000000004">
      <c r="A15" t="s">
        <v>17</v>
      </c>
      <c r="B15">
        <v>0.95728996099999997</v>
      </c>
      <c r="C15">
        <v>13.366666670000001</v>
      </c>
      <c r="D15">
        <v>0.91974457424795897</v>
      </c>
      <c r="E15">
        <v>2.9</v>
      </c>
      <c r="F15">
        <v>0.98670013813081803</v>
      </c>
      <c r="G15">
        <v>3.1333333333333302</v>
      </c>
      <c r="J15">
        <f t="shared" si="0"/>
        <v>3.7545386752040999E-2</v>
      </c>
      <c r="K15">
        <f t="shared" si="1"/>
        <v>3.7545386752040999E-2</v>
      </c>
      <c r="L15">
        <f t="shared" si="2"/>
        <v>14</v>
      </c>
      <c r="M15">
        <f t="shared" si="3"/>
        <v>14</v>
      </c>
      <c r="N15" t="str">
        <f t="shared" si="4"/>
        <v/>
      </c>
    </row>
    <row r="16" spans="1:14" x14ac:dyDescent="0.55000000000000004">
      <c r="A16" t="s">
        <v>18</v>
      </c>
      <c r="B16">
        <v>0.78791865500000002</v>
      </c>
      <c r="C16">
        <v>11.133333329999999</v>
      </c>
      <c r="D16">
        <v>0.74237749474516102</v>
      </c>
      <c r="E16">
        <v>3.6666666666666599</v>
      </c>
      <c r="F16">
        <v>0.75624973739843804</v>
      </c>
      <c r="G16">
        <v>4.1666666666666599</v>
      </c>
      <c r="J16">
        <f t="shared" si="0"/>
        <v>4.5541160254839008E-2</v>
      </c>
      <c r="K16">
        <f t="shared" si="1"/>
        <v>4.5541160254839008E-2</v>
      </c>
      <c r="L16">
        <f t="shared" si="2"/>
        <v>16</v>
      </c>
      <c r="M16">
        <f t="shared" si="3"/>
        <v>16</v>
      </c>
      <c r="N16" t="str">
        <f t="shared" si="4"/>
        <v/>
      </c>
    </row>
    <row r="17" spans="1:14" x14ac:dyDescent="0.55000000000000004">
      <c r="A17" t="s">
        <v>19</v>
      </c>
      <c r="B17">
        <v>0.8088457</v>
      </c>
      <c r="C17">
        <v>7.2</v>
      </c>
      <c r="D17">
        <v>0.80515053845497497</v>
      </c>
      <c r="E17">
        <v>2.4666666666666601</v>
      </c>
      <c r="F17">
        <v>0.79448124421568</v>
      </c>
      <c r="G17">
        <v>2.9</v>
      </c>
      <c r="J17">
        <f t="shared" si="0"/>
        <v>3.6951615450250275E-3</v>
      </c>
      <c r="K17">
        <f t="shared" si="1"/>
        <v>3.6951615450250275E-3</v>
      </c>
      <c r="L17">
        <f t="shared" si="2"/>
        <v>3</v>
      </c>
      <c r="M17">
        <f t="shared" si="3"/>
        <v>3</v>
      </c>
      <c r="N17" t="str">
        <f t="shared" si="4"/>
        <v/>
      </c>
    </row>
    <row r="18" spans="1:14" x14ac:dyDescent="0.55000000000000004">
      <c r="A18" t="s">
        <v>20</v>
      </c>
      <c r="B18">
        <v>0.63437385700000004</v>
      </c>
      <c r="C18">
        <v>9.2333333329999991</v>
      </c>
      <c r="D18">
        <v>0.626878964661156</v>
      </c>
      <c r="E18">
        <v>3.2333333333333298</v>
      </c>
      <c r="F18">
        <v>0.64510390948937502</v>
      </c>
      <c r="G18">
        <v>3.4666666666666601</v>
      </c>
      <c r="J18">
        <f t="shared" si="0"/>
        <v>7.4948923388440392E-3</v>
      </c>
      <c r="K18">
        <f t="shared" si="1"/>
        <v>7.4948923388440392E-3</v>
      </c>
      <c r="L18">
        <f t="shared" si="2"/>
        <v>6</v>
      </c>
      <c r="M18">
        <f t="shared" si="3"/>
        <v>6</v>
      </c>
      <c r="N18" t="str">
        <f t="shared" si="4"/>
        <v/>
      </c>
    </row>
    <row r="19" spans="1:14" x14ac:dyDescent="0.55000000000000004">
      <c r="A19" t="s">
        <v>21</v>
      </c>
      <c r="B19">
        <v>0.60121473999999997</v>
      </c>
      <c r="C19">
        <v>10.4</v>
      </c>
      <c r="D19">
        <v>0.59751278664972496</v>
      </c>
      <c r="E19">
        <v>3.5333333333333301</v>
      </c>
      <c r="F19">
        <v>0.59579515150675499</v>
      </c>
      <c r="G19">
        <v>3.8333333333333299</v>
      </c>
      <c r="J19">
        <f t="shared" si="0"/>
        <v>3.7019533502750113E-3</v>
      </c>
      <c r="K19">
        <f t="shared" si="1"/>
        <v>3.7019533502750113E-3</v>
      </c>
      <c r="L19">
        <f t="shared" si="2"/>
        <v>4</v>
      </c>
      <c r="M19">
        <f t="shared" si="3"/>
        <v>4</v>
      </c>
      <c r="N19" t="str">
        <f t="shared" si="4"/>
        <v/>
      </c>
    </row>
    <row r="20" spans="1:14" x14ac:dyDescent="0.55000000000000004">
      <c r="A20" t="s">
        <v>22</v>
      </c>
      <c r="B20">
        <v>0.60151193300000005</v>
      </c>
      <c r="C20">
        <v>9.8000000000000007</v>
      </c>
      <c r="D20">
        <v>0.601906088910515</v>
      </c>
      <c r="E20">
        <v>4.0666666666666602</v>
      </c>
      <c r="F20">
        <v>0.59794166937945903</v>
      </c>
      <c r="G20">
        <v>4.5999999999999996</v>
      </c>
      <c r="J20">
        <f t="shared" si="0"/>
        <v>-3.9415591051494836E-4</v>
      </c>
      <c r="K20">
        <f t="shared" si="1"/>
        <v>3.9415591051494836E-4</v>
      </c>
      <c r="L20">
        <f t="shared" si="2"/>
        <v>1</v>
      </c>
      <c r="M20" t="str">
        <f t="shared" si="3"/>
        <v/>
      </c>
      <c r="N20">
        <f t="shared" si="4"/>
        <v>1</v>
      </c>
    </row>
    <row r="21" spans="1:14" x14ac:dyDescent="0.55000000000000004">
      <c r="J21">
        <f t="shared" si="0"/>
        <v>0</v>
      </c>
      <c r="K21" t="str">
        <f t="shared" si="1"/>
        <v/>
      </c>
      <c r="L21" t="str">
        <f t="shared" si="2"/>
        <v/>
      </c>
      <c r="M21" t="str">
        <f t="shared" si="3"/>
        <v/>
      </c>
      <c r="N21" t="str">
        <f t="shared" si="4"/>
        <v/>
      </c>
    </row>
    <row r="22" spans="1:14" x14ac:dyDescent="0.55000000000000004">
      <c r="A22" t="s">
        <v>24</v>
      </c>
      <c r="B22">
        <v>0.359272486</v>
      </c>
      <c r="C22">
        <v>11.266666669999999</v>
      </c>
      <c r="D22">
        <v>0.38856180831641202</v>
      </c>
      <c r="E22">
        <v>2.5333333333333301</v>
      </c>
      <c r="F22">
        <v>0.52998316455372196</v>
      </c>
      <c r="G22">
        <v>2.7666666666666599</v>
      </c>
      <c r="J22">
        <f t="shared" si="0"/>
        <v>-2.9289322316412014E-2</v>
      </c>
      <c r="K22">
        <f t="shared" si="1"/>
        <v>2.9289322316412014E-2</v>
      </c>
      <c r="L22">
        <f t="shared" si="2"/>
        <v>10</v>
      </c>
      <c r="M22" t="str">
        <f t="shared" si="3"/>
        <v/>
      </c>
      <c r="N22">
        <f t="shared" si="4"/>
        <v>10</v>
      </c>
    </row>
    <row r="23" spans="1:14" x14ac:dyDescent="0.55000000000000004">
      <c r="A23" t="s">
        <v>25</v>
      </c>
      <c r="B23">
        <v>0.654020292</v>
      </c>
      <c r="C23">
        <v>7.3</v>
      </c>
      <c r="D23">
        <v>0.62397136755733795</v>
      </c>
      <c r="E23">
        <v>2.7666666666666599</v>
      </c>
      <c r="F23">
        <v>0.63519411839562101</v>
      </c>
      <c r="G23">
        <v>3.43333333333333</v>
      </c>
      <c r="J23">
        <f t="shared" si="0"/>
        <v>3.0048924442662051E-2</v>
      </c>
      <c r="K23">
        <f t="shared" si="1"/>
        <v>3.0048924442662051E-2</v>
      </c>
      <c r="L23">
        <f t="shared" si="2"/>
        <v>11</v>
      </c>
      <c r="M23">
        <f t="shared" si="3"/>
        <v>11</v>
      </c>
      <c r="N23" t="str">
        <f t="shared" si="4"/>
        <v/>
      </c>
    </row>
    <row r="24" spans="1:14" x14ac:dyDescent="0.55000000000000004">
      <c r="B24">
        <f>AVERAGE(B3:B23)</f>
        <v>0.80440214554999989</v>
      </c>
      <c r="C24">
        <f>AVERAGE(C3:C23)</f>
        <v>10.1616666667</v>
      </c>
      <c r="D24">
        <f>AVERAGE(D3:D23)</f>
        <v>0.79746547652967881</v>
      </c>
      <c r="E24">
        <f>AVERAGE(E3:E23)</f>
        <v>2.8766666666666629</v>
      </c>
      <c r="F24">
        <f>AVERAGE(F3:F23)</f>
        <v>0.81276265354831168</v>
      </c>
      <c r="G24">
        <f>AVERAGE(G3:G23)</f>
        <v>3.229999999999996</v>
      </c>
    </row>
    <row r="25" spans="1:14" x14ac:dyDescent="0.55000000000000004">
      <c r="M25" t="s">
        <v>31</v>
      </c>
      <c r="N25">
        <f>MIN(SUM(M3:M23),SUM(N3:N23))</f>
        <v>69</v>
      </c>
    </row>
    <row r="26" spans="1:14" x14ac:dyDescent="0.55000000000000004">
      <c r="M26" t="s">
        <v>32</v>
      </c>
      <c r="N26">
        <f>COUNT(M3:N23)</f>
        <v>20</v>
      </c>
    </row>
  </sheetData>
  <mergeCells count="3">
    <mergeCell ref="B1:C1"/>
    <mergeCell ref="D1:E1"/>
    <mergeCell ref="F1:G1"/>
  </mergeCells>
  <conditionalFormatting sqref="D3 B3 F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 B4 F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 B5 F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 B6 F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 B7 F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 B8 F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 B9 F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 B10 F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 B11 F1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 B12 F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 B13 F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 B14 F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 B15 F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 D16 F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 B17 F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 B18 F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 D19 F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 B20 F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 D21 F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 D22 F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 D23 F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 D24 F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 D25 F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 D26 F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"/>
  <sheetViews>
    <sheetView topLeftCell="D1" workbookViewId="0">
      <selection activeCell="P7" sqref="P7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23" x14ac:dyDescent="0.55000000000000004"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</row>
    <row r="3" spans="1:23" x14ac:dyDescent="0.55000000000000004">
      <c r="A3" t="s">
        <v>5</v>
      </c>
      <c r="B3">
        <v>126.64727670000001</v>
      </c>
      <c r="C3">
        <v>0.88294201000000005</v>
      </c>
      <c r="D3">
        <v>13.83333333</v>
      </c>
      <c r="E3">
        <v>0.90246822500000001</v>
      </c>
      <c r="F3">
        <v>15.1</v>
      </c>
      <c r="G3">
        <v>0.90246822500000001</v>
      </c>
      <c r="H3">
        <v>13.8</v>
      </c>
      <c r="K3">
        <v>0.93215523121533905</v>
      </c>
      <c r="L3">
        <v>2.5</v>
      </c>
      <c r="M3">
        <f>K3</f>
        <v>0.93215523121533905</v>
      </c>
      <c r="N3">
        <f>L3</f>
        <v>2.5</v>
      </c>
      <c r="O3">
        <f>M3</f>
        <v>0.93215523121533905</v>
      </c>
      <c r="P3">
        <f>N3</f>
        <v>2.5</v>
      </c>
      <c r="R3">
        <f>SUM(K3-C3)</f>
        <v>4.9213221215338998E-2</v>
      </c>
      <c r="S3">
        <f>L3-D3</f>
        <v>-11.33333333</v>
      </c>
      <c r="T3">
        <f>SUM(M3-E3)</f>
        <v>2.968700621533904E-2</v>
      </c>
      <c r="U3">
        <f>N3-F3</f>
        <v>-12.6</v>
      </c>
      <c r="V3">
        <f>SUM(O3-G3)</f>
        <v>2.968700621533904E-2</v>
      </c>
      <c r="W3">
        <f>P3-H3</f>
        <v>-11.3</v>
      </c>
    </row>
    <row r="4" spans="1:23" x14ac:dyDescent="0.55000000000000004">
      <c r="A4" t="s">
        <v>6</v>
      </c>
      <c r="B4">
        <v>160.33704829999999</v>
      </c>
      <c r="C4">
        <v>0.93165824900000005</v>
      </c>
      <c r="D4">
        <v>13.83333333</v>
      </c>
      <c r="E4">
        <v>0.95118446400000001</v>
      </c>
      <c r="F4">
        <v>17.233333330000001</v>
      </c>
      <c r="G4">
        <v>0.95118446400000001</v>
      </c>
      <c r="H4">
        <v>16</v>
      </c>
      <c r="K4">
        <v>0.76094757082487297</v>
      </c>
      <c r="L4">
        <v>1.4</v>
      </c>
      <c r="M4">
        <f>K4</f>
        <v>0.76094757082487297</v>
      </c>
      <c r="N4">
        <f t="shared" ref="N4:P7" si="0">L4</f>
        <v>1.4</v>
      </c>
      <c r="O4">
        <f t="shared" si="0"/>
        <v>0.76094757082487297</v>
      </c>
      <c r="P4">
        <f t="shared" si="0"/>
        <v>1.4</v>
      </c>
      <c r="R4">
        <f t="shared" ref="R4:V24" si="1">SUM(K4-C4)</f>
        <v>-0.17071067817512708</v>
      </c>
      <c r="S4">
        <f t="shared" ref="S4:U24" si="2">L4-D4</f>
        <v>-12.43333333</v>
      </c>
      <c r="T4">
        <f t="shared" si="1"/>
        <v>-0.19023689317512704</v>
      </c>
      <c r="U4">
        <f t="shared" si="2"/>
        <v>-15.83333333</v>
      </c>
      <c r="V4">
        <f t="shared" si="1"/>
        <v>-0.19023689317512704</v>
      </c>
      <c r="W4">
        <f t="shared" ref="W4:W24" si="3">P4-H4</f>
        <v>-14.6</v>
      </c>
    </row>
    <row r="5" spans="1:23" x14ac:dyDescent="0.55000000000000004">
      <c r="A5" t="s">
        <v>7</v>
      </c>
      <c r="B5">
        <v>562.4455074</v>
      </c>
      <c r="C5">
        <v>0.96925608699999999</v>
      </c>
      <c r="D5">
        <v>11.5</v>
      </c>
      <c r="E5">
        <v>0.97116245199999995</v>
      </c>
      <c r="F5">
        <v>11.366666670000001</v>
      </c>
      <c r="G5">
        <v>0.971358261</v>
      </c>
      <c r="H5">
        <v>11.5</v>
      </c>
      <c r="K5">
        <v>0.98151770514481396</v>
      </c>
      <c r="L5">
        <v>3.0666666666666602</v>
      </c>
      <c r="M5">
        <f t="shared" ref="M5:M7" si="4">K5</f>
        <v>0.98151770514481396</v>
      </c>
      <c r="N5">
        <f t="shared" si="0"/>
        <v>3.0666666666666602</v>
      </c>
      <c r="O5">
        <f t="shared" si="0"/>
        <v>0.98151770514481396</v>
      </c>
      <c r="P5">
        <f t="shared" si="0"/>
        <v>3.0666666666666602</v>
      </c>
      <c r="R5">
        <f t="shared" si="1"/>
        <v>1.2261618144813968E-2</v>
      </c>
      <c r="S5">
        <f t="shared" si="2"/>
        <v>-8.4333333333333407</v>
      </c>
      <c r="T5">
        <f t="shared" si="1"/>
        <v>1.0355253144814003E-2</v>
      </c>
      <c r="U5">
        <f t="shared" si="2"/>
        <v>-8.3000000033333414</v>
      </c>
      <c r="V5">
        <f t="shared" si="1"/>
        <v>1.0159444144813956E-2</v>
      </c>
      <c r="W5">
        <f t="shared" si="3"/>
        <v>-8.4333333333333407</v>
      </c>
    </row>
    <row r="6" spans="1:23" x14ac:dyDescent="0.55000000000000004">
      <c r="A6" t="s">
        <v>8</v>
      </c>
      <c r="B6">
        <v>151.71380859999999</v>
      </c>
      <c r="C6">
        <v>0.83616902400000004</v>
      </c>
      <c r="D6">
        <v>9.4333333330000002</v>
      </c>
      <c r="E6">
        <v>0.82349861099999999</v>
      </c>
      <c r="F6">
        <v>10.233333330000001</v>
      </c>
      <c r="G6">
        <v>0.83550739600000001</v>
      </c>
      <c r="H6">
        <v>9.6666666669999994</v>
      </c>
      <c r="K6">
        <v>0.72212187901749203</v>
      </c>
      <c r="L6">
        <v>4.6666666666666599</v>
      </c>
      <c r="M6">
        <f t="shared" si="4"/>
        <v>0.72212187901749203</v>
      </c>
      <c r="N6">
        <f t="shared" si="0"/>
        <v>4.6666666666666599</v>
      </c>
      <c r="O6">
        <f t="shared" si="0"/>
        <v>0.72212187901749203</v>
      </c>
      <c r="P6">
        <f t="shared" si="0"/>
        <v>4.6666666666666599</v>
      </c>
      <c r="R6">
        <f t="shared" si="1"/>
        <v>-0.11404714498250801</v>
      </c>
      <c r="S6">
        <f t="shared" si="2"/>
        <v>-4.7666666663333404</v>
      </c>
      <c r="T6">
        <f t="shared" si="1"/>
        <v>-0.10137673198250796</v>
      </c>
      <c r="U6">
        <f t="shared" si="2"/>
        <v>-5.5666666633333408</v>
      </c>
      <c r="V6">
        <f t="shared" si="1"/>
        <v>-0.11338551698250798</v>
      </c>
      <c r="W6">
        <f t="shared" si="3"/>
        <v>-5.0000000003333396</v>
      </c>
    </row>
    <row r="7" spans="1:23" x14ac:dyDescent="0.55000000000000004">
      <c r="A7" t="s">
        <v>9</v>
      </c>
      <c r="B7">
        <v>538.67314260000001</v>
      </c>
      <c r="C7">
        <v>0.92287304400000003</v>
      </c>
      <c r="D7">
        <v>6.7</v>
      </c>
      <c r="E7">
        <v>0.92387576699999996</v>
      </c>
      <c r="F7">
        <v>6.6666666670000003</v>
      </c>
      <c r="G7">
        <v>0.92484558800000005</v>
      </c>
      <c r="H7">
        <v>6.733333333</v>
      </c>
      <c r="K7">
        <v>0.93896725611853205</v>
      </c>
      <c r="L7">
        <v>9.1999999999999993</v>
      </c>
      <c r="M7">
        <f t="shared" si="4"/>
        <v>0.93896725611853205</v>
      </c>
      <c r="N7">
        <f t="shared" si="0"/>
        <v>9.1999999999999993</v>
      </c>
      <c r="O7">
        <f t="shared" si="0"/>
        <v>0.93896725611853205</v>
      </c>
      <c r="P7">
        <f t="shared" si="0"/>
        <v>9.1999999999999993</v>
      </c>
      <c r="R7">
        <f t="shared" si="1"/>
        <v>1.6094212118532014E-2</v>
      </c>
      <c r="S7">
        <f t="shared" si="2"/>
        <v>2.4999999999999991</v>
      </c>
      <c r="T7">
        <f t="shared" si="1"/>
        <v>1.5091489118532087E-2</v>
      </c>
      <c r="U7">
        <f t="shared" si="2"/>
        <v>2.533333332999999</v>
      </c>
      <c r="V7">
        <f t="shared" si="1"/>
        <v>1.4121668118531994E-2</v>
      </c>
      <c r="W7">
        <f t="shared" si="3"/>
        <v>2.4666666669999993</v>
      </c>
    </row>
    <row r="8" spans="1:23" x14ac:dyDescent="0.55000000000000004">
      <c r="A8" t="s">
        <v>10</v>
      </c>
      <c r="B8">
        <v>123.4470927</v>
      </c>
      <c r="C8">
        <v>0.72007499399999997</v>
      </c>
      <c r="D8">
        <v>8.8333333330000006</v>
      </c>
      <c r="E8">
        <v>0.73101176400000001</v>
      </c>
      <c r="F8">
        <v>10.46666667</v>
      </c>
      <c r="G8">
        <v>0.72007499399999997</v>
      </c>
      <c r="H8">
        <v>8.4</v>
      </c>
      <c r="K8">
        <v>0.510420512602064</v>
      </c>
      <c r="L8">
        <v>3.5333333333333301</v>
      </c>
      <c r="M8">
        <f t="shared" ref="M8:P9" si="5">K8</f>
        <v>0.510420512602064</v>
      </c>
      <c r="N8">
        <f t="shared" ref="N8" si="6">L8</f>
        <v>3.5333333333333301</v>
      </c>
      <c r="O8">
        <f t="shared" ref="O8" si="7">M8</f>
        <v>0.510420512602064</v>
      </c>
      <c r="P8">
        <f t="shared" ref="P8" si="8">N8</f>
        <v>3.5333333333333301</v>
      </c>
      <c r="R8">
        <f t="shared" si="1"/>
        <v>-0.20965448139793597</v>
      </c>
      <c r="S8">
        <f t="shared" si="2"/>
        <v>-5.2999999996666709</v>
      </c>
      <c r="T8">
        <f t="shared" si="1"/>
        <v>-0.22059125139793601</v>
      </c>
      <c r="U8">
        <f t="shared" si="2"/>
        <v>-6.9333333366666707</v>
      </c>
      <c r="V8">
        <f t="shared" si="1"/>
        <v>-0.20965448139793597</v>
      </c>
      <c r="W8">
        <f t="shared" si="3"/>
        <v>-4.8666666666666707</v>
      </c>
    </row>
    <row r="9" spans="1:23" x14ac:dyDescent="0.55000000000000004">
      <c r="A9" t="s">
        <v>11</v>
      </c>
      <c r="B9">
        <v>224.18513229999999</v>
      </c>
      <c r="C9">
        <v>0.98039046500000004</v>
      </c>
      <c r="D9">
        <v>9.1</v>
      </c>
      <c r="E9">
        <v>0.97864420900000004</v>
      </c>
      <c r="F9">
        <v>9.4666666670000001</v>
      </c>
      <c r="G9">
        <v>0.98229683000000001</v>
      </c>
      <c r="H9">
        <v>9.5</v>
      </c>
      <c r="K9">
        <v>0.84547098557031497</v>
      </c>
      <c r="L9">
        <v>1.8333333333333299</v>
      </c>
      <c r="M9">
        <f t="shared" si="5"/>
        <v>0.84547098557031497</v>
      </c>
      <c r="N9">
        <f t="shared" si="5"/>
        <v>1.8333333333333299</v>
      </c>
      <c r="O9">
        <f t="shared" si="5"/>
        <v>0.84547098557031497</v>
      </c>
      <c r="P9">
        <f t="shared" si="5"/>
        <v>1.8333333333333299</v>
      </c>
      <c r="R9">
        <f t="shared" si="1"/>
        <v>-0.13491947942968507</v>
      </c>
      <c r="S9">
        <f t="shared" si="2"/>
        <v>-7.2666666666666693</v>
      </c>
      <c r="T9">
        <f t="shared" si="1"/>
        <v>-0.13317322342968507</v>
      </c>
      <c r="U9">
        <f t="shared" si="2"/>
        <v>-7.6333333336666698</v>
      </c>
      <c r="V9">
        <f t="shared" si="1"/>
        <v>-0.13682584442968504</v>
      </c>
      <c r="W9">
        <f t="shared" si="3"/>
        <v>-7.6666666666666696</v>
      </c>
    </row>
    <row r="10" spans="1:23" x14ac:dyDescent="0.55000000000000004">
      <c r="A10" t="s">
        <v>12</v>
      </c>
      <c r="B10">
        <v>134.80214549999999</v>
      </c>
      <c r="C10">
        <v>0.84350610000000004</v>
      </c>
      <c r="D10">
        <v>8.4333333330000002</v>
      </c>
      <c r="E10">
        <v>0.83010863999999995</v>
      </c>
      <c r="F10">
        <v>10.33333333</v>
      </c>
      <c r="G10">
        <v>0.84350610000000004</v>
      </c>
      <c r="H10">
        <v>8.9666666670000001</v>
      </c>
      <c r="K10">
        <v>0.81111949265851102</v>
      </c>
      <c r="L10">
        <v>1.86666666666666</v>
      </c>
      <c r="M10">
        <f t="shared" ref="M10:M13" si="9">K10</f>
        <v>0.81111949265851102</v>
      </c>
      <c r="N10">
        <f t="shared" ref="N10:N13" si="10">L10</f>
        <v>1.86666666666666</v>
      </c>
      <c r="O10">
        <f t="shared" ref="O10:O13" si="11">M10</f>
        <v>0.81111949265851102</v>
      </c>
      <c r="P10">
        <f t="shared" ref="P10:P13" si="12">N10</f>
        <v>1.86666666666666</v>
      </c>
      <c r="R10">
        <f t="shared" si="1"/>
        <v>-3.2386607341489015E-2</v>
      </c>
      <c r="S10">
        <f t="shared" si="2"/>
        <v>-6.5666666663333402</v>
      </c>
      <c r="T10">
        <f t="shared" si="1"/>
        <v>-1.8989147341488932E-2</v>
      </c>
      <c r="U10">
        <f t="shared" si="2"/>
        <v>-8.4666666633333403</v>
      </c>
      <c r="V10">
        <f t="shared" si="1"/>
        <v>-3.2386607341489015E-2</v>
      </c>
      <c r="W10">
        <f t="shared" si="3"/>
        <v>-7.1000000003333401</v>
      </c>
    </row>
    <row r="11" spans="1:23" x14ac:dyDescent="0.55000000000000004">
      <c r="A11" t="s">
        <v>13</v>
      </c>
      <c r="B11">
        <v>115.8816514</v>
      </c>
      <c r="C11">
        <v>0.79106836000000003</v>
      </c>
      <c r="D11">
        <v>9.0666666669999998</v>
      </c>
      <c r="E11">
        <v>0.79350609999999999</v>
      </c>
      <c r="F11">
        <v>9.9</v>
      </c>
      <c r="G11">
        <v>0.81017276599999999</v>
      </c>
      <c r="H11">
        <v>9.0666666669999998</v>
      </c>
      <c r="K11">
        <v>0.85243773949903201</v>
      </c>
      <c r="L11">
        <v>1.9</v>
      </c>
      <c r="M11">
        <f t="shared" si="9"/>
        <v>0.85243773949903201</v>
      </c>
      <c r="N11">
        <f t="shared" si="10"/>
        <v>1.9</v>
      </c>
      <c r="O11">
        <f t="shared" si="11"/>
        <v>0.85243773949903201</v>
      </c>
      <c r="P11">
        <f t="shared" si="12"/>
        <v>1.9</v>
      </c>
      <c r="R11">
        <f t="shared" si="1"/>
        <v>6.1369379499031984E-2</v>
      </c>
      <c r="S11">
        <f t="shared" si="2"/>
        <v>-7.1666666669999994</v>
      </c>
      <c r="T11">
        <f t="shared" si="1"/>
        <v>5.8931639499032018E-2</v>
      </c>
      <c r="U11">
        <f t="shared" si="2"/>
        <v>-8</v>
      </c>
      <c r="V11">
        <f t="shared" si="1"/>
        <v>4.2264973499032021E-2</v>
      </c>
      <c r="W11">
        <f t="shared" si="3"/>
        <v>-7.1666666669999994</v>
      </c>
    </row>
    <row r="12" spans="1:23" x14ac:dyDescent="0.55000000000000004">
      <c r="A12" t="s">
        <v>14</v>
      </c>
      <c r="B12">
        <v>198.4295808</v>
      </c>
      <c r="C12">
        <v>0.97343559800000001</v>
      </c>
      <c r="D12">
        <v>12.266666669999999</v>
      </c>
      <c r="E12">
        <v>0.96991650500000004</v>
      </c>
      <c r="F12">
        <v>12.33333333</v>
      </c>
      <c r="G12">
        <v>0.97343559800000001</v>
      </c>
      <c r="H12">
        <v>11.9</v>
      </c>
      <c r="K12">
        <v>0.98047378541243602</v>
      </c>
      <c r="L12">
        <v>1.5333333333333301</v>
      </c>
      <c r="M12">
        <f t="shared" si="9"/>
        <v>0.98047378541243602</v>
      </c>
      <c r="N12">
        <f t="shared" si="10"/>
        <v>1.5333333333333301</v>
      </c>
      <c r="O12">
        <f t="shared" si="11"/>
        <v>0.98047378541243602</v>
      </c>
      <c r="P12">
        <f t="shared" si="12"/>
        <v>1.5333333333333301</v>
      </c>
      <c r="R12">
        <f t="shared" si="1"/>
        <v>7.0381874124360033E-3</v>
      </c>
      <c r="S12">
        <f t="shared" si="2"/>
        <v>-10.73333333666667</v>
      </c>
      <c r="T12">
        <f t="shared" si="1"/>
        <v>1.0557280412435976E-2</v>
      </c>
      <c r="U12">
        <f t="shared" si="2"/>
        <v>-10.799999996666671</v>
      </c>
      <c r="V12">
        <f t="shared" si="1"/>
        <v>7.0381874124360033E-3</v>
      </c>
      <c r="W12">
        <f t="shared" si="3"/>
        <v>-10.366666666666671</v>
      </c>
    </row>
    <row r="13" spans="1:23" x14ac:dyDescent="0.55000000000000004">
      <c r="A13" t="s">
        <v>15</v>
      </c>
      <c r="B13">
        <v>237.59815370000001</v>
      </c>
      <c r="C13">
        <v>0.93018809199999997</v>
      </c>
      <c r="D13">
        <v>7.8666666669999996</v>
      </c>
      <c r="E13">
        <v>0.94344930599999999</v>
      </c>
      <c r="F13">
        <v>10.3</v>
      </c>
      <c r="G13">
        <v>0.93786639000000005</v>
      </c>
      <c r="H13">
        <v>7.9666666670000001</v>
      </c>
      <c r="K13">
        <v>0.93603287776300004</v>
      </c>
      <c r="L13">
        <v>3.2666666666666599</v>
      </c>
      <c r="M13">
        <f t="shared" si="9"/>
        <v>0.93603287776300004</v>
      </c>
      <c r="N13">
        <f t="shared" si="10"/>
        <v>3.2666666666666599</v>
      </c>
      <c r="O13">
        <f t="shared" si="11"/>
        <v>0.93603287776300004</v>
      </c>
      <c r="P13">
        <f t="shared" si="12"/>
        <v>3.2666666666666599</v>
      </c>
      <c r="R13">
        <f t="shared" si="1"/>
        <v>5.844785763000071E-3</v>
      </c>
      <c r="S13">
        <f t="shared" si="2"/>
        <v>-4.6000000003333401</v>
      </c>
      <c r="T13">
        <f t="shared" si="1"/>
        <v>-7.4164282369999501E-3</v>
      </c>
      <c r="U13">
        <f t="shared" si="2"/>
        <v>-7.0333333333333403</v>
      </c>
      <c r="V13">
        <f t="shared" si="1"/>
        <v>-1.8335122370000123E-3</v>
      </c>
      <c r="W13">
        <f t="shared" si="3"/>
        <v>-4.7000000003333398</v>
      </c>
    </row>
    <row r="14" spans="1:23" x14ac:dyDescent="0.55000000000000004">
      <c r="A14" t="s">
        <v>16</v>
      </c>
      <c r="B14">
        <v>110.01582209999999</v>
      </c>
      <c r="C14">
        <v>0.827706096</v>
      </c>
      <c r="D14">
        <v>10</v>
      </c>
      <c r="E14">
        <v>0.82380067000000001</v>
      </c>
      <c r="F14">
        <v>10.133333329999999</v>
      </c>
      <c r="G14">
        <v>0.83087867500000001</v>
      </c>
      <c r="H14">
        <v>10.03333333</v>
      </c>
      <c r="K14">
        <v>0.87641081951040201</v>
      </c>
      <c r="L14">
        <v>3.7</v>
      </c>
      <c r="M14">
        <f t="shared" ref="M14:M23" si="13">K14</f>
        <v>0.87641081951040201</v>
      </c>
      <c r="N14">
        <f t="shared" ref="N14:N23" si="14">L14</f>
        <v>3.7</v>
      </c>
      <c r="O14">
        <f t="shared" ref="O14:O23" si="15">M14</f>
        <v>0.87641081951040201</v>
      </c>
      <c r="P14">
        <f t="shared" ref="P14:P23" si="16">N14</f>
        <v>3.7</v>
      </c>
      <c r="R14">
        <f t="shared" si="1"/>
        <v>4.8704723510402004E-2</v>
      </c>
      <c r="S14">
        <f t="shared" si="2"/>
        <v>-6.3</v>
      </c>
      <c r="T14">
        <f t="shared" si="1"/>
        <v>5.2610149510401993E-2</v>
      </c>
      <c r="U14">
        <f t="shared" si="2"/>
        <v>-6.4333333299999991</v>
      </c>
      <c r="V14">
        <f t="shared" si="1"/>
        <v>4.5532144510401995E-2</v>
      </c>
      <c r="W14">
        <f t="shared" si="3"/>
        <v>-6.3333333299999994</v>
      </c>
    </row>
    <row r="15" spans="1:23" x14ac:dyDescent="0.55000000000000004">
      <c r="A15" t="s">
        <v>17</v>
      </c>
      <c r="B15">
        <v>209.76169959999999</v>
      </c>
      <c r="C15">
        <v>0.923956628</v>
      </c>
      <c r="D15">
        <v>17.166666670000001</v>
      </c>
      <c r="E15">
        <v>0.94933230300000004</v>
      </c>
      <c r="F15">
        <v>15.633333329999999</v>
      </c>
      <c r="G15">
        <v>0.95728996099999997</v>
      </c>
      <c r="H15">
        <v>13.366666670000001</v>
      </c>
      <c r="K15">
        <v>0.829410225616385</v>
      </c>
      <c r="L15">
        <v>2.1</v>
      </c>
      <c r="M15">
        <f t="shared" si="13"/>
        <v>0.829410225616385</v>
      </c>
      <c r="N15">
        <f t="shared" si="14"/>
        <v>2.1</v>
      </c>
      <c r="O15">
        <f t="shared" si="15"/>
        <v>0.829410225616385</v>
      </c>
      <c r="P15">
        <f t="shared" si="16"/>
        <v>2.1</v>
      </c>
      <c r="R15">
        <f t="shared" si="1"/>
        <v>-9.4546402383615002E-2</v>
      </c>
      <c r="S15">
        <f t="shared" si="2"/>
        <v>-15.066666670000002</v>
      </c>
      <c r="T15">
        <f t="shared" si="1"/>
        <v>-0.11992207738361504</v>
      </c>
      <c r="U15">
        <f t="shared" si="2"/>
        <v>-13.53333333</v>
      </c>
      <c r="V15">
        <f t="shared" si="1"/>
        <v>-0.12787973538361497</v>
      </c>
      <c r="W15">
        <f t="shared" si="3"/>
        <v>-11.266666670000001</v>
      </c>
    </row>
    <row r="16" spans="1:23" x14ac:dyDescent="0.55000000000000004">
      <c r="A16" t="s">
        <v>18</v>
      </c>
      <c r="B16">
        <v>143.43803629999999</v>
      </c>
      <c r="C16">
        <v>0.77855304800000003</v>
      </c>
      <c r="D16">
        <v>11.7</v>
      </c>
      <c r="E16">
        <v>0.77414297799999998</v>
      </c>
      <c r="F16">
        <v>14.1</v>
      </c>
      <c r="G16">
        <v>0.78791865500000002</v>
      </c>
      <c r="H16">
        <v>11.133333329999999</v>
      </c>
      <c r="K16">
        <v>0.75434224320676402</v>
      </c>
      <c r="L16">
        <v>9</v>
      </c>
      <c r="M16">
        <f t="shared" si="13"/>
        <v>0.75434224320676402</v>
      </c>
      <c r="N16">
        <f t="shared" si="14"/>
        <v>9</v>
      </c>
      <c r="O16">
        <f t="shared" si="15"/>
        <v>0.75434224320676402</v>
      </c>
      <c r="P16">
        <f t="shared" si="16"/>
        <v>9</v>
      </c>
      <c r="R16">
        <f t="shared" si="1"/>
        <v>-2.4210804793236007E-2</v>
      </c>
      <c r="S16">
        <f t="shared" si="2"/>
        <v>-2.6999999999999993</v>
      </c>
      <c r="T16">
        <f t="shared" si="1"/>
        <v>-1.9800734793235963E-2</v>
      </c>
      <c r="U16">
        <f t="shared" si="2"/>
        <v>-5.0999999999999996</v>
      </c>
      <c r="V16">
        <f t="shared" si="1"/>
        <v>-3.3576411793236005E-2</v>
      </c>
      <c r="W16">
        <f t="shared" si="3"/>
        <v>-2.1333333299999993</v>
      </c>
    </row>
    <row r="17" spans="1:23" x14ac:dyDescent="0.55000000000000004">
      <c r="A17" t="s">
        <v>19</v>
      </c>
      <c r="B17">
        <v>503.5966487</v>
      </c>
      <c r="C17">
        <v>0.81215089399999996</v>
      </c>
      <c r="D17">
        <v>7</v>
      </c>
      <c r="E17">
        <v>0.81046529700000003</v>
      </c>
      <c r="F17">
        <v>7.8333333329999997</v>
      </c>
      <c r="G17">
        <v>0.8088457</v>
      </c>
      <c r="H17">
        <v>7.2</v>
      </c>
      <c r="K17">
        <v>0.81281640502611396</v>
      </c>
      <c r="L17">
        <v>6.6</v>
      </c>
      <c r="M17">
        <f t="shared" si="13"/>
        <v>0.81281640502611396</v>
      </c>
      <c r="N17">
        <f t="shared" si="14"/>
        <v>6.6</v>
      </c>
      <c r="O17">
        <f t="shared" si="15"/>
        <v>0.81281640502611396</v>
      </c>
      <c r="P17">
        <f t="shared" si="16"/>
        <v>6.6</v>
      </c>
      <c r="R17">
        <f t="shared" si="1"/>
        <v>6.6551102611400736E-4</v>
      </c>
      <c r="S17">
        <f t="shared" si="2"/>
        <v>-0.40000000000000036</v>
      </c>
      <c r="T17">
        <f t="shared" si="1"/>
        <v>2.351108026113935E-3</v>
      </c>
      <c r="U17">
        <f t="shared" si="2"/>
        <v>-1.233333333</v>
      </c>
      <c r="V17">
        <f t="shared" si="1"/>
        <v>3.9707050261139631E-3</v>
      </c>
      <c r="W17">
        <f t="shared" si="3"/>
        <v>-0.60000000000000053</v>
      </c>
    </row>
    <row r="18" spans="1:23" x14ac:dyDescent="0.55000000000000004">
      <c r="A18" t="s">
        <v>20</v>
      </c>
      <c r="B18">
        <v>104.99334500000001</v>
      </c>
      <c r="C18">
        <v>0.62596239499999995</v>
      </c>
      <c r="D18">
        <v>9.1666666669999994</v>
      </c>
      <c r="E18">
        <v>0.62626220600000004</v>
      </c>
      <c r="F18">
        <v>14.06666667</v>
      </c>
      <c r="G18">
        <v>0.63437385700000004</v>
      </c>
      <c r="H18">
        <v>9.2333333329999991</v>
      </c>
      <c r="K18">
        <v>0.60535622135336797</v>
      </c>
      <c r="L18">
        <v>7</v>
      </c>
      <c r="M18">
        <f t="shared" si="13"/>
        <v>0.60535622135336797</v>
      </c>
      <c r="N18">
        <f t="shared" si="14"/>
        <v>7</v>
      </c>
      <c r="O18">
        <f t="shared" si="15"/>
        <v>0.60535622135336797</v>
      </c>
      <c r="P18">
        <f t="shared" si="16"/>
        <v>7</v>
      </c>
      <c r="R18">
        <f t="shared" si="1"/>
        <v>-2.0606173646631976E-2</v>
      </c>
      <c r="S18">
        <f t="shared" si="2"/>
        <v>-2.1666666669999994</v>
      </c>
      <c r="T18">
        <f t="shared" si="1"/>
        <v>-2.090598464663207E-2</v>
      </c>
      <c r="U18">
        <f t="shared" si="2"/>
        <v>-7.06666667</v>
      </c>
      <c r="V18">
        <f t="shared" si="1"/>
        <v>-2.9017635646632067E-2</v>
      </c>
      <c r="W18">
        <f t="shared" si="3"/>
        <v>-2.2333333329999991</v>
      </c>
    </row>
    <row r="19" spans="1:23" x14ac:dyDescent="0.55000000000000004">
      <c r="A19" t="s">
        <v>21</v>
      </c>
      <c r="B19">
        <v>123.11972969999999</v>
      </c>
      <c r="C19">
        <v>0.59880316300000003</v>
      </c>
      <c r="D19">
        <v>10.9</v>
      </c>
      <c r="E19">
        <v>0.60925025300000002</v>
      </c>
      <c r="F19">
        <v>12.6</v>
      </c>
      <c r="G19">
        <v>0.60121473999999997</v>
      </c>
      <c r="H19">
        <v>10.4</v>
      </c>
      <c r="K19">
        <v>0.53451930220556199</v>
      </c>
      <c r="L19">
        <v>7.2333333333333298</v>
      </c>
      <c r="M19">
        <f t="shared" si="13"/>
        <v>0.53451930220556199</v>
      </c>
      <c r="N19">
        <f t="shared" si="14"/>
        <v>7.2333333333333298</v>
      </c>
      <c r="O19">
        <f t="shared" si="15"/>
        <v>0.53451930220556199</v>
      </c>
      <c r="P19">
        <f t="shared" si="16"/>
        <v>7.2333333333333298</v>
      </c>
      <c r="R19">
        <f t="shared" si="1"/>
        <v>-6.4283860794438041E-2</v>
      </c>
      <c r="S19">
        <f t="shared" si="2"/>
        <v>-3.6666666666666705</v>
      </c>
      <c r="T19">
        <f t="shared" si="1"/>
        <v>-7.4730950794438034E-2</v>
      </c>
      <c r="U19">
        <f t="shared" si="2"/>
        <v>-5.3666666666666698</v>
      </c>
      <c r="V19">
        <f t="shared" si="1"/>
        <v>-6.6695437794437984E-2</v>
      </c>
      <c r="W19">
        <f t="shared" si="3"/>
        <v>-3.1666666666666705</v>
      </c>
    </row>
    <row r="20" spans="1:23" x14ac:dyDescent="0.55000000000000004">
      <c r="A20" t="s">
        <v>22</v>
      </c>
      <c r="B20">
        <v>112.7324875</v>
      </c>
      <c r="C20">
        <v>0.59129453899999995</v>
      </c>
      <c r="D20">
        <v>9.8666666670000005</v>
      </c>
      <c r="E20">
        <v>0.59562876099999995</v>
      </c>
      <c r="F20">
        <v>13.9</v>
      </c>
      <c r="G20">
        <v>0.60151193300000005</v>
      </c>
      <c r="H20">
        <v>9.8000000000000007</v>
      </c>
      <c r="K20">
        <v>0.55918236417253997</v>
      </c>
      <c r="L20">
        <v>7.7666666666666604</v>
      </c>
      <c r="M20">
        <f t="shared" si="13"/>
        <v>0.55918236417253997</v>
      </c>
      <c r="N20">
        <f t="shared" si="14"/>
        <v>7.7666666666666604</v>
      </c>
      <c r="O20">
        <f t="shared" si="15"/>
        <v>0.55918236417253997</v>
      </c>
      <c r="P20">
        <f t="shared" si="16"/>
        <v>7.7666666666666604</v>
      </c>
      <c r="R20">
        <f t="shared" si="1"/>
        <v>-3.2112174827459983E-2</v>
      </c>
      <c r="S20">
        <f t="shared" si="2"/>
        <v>-2.1000000003333401</v>
      </c>
      <c r="T20">
        <f t="shared" si="1"/>
        <v>-3.6446396827459981E-2</v>
      </c>
      <c r="U20">
        <f t="shared" si="2"/>
        <v>-6.13333333333334</v>
      </c>
      <c r="V20">
        <f t="shared" si="1"/>
        <v>-4.2329568827460085E-2</v>
      </c>
      <c r="W20">
        <f t="shared" si="3"/>
        <v>-2.0333333333333403</v>
      </c>
    </row>
    <row r="21" spans="1:23" x14ac:dyDescent="0.55000000000000004">
      <c r="A21" t="s">
        <v>23</v>
      </c>
      <c r="B21">
        <v>103.5097631</v>
      </c>
      <c r="C21">
        <v>0.61564273000000003</v>
      </c>
      <c r="D21">
        <v>10.66666667</v>
      </c>
      <c r="E21">
        <v>0.64756256300000004</v>
      </c>
      <c r="F21">
        <v>11.03333333</v>
      </c>
      <c r="G21">
        <v>0.61825424799999995</v>
      </c>
      <c r="H21">
        <v>10.66666667</v>
      </c>
      <c r="K21">
        <v>0.53621103603328901</v>
      </c>
      <c r="L21">
        <v>7.1333333333333302</v>
      </c>
      <c r="M21">
        <f t="shared" si="13"/>
        <v>0.53621103603328901</v>
      </c>
      <c r="N21">
        <f t="shared" si="14"/>
        <v>7.1333333333333302</v>
      </c>
      <c r="O21">
        <f t="shared" si="15"/>
        <v>0.53621103603328901</v>
      </c>
      <c r="P21">
        <f t="shared" si="16"/>
        <v>7.1333333333333302</v>
      </c>
      <c r="R21">
        <f t="shared" si="1"/>
        <v>-7.9431693966711014E-2</v>
      </c>
      <c r="S21">
        <f t="shared" si="2"/>
        <v>-3.5333333366666695</v>
      </c>
      <c r="T21">
        <f t="shared" si="1"/>
        <v>-0.11135152696671102</v>
      </c>
      <c r="U21">
        <f t="shared" si="2"/>
        <v>-3.8999999966666694</v>
      </c>
      <c r="V21">
        <f t="shared" si="1"/>
        <v>-8.2043211966710938E-2</v>
      </c>
      <c r="W21">
        <f t="shared" si="3"/>
        <v>-3.5333333366666695</v>
      </c>
    </row>
    <row r="22" spans="1:23" x14ac:dyDescent="0.55000000000000004">
      <c r="A22" t="s">
        <v>24</v>
      </c>
      <c r="B22">
        <v>103.5311572</v>
      </c>
      <c r="C22">
        <v>0.39260581999999999</v>
      </c>
      <c r="D22">
        <v>11</v>
      </c>
      <c r="E22">
        <v>0.40236892699999999</v>
      </c>
      <c r="F22">
        <v>14.06666667</v>
      </c>
      <c r="G22">
        <v>0.359272486</v>
      </c>
      <c r="H22">
        <v>11.266666669999999</v>
      </c>
      <c r="K22">
        <v>0.32879870102262998</v>
      </c>
      <c r="L22">
        <v>3.2666666666666599</v>
      </c>
      <c r="M22">
        <f t="shared" si="13"/>
        <v>0.32879870102262998</v>
      </c>
      <c r="N22">
        <f t="shared" si="14"/>
        <v>3.2666666666666599</v>
      </c>
      <c r="O22">
        <f t="shared" si="15"/>
        <v>0.32879870102262998</v>
      </c>
      <c r="P22">
        <f t="shared" si="16"/>
        <v>3.2666666666666599</v>
      </c>
      <c r="R22">
        <f t="shared" si="1"/>
        <v>-6.3807118977370014E-2</v>
      </c>
      <c r="S22">
        <f t="shared" si="2"/>
        <v>-7.7333333333333396</v>
      </c>
      <c r="T22">
        <f t="shared" si="1"/>
        <v>-7.3570225977370007E-2</v>
      </c>
      <c r="U22">
        <f t="shared" si="2"/>
        <v>-10.80000000333334</v>
      </c>
      <c r="V22">
        <f t="shared" si="1"/>
        <v>-3.0473784977370022E-2</v>
      </c>
      <c r="W22">
        <f t="shared" si="3"/>
        <v>-8.0000000033333389</v>
      </c>
    </row>
    <row r="23" spans="1:23" x14ac:dyDescent="0.55000000000000004">
      <c r="A23" t="s">
        <v>25</v>
      </c>
      <c r="B23">
        <v>127.4118185</v>
      </c>
      <c r="C23">
        <v>0.65386172499999995</v>
      </c>
      <c r="D23">
        <v>7.6333333330000004</v>
      </c>
      <c r="E23">
        <v>0.65255296500000004</v>
      </c>
      <c r="F23">
        <v>7.766666667</v>
      </c>
      <c r="G23">
        <v>0.654020292</v>
      </c>
      <c r="H23">
        <v>7.3</v>
      </c>
      <c r="K23">
        <v>0.83053358169768798</v>
      </c>
      <c r="L23">
        <v>3.8</v>
      </c>
      <c r="M23">
        <f t="shared" si="13"/>
        <v>0.83053358169768798</v>
      </c>
      <c r="N23">
        <f t="shared" si="14"/>
        <v>3.8</v>
      </c>
      <c r="O23">
        <f t="shared" si="15"/>
        <v>0.83053358169768798</v>
      </c>
      <c r="P23">
        <f t="shared" si="16"/>
        <v>3.8</v>
      </c>
      <c r="R23">
        <f t="shared" si="1"/>
        <v>0.17667185669768803</v>
      </c>
      <c r="S23">
        <f t="shared" si="2"/>
        <v>-3.8333333330000006</v>
      </c>
      <c r="T23">
        <f t="shared" si="1"/>
        <v>0.17798061669768794</v>
      </c>
      <c r="U23">
        <f t="shared" si="2"/>
        <v>-3.9666666670000001</v>
      </c>
      <c r="V23">
        <f t="shared" si="1"/>
        <v>0.17651328969768798</v>
      </c>
      <c r="W23">
        <f t="shared" si="3"/>
        <v>-3.5</v>
      </c>
    </row>
    <row r="24" spans="1:23" x14ac:dyDescent="0.55000000000000004">
      <c r="B24">
        <v>200.77481180000001</v>
      </c>
      <c r="C24">
        <v>0.79057614600000004</v>
      </c>
      <c r="D24">
        <v>10.28412698</v>
      </c>
      <c r="E24">
        <v>0.79572347499999996</v>
      </c>
      <c r="F24">
        <v>11.644444439999999</v>
      </c>
      <c r="G24">
        <v>0.79553795999999999</v>
      </c>
      <c r="H24">
        <v>10.18571429</v>
      </c>
      <c r="K24">
        <f t="shared" ref="K24:P24" si="17">AVERAGE(K3:K23)</f>
        <v>0.75901171122243583</v>
      </c>
      <c r="L24">
        <f t="shared" si="17"/>
        <v>4.3984126984126961</v>
      </c>
      <c r="M24">
        <f t="shared" si="17"/>
        <v>0.75901171122243583</v>
      </c>
      <c r="N24">
        <f t="shared" si="17"/>
        <v>4.3984126984126961</v>
      </c>
      <c r="O24">
        <f t="shared" si="17"/>
        <v>0.75901171122243583</v>
      </c>
      <c r="P24">
        <f t="shared" si="17"/>
        <v>4.3984126984126961</v>
      </c>
      <c r="R24">
        <f t="shared" si="1"/>
        <v>-3.156443477756421E-2</v>
      </c>
      <c r="S24">
        <f t="shared" si="2"/>
        <v>-5.8857142815873038</v>
      </c>
      <c r="T24">
        <f t="shared" si="1"/>
        <v>-3.6711763777564133E-2</v>
      </c>
      <c r="U24">
        <f t="shared" si="2"/>
        <v>-7.246031741587303</v>
      </c>
      <c r="V24">
        <f t="shared" si="1"/>
        <v>-3.6526248777564163E-2</v>
      </c>
      <c r="W24">
        <f t="shared" si="3"/>
        <v>-5.7873015915873038</v>
      </c>
    </row>
  </sheetData>
  <conditionalFormatting sqref="R3:R24">
    <cfRule type="cellIs" dxfId="119" priority="19" operator="lessThan">
      <formula>0</formula>
    </cfRule>
    <cfRule type="cellIs" dxfId="118" priority="20" operator="greaterThan">
      <formula>0</formula>
    </cfRule>
  </conditionalFormatting>
  <conditionalFormatting sqref="W3:W24">
    <cfRule type="cellIs" dxfId="117" priority="13" operator="greaterThan">
      <formula>0</formula>
    </cfRule>
    <cfRule type="cellIs" dxfId="116" priority="14" operator="lessThan">
      <formula>0</formula>
    </cfRule>
  </conditionalFormatting>
  <conditionalFormatting sqref="U3:U24">
    <cfRule type="cellIs" dxfId="115" priority="9" operator="greaterThan">
      <formula>0</formula>
    </cfRule>
    <cfRule type="cellIs" dxfId="114" priority="10" operator="lessThan">
      <formula>0</formula>
    </cfRule>
  </conditionalFormatting>
  <conditionalFormatting sqref="T3:T24">
    <cfRule type="cellIs" dxfId="113" priority="5" operator="lessThan">
      <formula>0</formula>
    </cfRule>
    <cfRule type="cellIs" dxfId="112" priority="6" operator="greaterThan">
      <formula>0</formula>
    </cfRule>
  </conditionalFormatting>
  <conditionalFormatting sqref="V3:V24">
    <cfRule type="cellIs" dxfId="111" priority="3" operator="lessThan">
      <formula>0</formula>
    </cfRule>
    <cfRule type="cellIs" dxfId="110" priority="4" operator="greaterThan">
      <formula>0</formula>
    </cfRule>
  </conditionalFormatting>
  <conditionalFormatting sqref="S3:S24">
    <cfRule type="cellIs" dxfId="109" priority="1" operator="greaterThan">
      <formula>0</formula>
    </cfRule>
    <cfRule type="cellIs" dxfId="108" priority="2" operator="lessThan">
      <formula>0</formula>
    </cfRule>
  </conditionalFormatting>
  <pageMargins left="0.7" right="0.7" top="0.75" bottom="0.75" header="0.3" footer="0.3"/>
  <ignoredErrors>
    <ignoredError sqref="U3:U24 S3:S24 V4 V3 V5:V24 T3:T2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topLeftCell="B1" workbookViewId="0">
      <selection activeCell="L26" sqref="L26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23" x14ac:dyDescent="0.55000000000000004">
      <c r="B2" t="s">
        <v>2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</row>
    <row r="3" spans="1:23" x14ac:dyDescent="0.55000000000000004">
      <c r="A3" t="s">
        <v>5</v>
      </c>
      <c r="B3">
        <v>126.64727670000001</v>
      </c>
      <c r="C3">
        <v>0.88294201000000005</v>
      </c>
      <c r="D3">
        <v>13.83333333</v>
      </c>
      <c r="E3">
        <v>0.90246822500000001</v>
      </c>
      <c r="F3">
        <v>15.1</v>
      </c>
      <c r="G3">
        <v>0.90246822500000001</v>
      </c>
      <c r="H3">
        <v>13.8</v>
      </c>
      <c r="J3">
        <v>367.84767069816502</v>
      </c>
      <c r="K3">
        <v>0.90902856492763595</v>
      </c>
      <c r="L3">
        <v>3.43333333333333</v>
      </c>
      <c r="M3">
        <v>0.90359067470041798</v>
      </c>
      <c r="N3">
        <v>3.0666666666666602</v>
      </c>
      <c r="O3">
        <v>0.90112022072271503</v>
      </c>
      <c r="P3">
        <v>3.2666666666666599</v>
      </c>
      <c r="R3">
        <f t="shared" ref="R3:W6" si="0">K3-C3</f>
        <v>2.6086554927635897E-2</v>
      </c>
      <c r="S3">
        <f t="shared" si="0"/>
        <v>-10.39999999666667</v>
      </c>
      <c r="T3">
        <f t="shared" si="0"/>
        <v>1.1224497004179712E-3</v>
      </c>
      <c r="U3">
        <f t="shared" si="0"/>
        <v>-12.033333333333339</v>
      </c>
      <c r="V3">
        <f t="shared" si="0"/>
        <v>-1.3480042772849865E-3</v>
      </c>
      <c r="W3">
        <f t="shared" si="0"/>
        <v>-10.53333333333334</v>
      </c>
    </row>
    <row r="4" spans="1:23" x14ac:dyDescent="0.55000000000000004">
      <c r="A4" t="s">
        <v>6</v>
      </c>
      <c r="B4">
        <v>160.33704829999999</v>
      </c>
      <c r="C4">
        <v>0.93165824900000005</v>
      </c>
      <c r="D4">
        <v>13.83333333</v>
      </c>
      <c r="E4">
        <v>0.95118446400000001</v>
      </c>
      <c r="F4">
        <v>17.233333330000001</v>
      </c>
      <c r="G4">
        <v>0.95118446400000001</v>
      </c>
      <c r="H4">
        <v>16</v>
      </c>
      <c r="J4">
        <v>290.26529479026698</v>
      </c>
      <c r="K4">
        <v>0.86094757082487305</v>
      </c>
      <c r="L4">
        <v>2.43333333333333</v>
      </c>
      <c r="M4">
        <v>0.82761423749153895</v>
      </c>
      <c r="N4">
        <v>1.9666666666666599</v>
      </c>
      <c r="O4">
        <v>0.85118446353109101</v>
      </c>
      <c r="P4">
        <v>2.3333333333333299</v>
      </c>
      <c r="R4">
        <f t="shared" ref="R4:R23" si="1">K4-C4</f>
        <v>-7.0710678175126995E-2</v>
      </c>
      <c r="S4">
        <f t="shared" ref="S4:S23" si="2">L4-D4</f>
        <v>-11.39999999666667</v>
      </c>
      <c r="T4">
        <f t="shared" ref="T4:T23" si="3">M4-E4</f>
        <v>-0.12357022650846106</v>
      </c>
      <c r="U4">
        <f t="shared" ref="U4:U23" si="4">N4-F4</f>
        <v>-15.266666663333341</v>
      </c>
      <c r="V4">
        <f t="shared" ref="V4:V23" si="5">O4-G4</f>
        <v>-0.100000000468909</v>
      </c>
      <c r="W4">
        <f t="shared" ref="W4:W23" si="6">P4-H4</f>
        <v>-13.66666666666667</v>
      </c>
    </row>
    <row r="5" spans="1:23" x14ac:dyDescent="0.55000000000000004">
      <c r="A5" t="s">
        <v>7</v>
      </c>
      <c r="B5">
        <v>562.4455074</v>
      </c>
      <c r="C5">
        <v>0.96925608699999999</v>
      </c>
      <c r="D5">
        <v>11.5</v>
      </c>
      <c r="E5">
        <v>0.97116245199999995</v>
      </c>
      <c r="F5">
        <v>11.366666670000001</v>
      </c>
      <c r="G5">
        <v>0.971358261</v>
      </c>
      <c r="H5">
        <v>11.5</v>
      </c>
      <c r="J5">
        <v>609.96998073259897</v>
      </c>
      <c r="K5">
        <v>0.95151804598285805</v>
      </c>
      <c r="L5">
        <v>2.6333333333333302</v>
      </c>
      <c r="M5">
        <v>0.95342441126345601</v>
      </c>
      <c r="N5">
        <v>2.5333333333333301</v>
      </c>
      <c r="O5">
        <v>0.96631421897377101</v>
      </c>
      <c r="P5">
        <v>3.2666666666666599</v>
      </c>
      <c r="R5">
        <f t="shared" si="1"/>
        <v>-1.7738041017141937E-2</v>
      </c>
      <c r="S5">
        <f t="shared" si="2"/>
        <v>-8.8666666666666707</v>
      </c>
      <c r="T5">
        <f t="shared" si="3"/>
        <v>-1.7738040736543947E-2</v>
      </c>
      <c r="U5">
        <f t="shared" si="4"/>
        <v>-8.8333333366666711</v>
      </c>
      <c r="V5">
        <f t="shared" si="5"/>
        <v>-5.0440420262289898E-3</v>
      </c>
      <c r="W5">
        <f t="shared" si="6"/>
        <v>-8.2333333333333396</v>
      </c>
    </row>
    <row r="6" spans="1:23" x14ac:dyDescent="0.55000000000000004">
      <c r="A6" t="s">
        <v>8</v>
      </c>
      <c r="B6">
        <v>151.71380859999999</v>
      </c>
      <c r="C6">
        <v>0.83616902400000004</v>
      </c>
      <c r="D6">
        <v>9.4333333330000002</v>
      </c>
      <c r="E6">
        <v>0.82349861099999999</v>
      </c>
      <c r="F6">
        <v>10.233333330000001</v>
      </c>
      <c r="G6">
        <v>0.83550739600000001</v>
      </c>
      <c r="H6">
        <v>9.6666666669999994</v>
      </c>
      <c r="J6">
        <v>284.44690117836001</v>
      </c>
      <c r="K6">
        <v>0.79988224672286501</v>
      </c>
      <c r="L6">
        <v>3.1666666666666599</v>
      </c>
      <c r="M6">
        <v>0.805567722972517</v>
      </c>
      <c r="N6">
        <v>2.8333333333333299</v>
      </c>
      <c r="O6">
        <v>0.82205186530428598</v>
      </c>
      <c r="P6">
        <v>3.1666666666666599</v>
      </c>
      <c r="R6">
        <f t="shared" si="1"/>
        <v>-3.6286777277135029E-2</v>
      </c>
      <c r="S6">
        <f t="shared" si="2"/>
        <v>-6.2666666663333404</v>
      </c>
      <c r="T6">
        <f t="shared" si="3"/>
        <v>-1.7930888027482994E-2</v>
      </c>
      <c r="U6">
        <f t="shared" si="4"/>
        <v>-7.3999999966666703</v>
      </c>
      <c r="V6">
        <f t="shared" si="5"/>
        <v>-1.3455530695714035E-2</v>
      </c>
      <c r="W6">
        <f t="shared" si="6"/>
        <v>-6.5000000003333396</v>
      </c>
    </row>
    <row r="7" spans="1:23" x14ac:dyDescent="0.55000000000000004">
      <c r="A7" t="s">
        <v>9</v>
      </c>
      <c r="B7">
        <v>538.67314260000001</v>
      </c>
      <c r="C7">
        <v>0.92287304400000003</v>
      </c>
      <c r="D7">
        <v>6.7</v>
      </c>
      <c r="E7">
        <v>0.92387576699999996</v>
      </c>
      <c r="F7">
        <v>6.6666666670000003</v>
      </c>
      <c r="G7">
        <v>0.92484558800000005</v>
      </c>
      <c r="H7">
        <v>6.733333333</v>
      </c>
      <c r="K7">
        <v>0.922261931270413</v>
      </c>
      <c r="L7">
        <v>2.4666666666666601</v>
      </c>
      <c r="M7">
        <v>0.92135003774731905</v>
      </c>
      <c r="N7">
        <v>2.4</v>
      </c>
      <c r="O7">
        <v>0.92158407718174296</v>
      </c>
      <c r="P7">
        <v>2.6333333333333302</v>
      </c>
      <c r="R7">
        <f t="shared" si="1"/>
        <v>-6.1111272958702667E-4</v>
      </c>
      <c r="S7">
        <f t="shared" si="2"/>
        <v>-4.2333333333333396</v>
      </c>
      <c r="T7">
        <f t="shared" si="3"/>
        <v>-2.5257292526809083E-3</v>
      </c>
      <c r="U7">
        <f t="shared" si="4"/>
        <v>-4.2666666670000009</v>
      </c>
      <c r="V7">
        <f t="shared" si="5"/>
        <v>-3.2615108182570962E-3</v>
      </c>
      <c r="W7">
        <f t="shared" si="6"/>
        <v>-4.0999999996666698</v>
      </c>
    </row>
    <row r="8" spans="1:23" x14ac:dyDescent="0.55000000000000004">
      <c r="A8" t="s">
        <v>10</v>
      </c>
      <c r="B8">
        <v>123.4470927</v>
      </c>
      <c r="C8">
        <v>0.72007499399999997</v>
      </c>
      <c r="D8">
        <v>8.8333333330000006</v>
      </c>
      <c r="E8">
        <v>0.73101176400000001</v>
      </c>
      <c r="F8">
        <v>10.46666667</v>
      </c>
      <c r="G8">
        <v>0.72007499399999997</v>
      </c>
      <c r="H8">
        <v>8.4</v>
      </c>
      <c r="K8">
        <v>0.78111292821422895</v>
      </c>
      <c r="L8">
        <v>4.7666666666666604</v>
      </c>
      <c r="M8">
        <v>0.73350500928840501</v>
      </c>
      <c r="N8">
        <v>3.3</v>
      </c>
      <c r="O8">
        <v>0.78228659153135405</v>
      </c>
      <c r="P8">
        <v>3.7</v>
      </c>
      <c r="R8">
        <f t="shared" si="1"/>
        <v>6.1037934214228984E-2</v>
      </c>
      <c r="S8">
        <f t="shared" si="2"/>
        <v>-4.0666666663333402</v>
      </c>
      <c r="T8">
        <f t="shared" si="3"/>
        <v>2.4932452884049994E-3</v>
      </c>
      <c r="U8">
        <f t="shared" si="4"/>
        <v>-7.1666666700000006</v>
      </c>
      <c r="V8">
        <f t="shared" si="5"/>
        <v>6.2211597531354079E-2</v>
      </c>
      <c r="W8">
        <f t="shared" si="6"/>
        <v>-4.7</v>
      </c>
    </row>
    <row r="9" spans="1:23" x14ac:dyDescent="0.55000000000000004">
      <c r="A9" t="s">
        <v>11</v>
      </c>
      <c r="B9">
        <v>224.18513229999999</v>
      </c>
      <c r="C9">
        <v>0.98039046500000004</v>
      </c>
      <c r="D9">
        <v>9.1</v>
      </c>
      <c r="E9">
        <v>0.97864420900000004</v>
      </c>
      <c r="F9">
        <v>9.4666666670000001</v>
      </c>
      <c r="G9">
        <v>0.98229683000000001</v>
      </c>
      <c r="H9">
        <v>9.5</v>
      </c>
      <c r="K9">
        <v>0.95520929286746104</v>
      </c>
      <c r="L9">
        <v>1.93333333333333</v>
      </c>
      <c r="M9">
        <v>0.95520929286746203</v>
      </c>
      <c r="N9">
        <v>1.7333333333333301</v>
      </c>
      <c r="O9">
        <v>0.96182796785153102</v>
      </c>
      <c r="P9">
        <v>2.1333333333333302</v>
      </c>
      <c r="R9">
        <f t="shared" si="1"/>
        <v>-2.5181172132539009E-2</v>
      </c>
      <c r="S9">
        <f t="shared" si="2"/>
        <v>-7.1666666666666696</v>
      </c>
      <c r="T9">
        <f t="shared" si="3"/>
        <v>-2.3434916132538008E-2</v>
      </c>
      <c r="U9">
        <f t="shared" si="4"/>
        <v>-7.7333333336666703</v>
      </c>
      <c r="V9">
        <f t="shared" si="5"/>
        <v>-2.0468862148468991E-2</v>
      </c>
      <c r="W9">
        <f t="shared" si="6"/>
        <v>-7.3666666666666698</v>
      </c>
    </row>
    <row r="10" spans="1:23" x14ac:dyDescent="0.55000000000000004">
      <c r="A10" t="s">
        <v>12</v>
      </c>
      <c r="B10">
        <v>134.80214549999999</v>
      </c>
      <c r="C10">
        <v>0.84350610000000004</v>
      </c>
      <c r="D10">
        <v>8.4333333330000002</v>
      </c>
      <c r="E10">
        <v>0.83010863999999995</v>
      </c>
      <c r="F10">
        <v>10.33333333</v>
      </c>
      <c r="G10">
        <v>0.84350610000000004</v>
      </c>
      <c r="H10">
        <v>8.9666666670000001</v>
      </c>
      <c r="J10">
        <v>299.33798381487497</v>
      </c>
      <c r="K10">
        <v>0.80748514033073604</v>
      </c>
      <c r="L10">
        <v>2.86666666666666</v>
      </c>
      <c r="M10">
        <v>0.80748514033073604</v>
      </c>
      <c r="N10">
        <v>2.43333333333333</v>
      </c>
      <c r="O10">
        <v>0.76873926088303501</v>
      </c>
      <c r="P10">
        <v>2.7</v>
      </c>
      <c r="R10">
        <f t="shared" si="1"/>
        <v>-3.6020959669263997E-2</v>
      </c>
      <c r="S10">
        <f t="shared" si="2"/>
        <v>-5.5666666663333402</v>
      </c>
      <c r="T10">
        <f t="shared" si="3"/>
        <v>-2.2623499669263913E-2</v>
      </c>
      <c r="U10">
        <f t="shared" si="4"/>
        <v>-7.8999999966666703</v>
      </c>
      <c r="V10">
        <f t="shared" si="5"/>
        <v>-7.4766839116965023E-2</v>
      </c>
      <c r="W10">
        <f t="shared" si="6"/>
        <v>-6.266666667</v>
      </c>
    </row>
    <row r="11" spans="1:23" x14ac:dyDescent="0.55000000000000004">
      <c r="A11" t="s">
        <v>13</v>
      </c>
      <c r="B11">
        <v>115.8816514</v>
      </c>
      <c r="C11">
        <v>0.79106836000000003</v>
      </c>
      <c r="D11">
        <v>9.0666666669999998</v>
      </c>
      <c r="E11">
        <v>0.79350609999999999</v>
      </c>
      <c r="F11">
        <v>9.9</v>
      </c>
      <c r="G11">
        <v>0.81017276599999999</v>
      </c>
      <c r="H11">
        <v>9.0666666669999998</v>
      </c>
      <c r="J11">
        <v>278.551668938001</v>
      </c>
      <c r="K11">
        <v>0.85487547899806504</v>
      </c>
      <c r="L11">
        <v>3.1333333333333302</v>
      </c>
      <c r="M11">
        <v>0.86463858629184698</v>
      </c>
      <c r="N11">
        <v>2.6666666666666599</v>
      </c>
      <c r="O11">
        <v>0.87237361321080997</v>
      </c>
      <c r="P11">
        <v>2.8333333333333299</v>
      </c>
      <c r="R11">
        <f t="shared" si="1"/>
        <v>6.3807118998065016E-2</v>
      </c>
      <c r="S11">
        <f t="shared" si="2"/>
        <v>-5.9333333336666696</v>
      </c>
      <c r="T11">
        <f t="shared" si="3"/>
        <v>7.1132486291846986E-2</v>
      </c>
      <c r="U11">
        <f t="shared" si="4"/>
        <v>-7.2333333333333405</v>
      </c>
      <c r="V11">
        <f t="shared" si="5"/>
        <v>6.2200847210809984E-2</v>
      </c>
      <c r="W11">
        <f t="shared" si="6"/>
        <v>-6.2333333336666694</v>
      </c>
    </row>
    <row r="12" spans="1:23" x14ac:dyDescent="0.55000000000000004">
      <c r="A12" t="s">
        <v>14</v>
      </c>
      <c r="B12">
        <v>198.4295808</v>
      </c>
      <c r="C12">
        <v>0.97343559800000001</v>
      </c>
      <c r="D12">
        <v>12.266666669999999</v>
      </c>
      <c r="E12">
        <v>0.96991650500000004</v>
      </c>
      <c r="F12">
        <v>12.33333333</v>
      </c>
      <c r="G12">
        <v>0.97343559800000001</v>
      </c>
      <c r="H12">
        <v>11.9</v>
      </c>
      <c r="J12">
        <v>344.50486133893298</v>
      </c>
      <c r="K12">
        <v>0.99296181273332695</v>
      </c>
      <c r="L12">
        <v>3.0666666666666602</v>
      </c>
      <c r="M12">
        <v>0.99296181273332695</v>
      </c>
      <c r="N12">
        <v>2.9</v>
      </c>
      <c r="O12">
        <v>0.99296181273332695</v>
      </c>
      <c r="P12">
        <v>3</v>
      </c>
      <c r="R12">
        <f t="shared" si="1"/>
        <v>1.9526214733326941E-2</v>
      </c>
      <c r="S12">
        <f t="shared" si="2"/>
        <v>-9.20000000333334</v>
      </c>
      <c r="T12">
        <f t="shared" si="3"/>
        <v>2.3045307733326914E-2</v>
      </c>
      <c r="U12">
        <f t="shared" si="4"/>
        <v>-9.43333333</v>
      </c>
      <c r="V12">
        <f t="shared" si="5"/>
        <v>1.9526214733326941E-2</v>
      </c>
      <c r="W12">
        <f t="shared" si="6"/>
        <v>-8.9</v>
      </c>
    </row>
    <row r="13" spans="1:23" x14ac:dyDescent="0.55000000000000004">
      <c r="A13" t="s">
        <v>15</v>
      </c>
      <c r="B13">
        <v>237.59815370000001</v>
      </c>
      <c r="C13">
        <v>0.93018809199999997</v>
      </c>
      <c r="D13">
        <v>7.8666666669999996</v>
      </c>
      <c r="E13">
        <v>0.94344930599999999</v>
      </c>
      <c r="F13">
        <v>10.3</v>
      </c>
      <c r="G13">
        <v>0.93786639000000005</v>
      </c>
      <c r="H13">
        <v>7.9666666670000001</v>
      </c>
      <c r="J13">
        <v>264.33002864519699</v>
      </c>
      <c r="K13">
        <v>0.93957717004075203</v>
      </c>
      <c r="L13">
        <v>2.6333333333333302</v>
      </c>
      <c r="M13">
        <v>0.93415766805518397</v>
      </c>
      <c r="N13">
        <v>2.5</v>
      </c>
      <c r="O13">
        <v>0.92907203844975506</v>
      </c>
      <c r="P13">
        <v>2.6666666666666599</v>
      </c>
      <c r="R13">
        <f t="shared" si="1"/>
        <v>9.3890780407520635E-3</v>
      </c>
      <c r="S13">
        <f t="shared" si="2"/>
        <v>-5.2333333336666694</v>
      </c>
      <c r="T13">
        <f t="shared" si="3"/>
        <v>-9.2916379448160225E-3</v>
      </c>
      <c r="U13">
        <f t="shared" si="4"/>
        <v>-7.8000000000000007</v>
      </c>
      <c r="V13">
        <f t="shared" si="5"/>
        <v>-8.7943515502449943E-3</v>
      </c>
      <c r="W13">
        <f t="shared" si="6"/>
        <v>-5.3000000003333403</v>
      </c>
    </row>
    <row r="14" spans="1:23" x14ac:dyDescent="0.55000000000000004">
      <c r="A14" t="s">
        <v>16</v>
      </c>
      <c r="B14">
        <v>110.01582209999999</v>
      </c>
      <c r="C14">
        <v>0.827706096</v>
      </c>
      <c r="D14">
        <v>10</v>
      </c>
      <c r="E14">
        <v>0.82380067000000001</v>
      </c>
      <c r="F14">
        <v>10.133333329999999</v>
      </c>
      <c r="G14">
        <v>0.83087867500000001</v>
      </c>
      <c r="H14">
        <v>10.03333333</v>
      </c>
      <c r="J14">
        <v>332.25634525616903</v>
      </c>
      <c r="K14">
        <v>0.86465017933921995</v>
      </c>
      <c r="L14">
        <v>6.36666666666666</v>
      </c>
      <c r="M14">
        <v>0.88722654219124097</v>
      </c>
      <c r="N14">
        <v>3.4</v>
      </c>
      <c r="O14">
        <v>0.89189021772826904</v>
      </c>
      <c r="P14">
        <v>3.6333333333333302</v>
      </c>
      <c r="R14">
        <f t="shared" si="1"/>
        <v>3.6944083339219946E-2</v>
      </c>
      <c r="S14">
        <f t="shared" si="2"/>
        <v>-3.63333333333334</v>
      </c>
      <c r="T14">
        <f t="shared" si="3"/>
        <v>6.3425872191240962E-2</v>
      </c>
      <c r="U14">
        <f t="shared" si="4"/>
        <v>-6.7333333299999989</v>
      </c>
      <c r="V14">
        <f t="shared" si="5"/>
        <v>6.101154272826903E-2</v>
      </c>
      <c r="W14">
        <f t="shared" si="6"/>
        <v>-6.3999999966666694</v>
      </c>
    </row>
    <row r="15" spans="1:23" x14ac:dyDescent="0.55000000000000004">
      <c r="A15" t="s">
        <v>17</v>
      </c>
      <c r="B15">
        <v>209.76169959999999</v>
      </c>
      <c r="C15">
        <v>0.923956628</v>
      </c>
      <c r="D15">
        <v>17.166666670000001</v>
      </c>
      <c r="E15">
        <v>0.94933230300000004</v>
      </c>
      <c r="F15">
        <v>15.633333329999999</v>
      </c>
      <c r="G15">
        <v>0.95728996099999997</v>
      </c>
      <c r="H15">
        <v>13.366666670000001</v>
      </c>
      <c r="J15">
        <v>470.67125400702099</v>
      </c>
      <c r="K15">
        <v>0.85882045123277095</v>
      </c>
      <c r="L15">
        <v>3.7666666666666599</v>
      </c>
      <c r="M15">
        <v>0.92548711789943705</v>
      </c>
      <c r="N15">
        <v>2.93333333333333</v>
      </c>
      <c r="O15">
        <v>0.92679482047175299</v>
      </c>
      <c r="P15">
        <v>3.1666666666666599</v>
      </c>
      <c r="R15">
        <f t="shared" si="1"/>
        <v>-6.5136176767229048E-2</v>
      </c>
      <c r="S15">
        <f t="shared" si="2"/>
        <v>-13.400000003333341</v>
      </c>
      <c r="T15">
        <f t="shared" si="3"/>
        <v>-2.3845185100562993E-2</v>
      </c>
      <c r="U15">
        <f t="shared" si="4"/>
        <v>-12.699999996666669</v>
      </c>
      <c r="V15">
        <f t="shared" si="5"/>
        <v>-3.0495140528246978E-2</v>
      </c>
      <c r="W15">
        <f t="shared" si="6"/>
        <v>-10.20000000333334</v>
      </c>
    </row>
    <row r="16" spans="1:23" x14ac:dyDescent="0.55000000000000004">
      <c r="A16" t="s">
        <v>18</v>
      </c>
      <c r="B16">
        <v>143.43803629999999</v>
      </c>
      <c r="C16">
        <v>0.77855304800000003</v>
      </c>
      <c r="D16">
        <v>11.7</v>
      </c>
      <c r="E16">
        <v>0.77414297799999998</v>
      </c>
      <c r="F16">
        <v>14.1</v>
      </c>
      <c r="G16">
        <v>0.78791865500000002</v>
      </c>
      <c r="H16">
        <v>11.133333329999999</v>
      </c>
      <c r="J16">
        <v>271.24026664892801</v>
      </c>
      <c r="K16">
        <v>0.69840505838770395</v>
      </c>
      <c r="L16">
        <v>4.36666666666666</v>
      </c>
      <c r="M16">
        <v>0.698544996084287</v>
      </c>
      <c r="N16">
        <v>3.8</v>
      </c>
      <c r="O16">
        <v>0.70431441642133197</v>
      </c>
      <c r="P16">
        <v>4.3333333333333304</v>
      </c>
      <c r="R16">
        <f t="shared" si="1"/>
        <v>-8.0147989612296078E-2</v>
      </c>
      <c r="S16">
        <f t="shared" si="2"/>
        <v>-7.3333333333333393</v>
      </c>
      <c r="T16">
        <f t="shared" si="3"/>
        <v>-7.5597981915712986E-2</v>
      </c>
      <c r="U16">
        <f t="shared" si="4"/>
        <v>-10.3</v>
      </c>
      <c r="V16">
        <f t="shared" si="5"/>
        <v>-8.3604238578668055E-2</v>
      </c>
      <c r="W16">
        <f t="shared" si="6"/>
        <v>-6.7999999966666689</v>
      </c>
    </row>
    <row r="17" spans="1:23" x14ac:dyDescent="0.55000000000000004">
      <c r="A17" t="s">
        <v>19</v>
      </c>
      <c r="B17">
        <v>503.5966487</v>
      </c>
      <c r="C17">
        <v>0.81215089399999996</v>
      </c>
      <c r="D17">
        <v>7</v>
      </c>
      <c r="E17">
        <v>0.81046529700000003</v>
      </c>
      <c r="F17">
        <v>7.8333333329999997</v>
      </c>
      <c r="G17">
        <v>0.8088457</v>
      </c>
      <c r="H17">
        <v>7.2</v>
      </c>
      <c r="J17">
        <v>494.103972029685</v>
      </c>
      <c r="K17">
        <v>0.78770550486381596</v>
      </c>
      <c r="L17">
        <v>2.6666666666666599</v>
      </c>
      <c r="M17">
        <v>0.79060903104442304</v>
      </c>
      <c r="N17">
        <v>2.6333333333333302</v>
      </c>
      <c r="O17">
        <v>0.79320373477617301</v>
      </c>
      <c r="P17">
        <v>3.5666666666666602</v>
      </c>
      <c r="R17">
        <f t="shared" si="1"/>
        <v>-2.4445389136183993E-2</v>
      </c>
      <c r="S17">
        <f t="shared" si="2"/>
        <v>-4.3333333333333401</v>
      </c>
      <c r="T17">
        <f t="shared" si="3"/>
        <v>-1.985626595557699E-2</v>
      </c>
      <c r="U17">
        <f t="shared" si="4"/>
        <v>-5.1999999996666695</v>
      </c>
      <c r="V17">
        <f t="shared" si="5"/>
        <v>-1.5641965223826992E-2</v>
      </c>
      <c r="W17">
        <f t="shared" si="6"/>
        <v>-3.63333333333334</v>
      </c>
    </row>
    <row r="18" spans="1:23" x14ac:dyDescent="0.55000000000000004">
      <c r="A18" t="s">
        <v>20</v>
      </c>
      <c r="B18">
        <v>104.99334500000001</v>
      </c>
      <c r="C18">
        <v>0.62596239499999995</v>
      </c>
      <c r="D18">
        <v>9.1666666669999994</v>
      </c>
      <c r="E18">
        <v>0.62626220600000004</v>
      </c>
      <c r="F18">
        <v>14.06666667</v>
      </c>
      <c r="G18">
        <v>0.63437385700000004</v>
      </c>
      <c r="H18">
        <v>9.2333333329999991</v>
      </c>
      <c r="J18">
        <v>215.42246793905801</v>
      </c>
      <c r="K18">
        <v>0.63610144747215502</v>
      </c>
      <c r="L18">
        <v>4.6333333333333302</v>
      </c>
      <c r="M18">
        <v>0.66264366068832703</v>
      </c>
      <c r="N18">
        <v>4.2</v>
      </c>
      <c r="O18">
        <v>0.65620073269866697</v>
      </c>
      <c r="P18">
        <v>3.9</v>
      </c>
      <c r="R18">
        <f t="shared" si="1"/>
        <v>1.0139052472155075E-2</v>
      </c>
      <c r="S18">
        <f t="shared" si="2"/>
        <v>-4.5333333336666692</v>
      </c>
      <c r="T18">
        <f t="shared" si="3"/>
        <v>3.6381454688326986E-2</v>
      </c>
      <c r="U18">
        <f t="shared" si="4"/>
        <v>-9.8666666700000007</v>
      </c>
      <c r="V18">
        <f t="shared" si="5"/>
        <v>2.1826875698666925E-2</v>
      </c>
      <c r="W18">
        <f t="shared" si="6"/>
        <v>-5.3333333329999988</v>
      </c>
    </row>
    <row r="19" spans="1:23" x14ac:dyDescent="0.55000000000000004">
      <c r="A19" t="s">
        <v>21</v>
      </c>
      <c r="B19">
        <v>123.11972969999999</v>
      </c>
      <c r="C19">
        <v>0.59880316300000003</v>
      </c>
      <c r="D19">
        <v>10.9</v>
      </c>
      <c r="E19">
        <v>0.60925025300000002</v>
      </c>
      <c r="F19">
        <v>12.6</v>
      </c>
      <c r="G19">
        <v>0.60121473999999997</v>
      </c>
      <c r="H19">
        <v>10.4</v>
      </c>
      <c r="K19">
        <v>0.64100175225443101</v>
      </c>
      <c r="L19">
        <v>4.4666666666666597</v>
      </c>
      <c r="M19">
        <v>0.62157007889645</v>
      </c>
      <c r="N19">
        <v>3.5333333333333301</v>
      </c>
      <c r="O19">
        <v>0.62061088819667198</v>
      </c>
      <c r="P19">
        <v>3.6</v>
      </c>
      <c r="R19">
        <f t="shared" si="1"/>
        <v>4.2198589254430985E-2</v>
      </c>
      <c r="S19">
        <f t="shared" si="2"/>
        <v>-6.4333333333333407</v>
      </c>
      <c r="T19">
        <f t="shared" si="3"/>
        <v>1.2319825896449976E-2</v>
      </c>
      <c r="U19">
        <f t="shared" si="4"/>
        <v>-9.06666666666667</v>
      </c>
      <c r="V19">
        <f t="shared" si="5"/>
        <v>1.9396148196672014E-2</v>
      </c>
      <c r="W19">
        <f t="shared" si="6"/>
        <v>-6.8000000000000007</v>
      </c>
    </row>
    <row r="20" spans="1:23" x14ac:dyDescent="0.55000000000000004">
      <c r="A20" t="s">
        <v>22</v>
      </c>
      <c r="B20">
        <v>112.7324875</v>
      </c>
      <c r="C20">
        <v>0.59129453899999995</v>
      </c>
      <c r="D20">
        <v>9.8666666670000005</v>
      </c>
      <c r="E20">
        <v>0.59562876099999995</v>
      </c>
      <c r="F20">
        <v>13.9</v>
      </c>
      <c r="G20">
        <v>0.60151193300000005</v>
      </c>
      <c r="H20">
        <v>9.8000000000000007</v>
      </c>
      <c r="K20">
        <v>0.59614927293140596</v>
      </c>
      <c r="L20">
        <v>5.5</v>
      </c>
      <c r="M20">
        <v>0.60567496078530003</v>
      </c>
      <c r="N20">
        <v>5.1333333333333302</v>
      </c>
      <c r="O20">
        <v>0.59882156457407498</v>
      </c>
      <c r="P20">
        <v>5.0333333333333297</v>
      </c>
      <c r="R20">
        <f t="shared" si="1"/>
        <v>4.8547339314060078E-3</v>
      </c>
      <c r="S20">
        <f t="shared" si="2"/>
        <v>-4.3666666670000005</v>
      </c>
      <c r="T20">
        <f t="shared" si="3"/>
        <v>1.0046199785300081E-2</v>
      </c>
      <c r="U20">
        <f t="shared" si="4"/>
        <v>-8.7666666666666693</v>
      </c>
      <c r="V20">
        <f t="shared" si="5"/>
        <v>-2.6903684259250715E-3</v>
      </c>
      <c r="W20">
        <f t="shared" si="6"/>
        <v>-4.766666666666671</v>
      </c>
    </row>
    <row r="21" spans="1:23" x14ac:dyDescent="0.55000000000000004">
      <c r="A21" t="s">
        <v>23</v>
      </c>
      <c r="B21">
        <v>103.5097631</v>
      </c>
      <c r="C21">
        <v>0.61564273000000003</v>
      </c>
      <c r="D21">
        <v>10.66666667</v>
      </c>
      <c r="E21">
        <v>0.64756256300000004</v>
      </c>
      <c r="F21">
        <v>11.03333333</v>
      </c>
      <c r="G21">
        <v>0.61825424799999995</v>
      </c>
      <c r="H21">
        <v>10.66666667</v>
      </c>
      <c r="K21">
        <v>0.63590422543158598</v>
      </c>
      <c r="L21">
        <v>4.8</v>
      </c>
      <c r="M21">
        <v>0.59632916007258996</v>
      </c>
      <c r="N21">
        <v>3.8333333333333299</v>
      </c>
      <c r="O21">
        <v>0.58817842791381003</v>
      </c>
      <c r="P21">
        <v>4.1333333333333302</v>
      </c>
      <c r="R21">
        <f t="shared" si="1"/>
        <v>2.0261495431585952E-2</v>
      </c>
      <c r="S21">
        <f t="shared" si="2"/>
        <v>-5.8666666699999999</v>
      </c>
      <c r="T21">
        <f t="shared" si="3"/>
        <v>-5.1233402927410077E-2</v>
      </c>
      <c r="U21">
        <f t="shared" si="4"/>
        <v>-7.1999999966666692</v>
      </c>
      <c r="V21">
        <f t="shared" si="5"/>
        <v>-3.0075820086189919E-2</v>
      </c>
      <c r="W21">
        <f t="shared" si="6"/>
        <v>-6.5333333366666695</v>
      </c>
    </row>
    <row r="22" spans="1:23" x14ac:dyDescent="0.55000000000000004">
      <c r="A22" t="s">
        <v>24</v>
      </c>
      <c r="B22">
        <v>103.5311572</v>
      </c>
      <c r="C22">
        <v>0.39260581999999999</v>
      </c>
      <c r="D22">
        <v>11</v>
      </c>
      <c r="E22">
        <v>0.40236892699999999</v>
      </c>
      <c r="F22">
        <v>14.06666667</v>
      </c>
      <c r="G22">
        <v>0.359272486</v>
      </c>
      <c r="H22">
        <v>11.266666669999999</v>
      </c>
      <c r="K22">
        <v>0.33451779686442401</v>
      </c>
      <c r="L22">
        <v>3.9666666666666601</v>
      </c>
      <c r="M22">
        <v>0.38570226039551497</v>
      </c>
      <c r="N22">
        <v>2.9666666666666601</v>
      </c>
      <c r="O22">
        <v>0.33570226039551498</v>
      </c>
      <c r="P22">
        <v>2.9666666666666601</v>
      </c>
      <c r="R22">
        <f t="shared" si="1"/>
        <v>-5.8088023135575984E-2</v>
      </c>
      <c r="S22">
        <f t="shared" si="2"/>
        <v>-7.0333333333333403</v>
      </c>
      <c r="T22">
        <f t="shared" si="3"/>
        <v>-1.6666666604485014E-2</v>
      </c>
      <c r="U22">
        <f t="shared" si="4"/>
        <v>-11.10000000333334</v>
      </c>
      <c r="V22">
        <f t="shared" si="5"/>
        <v>-2.3570225604485018E-2</v>
      </c>
      <c r="W22">
        <f t="shared" si="6"/>
        <v>-8.3000000033333396</v>
      </c>
    </row>
    <row r="23" spans="1:23" x14ac:dyDescent="0.55000000000000004">
      <c r="A23" t="s">
        <v>25</v>
      </c>
      <c r="B23">
        <v>127.4118185</v>
      </c>
      <c r="C23">
        <v>0.65386172499999995</v>
      </c>
      <c r="D23">
        <v>7.6333333330000004</v>
      </c>
      <c r="E23">
        <v>0.65255296500000004</v>
      </c>
      <c r="F23">
        <v>7.766666667</v>
      </c>
      <c r="G23">
        <v>0.654020292</v>
      </c>
      <c r="H23">
        <v>7.3</v>
      </c>
      <c r="J23">
        <v>331.486532521247</v>
      </c>
      <c r="K23">
        <v>0.68393412750665805</v>
      </c>
      <c r="L23">
        <v>3</v>
      </c>
      <c r="M23">
        <v>0.68270618852916498</v>
      </c>
      <c r="N23">
        <v>2.8333333333333299</v>
      </c>
      <c r="O23">
        <v>0.71507100151219105</v>
      </c>
      <c r="P23">
        <v>2.9</v>
      </c>
      <c r="R23">
        <f t="shared" si="1"/>
        <v>3.0072402506658102E-2</v>
      </c>
      <c r="S23">
        <f t="shared" si="2"/>
        <v>-4.6333333330000004</v>
      </c>
      <c r="T23">
        <f t="shared" si="3"/>
        <v>3.0153223529164941E-2</v>
      </c>
      <c r="U23">
        <f t="shared" si="4"/>
        <v>-4.9333333336666705</v>
      </c>
      <c r="V23">
        <f t="shared" si="5"/>
        <v>6.1050709512191048E-2</v>
      </c>
      <c r="W23">
        <f t="shared" si="6"/>
        <v>-4.4000000000000004</v>
      </c>
    </row>
    <row r="24" spans="1:23" x14ac:dyDescent="0.55000000000000004">
      <c r="B24">
        <f t="shared" ref="B24:H24" si="7">AVERAGE(B3:B23)</f>
        <v>200.77481179523809</v>
      </c>
      <c r="C24">
        <f t="shared" si="7"/>
        <v>0.79057614576190482</v>
      </c>
      <c r="D24">
        <f t="shared" si="7"/>
        <v>10.284126984285715</v>
      </c>
      <c r="E24">
        <f t="shared" si="7"/>
        <v>0.79572347457142878</v>
      </c>
      <c r="F24">
        <f t="shared" si="7"/>
        <v>11.644444444000001</v>
      </c>
      <c r="G24">
        <f t="shared" si="7"/>
        <v>0.79553795995238086</v>
      </c>
      <c r="H24">
        <f t="shared" si="7"/>
        <v>10.185714285904762</v>
      </c>
      <c r="J24">
        <f t="shared" ref="J24:P24" si="8">AVERAGE(J3:J23)</f>
        <v>346.74537346703607</v>
      </c>
      <c r="K24">
        <f t="shared" si="8"/>
        <v>0.78628809519987564</v>
      </c>
      <c r="L24">
        <f t="shared" si="8"/>
        <v>3.6222222222222173</v>
      </c>
      <c r="M24">
        <f t="shared" si="8"/>
        <v>0.78838088525375927</v>
      </c>
      <c r="N24">
        <f t="shared" si="8"/>
        <v>3.0285714285714258</v>
      </c>
      <c r="O24">
        <f t="shared" si="8"/>
        <v>0.79049067595532729</v>
      </c>
      <c r="P24">
        <f t="shared" si="8"/>
        <v>3.2825396825396793</v>
      </c>
      <c r="R24">
        <f t="shared" ref="R24:W24" si="9">AVERAGE(R3:R23)</f>
        <v>-4.2880505620292442E-3</v>
      </c>
      <c r="S24">
        <f t="shared" si="9"/>
        <v>-6.6619047620634957</v>
      </c>
      <c r="T24">
        <f t="shared" si="9"/>
        <v>-7.3425893176692902E-3</v>
      </c>
      <c r="U24">
        <f t="shared" si="9"/>
        <v>-8.6158730154285728</v>
      </c>
      <c r="V24">
        <f t="shared" si="9"/>
        <v>-5.0472839970535774E-3</v>
      </c>
      <c r="W24">
        <f t="shared" si="9"/>
        <v>-6.9031746033650832</v>
      </c>
    </row>
  </sheetData>
  <conditionalFormatting sqref="R3:R23">
    <cfRule type="cellIs" dxfId="107" priority="117" operator="lessThan">
      <formula>0</formula>
    </cfRule>
    <cfRule type="cellIs" dxfId="106" priority="118" operator="greaterThan">
      <formula>0</formula>
    </cfRule>
  </conditionalFormatting>
  <conditionalFormatting sqref="U3:U23">
    <cfRule type="cellIs" dxfId="105" priority="107" operator="greaterThan">
      <formula>0</formula>
    </cfRule>
    <cfRule type="cellIs" dxfId="104" priority="108" operator="lessThan">
      <formula>0</formula>
    </cfRule>
  </conditionalFormatting>
  <conditionalFormatting sqref="T3:T23">
    <cfRule type="cellIs" dxfId="103" priority="103" operator="lessThan">
      <formula>0</formula>
    </cfRule>
    <cfRule type="cellIs" dxfId="102" priority="104" operator="greaterThan">
      <formula>0</formula>
    </cfRule>
  </conditionalFormatting>
  <conditionalFormatting sqref="V3:V23">
    <cfRule type="cellIs" dxfId="101" priority="101" operator="lessThan">
      <formula>0</formula>
    </cfRule>
    <cfRule type="cellIs" dxfId="100" priority="102" operator="greaterThan">
      <formula>0</formula>
    </cfRule>
  </conditionalFormatting>
  <conditionalFormatting sqref="S3:S23">
    <cfRule type="cellIs" dxfId="99" priority="99" operator="greaterThan">
      <formula>0</formula>
    </cfRule>
    <cfRule type="cellIs" dxfId="98" priority="100" operator="lessThan">
      <formula>0</formula>
    </cfRule>
  </conditionalFormatting>
  <conditionalFormatting sqref="W3:W23">
    <cfRule type="cellIs" dxfId="97" priority="97" operator="greaterThan">
      <formula>0</formula>
    </cfRule>
    <cfRule type="cellIs" dxfId="96" priority="98" operator="lessThan">
      <formula>0</formula>
    </cfRule>
  </conditionalFormatting>
  <conditionalFormatting sqref="R24">
    <cfRule type="cellIs" dxfId="35" priority="35" operator="lessThan">
      <formula>0</formula>
    </cfRule>
    <cfRule type="cellIs" dxfId="34" priority="36" operator="greaterThan">
      <formula>0</formula>
    </cfRule>
  </conditionalFormatting>
  <conditionalFormatting sqref="U24">
    <cfRule type="cellIs" dxfId="33" priority="33" operator="greaterThan">
      <formula>0</formula>
    </cfRule>
    <cfRule type="cellIs" dxfId="32" priority="34" operator="lessThan">
      <formula>0</formula>
    </cfRule>
  </conditionalFormatting>
  <conditionalFormatting sqref="T24">
    <cfRule type="cellIs" dxfId="31" priority="31" operator="lessThan">
      <formula>0</formula>
    </cfRule>
    <cfRule type="cellIs" dxfId="30" priority="32" operator="greaterThan">
      <formula>0</formula>
    </cfRule>
  </conditionalFormatting>
  <conditionalFormatting sqref="V24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S24">
    <cfRule type="cellIs" dxfId="27" priority="27" operator="greaterThan">
      <formula>0</formula>
    </cfRule>
    <cfRule type="cellIs" dxfId="26" priority="28" operator="lessThan">
      <formula>0</formula>
    </cfRule>
  </conditionalFormatting>
  <conditionalFormatting sqref="W24">
    <cfRule type="cellIs" dxfId="25" priority="25" operator="greaterThan">
      <formula>0</formula>
    </cfRule>
    <cfRule type="cellIs" dxfId="24" priority="26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n3o vs sms-moneat</vt:lpstr>
      <vt:lpstr>Sheet1</vt:lpstr>
      <vt:lpstr>Sheet2</vt:lpstr>
      <vt:lpstr>n3o vs sms-emoa</vt:lpstr>
      <vt:lpstr>n3o vs sms-moneat2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Daniel</dc:creator>
  <cp:lastModifiedBy>García, Daniel</cp:lastModifiedBy>
  <dcterms:modified xsi:type="dcterms:W3CDTF">2022-11-11T05:59:44Z</dcterms:modified>
</cp:coreProperties>
</file>