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SIFT Calculator" sheetId="1" r:id="rId1"/>
    <sheet name="Sheet1" sheetId="2" state="hidden" r:id="rId2"/>
    <sheet name="Sheet2" sheetId="3" state="hidden" r:id="rId3"/>
  </sheets>
  <calcPr calcId="145621"/>
</workbook>
</file>

<file path=xl/calcChain.xml><?xml version="1.0" encoding="utf-8"?>
<calcChain xmlns="http://schemas.openxmlformats.org/spreadsheetml/2006/main">
  <c r="F3" i="1" l="1"/>
  <c r="E44" i="1" l="1"/>
  <c r="E42" i="1"/>
  <c r="E40" i="1"/>
  <c r="E37" i="1"/>
  <c r="E35" i="1"/>
  <c r="E31" i="1"/>
  <c r="E29" i="1"/>
  <c r="E26" i="1"/>
  <c r="E24" i="1"/>
  <c r="E21" i="1"/>
  <c r="E19" i="1"/>
  <c r="E16" i="1"/>
  <c r="E11" i="1"/>
  <c r="E10" i="1"/>
  <c r="E46" i="1"/>
  <c r="E14" i="1"/>
</calcChain>
</file>

<file path=xl/sharedStrings.xml><?xml version="1.0" encoding="utf-8"?>
<sst xmlns="http://schemas.openxmlformats.org/spreadsheetml/2006/main" count="61" uniqueCount="44">
  <si>
    <t>The "SIFT Ladder"</t>
  </si>
  <si>
    <t>Weight --&gt;</t>
  </si>
  <si>
    <t xml:space="preserve">divide by 12 = </t>
  </si>
  <si>
    <t>2 hourly feed (this is the target at the end of fourth ladder day)</t>
  </si>
  <si>
    <t>START 1st ladder day</t>
  </si>
  <si>
    <t>2 hourly feed volume for 12 hours</t>
  </si>
  <si>
    <t>THEN</t>
  </si>
  <si>
    <t>START 2nd ladder day</t>
  </si>
  <si>
    <t>START 3rd ladder day</t>
  </si>
  <si>
    <t>START 4th ladder day</t>
  </si>
  <si>
    <r>
      <t xml:space="preserve">       Weight x 105ml/kg/day </t>
    </r>
    <r>
      <rPr>
        <sz val="11"/>
        <color theme="1"/>
        <rFont val="Calibri"/>
        <family val="2"/>
      </rPr>
      <t xml:space="preserve">÷ 12 = </t>
    </r>
  </si>
  <si>
    <r>
      <t xml:space="preserve">       Weight x 120ml/kg/day </t>
    </r>
    <r>
      <rPr>
        <sz val="11"/>
        <color theme="1"/>
        <rFont val="Calibri"/>
        <family val="2"/>
      </rPr>
      <t xml:space="preserve">÷ 12 = </t>
    </r>
  </si>
  <si>
    <t xml:space="preserve">       Wean the Lipid infusion to 15ml/kg/day.</t>
  </si>
  <si>
    <r>
      <t xml:space="preserve">       Weight x 15ml/kg/day </t>
    </r>
    <r>
      <rPr>
        <sz val="11"/>
        <color theme="1"/>
        <rFont val="Calibri"/>
        <family val="2"/>
      </rPr>
      <t xml:space="preserve">÷ 12 = </t>
    </r>
  </si>
  <si>
    <r>
      <t xml:space="preserve">       Weight x 30ml/kg/day </t>
    </r>
    <r>
      <rPr>
        <sz val="11"/>
        <color theme="1"/>
        <rFont val="Calibri"/>
        <family val="2"/>
      </rPr>
      <t xml:space="preserve">÷ 12 = </t>
    </r>
  </si>
  <si>
    <r>
      <t xml:space="preserve">       Weight x 45ml/kg/day </t>
    </r>
    <r>
      <rPr>
        <sz val="11"/>
        <color theme="1"/>
        <rFont val="Calibri"/>
        <family val="2"/>
      </rPr>
      <t xml:space="preserve">÷ 12 = </t>
    </r>
  </si>
  <si>
    <r>
      <t xml:space="preserve">       Weight x 60ml/kg/day </t>
    </r>
    <r>
      <rPr>
        <sz val="11"/>
        <color theme="1"/>
        <rFont val="Calibri"/>
        <family val="2"/>
      </rPr>
      <t xml:space="preserve">÷ 12 = </t>
    </r>
  </si>
  <si>
    <t xml:space="preserve">       Wean the Lipid infusion to 10ml/kg/day.</t>
  </si>
  <si>
    <r>
      <t xml:space="preserve">       Weight x 75ml/kg/day </t>
    </r>
    <r>
      <rPr>
        <sz val="11"/>
        <color theme="1"/>
        <rFont val="Calibri"/>
        <family val="2"/>
      </rPr>
      <t xml:space="preserve">÷ 12 = </t>
    </r>
  </si>
  <si>
    <r>
      <t xml:space="preserve">       Weight x 90ml/kg/day </t>
    </r>
    <r>
      <rPr>
        <sz val="11"/>
        <color theme="1"/>
        <rFont val="Calibri"/>
        <family val="2"/>
      </rPr>
      <t xml:space="preserve">÷ 12 = </t>
    </r>
  </si>
  <si>
    <t xml:space="preserve">       Stop Lipid infusion - no Lipid should now be running.</t>
  </si>
  <si>
    <t>Remove Longline at 120ml/kg/day as per protocol</t>
  </si>
  <si>
    <t>START 5th ladder day</t>
  </si>
  <si>
    <r>
      <t xml:space="preserve">       Weight x 135ml/kg/day </t>
    </r>
    <r>
      <rPr>
        <sz val="11"/>
        <color theme="1"/>
        <rFont val="Calibri"/>
        <family val="2"/>
      </rPr>
      <t xml:space="preserve">÷ 12 = </t>
    </r>
  </si>
  <si>
    <r>
      <t xml:space="preserve">       Weight x 150ml/kg/day </t>
    </r>
    <r>
      <rPr>
        <sz val="11"/>
        <color theme="1"/>
        <rFont val="Calibri"/>
        <family val="2"/>
      </rPr>
      <t xml:space="preserve">÷ 12 = </t>
    </r>
  </si>
  <si>
    <t>Continue to increase feeds as per regime below</t>
  </si>
  <si>
    <t>6th feeding day</t>
  </si>
  <si>
    <t>7th feeding day</t>
  </si>
  <si>
    <t>8th feeding day</t>
  </si>
  <si>
    <t>9th feeding day</t>
  </si>
  <si>
    <r>
      <t xml:space="preserve">       Weight x 160ml/kg/day </t>
    </r>
    <r>
      <rPr>
        <sz val="11"/>
        <color theme="1"/>
        <rFont val="Calibri"/>
        <family val="2"/>
      </rPr>
      <t xml:space="preserve">÷ 12 = </t>
    </r>
  </si>
  <si>
    <r>
      <t xml:space="preserve">       Weight x 170ml/kg/day </t>
    </r>
    <r>
      <rPr>
        <sz val="11"/>
        <color theme="1"/>
        <rFont val="Calibri"/>
        <family val="2"/>
      </rPr>
      <t xml:space="preserve">÷ 12 = </t>
    </r>
  </si>
  <si>
    <r>
      <t xml:space="preserve">       Weight x 180ml/kg/day </t>
    </r>
    <r>
      <rPr>
        <sz val="11"/>
        <color theme="1"/>
        <rFont val="Calibri"/>
        <family val="2"/>
      </rPr>
      <t xml:space="preserve">÷ 12 = </t>
    </r>
  </si>
  <si>
    <t>10th feeding day</t>
  </si>
  <si>
    <t>Start BMF once tolerating full feeds at 180ml/kg/day if appropriate</t>
  </si>
  <si>
    <t xml:space="preserve">kg  x 120ml/kg/day = </t>
  </si>
  <si>
    <t>2 hourly feed volume for 24 hours</t>
  </si>
  <si>
    <t>IUGR &lt;0.4th and or absent or reversed Doppler’s</t>
  </si>
  <si>
    <t>Respiratory distress in &gt; 30 % oxygen no IUGR</t>
  </si>
  <si>
    <t>NO respiratory distress no IUGR</t>
  </si>
  <si>
    <t xml:space="preserve">       </t>
  </si>
  <si>
    <t>Aim to give all babies without a maternal contraindication fresh EBM as mouthcares within the first 6 hours of life. NBM (fresh EBM mouth care only) 48 hours then: 1ml 4 hourly for 12 hours, 1ml 2 hourly 12 hours then 2ml 2 hourly for 24 hours then start “SIFT ladder”</t>
  </si>
  <si>
    <t>Aim to give all babies without a maternal contraindication fresh EBM as mouthcares within the first 6 hours of life. Start 1ml 4hourly once EBM available , once respiratory pattern is settling (e.g. less than 30% oxygen) 1ml 2 hourly for 12 hours then 2ml 2 hourly for 12 hours then start “SIFT ladder”</t>
  </si>
  <si>
    <t>Aim to give all babies without a maternal contraindication fresh EBM as mouthcares within the first 6 hours of life. Start 1ml 2 hourly for 12 hours, then 2 ml 2 hourly for 12 hours then “SIFT ladder”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</si>
</sst>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.5"/>
      <color theme="1"/>
      <name val="Calibri"/>
      <family val="2"/>
      <scheme val="minor"/>
    </font>
    <font>
      <sz val="10.5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color rgb="FF000000"/>
      <name val="Tahoma"/>
      <family val="2"/>
    </font>
    <font>
      <sz val="8.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4" borderId="0" xfId="0" applyFill="1"/>
    <xf numFmtId="0" fontId="7" fillId="4" borderId="1" xfId="0" applyFont="1" applyFill="1" applyBorder="1" applyAlignment="1">
      <alignment horizontal="right"/>
    </xf>
    <xf numFmtId="0" fontId="0" fillId="4" borderId="4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1" fillId="4" borderId="7" xfId="0" applyFont="1" applyFill="1" applyBorder="1" applyAlignment="1"/>
    <xf numFmtId="0" fontId="2" fillId="4" borderId="2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top" wrapText="1"/>
    </xf>
    <xf numFmtId="0" fontId="5" fillId="2" borderId="0" xfId="0" applyFont="1" applyFill="1" applyBorder="1"/>
    <xf numFmtId="0" fontId="0" fillId="2" borderId="0" xfId="0" applyFill="1" applyBorder="1"/>
    <xf numFmtId="0" fontId="9" fillId="4" borderId="9" xfId="0" applyFont="1" applyFill="1" applyBorder="1" applyAlignment="1">
      <alignment vertical="top" wrapText="1"/>
    </xf>
    <xf numFmtId="0" fontId="9" fillId="4" borderId="10" xfId="0" applyFont="1" applyFill="1" applyBorder="1" applyAlignment="1">
      <alignment vertical="top" wrapText="1"/>
    </xf>
    <xf numFmtId="0" fontId="9" fillId="4" borderId="12" xfId="0" applyFont="1" applyFill="1" applyBorder="1" applyAlignment="1">
      <alignment vertical="top" wrapText="1"/>
    </xf>
    <xf numFmtId="0" fontId="9" fillId="4" borderId="14" xfId="0" applyFont="1" applyFill="1" applyBorder="1" applyAlignment="1">
      <alignment vertical="top" wrapText="1"/>
    </xf>
    <xf numFmtId="0" fontId="9" fillId="4" borderId="15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horizontal="left" vertical="top" wrapText="1"/>
    </xf>
    <xf numFmtId="0" fontId="0" fillId="0" borderId="10" xfId="0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 vertical="top" wrapText="1"/>
    </xf>
    <xf numFmtId="0" fontId="12" fillId="4" borderId="10" xfId="0" applyFont="1" applyFill="1" applyBorder="1" applyAlignment="1">
      <alignment horizontal="left" vertical="center" wrapText="1"/>
    </xf>
    <xf numFmtId="0" fontId="12" fillId="4" borderId="11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13" xfId="0" applyFont="1" applyFill="1" applyBorder="1" applyAlignment="1">
      <alignment horizontal="left" vertical="center" wrapText="1"/>
    </xf>
    <xf numFmtId="0" fontId="12" fillId="4" borderId="15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Sheet1!$A$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71884</xdr:colOff>
      <xdr:row>0</xdr:row>
      <xdr:rowOff>28575</xdr:rowOff>
    </xdr:from>
    <xdr:to>
      <xdr:col>9</xdr:col>
      <xdr:colOff>560732</xdr:colOff>
      <xdr:row>1</xdr:row>
      <xdr:rowOff>200024</xdr:rowOff>
    </xdr:to>
    <xdr:pic>
      <xdr:nvPicPr>
        <xdr:cNvPr id="2" name="Picture 1" descr="Royal United Hospital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1875"/>
        <a:stretch/>
      </xdr:blipFill>
      <xdr:spPr bwMode="auto">
        <a:xfrm>
          <a:off x="4100959" y="28575"/>
          <a:ext cx="20223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2</xdr:row>
          <xdr:rowOff>9525</xdr:rowOff>
        </xdr:from>
        <xdr:to>
          <xdr:col>3</xdr:col>
          <xdr:colOff>628650</xdr:colOff>
          <xdr:row>3</xdr:row>
          <xdr:rowOff>104775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IUGR &lt;0.4th and or absent or reversed Doppler’s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</xdr:row>
          <xdr:rowOff>85725</xdr:rowOff>
        </xdr:from>
        <xdr:to>
          <xdr:col>3</xdr:col>
          <xdr:colOff>628650</xdr:colOff>
          <xdr:row>5</xdr:row>
          <xdr:rowOff>28575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Respiratory distress in &gt; 30 % oxygen no IUGR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5</xdr:row>
          <xdr:rowOff>9525</xdr:rowOff>
        </xdr:from>
        <xdr:to>
          <xdr:col>3</xdr:col>
          <xdr:colOff>628650</xdr:colOff>
          <xdr:row>6</xdr:row>
          <xdr:rowOff>104775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 respiratory distress no IUGR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504823</xdr:colOff>
      <xdr:row>2</xdr:row>
      <xdr:rowOff>66675</xdr:rowOff>
    </xdr:from>
    <xdr:to>
      <xdr:col>4</xdr:col>
      <xdr:colOff>400049</xdr:colOff>
      <xdr:row>6</xdr:row>
      <xdr:rowOff>104775</xdr:rowOff>
    </xdr:to>
    <xdr:sp macro="" textlink="">
      <xdr:nvSpPr>
        <xdr:cNvPr id="12" name="Left Brace 11"/>
        <xdr:cNvSpPr/>
      </xdr:nvSpPr>
      <xdr:spPr>
        <a:xfrm rot="10800000">
          <a:off x="2562223" y="514350"/>
          <a:ext cx="552451" cy="762000"/>
        </a:xfrm>
        <a:prstGeom prst="leftBrace">
          <a:avLst>
            <a:gd name="adj1" fmla="val 0"/>
            <a:gd name="adj2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114300</xdr:colOff>
      <xdr:row>4</xdr:row>
      <xdr:rowOff>95250</xdr:rowOff>
    </xdr:from>
    <xdr:to>
      <xdr:col>4</xdr:col>
      <xdr:colOff>628650</xdr:colOff>
      <xdr:row>4</xdr:row>
      <xdr:rowOff>95250</xdr:rowOff>
    </xdr:to>
    <xdr:cxnSp macro="">
      <xdr:nvCxnSpPr>
        <xdr:cNvPr id="7" name="Straight Arrow Connector 6"/>
        <xdr:cNvCxnSpPr/>
      </xdr:nvCxnSpPr>
      <xdr:spPr>
        <a:xfrm>
          <a:off x="2828925" y="895350"/>
          <a:ext cx="51435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abSelected="1" view="pageLayout" zoomScale="130" zoomScaleNormal="100" zoomScalePageLayoutView="130" workbookViewId="0">
      <selection activeCell="B10" sqref="B10"/>
    </sheetView>
  </sheetViews>
  <sheetFormatPr defaultRowHeight="15" x14ac:dyDescent="0.25"/>
  <cols>
    <col min="1" max="1" width="10.42578125" customWidth="1"/>
    <col min="9" max="9" width="3" customWidth="1"/>
  </cols>
  <sheetData>
    <row r="1" spans="1:10" ht="26.25" customHeight="1" x14ac:dyDescent="0.25">
      <c r="A1" s="35" t="s">
        <v>0</v>
      </c>
      <c r="B1" s="35"/>
      <c r="C1" s="35"/>
      <c r="D1" s="35"/>
      <c r="E1" s="3"/>
      <c r="F1" s="3"/>
      <c r="G1" s="3"/>
      <c r="H1" s="3"/>
      <c r="I1" s="3"/>
      <c r="J1" s="3"/>
    </row>
    <row r="2" spans="1:10" ht="20.25" customHeight="1" thickBot="1" x14ac:dyDescent="0.3">
      <c r="A2" s="36"/>
      <c r="B2" s="36"/>
      <c r="C2" s="36"/>
      <c r="D2" s="36"/>
      <c r="E2" s="3"/>
      <c r="F2" s="3"/>
      <c r="G2" s="3"/>
      <c r="H2" s="3"/>
      <c r="I2" s="3"/>
      <c r="J2" s="3"/>
    </row>
    <row r="3" spans="1:10" ht="15" customHeight="1" x14ac:dyDescent="0.25">
      <c r="A3" s="15"/>
      <c r="B3" s="16"/>
      <c r="C3" s="16"/>
      <c r="D3" s="16"/>
      <c r="E3" s="22"/>
      <c r="F3" s="39" t="str">
        <f>IF(Sheet1!A1=1,Sheet1!C1,IF(Sheet1!A1=2,Sheet1!C2,IF(Sheet1!A1=3,Sheet1!C3,"Please select from options on left to determine advised strategy for introducing feeds.")))</f>
        <v>Please select from options on left to determine advised strategy for introducing feeds.</v>
      </c>
      <c r="G3" s="39"/>
      <c r="H3" s="39"/>
      <c r="I3" s="39"/>
      <c r="J3" s="40"/>
    </row>
    <row r="4" spans="1:10" ht="12.75" customHeight="1" x14ac:dyDescent="0.25">
      <c r="A4" s="17"/>
      <c r="B4" s="12"/>
      <c r="C4" s="12"/>
      <c r="D4" s="12"/>
      <c r="E4" s="8"/>
      <c r="F4" s="41"/>
      <c r="G4" s="41"/>
      <c r="H4" s="41"/>
      <c r="I4" s="41"/>
      <c r="J4" s="42"/>
    </row>
    <row r="5" spans="1:10" ht="14.25" customHeight="1" x14ac:dyDescent="0.25">
      <c r="A5" s="17"/>
      <c r="B5" s="12"/>
      <c r="C5" s="12"/>
      <c r="D5" s="12"/>
      <c r="E5" s="20"/>
      <c r="F5" s="41"/>
      <c r="G5" s="41"/>
      <c r="H5" s="41"/>
      <c r="I5" s="41"/>
      <c r="J5" s="42"/>
    </row>
    <row r="6" spans="1:10" x14ac:dyDescent="0.25">
      <c r="A6" s="17"/>
      <c r="B6" s="12"/>
      <c r="C6" s="12"/>
      <c r="D6" s="12"/>
      <c r="E6" s="20"/>
      <c r="F6" s="41"/>
      <c r="G6" s="41"/>
      <c r="H6" s="41"/>
      <c r="I6" s="41"/>
      <c r="J6" s="42"/>
    </row>
    <row r="7" spans="1:10" ht="11.25" customHeight="1" thickBot="1" x14ac:dyDescent="0.3">
      <c r="A7" s="18"/>
      <c r="B7" s="19"/>
      <c r="C7" s="19"/>
      <c r="D7" s="19"/>
      <c r="E7" s="19"/>
      <c r="F7" s="43"/>
      <c r="G7" s="43"/>
      <c r="H7" s="43"/>
      <c r="I7" s="43"/>
      <c r="J7" s="44"/>
    </row>
    <row r="8" spans="1:10" ht="3" customHeight="1" x14ac:dyDescent="0.25">
      <c r="A8" s="12"/>
      <c r="B8" s="12"/>
      <c r="C8" s="12"/>
      <c r="D8" s="12"/>
      <c r="E8" s="12"/>
      <c r="F8" s="21"/>
      <c r="G8" s="21"/>
      <c r="H8" s="21"/>
      <c r="I8" s="21"/>
      <c r="J8" s="21"/>
    </row>
    <row r="9" spans="1:10" ht="3.75" customHeight="1" thickBot="1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21.75" thickBot="1" x14ac:dyDescent="0.4">
      <c r="A10" s="1" t="s">
        <v>1</v>
      </c>
      <c r="B10" s="4"/>
      <c r="C10" s="37" t="s">
        <v>35</v>
      </c>
      <c r="D10" s="37"/>
      <c r="E10" s="11" t="str">
        <f>IF($B$10="","",IF(($B$10*120)&gt;10,ROUND(($B$10*120),0),ROUND(($B$10*120),1))&amp;" ml")</f>
        <v/>
      </c>
      <c r="F10" s="1"/>
      <c r="G10" s="1"/>
      <c r="H10" s="1"/>
      <c r="I10" s="1"/>
      <c r="J10" s="1"/>
    </row>
    <row r="11" spans="1:10" ht="15" customHeight="1" thickBot="1" x14ac:dyDescent="0.3">
      <c r="A11" s="1"/>
      <c r="B11" s="1"/>
      <c r="C11" s="37" t="s">
        <v>2</v>
      </c>
      <c r="D11" s="37"/>
      <c r="E11" s="11" t="str">
        <f>IF($B$10="","",IF((($B$10*120)/12)&gt;10,ROUND((($B$10*120)/12),0),ROUND((($B$10*120)/12),1))&amp;" ml")</f>
        <v/>
      </c>
      <c r="F11" s="38" t="s">
        <v>3</v>
      </c>
      <c r="G11" s="38"/>
      <c r="H11" s="38"/>
      <c r="I11" s="2"/>
      <c r="J11" s="1"/>
    </row>
    <row r="12" spans="1:10" ht="14.25" customHeight="1" x14ac:dyDescent="0.25">
      <c r="A12" s="1"/>
      <c r="B12" s="1"/>
      <c r="C12" s="1"/>
      <c r="D12" s="1"/>
      <c r="E12" s="1"/>
      <c r="F12" s="38"/>
      <c r="G12" s="38"/>
      <c r="H12" s="38"/>
      <c r="I12" s="2"/>
      <c r="J12" s="1"/>
    </row>
    <row r="13" spans="1:10" ht="9.75" customHeight="1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15.75" thickBot="1" x14ac:dyDescent="0.3">
      <c r="A14" s="23" t="s">
        <v>4</v>
      </c>
      <c r="B14" s="25" t="s">
        <v>13</v>
      </c>
      <c r="C14" s="25"/>
      <c r="D14" s="25"/>
      <c r="E14" s="11" t="str">
        <f>IF($B$10="","",IF((($B$10*15)/12)&gt;10,ROUND((($B$10*15)/12),0),ROUND((($B$10*15)/12),1))&amp;" ml")</f>
        <v/>
      </c>
      <c r="F14" s="5" t="s">
        <v>5</v>
      </c>
      <c r="G14" s="5"/>
      <c r="H14" s="5"/>
      <c r="I14" s="5"/>
      <c r="J14" s="6"/>
    </row>
    <row r="15" spans="1:10" ht="15.75" thickBot="1" x14ac:dyDescent="0.3">
      <c r="A15" s="24"/>
      <c r="B15" s="7"/>
      <c r="C15" s="7"/>
      <c r="D15" s="7"/>
      <c r="E15" s="8"/>
      <c r="F15" s="7"/>
      <c r="G15" s="7"/>
      <c r="H15" s="7"/>
      <c r="I15" s="7"/>
      <c r="J15" s="9"/>
    </row>
    <row r="16" spans="1:10" ht="15.75" thickBot="1" x14ac:dyDescent="0.3">
      <c r="A16" s="33" t="s">
        <v>6</v>
      </c>
      <c r="B16" s="25" t="s">
        <v>14</v>
      </c>
      <c r="C16" s="25"/>
      <c r="D16" s="25"/>
      <c r="E16" s="11" t="str">
        <f>IF($B$10="","",IF((($B$10*30)/12)&gt;10,ROUND((($B$10*30)/12),0),ROUND((($B$10*30)/12),1))&amp;" ml")</f>
        <v/>
      </c>
      <c r="F16" s="5" t="s">
        <v>5</v>
      </c>
      <c r="G16" s="5"/>
      <c r="H16" s="5"/>
      <c r="I16" s="5"/>
      <c r="J16" s="6"/>
    </row>
    <row r="17" spans="1:10" x14ac:dyDescent="0.25">
      <c r="A17" s="34"/>
      <c r="B17" s="10" t="s">
        <v>12</v>
      </c>
      <c r="C17" s="10"/>
      <c r="D17" s="10"/>
      <c r="E17" s="10"/>
      <c r="F17" s="7"/>
      <c r="G17" s="7"/>
      <c r="H17" s="7"/>
      <c r="I17" s="7"/>
      <c r="J17" s="9"/>
    </row>
    <row r="18" spans="1:10" ht="7.5" customHeight="1" thickBo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</row>
    <row r="19" spans="1:10" ht="15.75" thickBot="1" x14ac:dyDescent="0.3">
      <c r="A19" s="23" t="s">
        <v>7</v>
      </c>
      <c r="B19" s="25" t="s">
        <v>15</v>
      </c>
      <c r="C19" s="25"/>
      <c r="D19" s="25"/>
      <c r="E19" s="11" t="str">
        <f>IF($B$10="","",IF((($B$10*45)/12)&gt;10,ROUND((($B$10*45)/12),0),ROUND((($B$10*45)/12),1))&amp;" ml")</f>
        <v/>
      </c>
      <c r="F19" s="5" t="s">
        <v>5</v>
      </c>
      <c r="G19" s="5"/>
      <c r="H19" s="5"/>
      <c r="I19" s="5"/>
      <c r="J19" s="6"/>
    </row>
    <row r="20" spans="1:10" ht="15.75" thickBot="1" x14ac:dyDescent="0.3">
      <c r="A20" s="24"/>
      <c r="B20" s="7"/>
      <c r="C20" s="7"/>
      <c r="D20" s="7"/>
      <c r="E20" s="8"/>
      <c r="F20" s="7"/>
      <c r="G20" s="7"/>
      <c r="H20" s="7"/>
      <c r="I20" s="7"/>
      <c r="J20" s="9"/>
    </row>
    <row r="21" spans="1:10" ht="15.75" thickBot="1" x14ac:dyDescent="0.3">
      <c r="A21" s="33" t="s">
        <v>6</v>
      </c>
      <c r="B21" s="25" t="s">
        <v>16</v>
      </c>
      <c r="C21" s="25"/>
      <c r="D21" s="25"/>
      <c r="E21" s="11" t="str">
        <f>IF($B$10="","",IF((($B$10*60)/12)&gt;10,ROUND((($B$10*60)/12),0),ROUND((($B$10*60)/12),1))&amp;" ml")</f>
        <v/>
      </c>
      <c r="F21" s="5" t="s">
        <v>5</v>
      </c>
      <c r="G21" s="5"/>
      <c r="H21" s="5"/>
      <c r="I21" s="5"/>
      <c r="J21" s="6"/>
    </row>
    <row r="22" spans="1:10" x14ac:dyDescent="0.25">
      <c r="A22" s="34"/>
      <c r="B22" s="10" t="s">
        <v>17</v>
      </c>
      <c r="C22" s="10"/>
      <c r="D22" s="10"/>
      <c r="E22" s="10"/>
      <c r="F22" s="7"/>
      <c r="G22" s="7"/>
      <c r="H22" s="7"/>
      <c r="I22" s="7"/>
      <c r="J22" s="9"/>
    </row>
    <row r="23" spans="1:10" ht="15.75" thickBo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5.75" thickBot="1" x14ac:dyDescent="0.3">
      <c r="A24" s="23" t="s">
        <v>8</v>
      </c>
      <c r="B24" s="25" t="s">
        <v>18</v>
      </c>
      <c r="C24" s="25"/>
      <c r="D24" s="25"/>
      <c r="E24" s="11" t="str">
        <f>IF($B$10="","",IF((($B$10*75)/12)&gt;10,ROUND((($B$10*75)/12),0),ROUND((($B$10*75)/12),1))&amp;" ml")</f>
        <v/>
      </c>
      <c r="F24" s="5" t="s">
        <v>5</v>
      </c>
      <c r="G24" s="5"/>
      <c r="H24" s="5"/>
      <c r="I24" s="5"/>
      <c r="J24" s="6"/>
    </row>
    <row r="25" spans="1:10" ht="15.75" thickBot="1" x14ac:dyDescent="0.3">
      <c r="A25" s="24"/>
      <c r="B25" s="7"/>
      <c r="C25" s="7"/>
      <c r="D25" s="7"/>
      <c r="E25" s="8"/>
      <c r="F25" s="7"/>
      <c r="G25" s="7"/>
      <c r="H25" s="7"/>
      <c r="I25" s="7"/>
      <c r="J25" s="9"/>
    </row>
    <row r="26" spans="1:10" ht="15.75" thickBot="1" x14ac:dyDescent="0.3">
      <c r="A26" s="33" t="s">
        <v>6</v>
      </c>
      <c r="B26" s="25" t="s">
        <v>19</v>
      </c>
      <c r="C26" s="25"/>
      <c r="D26" s="25"/>
      <c r="E26" s="11" t="str">
        <f>IF($B$10="","",IF((($B$10*90)/12)&gt;10,ROUND((($B$10*90)/12),0),ROUND((($B$10*90)/12),1))&amp;" ml")</f>
        <v/>
      </c>
      <c r="F26" s="5" t="s">
        <v>5</v>
      </c>
      <c r="G26" s="5"/>
      <c r="H26" s="5"/>
      <c r="I26" s="5"/>
      <c r="J26" s="6"/>
    </row>
    <row r="27" spans="1:10" x14ac:dyDescent="0.25">
      <c r="A27" s="34"/>
      <c r="B27" s="10" t="s">
        <v>20</v>
      </c>
      <c r="C27" s="10"/>
      <c r="D27" s="10"/>
      <c r="E27" s="10"/>
      <c r="F27" s="7"/>
      <c r="G27" s="7"/>
      <c r="H27" s="7"/>
      <c r="I27" s="7"/>
      <c r="J27" s="9"/>
    </row>
    <row r="28" spans="1:10" ht="15.75" thickBot="1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4"/>
    </row>
    <row r="29" spans="1:10" ht="15.75" thickBot="1" x14ac:dyDescent="0.3">
      <c r="A29" s="23" t="s">
        <v>9</v>
      </c>
      <c r="B29" s="25" t="s">
        <v>10</v>
      </c>
      <c r="C29" s="25"/>
      <c r="D29" s="25"/>
      <c r="E29" s="11" t="str">
        <f>IF($B$10="","",IF((($B$10*105)/12)&gt;10,ROUND((($B$10*105)/12),0),ROUND((($B$10*105)/12),1))&amp;" ml")</f>
        <v/>
      </c>
      <c r="F29" s="5" t="s">
        <v>5</v>
      </c>
      <c r="G29" s="5"/>
      <c r="H29" s="5"/>
      <c r="I29" s="5"/>
      <c r="J29" s="6"/>
    </row>
    <row r="30" spans="1:10" ht="15.75" thickBot="1" x14ac:dyDescent="0.3">
      <c r="A30" s="24"/>
      <c r="B30" s="7"/>
      <c r="C30" s="7"/>
      <c r="D30" s="7"/>
      <c r="E30" s="8"/>
      <c r="F30" s="7"/>
      <c r="G30" s="7"/>
      <c r="H30" s="7"/>
      <c r="I30" s="7"/>
      <c r="J30" s="9"/>
    </row>
    <row r="31" spans="1:10" ht="15.75" thickBot="1" x14ac:dyDescent="0.3">
      <c r="A31" s="33" t="s">
        <v>6</v>
      </c>
      <c r="B31" s="25" t="s">
        <v>11</v>
      </c>
      <c r="C31" s="25"/>
      <c r="D31" s="25"/>
      <c r="E31" s="11" t="str">
        <f>IF($B$10="","",IF((($B$10*120)/12)&gt;10,ROUND((($B$10*120)/12),0),ROUND((($B$10*120)/12),1))&amp;" ml")</f>
        <v/>
      </c>
      <c r="F31" s="5" t="s">
        <v>5</v>
      </c>
      <c r="G31" s="5"/>
      <c r="H31" s="5"/>
      <c r="I31" s="5"/>
      <c r="J31" s="6"/>
    </row>
    <row r="32" spans="1:10" x14ac:dyDescent="0.25">
      <c r="A32" s="34"/>
      <c r="B32" s="10"/>
      <c r="C32" s="10"/>
      <c r="D32" s="10"/>
      <c r="E32" s="10"/>
      <c r="F32" s="7"/>
      <c r="G32" s="7"/>
      <c r="H32" s="7"/>
      <c r="I32" s="7"/>
      <c r="J32" s="9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ht="15.75" thickBot="1" x14ac:dyDescent="0.3">
      <c r="A34" s="32" t="s">
        <v>21</v>
      </c>
      <c r="B34" s="32"/>
      <c r="C34" s="32"/>
      <c r="D34" s="32"/>
      <c r="E34" s="32"/>
      <c r="F34" s="32"/>
      <c r="G34" s="32"/>
      <c r="H34" s="32"/>
      <c r="I34" s="32"/>
      <c r="J34" s="32"/>
    </row>
    <row r="35" spans="1:10" ht="15.75" thickBot="1" x14ac:dyDescent="0.3">
      <c r="A35" s="23" t="s">
        <v>22</v>
      </c>
      <c r="B35" s="25" t="s">
        <v>23</v>
      </c>
      <c r="C35" s="25"/>
      <c r="D35" s="25"/>
      <c r="E35" s="11" t="str">
        <f>IF($B$10="","",IF((($B$10*135)/12)&gt;10,ROUND((($B$10*135)/12),0),ROUND((($B$10*135)/12),1))&amp;" ml")</f>
        <v/>
      </c>
      <c r="F35" s="5" t="s">
        <v>5</v>
      </c>
      <c r="G35" s="5"/>
      <c r="H35" s="5"/>
      <c r="I35" s="5"/>
      <c r="J35" s="6"/>
    </row>
    <row r="36" spans="1:10" ht="15.75" thickBot="1" x14ac:dyDescent="0.3">
      <c r="A36" s="24"/>
      <c r="B36" s="7"/>
      <c r="C36" s="7"/>
      <c r="D36" s="7"/>
      <c r="E36" s="8"/>
      <c r="F36" s="7"/>
      <c r="G36" s="7"/>
      <c r="H36" s="7"/>
      <c r="I36" s="7"/>
      <c r="J36" s="9"/>
    </row>
    <row r="37" spans="1:10" ht="15.75" thickBot="1" x14ac:dyDescent="0.3">
      <c r="A37" s="33" t="s">
        <v>6</v>
      </c>
      <c r="B37" s="25" t="s">
        <v>24</v>
      </c>
      <c r="C37" s="25"/>
      <c r="D37" s="25"/>
      <c r="E37" s="11" t="str">
        <f>IF($B$10="","",IF((($B$10*150)/12)&gt;10,ROUND((($B$10*150)/12),0),ROUND((($B$10*150)/12),1))&amp;" ml")</f>
        <v/>
      </c>
      <c r="F37" s="5" t="s">
        <v>5</v>
      </c>
      <c r="G37" s="5"/>
      <c r="H37" s="5"/>
      <c r="I37" s="5"/>
      <c r="J37" s="6"/>
    </row>
    <row r="38" spans="1:10" x14ac:dyDescent="0.25">
      <c r="A38" s="34"/>
      <c r="B38" s="10" t="s">
        <v>40</v>
      </c>
      <c r="C38" s="10"/>
      <c r="D38" s="10"/>
      <c r="E38" s="10"/>
      <c r="F38" s="7"/>
      <c r="G38" s="7"/>
      <c r="H38" s="7"/>
      <c r="I38" s="7"/>
      <c r="J38" s="9"/>
    </row>
    <row r="39" spans="1:10" ht="15.75" thickBot="1" x14ac:dyDescent="0.3">
      <c r="A39" s="32" t="s">
        <v>25</v>
      </c>
      <c r="B39" s="32"/>
      <c r="C39" s="32"/>
      <c r="D39" s="32"/>
      <c r="E39" s="32"/>
      <c r="F39" s="32"/>
      <c r="G39" s="32"/>
      <c r="H39" s="32"/>
      <c r="I39" s="32"/>
      <c r="J39" s="32"/>
    </row>
    <row r="40" spans="1:10" ht="15.75" thickBot="1" x14ac:dyDescent="0.3">
      <c r="A40" s="23" t="s">
        <v>26</v>
      </c>
      <c r="B40" s="25" t="s">
        <v>30</v>
      </c>
      <c r="C40" s="25"/>
      <c r="D40" s="25"/>
      <c r="E40" s="11" t="str">
        <f>IF($B$10="","",IF((($B$10*160)/12)&gt;10,ROUND((($B$10*160)/12),0),ROUND((($B$10*160)/12),1))&amp;" ml")</f>
        <v/>
      </c>
      <c r="F40" s="5" t="s">
        <v>36</v>
      </c>
      <c r="G40" s="5"/>
      <c r="H40" s="5"/>
      <c r="I40" s="5"/>
      <c r="J40" s="6"/>
    </row>
    <row r="41" spans="1:10" ht="15.75" thickBot="1" x14ac:dyDescent="0.3">
      <c r="A41" s="24"/>
      <c r="B41" s="7"/>
      <c r="C41" s="7"/>
      <c r="D41" s="7"/>
      <c r="E41" s="8"/>
      <c r="F41" s="7"/>
      <c r="G41" s="7"/>
      <c r="H41" s="7"/>
      <c r="I41" s="7"/>
      <c r="J41" s="9"/>
    </row>
    <row r="42" spans="1:10" ht="15.75" thickBot="1" x14ac:dyDescent="0.3">
      <c r="A42" s="23" t="s">
        <v>27</v>
      </c>
      <c r="B42" s="25" t="s">
        <v>31</v>
      </c>
      <c r="C42" s="25"/>
      <c r="D42" s="25"/>
      <c r="E42" s="11" t="str">
        <f>IF($B$10="","",IF((($B$10*170)/12)&gt;10,ROUND((($B$10*170)/12),0),ROUND((($B$10*170)/12),1))&amp;" ml")</f>
        <v/>
      </c>
      <c r="F42" s="5" t="s">
        <v>36</v>
      </c>
      <c r="G42" s="5"/>
      <c r="H42" s="5"/>
      <c r="I42" s="5"/>
      <c r="J42" s="6"/>
    </row>
    <row r="43" spans="1:10" ht="15.75" thickBot="1" x14ac:dyDescent="0.3">
      <c r="A43" s="24"/>
      <c r="B43" s="7"/>
      <c r="C43" s="7"/>
      <c r="D43" s="7"/>
      <c r="E43" s="8"/>
      <c r="F43" s="7"/>
      <c r="G43" s="7"/>
      <c r="H43" s="7"/>
      <c r="I43" s="7"/>
      <c r="J43" s="9"/>
    </row>
    <row r="44" spans="1:10" ht="15.75" thickBot="1" x14ac:dyDescent="0.3">
      <c r="A44" s="23" t="s">
        <v>28</v>
      </c>
      <c r="B44" s="25" t="s">
        <v>32</v>
      </c>
      <c r="C44" s="25"/>
      <c r="D44" s="25"/>
      <c r="E44" s="11" t="str">
        <f>IF($B$10="","",IF((($B$10*180)/12)&gt;10,ROUND((($B$10*180)/12),0),ROUND((($B$10*180)/12),1))&amp;" ml")</f>
        <v/>
      </c>
      <c r="F44" s="5" t="s">
        <v>36</v>
      </c>
      <c r="G44" s="5"/>
      <c r="H44" s="5"/>
      <c r="I44" s="5"/>
      <c r="J44" s="6"/>
    </row>
    <row r="45" spans="1:10" ht="15.75" thickBot="1" x14ac:dyDescent="0.3">
      <c r="A45" s="24"/>
      <c r="B45" s="7"/>
      <c r="C45" s="7"/>
      <c r="D45" s="7"/>
      <c r="E45" s="8"/>
      <c r="F45" s="7"/>
      <c r="G45" s="7"/>
      <c r="H45" s="7"/>
      <c r="I45" s="7"/>
      <c r="J45" s="9"/>
    </row>
    <row r="46" spans="1:10" ht="15.75" thickBot="1" x14ac:dyDescent="0.3">
      <c r="A46" s="23" t="s">
        <v>29</v>
      </c>
      <c r="B46" s="25" t="s">
        <v>32</v>
      </c>
      <c r="C46" s="25"/>
      <c r="D46" s="25"/>
      <c r="E46" s="11" t="str">
        <f>IF($B$10="","",IF((($B$10*180)/12)&gt;10,ROUND((($B$10*180)/12),0),ROUND((($B$10*180)/12),1))&amp;" ml")</f>
        <v/>
      </c>
      <c r="F46" s="5" t="s">
        <v>36</v>
      </c>
      <c r="G46" s="5"/>
      <c r="H46" s="5"/>
      <c r="I46" s="5"/>
      <c r="J46" s="6"/>
    </row>
    <row r="47" spans="1:10" x14ac:dyDescent="0.25">
      <c r="A47" s="24"/>
      <c r="B47" s="7"/>
      <c r="C47" s="7"/>
      <c r="D47" s="7"/>
      <c r="E47" s="7"/>
      <c r="F47" s="7"/>
      <c r="G47" s="7"/>
      <c r="H47" s="7"/>
      <c r="I47" s="7"/>
      <c r="J47" s="9"/>
    </row>
    <row r="48" spans="1:10" x14ac:dyDescent="0.25">
      <c r="A48" s="26" t="s">
        <v>33</v>
      </c>
      <c r="B48" s="28" t="s">
        <v>34</v>
      </c>
      <c r="C48" s="28"/>
      <c r="D48" s="28"/>
      <c r="E48" s="28"/>
      <c r="F48" s="28"/>
      <c r="G48" s="28"/>
      <c r="H48" s="28"/>
      <c r="I48" s="28"/>
      <c r="J48" s="29"/>
    </row>
    <row r="49" spans="1:10" x14ac:dyDescent="0.25">
      <c r="A49" s="27"/>
      <c r="B49" s="30"/>
      <c r="C49" s="30"/>
      <c r="D49" s="30"/>
      <c r="E49" s="30"/>
      <c r="F49" s="30"/>
      <c r="G49" s="30"/>
      <c r="H49" s="30"/>
      <c r="I49" s="30"/>
      <c r="J49" s="31"/>
    </row>
    <row r="50" spans="1:10" ht="6" customHeight="1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1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</row>
  </sheetData>
  <sheetProtection password="C724" sheet="1" objects="1" scenarios="1"/>
  <protectedRanges>
    <protectedRange sqref="B10" name="Weight"/>
  </protectedRanges>
  <mergeCells count="37">
    <mergeCell ref="A1:D2"/>
    <mergeCell ref="F3:J7"/>
    <mergeCell ref="A14:A15"/>
    <mergeCell ref="B14:D14"/>
    <mergeCell ref="B16:D16"/>
    <mergeCell ref="A16:A17"/>
    <mergeCell ref="C10:D10"/>
    <mergeCell ref="C11:D11"/>
    <mergeCell ref="F11:H12"/>
    <mergeCell ref="A19:A20"/>
    <mergeCell ref="B19:D19"/>
    <mergeCell ref="A21:A22"/>
    <mergeCell ref="B21:D21"/>
    <mergeCell ref="A24:A25"/>
    <mergeCell ref="B24:D24"/>
    <mergeCell ref="A26:A27"/>
    <mergeCell ref="B26:D26"/>
    <mergeCell ref="A29:A30"/>
    <mergeCell ref="B29:D29"/>
    <mergeCell ref="A31:A32"/>
    <mergeCell ref="B31:D31"/>
    <mergeCell ref="A34:J34"/>
    <mergeCell ref="A39:J39"/>
    <mergeCell ref="A35:A36"/>
    <mergeCell ref="B35:D35"/>
    <mergeCell ref="A37:A38"/>
    <mergeCell ref="B37:D37"/>
    <mergeCell ref="A46:A47"/>
    <mergeCell ref="B46:D46"/>
    <mergeCell ref="A48:A49"/>
    <mergeCell ref="A40:A41"/>
    <mergeCell ref="B40:D40"/>
    <mergeCell ref="A42:A43"/>
    <mergeCell ref="B42:D42"/>
    <mergeCell ref="A44:A45"/>
    <mergeCell ref="B44:D44"/>
    <mergeCell ref="B48:J49"/>
  </mergeCells>
  <dataValidations count="1">
    <dataValidation type="decimal" allowBlank="1" showInputMessage="1" showErrorMessage="1" sqref="B10">
      <formula1>0.5</formula1>
      <formula2>5</formula2>
    </dataValidation>
  </dataValidations>
  <pageMargins left="0.7" right="0.7" top="0.75" bottom="0.75" header="0.3" footer="0.3"/>
  <pageSetup paperSize="9" orientation="portrait" r:id="rId1"/>
  <headerFooter>
    <oddHeader xml:space="preserve">&amp;L&amp;7SIFT Calculator v2 (Author: Daniel Leach)
Adapted from: NEO-037-Intravenous Fluids and Enteral Nutrition
(Page 4; Version: 3.1)&amp;R&amp;"-,Bold"&amp;12&amp;K00-008Affix Patient Sticker Here &amp;K01+000        &amp;K00+000 . &amp;K01+000 
</oddHeader>
    <oddFooter>&amp;L&amp;"-,Italic"&amp;10Calculator note: Accepted input weight 0.5 to 5 kg. Feed volumes rounded to nearest 0.1ml below 10ml, and to nearest 1ml above 10ml. Please check volumes for plausiblity before use and check calculation manually if uncertain.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 altText="IUGR &lt;0.4th and or absent or reversed Doppler’s">
                <anchor moveWithCells="1">
                  <from>
                    <xdr:col>0</xdr:col>
                    <xdr:colOff>142875</xdr:colOff>
                    <xdr:row>2</xdr:row>
                    <xdr:rowOff>9525</xdr:rowOff>
                  </from>
                  <to>
                    <xdr:col>3</xdr:col>
                    <xdr:colOff>628650</xdr:colOff>
                    <xdr:row>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 altText="IUGR &lt;0.4th and or absent or reversed Doppler’s">
                <anchor moveWithCells="1">
                  <from>
                    <xdr:col>0</xdr:col>
                    <xdr:colOff>142875</xdr:colOff>
                    <xdr:row>3</xdr:row>
                    <xdr:rowOff>85725</xdr:rowOff>
                  </from>
                  <to>
                    <xdr:col>3</xdr:col>
                    <xdr:colOff>628650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 altText="IUGR &lt;0.4th and or absent or reversed Doppler’s">
                <anchor moveWithCells="1">
                  <from>
                    <xdr:col>0</xdr:col>
                    <xdr:colOff>142875</xdr:colOff>
                    <xdr:row>5</xdr:row>
                    <xdr:rowOff>9525</xdr:rowOff>
                  </from>
                  <to>
                    <xdr:col>3</xdr:col>
                    <xdr:colOff>628650</xdr:colOff>
                    <xdr:row>6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defaultRowHeight="15" x14ac:dyDescent="0.25"/>
  <sheetData>
    <row r="1" spans="1:3" x14ac:dyDescent="0.25">
      <c r="A1">
        <v>0</v>
      </c>
      <c r="B1" t="s">
        <v>37</v>
      </c>
      <c r="C1" t="s">
        <v>41</v>
      </c>
    </row>
    <row r="2" spans="1:3" x14ac:dyDescent="0.25">
      <c r="B2" t="s">
        <v>38</v>
      </c>
      <c r="C2" t="s">
        <v>42</v>
      </c>
    </row>
    <row r="3" spans="1:3" x14ac:dyDescent="0.25">
      <c r="B3" t="s">
        <v>39</v>
      </c>
      <c r="C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SIFT Calculator</vt:lpstr>
      <vt:lpstr>Sheet1</vt:lpstr>
      <vt:lpstr>Sheet2</vt:lpstr>
    </vt:vector>
  </TitlesOfParts>
  <Company>Royal United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Daniel</dc:creator>
  <cp:lastModifiedBy>Sam</cp:lastModifiedBy>
  <cp:lastPrinted>2020-11-15T10:08:27Z</cp:lastPrinted>
  <dcterms:created xsi:type="dcterms:W3CDTF">2019-05-18T15:25:17Z</dcterms:created>
  <dcterms:modified xsi:type="dcterms:W3CDTF">2021-03-26T15:32:40Z</dcterms:modified>
</cp:coreProperties>
</file>