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asters\"/>
    </mc:Choice>
  </mc:AlternateContent>
  <bookViews>
    <workbookView xWindow="0" yWindow="0" windowWidth="28800" windowHeight="12210" activeTab="2"/>
  </bookViews>
  <sheets>
    <sheet name="TX, RX Time" sheetId="1" r:id="rId1"/>
    <sheet name="Energy mJ" sheetId="2" r:id="rId2"/>
    <sheet name="Avg Power uWh" sheetId="3" r:id="rId3"/>
    <sheet name="Interval" sheetId="4" r:id="rId4"/>
    <sheet name="Longevity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F6" i="3"/>
  <c r="G6" i="3"/>
  <c r="H6" i="3"/>
  <c r="I6" i="3"/>
  <c r="H7" i="6" s="1"/>
  <c r="J6" i="3"/>
  <c r="K6" i="3"/>
  <c r="L6" i="3"/>
  <c r="M6" i="3"/>
  <c r="L7" i="4" s="1"/>
  <c r="E7" i="3"/>
  <c r="F7" i="3"/>
  <c r="G7" i="3"/>
  <c r="H7" i="3"/>
  <c r="G8" i="6" s="1"/>
  <c r="I7" i="3"/>
  <c r="J7" i="3"/>
  <c r="K7" i="3"/>
  <c r="L7" i="3"/>
  <c r="M7" i="3"/>
  <c r="E8" i="3"/>
  <c r="F8" i="3"/>
  <c r="G8" i="3"/>
  <c r="F9" i="6" s="1"/>
  <c r="H8" i="3"/>
  <c r="I8" i="3"/>
  <c r="J8" i="3"/>
  <c r="K8" i="3"/>
  <c r="J9" i="6" s="1"/>
  <c r="L8" i="3"/>
  <c r="M8" i="3"/>
  <c r="E9" i="3"/>
  <c r="F9" i="3"/>
  <c r="E10" i="6" s="1"/>
  <c r="G9" i="3"/>
  <c r="H9" i="3"/>
  <c r="I9" i="3"/>
  <c r="J9" i="3"/>
  <c r="K9" i="3"/>
  <c r="L9" i="3"/>
  <c r="M9" i="3"/>
  <c r="E10" i="3"/>
  <c r="D11" i="6" s="1"/>
  <c r="F10" i="3"/>
  <c r="G10" i="3"/>
  <c r="H10" i="3"/>
  <c r="I10" i="3"/>
  <c r="H11" i="6" s="1"/>
  <c r="J10" i="3"/>
  <c r="K10" i="3"/>
  <c r="L10" i="3"/>
  <c r="M10" i="3"/>
  <c r="L11" i="6" s="1"/>
  <c r="E11" i="3"/>
  <c r="F11" i="3"/>
  <c r="G11" i="3"/>
  <c r="H11" i="3"/>
  <c r="I11" i="3"/>
  <c r="J11" i="3"/>
  <c r="K11" i="3"/>
  <c r="L11" i="3"/>
  <c r="K12" i="6" s="1"/>
  <c r="M11" i="3"/>
  <c r="E12" i="3"/>
  <c r="F12" i="3"/>
  <c r="G12" i="3"/>
  <c r="F13" i="6" s="1"/>
  <c r="H12" i="3"/>
  <c r="I12" i="3"/>
  <c r="J12" i="3"/>
  <c r="K12" i="3"/>
  <c r="J13" i="6" s="1"/>
  <c r="L12" i="3"/>
  <c r="M12" i="3"/>
  <c r="E13" i="3"/>
  <c r="F13" i="3"/>
  <c r="G13" i="3"/>
  <c r="H13" i="3"/>
  <c r="I13" i="3"/>
  <c r="J13" i="3"/>
  <c r="I14" i="6" s="1"/>
  <c r="K13" i="3"/>
  <c r="L13" i="3"/>
  <c r="M13" i="3"/>
  <c r="E14" i="3"/>
  <c r="D15" i="6" s="1"/>
  <c r="F14" i="3"/>
  <c r="G14" i="3"/>
  <c r="H14" i="3"/>
  <c r="I14" i="3"/>
  <c r="H15" i="6" s="1"/>
  <c r="J14" i="3"/>
  <c r="K14" i="3"/>
  <c r="L14" i="3"/>
  <c r="M14" i="3"/>
  <c r="E15" i="3"/>
  <c r="F15" i="3"/>
  <c r="G15" i="3"/>
  <c r="H15" i="3"/>
  <c r="G16" i="6" s="1"/>
  <c r="I15" i="3"/>
  <c r="J15" i="3"/>
  <c r="K15" i="3"/>
  <c r="L15" i="3"/>
  <c r="K16" i="6" s="1"/>
  <c r="M15" i="3"/>
  <c r="E16" i="3"/>
  <c r="F16" i="3"/>
  <c r="G16" i="3"/>
  <c r="F17" i="6" s="1"/>
  <c r="H16" i="3"/>
  <c r="I16" i="3"/>
  <c r="J16" i="3"/>
  <c r="K16" i="3"/>
  <c r="L16" i="3"/>
  <c r="M16" i="3"/>
  <c r="E17" i="3"/>
  <c r="F17" i="3"/>
  <c r="E18" i="6" s="1"/>
  <c r="G17" i="3"/>
  <c r="H17" i="3"/>
  <c r="I17" i="3"/>
  <c r="J17" i="3"/>
  <c r="I18" i="6" s="1"/>
  <c r="K17" i="3"/>
  <c r="L17" i="3"/>
  <c r="M17" i="3"/>
  <c r="E18" i="3"/>
  <c r="D19" i="6" s="1"/>
  <c r="F18" i="3"/>
  <c r="G18" i="3"/>
  <c r="H18" i="3"/>
  <c r="I18" i="3"/>
  <c r="J18" i="3"/>
  <c r="K18" i="3"/>
  <c r="L18" i="3"/>
  <c r="M18" i="3"/>
  <c r="L19" i="6" s="1"/>
  <c r="E19" i="3"/>
  <c r="F19" i="3"/>
  <c r="G19" i="3"/>
  <c r="H19" i="3"/>
  <c r="G20" i="6" s="1"/>
  <c r="I19" i="3"/>
  <c r="J19" i="3"/>
  <c r="K19" i="3"/>
  <c r="L19" i="3"/>
  <c r="K20" i="6" s="1"/>
  <c r="M19" i="3"/>
  <c r="E20" i="3"/>
  <c r="F20" i="3"/>
  <c r="G20" i="3"/>
  <c r="H20" i="3"/>
  <c r="I20" i="3"/>
  <c r="J20" i="3"/>
  <c r="K20" i="3"/>
  <c r="J21" i="6" s="1"/>
  <c r="L20" i="3"/>
  <c r="M20" i="3"/>
  <c r="E21" i="3"/>
  <c r="F21" i="3"/>
  <c r="E22" i="6" s="1"/>
  <c r="G21" i="3"/>
  <c r="H21" i="3"/>
  <c r="I21" i="3"/>
  <c r="J21" i="3"/>
  <c r="I22" i="6" s="1"/>
  <c r="K21" i="3"/>
  <c r="L21" i="3"/>
  <c r="M21" i="3"/>
  <c r="E22" i="3"/>
  <c r="F22" i="3"/>
  <c r="G22" i="3"/>
  <c r="H22" i="3"/>
  <c r="I22" i="3"/>
  <c r="H23" i="6" s="1"/>
  <c r="J22" i="3"/>
  <c r="K22" i="3"/>
  <c r="L22" i="3"/>
  <c r="M22" i="3"/>
  <c r="L23" i="6" s="1"/>
  <c r="E23" i="3"/>
  <c r="F23" i="3"/>
  <c r="G23" i="3"/>
  <c r="H23" i="3"/>
  <c r="G24" i="6" s="1"/>
  <c r="I23" i="3"/>
  <c r="J23" i="3"/>
  <c r="K23" i="3"/>
  <c r="L23" i="3"/>
  <c r="M23" i="3"/>
  <c r="E24" i="3"/>
  <c r="F24" i="3"/>
  <c r="G24" i="3"/>
  <c r="F25" i="6" s="1"/>
  <c r="H24" i="3"/>
  <c r="I24" i="3"/>
  <c r="J24" i="3"/>
  <c r="K24" i="3"/>
  <c r="J25" i="6" s="1"/>
  <c r="L24" i="3"/>
  <c r="M24" i="3"/>
  <c r="E25" i="3"/>
  <c r="F25" i="3"/>
  <c r="E26" i="6" s="1"/>
  <c r="G25" i="3"/>
  <c r="H25" i="3"/>
  <c r="I25" i="3"/>
  <c r="J25" i="3"/>
  <c r="K25" i="3"/>
  <c r="L25" i="3"/>
  <c r="M25" i="3"/>
  <c r="E26" i="3"/>
  <c r="D27" i="6" s="1"/>
  <c r="F26" i="3"/>
  <c r="G26" i="3"/>
  <c r="H26" i="3"/>
  <c r="I26" i="3"/>
  <c r="H27" i="6" s="1"/>
  <c r="J26" i="3"/>
  <c r="K26" i="3"/>
  <c r="L26" i="3"/>
  <c r="M26" i="3"/>
  <c r="L27" i="6" s="1"/>
  <c r="E27" i="3"/>
  <c r="F27" i="3"/>
  <c r="G27" i="3"/>
  <c r="H27" i="3"/>
  <c r="I27" i="3"/>
  <c r="J27" i="3"/>
  <c r="K27" i="3"/>
  <c r="L27" i="3"/>
  <c r="K28" i="6" s="1"/>
  <c r="M27" i="3"/>
  <c r="E28" i="3"/>
  <c r="F28" i="3"/>
  <c r="G28" i="3"/>
  <c r="F29" i="6" s="1"/>
  <c r="H28" i="3"/>
  <c r="I28" i="3"/>
  <c r="J28" i="3"/>
  <c r="K28" i="3"/>
  <c r="J29" i="6" s="1"/>
  <c r="L28" i="3"/>
  <c r="M28" i="3"/>
  <c r="E29" i="3"/>
  <c r="F29" i="3"/>
  <c r="G29" i="3"/>
  <c r="H29" i="3"/>
  <c r="I29" i="3"/>
  <c r="J29" i="3"/>
  <c r="I30" i="6" s="1"/>
  <c r="K29" i="3"/>
  <c r="L29" i="3"/>
  <c r="M29" i="3"/>
  <c r="E30" i="3"/>
  <c r="D31" i="6" s="1"/>
  <c r="F30" i="3"/>
  <c r="G30" i="3"/>
  <c r="H30" i="3"/>
  <c r="I30" i="3"/>
  <c r="H31" i="6" s="1"/>
  <c r="J30" i="3"/>
  <c r="K30" i="3"/>
  <c r="L30" i="3"/>
  <c r="M30" i="3"/>
  <c r="E31" i="3"/>
  <c r="F31" i="3"/>
  <c r="G31" i="3"/>
  <c r="H31" i="3"/>
  <c r="G32" i="6" s="1"/>
  <c r="I31" i="3"/>
  <c r="J31" i="3"/>
  <c r="K31" i="3"/>
  <c r="L31" i="3"/>
  <c r="K32" i="6" s="1"/>
  <c r="M31" i="3"/>
  <c r="E32" i="3"/>
  <c r="F32" i="3"/>
  <c r="G32" i="3"/>
  <c r="F33" i="6" s="1"/>
  <c r="H32" i="3"/>
  <c r="I32" i="3"/>
  <c r="J32" i="3"/>
  <c r="K32" i="3"/>
  <c r="L32" i="3"/>
  <c r="M32" i="3"/>
  <c r="E33" i="3"/>
  <c r="F33" i="3"/>
  <c r="E34" i="6" s="1"/>
  <c r="G33" i="3"/>
  <c r="H33" i="3"/>
  <c r="I33" i="3"/>
  <c r="J33" i="3"/>
  <c r="I34" i="6" s="1"/>
  <c r="K33" i="3"/>
  <c r="L33" i="3"/>
  <c r="M33" i="3"/>
  <c r="E34" i="3"/>
  <c r="D35" i="6" s="1"/>
  <c r="F34" i="3"/>
  <c r="G34" i="3"/>
  <c r="H34" i="3"/>
  <c r="I34" i="3"/>
  <c r="J34" i="3"/>
  <c r="K34" i="3"/>
  <c r="L34" i="3"/>
  <c r="M34" i="3"/>
  <c r="L35" i="6" s="1"/>
  <c r="E35" i="3"/>
  <c r="F35" i="3"/>
  <c r="G35" i="3"/>
  <c r="H35" i="3"/>
  <c r="G36" i="6" s="1"/>
  <c r="I35" i="3"/>
  <c r="J35" i="3"/>
  <c r="K35" i="3"/>
  <c r="L35" i="3"/>
  <c r="K36" i="6" s="1"/>
  <c r="M35" i="3"/>
  <c r="E36" i="3"/>
  <c r="F36" i="3"/>
  <c r="G36" i="3"/>
  <c r="H36" i="3"/>
  <c r="I36" i="3"/>
  <c r="J36" i="3"/>
  <c r="K36" i="3"/>
  <c r="J37" i="6" s="1"/>
  <c r="L36" i="3"/>
  <c r="M36" i="3"/>
  <c r="E37" i="3"/>
  <c r="F37" i="3"/>
  <c r="E38" i="6" s="1"/>
  <c r="G37" i="3"/>
  <c r="H37" i="3"/>
  <c r="I37" i="3"/>
  <c r="J37" i="3"/>
  <c r="I38" i="6" s="1"/>
  <c r="K37" i="3"/>
  <c r="L37" i="3"/>
  <c r="M37" i="3"/>
  <c r="E38" i="3"/>
  <c r="F38" i="3"/>
  <c r="G38" i="3"/>
  <c r="H38" i="3"/>
  <c r="I38" i="3"/>
  <c r="H39" i="6" s="1"/>
  <c r="J38" i="3"/>
  <c r="K38" i="3"/>
  <c r="L38" i="3"/>
  <c r="M38" i="3"/>
  <c r="L39" i="6" s="1"/>
  <c r="E39" i="3"/>
  <c r="F39" i="3"/>
  <c r="G39" i="3"/>
  <c r="H39" i="3"/>
  <c r="G40" i="6" s="1"/>
  <c r="I39" i="3"/>
  <c r="J39" i="3"/>
  <c r="K39" i="3"/>
  <c r="L39" i="3"/>
  <c r="M39" i="3"/>
  <c r="E40" i="3"/>
  <c r="F40" i="3"/>
  <c r="G40" i="3"/>
  <c r="F41" i="6" s="1"/>
  <c r="H40" i="3"/>
  <c r="I40" i="3"/>
  <c r="J40" i="3"/>
  <c r="K40" i="3"/>
  <c r="J41" i="6" s="1"/>
  <c r="L40" i="3"/>
  <c r="M40" i="3"/>
  <c r="E41" i="3"/>
  <c r="F41" i="3"/>
  <c r="E42" i="6" s="1"/>
  <c r="G41" i="3"/>
  <c r="H41" i="3"/>
  <c r="I41" i="3"/>
  <c r="J41" i="3"/>
  <c r="K41" i="3"/>
  <c r="L41" i="3"/>
  <c r="M41" i="3"/>
  <c r="E42" i="3"/>
  <c r="D43" i="6" s="1"/>
  <c r="F42" i="3"/>
  <c r="G42" i="3"/>
  <c r="H42" i="3"/>
  <c r="I42" i="3"/>
  <c r="H43" i="6" s="1"/>
  <c r="J42" i="3"/>
  <c r="K42" i="3"/>
  <c r="L42" i="3"/>
  <c r="M42" i="3"/>
  <c r="L43" i="6" s="1"/>
  <c r="E43" i="3"/>
  <c r="F43" i="3"/>
  <c r="G43" i="3"/>
  <c r="H43" i="3"/>
  <c r="I43" i="3"/>
  <c r="J43" i="3"/>
  <c r="K43" i="3"/>
  <c r="L43" i="3"/>
  <c r="K44" i="6" s="1"/>
  <c r="M43" i="3"/>
  <c r="E44" i="3"/>
  <c r="F44" i="3"/>
  <c r="G44" i="3"/>
  <c r="F45" i="6" s="1"/>
  <c r="H44" i="3"/>
  <c r="I44" i="3"/>
  <c r="J44" i="3"/>
  <c r="K44" i="3"/>
  <c r="J45" i="6" s="1"/>
  <c r="L44" i="3"/>
  <c r="M44" i="3"/>
  <c r="E45" i="3"/>
  <c r="F45" i="3"/>
  <c r="G45" i="3"/>
  <c r="H45" i="3"/>
  <c r="I45" i="3"/>
  <c r="J45" i="3"/>
  <c r="I46" i="6" s="1"/>
  <c r="K45" i="3"/>
  <c r="L45" i="3"/>
  <c r="M45" i="3"/>
  <c r="E46" i="3"/>
  <c r="D47" i="6" s="1"/>
  <c r="F46" i="3"/>
  <c r="G46" i="3"/>
  <c r="H46" i="3"/>
  <c r="I46" i="3"/>
  <c r="H47" i="6" s="1"/>
  <c r="J46" i="3"/>
  <c r="K46" i="3"/>
  <c r="L46" i="3"/>
  <c r="M46" i="3"/>
  <c r="E47" i="3"/>
  <c r="F47" i="3"/>
  <c r="G47" i="3"/>
  <c r="H47" i="3"/>
  <c r="G48" i="6" s="1"/>
  <c r="I47" i="3"/>
  <c r="J47" i="3"/>
  <c r="K47" i="3"/>
  <c r="L47" i="3"/>
  <c r="K48" i="6" s="1"/>
  <c r="M47" i="3"/>
  <c r="E48" i="3"/>
  <c r="F48" i="3"/>
  <c r="G48" i="3"/>
  <c r="F49" i="6" s="1"/>
  <c r="H48" i="3"/>
  <c r="I48" i="3"/>
  <c r="J48" i="3"/>
  <c r="K48" i="3"/>
  <c r="L48" i="3"/>
  <c r="M48" i="3"/>
  <c r="E49" i="3"/>
  <c r="F49" i="3"/>
  <c r="E50" i="6" s="1"/>
  <c r="G49" i="3"/>
  <c r="H49" i="3"/>
  <c r="I49" i="3"/>
  <c r="J49" i="3"/>
  <c r="I50" i="6" s="1"/>
  <c r="K49" i="3"/>
  <c r="L49" i="3"/>
  <c r="M49" i="3"/>
  <c r="E50" i="3"/>
  <c r="D51" i="6" s="1"/>
  <c r="F50" i="3"/>
  <c r="G50" i="3"/>
  <c r="H50" i="3"/>
  <c r="I50" i="3"/>
  <c r="J50" i="3"/>
  <c r="K50" i="3"/>
  <c r="L50" i="3"/>
  <c r="M50" i="3"/>
  <c r="L51" i="6" s="1"/>
  <c r="E51" i="3"/>
  <c r="F51" i="3"/>
  <c r="G51" i="3"/>
  <c r="H51" i="3"/>
  <c r="G52" i="6" s="1"/>
  <c r="I51" i="3"/>
  <c r="J51" i="3"/>
  <c r="K51" i="3"/>
  <c r="L51" i="3"/>
  <c r="K52" i="6" s="1"/>
  <c r="M51" i="3"/>
  <c r="E52" i="3"/>
  <c r="F52" i="3"/>
  <c r="G52" i="3"/>
  <c r="H52" i="3"/>
  <c r="I52" i="3"/>
  <c r="J52" i="3"/>
  <c r="K52" i="3"/>
  <c r="J53" i="6" s="1"/>
  <c r="L52" i="3"/>
  <c r="M52" i="3"/>
  <c r="K8" i="6"/>
  <c r="I10" i="6"/>
  <c r="G12" i="6"/>
  <c r="E14" i="6"/>
  <c r="L15" i="6"/>
  <c r="J17" i="6"/>
  <c r="H19" i="6"/>
  <c r="F21" i="6"/>
  <c r="D23" i="6"/>
  <c r="K24" i="6"/>
  <c r="I26" i="6"/>
  <c r="G28" i="6"/>
  <c r="E30" i="6"/>
  <c r="L31" i="6"/>
  <c r="J33" i="6"/>
  <c r="H35" i="6"/>
  <c r="F37" i="6"/>
  <c r="D39" i="6"/>
  <c r="K40" i="6"/>
  <c r="I42" i="6"/>
  <c r="G44" i="6"/>
  <c r="E46" i="6"/>
  <c r="L47" i="6"/>
  <c r="J49" i="6"/>
  <c r="H51" i="6"/>
  <c r="F53" i="6"/>
  <c r="D8" i="6"/>
  <c r="E8" i="6"/>
  <c r="F8" i="6"/>
  <c r="H8" i="6"/>
  <c r="I8" i="6"/>
  <c r="J8" i="6"/>
  <c r="L8" i="6"/>
  <c r="D9" i="6"/>
  <c r="E9" i="6"/>
  <c r="G9" i="6"/>
  <c r="H9" i="6"/>
  <c r="I9" i="6"/>
  <c r="K9" i="6"/>
  <c r="L9" i="6"/>
  <c r="D10" i="6"/>
  <c r="F10" i="6"/>
  <c r="G10" i="6"/>
  <c r="H10" i="6"/>
  <c r="J10" i="6"/>
  <c r="K10" i="6"/>
  <c r="L10" i="6"/>
  <c r="E11" i="6"/>
  <c r="F11" i="6"/>
  <c r="G11" i="6"/>
  <c r="I11" i="6"/>
  <c r="J11" i="6"/>
  <c r="K11" i="6"/>
  <c r="D12" i="6"/>
  <c r="E12" i="6"/>
  <c r="F12" i="6"/>
  <c r="H12" i="6"/>
  <c r="I12" i="6"/>
  <c r="J12" i="6"/>
  <c r="L12" i="6"/>
  <c r="D13" i="6"/>
  <c r="E13" i="6"/>
  <c r="G13" i="6"/>
  <c r="H13" i="6"/>
  <c r="I13" i="6"/>
  <c r="K13" i="6"/>
  <c r="L13" i="6"/>
  <c r="D14" i="6"/>
  <c r="F14" i="6"/>
  <c r="G14" i="6"/>
  <c r="H14" i="6"/>
  <c r="J14" i="6"/>
  <c r="K14" i="6"/>
  <c r="L14" i="6"/>
  <c r="E15" i="6"/>
  <c r="F15" i="6"/>
  <c r="G15" i="6"/>
  <c r="I15" i="6"/>
  <c r="J15" i="6"/>
  <c r="K15" i="6"/>
  <c r="D16" i="6"/>
  <c r="E16" i="6"/>
  <c r="F16" i="6"/>
  <c r="H16" i="6"/>
  <c r="I16" i="6"/>
  <c r="J16" i="6"/>
  <c r="L16" i="6"/>
  <c r="D17" i="6"/>
  <c r="E17" i="6"/>
  <c r="G17" i="6"/>
  <c r="H17" i="6"/>
  <c r="I17" i="6"/>
  <c r="K17" i="6"/>
  <c r="L17" i="6"/>
  <c r="D18" i="6"/>
  <c r="F18" i="6"/>
  <c r="G18" i="6"/>
  <c r="H18" i="6"/>
  <c r="J18" i="6"/>
  <c r="K18" i="6"/>
  <c r="L18" i="6"/>
  <c r="E19" i="6"/>
  <c r="F19" i="6"/>
  <c r="G19" i="6"/>
  <c r="I19" i="6"/>
  <c r="J19" i="6"/>
  <c r="K19" i="6"/>
  <c r="D20" i="6"/>
  <c r="E20" i="6"/>
  <c r="F20" i="6"/>
  <c r="H20" i="6"/>
  <c r="I20" i="6"/>
  <c r="J20" i="6"/>
  <c r="L20" i="6"/>
  <c r="D21" i="6"/>
  <c r="E21" i="6"/>
  <c r="G21" i="6"/>
  <c r="H21" i="6"/>
  <c r="I21" i="6"/>
  <c r="K21" i="6"/>
  <c r="L21" i="6"/>
  <c r="D22" i="6"/>
  <c r="F22" i="6"/>
  <c r="G22" i="6"/>
  <c r="H22" i="6"/>
  <c r="J22" i="6"/>
  <c r="K22" i="6"/>
  <c r="L22" i="6"/>
  <c r="E23" i="6"/>
  <c r="F23" i="6"/>
  <c r="G23" i="6"/>
  <c r="I23" i="6"/>
  <c r="J23" i="6"/>
  <c r="K23" i="6"/>
  <c r="D24" i="6"/>
  <c r="E24" i="6"/>
  <c r="F24" i="6"/>
  <c r="H24" i="6"/>
  <c r="I24" i="6"/>
  <c r="J24" i="6"/>
  <c r="L24" i="6"/>
  <c r="D25" i="6"/>
  <c r="E25" i="6"/>
  <c r="G25" i="6"/>
  <c r="H25" i="6"/>
  <c r="I25" i="6"/>
  <c r="K25" i="6"/>
  <c r="L25" i="6"/>
  <c r="D26" i="6"/>
  <c r="F26" i="6"/>
  <c r="G26" i="6"/>
  <c r="H26" i="6"/>
  <c r="J26" i="6"/>
  <c r="K26" i="6"/>
  <c r="L26" i="6"/>
  <c r="E27" i="6"/>
  <c r="F27" i="6"/>
  <c r="G27" i="6"/>
  <c r="I27" i="6"/>
  <c r="J27" i="6"/>
  <c r="K27" i="6"/>
  <c r="D28" i="6"/>
  <c r="E28" i="6"/>
  <c r="F28" i="6"/>
  <c r="H28" i="6"/>
  <c r="I28" i="6"/>
  <c r="J28" i="6"/>
  <c r="L28" i="6"/>
  <c r="D29" i="6"/>
  <c r="E29" i="6"/>
  <c r="G29" i="6"/>
  <c r="H29" i="6"/>
  <c r="I29" i="6"/>
  <c r="K29" i="6"/>
  <c r="L29" i="6"/>
  <c r="D30" i="6"/>
  <c r="F30" i="6"/>
  <c r="G30" i="6"/>
  <c r="H30" i="6"/>
  <c r="J30" i="6"/>
  <c r="K30" i="6"/>
  <c r="L30" i="6"/>
  <c r="E31" i="6"/>
  <c r="F31" i="6"/>
  <c r="G31" i="6"/>
  <c r="I31" i="6"/>
  <c r="J31" i="6"/>
  <c r="K31" i="6"/>
  <c r="D32" i="6"/>
  <c r="E32" i="6"/>
  <c r="F32" i="6"/>
  <c r="H32" i="6"/>
  <c r="I32" i="6"/>
  <c r="J32" i="6"/>
  <c r="L32" i="6"/>
  <c r="D33" i="6"/>
  <c r="E33" i="6"/>
  <c r="G33" i="6"/>
  <c r="H33" i="6"/>
  <c r="I33" i="6"/>
  <c r="K33" i="6"/>
  <c r="L33" i="6"/>
  <c r="D34" i="6"/>
  <c r="F34" i="6"/>
  <c r="G34" i="6"/>
  <c r="H34" i="6"/>
  <c r="J34" i="6"/>
  <c r="K34" i="6"/>
  <c r="L34" i="6"/>
  <c r="E35" i="6"/>
  <c r="F35" i="6"/>
  <c r="G35" i="6"/>
  <c r="I35" i="6"/>
  <c r="J35" i="6"/>
  <c r="K35" i="6"/>
  <c r="D36" i="6"/>
  <c r="E36" i="6"/>
  <c r="F36" i="6"/>
  <c r="H36" i="6"/>
  <c r="I36" i="6"/>
  <c r="J36" i="6"/>
  <c r="L36" i="6"/>
  <c r="D37" i="6"/>
  <c r="E37" i="6"/>
  <c r="G37" i="6"/>
  <c r="H37" i="6"/>
  <c r="I37" i="6"/>
  <c r="K37" i="6"/>
  <c r="L37" i="6"/>
  <c r="D38" i="6"/>
  <c r="F38" i="6"/>
  <c r="G38" i="6"/>
  <c r="H38" i="6"/>
  <c r="J38" i="6"/>
  <c r="K38" i="6"/>
  <c r="L38" i="6"/>
  <c r="E39" i="6"/>
  <c r="F39" i="6"/>
  <c r="G39" i="6"/>
  <c r="I39" i="6"/>
  <c r="J39" i="6"/>
  <c r="K39" i="6"/>
  <c r="D40" i="6"/>
  <c r="E40" i="6"/>
  <c r="F40" i="6"/>
  <c r="H40" i="6"/>
  <c r="I40" i="6"/>
  <c r="J40" i="6"/>
  <c r="L40" i="6"/>
  <c r="D41" i="6"/>
  <c r="E41" i="6"/>
  <c r="G41" i="6"/>
  <c r="H41" i="6"/>
  <c r="I41" i="6"/>
  <c r="K41" i="6"/>
  <c r="L41" i="6"/>
  <c r="D42" i="6"/>
  <c r="F42" i="6"/>
  <c r="G42" i="6"/>
  <c r="H42" i="6"/>
  <c r="J42" i="6"/>
  <c r="K42" i="6"/>
  <c r="L42" i="6"/>
  <c r="E43" i="6"/>
  <c r="F43" i="6"/>
  <c r="G43" i="6"/>
  <c r="I43" i="6"/>
  <c r="J43" i="6"/>
  <c r="K43" i="6"/>
  <c r="D44" i="6"/>
  <c r="E44" i="6"/>
  <c r="F44" i="6"/>
  <c r="H44" i="6"/>
  <c r="I44" i="6"/>
  <c r="J44" i="6"/>
  <c r="L44" i="6"/>
  <c r="D45" i="6"/>
  <c r="E45" i="6"/>
  <c r="G45" i="6"/>
  <c r="H45" i="6"/>
  <c r="I45" i="6"/>
  <c r="K45" i="6"/>
  <c r="L45" i="6"/>
  <c r="D46" i="6"/>
  <c r="F46" i="6"/>
  <c r="G46" i="6"/>
  <c r="H46" i="6"/>
  <c r="J46" i="6"/>
  <c r="K46" i="6"/>
  <c r="L46" i="6"/>
  <c r="E47" i="6"/>
  <c r="F47" i="6"/>
  <c r="G47" i="6"/>
  <c r="I47" i="6"/>
  <c r="J47" i="6"/>
  <c r="K47" i="6"/>
  <c r="D48" i="6"/>
  <c r="E48" i="6"/>
  <c r="F48" i="6"/>
  <c r="H48" i="6"/>
  <c r="I48" i="6"/>
  <c r="J48" i="6"/>
  <c r="L48" i="6"/>
  <c r="D49" i="6"/>
  <c r="E49" i="6"/>
  <c r="G49" i="6"/>
  <c r="H49" i="6"/>
  <c r="I49" i="6"/>
  <c r="K49" i="6"/>
  <c r="L49" i="6"/>
  <c r="D50" i="6"/>
  <c r="F50" i="6"/>
  <c r="G50" i="6"/>
  <c r="H50" i="6"/>
  <c r="J50" i="6"/>
  <c r="K50" i="6"/>
  <c r="L50" i="6"/>
  <c r="E51" i="6"/>
  <c r="F51" i="6"/>
  <c r="G51" i="6"/>
  <c r="I51" i="6"/>
  <c r="J51" i="6"/>
  <c r="K51" i="6"/>
  <c r="D52" i="6"/>
  <c r="E52" i="6"/>
  <c r="F52" i="6"/>
  <c r="H52" i="6"/>
  <c r="I52" i="6"/>
  <c r="J52" i="6"/>
  <c r="L52" i="6"/>
  <c r="D53" i="6"/>
  <c r="E53" i="6"/>
  <c r="G53" i="6"/>
  <c r="H53" i="6"/>
  <c r="I53" i="6"/>
  <c r="K53" i="6"/>
  <c r="L53" i="6"/>
  <c r="E7" i="6"/>
  <c r="F7" i="6"/>
  <c r="G7" i="6"/>
  <c r="I7" i="6"/>
  <c r="J7" i="6"/>
  <c r="K7" i="6"/>
  <c r="D7" i="6"/>
  <c r="D8" i="4"/>
  <c r="E8" i="4"/>
  <c r="F8" i="4"/>
  <c r="H8" i="4"/>
  <c r="I8" i="4"/>
  <c r="J8" i="4"/>
  <c r="L8" i="4"/>
  <c r="D9" i="4"/>
  <c r="E9" i="4"/>
  <c r="G9" i="4"/>
  <c r="H9" i="4"/>
  <c r="I9" i="4"/>
  <c r="K9" i="4"/>
  <c r="L9" i="4"/>
  <c r="D10" i="4"/>
  <c r="F10" i="4"/>
  <c r="G10" i="4"/>
  <c r="H10" i="4"/>
  <c r="J10" i="4"/>
  <c r="K10" i="4"/>
  <c r="L10" i="4"/>
  <c r="E11" i="4"/>
  <c r="F11" i="4"/>
  <c r="G11" i="4"/>
  <c r="I11" i="4"/>
  <c r="J11" i="4"/>
  <c r="K11" i="4"/>
  <c r="D12" i="4"/>
  <c r="E12" i="4"/>
  <c r="F12" i="4"/>
  <c r="H12" i="4"/>
  <c r="I12" i="4"/>
  <c r="J12" i="4"/>
  <c r="L12" i="4"/>
  <c r="D13" i="4"/>
  <c r="E13" i="4"/>
  <c r="G13" i="4"/>
  <c r="H13" i="4"/>
  <c r="I13" i="4"/>
  <c r="K13" i="4"/>
  <c r="L13" i="4"/>
  <c r="D14" i="4"/>
  <c r="F14" i="4"/>
  <c r="G14" i="4"/>
  <c r="H14" i="4"/>
  <c r="J14" i="4"/>
  <c r="K14" i="4"/>
  <c r="L14" i="4"/>
  <c r="E15" i="4"/>
  <c r="F15" i="4"/>
  <c r="G15" i="4"/>
  <c r="I15" i="4"/>
  <c r="J15" i="4"/>
  <c r="K15" i="4"/>
  <c r="D16" i="4"/>
  <c r="E16" i="4"/>
  <c r="F16" i="4"/>
  <c r="H16" i="4"/>
  <c r="I16" i="4"/>
  <c r="J16" i="4"/>
  <c r="L16" i="4"/>
  <c r="D17" i="4"/>
  <c r="E17" i="4"/>
  <c r="G17" i="4"/>
  <c r="H17" i="4"/>
  <c r="I17" i="4"/>
  <c r="K17" i="4"/>
  <c r="L17" i="4"/>
  <c r="D18" i="4"/>
  <c r="F18" i="4"/>
  <c r="G18" i="4"/>
  <c r="H18" i="4"/>
  <c r="J18" i="4"/>
  <c r="K18" i="4"/>
  <c r="L18" i="4"/>
  <c r="E19" i="4"/>
  <c r="F19" i="4"/>
  <c r="G19" i="4"/>
  <c r="I19" i="4"/>
  <c r="J19" i="4"/>
  <c r="K19" i="4"/>
  <c r="D20" i="4"/>
  <c r="E20" i="4"/>
  <c r="F20" i="4"/>
  <c r="H20" i="4"/>
  <c r="I20" i="4"/>
  <c r="J20" i="4"/>
  <c r="L20" i="4"/>
  <c r="D21" i="4"/>
  <c r="E21" i="4"/>
  <c r="G21" i="4"/>
  <c r="H21" i="4"/>
  <c r="I21" i="4"/>
  <c r="K21" i="4"/>
  <c r="L21" i="4"/>
  <c r="D22" i="4"/>
  <c r="F22" i="4"/>
  <c r="G22" i="4"/>
  <c r="H22" i="4"/>
  <c r="J22" i="4"/>
  <c r="K22" i="4"/>
  <c r="L22" i="4"/>
  <c r="E23" i="4"/>
  <c r="F23" i="4"/>
  <c r="G23" i="4"/>
  <c r="I23" i="4"/>
  <c r="J23" i="4"/>
  <c r="K23" i="4"/>
  <c r="D24" i="4"/>
  <c r="E24" i="4"/>
  <c r="F24" i="4"/>
  <c r="H24" i="4"/>
  <c r="I24" i="4"/>
  <c r="J24" i="4"/>
  <c r="L24" i="4"/>
  <c r="D25" i="4"/>
  <c r="E25" i="4"/>
  <c r="G25" i="4"/>
  <c r="H25" i="4"/>
  <c r="I25" i="4"/>
  <c r="K25" i="4"/>
  <c r="L25" i="4"/>
  <c r="D26" i="4"/>
  <c r="F26" i="4"/>
  <c r="G26" i="4"/>
  <c r="H26" i="4"/>
  <c r="J26" i="4"/>
  <c r="K26" i="4"/>
  <c r="L26" i="4"/>
  <c r="E27" i="4"/>
  <c r="F27" i="4"/>
  <c r="G27" i="4"/>
  <c r="I27" i="4"/>
  <c r="J27" i="4"/>
  <c r="K27" i="4"/>
  <c r="D28" i="4"/>
  <c r="E28" i="4"/>
  <c r="F28" i="4"/>
  <c r="H28" i="4"/>
  <c r="I28" i="4"/>
  <c r="J28" i="4"/>
  <c r="L28" i="4"/>
  <c r="D29" i="4"/>
  <c r="E29" i="4"/>
  <c r="G29" i="4"/>
  <c r="H29" i="4"/>
  <c r="I29" i="4"/>
  <c r="K29" i="4"/>
  <c r="L29" i="4"/>
  <c r="D30" i="4"/>
  <c r="F30" i="4"/>
  <c r="G30" i="4"/>
  <c r="H30" i="4"/>
  <c r="J30" i="4"/>
  <c r="K30" i="4"/>
  <c r="L30" i="4"/>
  <c r="E31" i="4"/>
  <c r="F31" i="4"/>
  <c r="G31" i="4"/>
  <c r="I31" i="4"/>
  <c r="J31" i="4"/>
  <c r="K31" i="4"/>
  <c r="D32" i="4"/>
  <c r="E32" i="4"/>
  <c r="F32" i="4"/>
  <c r="H32" i="4"/>
  <c r="I32" i="4"/>
  <c r="J32" i="4"/>
  <c r="L32" i="4"/>
  <c r="D33" i="4"/>
  <c r="E33" i="4"/>
  <c r="G33" i="4"/>
  <c r="H33" i="4"/>
  <c r="I33" i="4"/>
  <c r="K33" i="4"/>
  <c r="L33" i="4"/>
  <c r="D34" i="4"/>
  <c r="F34" i="4"/>
  <c r="G34" i="4"/>
  <c r="H34" i="4"/>
  <c r="J34" i="4"/>
  <c r="K34" i="4"/>
  <c r="L34" i="4"/>
  <c r="E35" i="4"/>
  <c r="F35" i="4"/>
  <c r="G35" i="4"/>
  <c r="I35" i="4"/>
  <c r="J35" i="4"/>
  <c r="K35" i="4"/>
  <c r="D36" i="4"/>
  <c r="E36" i="4"/>
  <c r="F36" i="4"/>
  <c r="H36" i="4"/>
  <c r="I36" i="4"/>
  <c r="J36" i="4"/>
  <c r="L36" i="4"/>
  <c r="D37" i="4"/>
  <c r="E37" i="4"/>
  <c r="G37" i="4"/>
  <c r="H37" i="4"/>
  <c r="I37" i="4"/>
  <c r="K37" i="4"/>
  <c r="L37" i="4"/>
  <c r="D38" i="4"/>
  <c r="F38" i="4"/>
  <c r="G38" i="4"/>
  <c r="H38" i="4"/>
  <c r="J38" i="4"/>
  <c r="K38" i="4"/>
  <c r="L38" i="4"/>
  <c r="E39" i="4"/>
  <c r="F39" i="4"/>
  <c r="G39" i="4"/>
  <c r="I39" i="4"/>
  <c r="J39" i="4"/>
  <c r="K39" i="4"/>
  <c r="D40" i="4"/>
  <c r="E40" i="4"/>
  <c r="F40" i="4"/>
  <c r="H40" i="4"/>
  <c r="I40" i="4"/>
  <c r="J40" i="4"/>
  <c r="L40" i="4"/>
  <c r="D41" i="4"/>
  <c r="E41" i="4"/>
  <c r="G41" i="4"/>
  <c r="H41" i="4"/>
  <c r="I41" i="4"/>
  <c r="K41" i="4"/>
  <c r="L41" i="4"/>
  <c r="D42" i="4"/>
  <c r="F42" i="4"/>
  <c r="G42" i="4"/>
  <c r="H42" i="4"/>
  <c r="J42" i="4"/>
  <c r="K42" i="4"/>
  <c r="L42" i="4"/>
  <c r="E43" i="4"/>
  <c r="F43" i="4"/>
  <c r="G43" i="4"/>
  <c r="I43" i="4"/>
  <c r="J43" i="4"/>
  <c r="K43" i="4"/>
  <c r="D44" i="4"/>
  <c r="E44" i="4"/>
  <c r="F44" i="4"/>
  <c r="H44" i="4"/>
  <c r="I44" i="4"/>
  <c r="J44" i="4"/>
  <c r="L44" i="4"/>
  <c r="D45" i="4"/>
  <c r="E45" i="4"/>
  <c r="G45" i="4"/>
  <c r="H45" i="4"/>
  <c r="I45" i="4"/>
  <c r="K45" i="4"/>
  <c r="L45" i="4"/>
  <c r="D46" i="4"/>
  <c r="F46" i="4"/>
  <c r="G46" i="4"/>
  <c r="H46" i="4"/>
  <c r="J46" i="4"/>
  <c r="K46" i="4"/>
  <c r="L46" i="4"/>
  <c r="E47" i="4"/>
  <c r="F47" i="4"/>
  <c r="G47" i="4"/>
  <c r="I47" i="4"/>
  <c r="J47" i="4"/>
  <c r="K47" i="4"/>
  <c r="D48" i="4"/>
  <c r="E48" i="4"/>
  <c r="F48" i="4"/>
  <c r="H48" i="4"/>
  <c r="I48" i="4"/>
  <c r="J48" i="4"/>
  <c r="L48" i="4"/>
  <c r="D49" i="4"/>
  <c r="E49" i="4"/>
  <c r="G49" i="4"/>
  <c r="H49" i="4"/>
  <c r="I49" i="4"/>
  <c r="K49" i="4"/>
  <c r="L49" i="4"/>
  <c r="D50" i="4"/>
  <c r="F50" i="4"/>
  <c r="G50" i="4"/>
  <c r="H50" i="4"/>
  <c r="J50" i="4"/>
  <c r="K50" i="4"/>
  <c r="L50" i="4"/>
  <c r="E51" i="4"/>
  <c r="F51" i="4"/>
  <c r="G51" i="4"/>
  <c r="I51" i="4"/>
  <c r="J51" i="4"/>
  <c r="K51" i="4"/>
  <c r="D52" i="4"/>
  <c r="E52" i="4"/>
  <c r="F52" i="4"/>
  <c r="H52" i="4"/>
  <c r="I52" i="4"/>
  <c r="J52" i="4"/>
  <c r="L52" i="4"/>
  <c r="D53" i="4"/>
  <c r="E53" i="4"/>
  <c r="G53" i="4"/>
  <c r="H53" i="4"/>
  <c r="I53" i="4"/>
  <c r="K53" i="4"/>
  <c r="L53" i="4"/>
  <c r="G7" i="4"/>
  <c r="K7" i="4"/>
  <c r="P8" i="6"/>
  <c r="P7" i="6"/>
  <c r="P8" i="4"/>
  <c r="E7" i="4" s="1"/>
  <c r="P7" i="4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F6" i="2"/>
  <c r="G6" i="2"/>
  <c r="H6" i="2"/>
  <c r="I6" i="2"/>
  <c r="J6" i="2"/>
  <c r="K6" i="2"/>
  <c r="L6" i="2"/>
  <c r="M6" i="2"/>
  <c r="E6" i="2"/>
  <c r="H7" i="4" l="1"/>
  <c r="J53" i="4"/>
  <c r="F53" i="4"/>
  <c r="K52" i="4"/>
  <c r="G52" i="4"/>
  <c r="L51" i="4"/>
  <c r="H51" i="4"/>
  <c r="D51" i="4"/>
  <c r="I50" i="4"/>
  <c r="E50" i="4"/>
  <c r="J49" i="4"/>
  <c r="F49" i="4"/>
  <c r="K48" i="4"/>
  <c r="G48" i="4"/>
  <c r="L47" i="4"/>
  <c r="H47" i="4"/>
  <c r="D47" i="4"/>
  <c r="I46" i="4"/>
  <c r="E46" i="4"/>
  <c r="J45" i="4"/>
  <c r="F45" i="4"/>
  <c r="K44" i="4"/>
  <c r="G44" i="4"/>
  <c r="L43" i="4"/>
  <c r="H43" i="4"/>
  <c r="D43" i="4"/>
  <c r="I42" i="4"/>
  <c r="E42" i="4"/>
  <c r="J41" i="4"/>
  <c r="F41" i="4"/>
  <c r="K40" i="4"/>
  <c r="G40" i="4"/>
  <c r="L39" i="4"/>
  <c r="H39" i="4"/>
  <c r="D39" i="4"/>
  <c r="I38" i="4"/>
  <c r="E38" i="4"/>
  <c r="J37" i="4"/>
  <c r="F37" i="4"/>
  <c r="K36" i="4"/>
  <c r="G36" i="4"/>
  <c r="L35" i="4"/>
  <c r="H35" i="4"/>
  <c r="D35" i="4"/>
  <c r="I34" i="4"/>
  <c r="E34" i="4"/>
  <c r="J33" i="4"/>
  <c r="F33" i="4"/>
  <c r="K32" i="4"/>
  <c r="G32" i="4"/>
  <c r="L31" i="4"/>
  <c r="H31" i="4"/>
  <c r="D31" i="4"/>
  <c r="I30" i="4"/>
  <c r="E30" i="4"/>
  <c r="J29" i="4"/>
  <c r="F29" i="4"/>
  <c r="K28" i="4"/>
  <c r="G28" i="4"/>
  <c r="L27" i="4"/>
  <c r="H27" i="4"/>
  <c r="D27" i="4"/>
  <c r="I26" i="4"/>
  <c r="E26" i="4"/>
  <c r="J25" i="4"/>
  <c r="F25" i="4"/>
  <c r="K24" i="4"/>
  <c r="G24" i="4"/>
  <c r="L23" i="4"/>
  <c r="H23" i="4"/>
  <c r="D23" i="4"/>
  <c r="I22" i="4"/>
  <c r="E22" i="4"/>
  <c r="J21" i="4"/>
  <c r="F21" i="4"/>
  <c r="K20" i="4"/>
  <c r="G20" i="4"/>
  <c r="L19" i="4"/>
  <c r="H19" i="4"/>
  <c r="D19" i="4"/>
  <c r="I18" i="4"/>
  <c r="E18" i="4"/>
  <c r="J17" i="4"/>
  <c r="F17" i="4"/>
  <c r="K16" i="4"/>
  <c r="G16" i="4"/>
  <c r="L15" i="4"/>
  <c r="H15" i="4"/>
  <c r="D15" i="4"/>
  <c r="I14" i="4"/>
  <c r="E14" i="4"/>
  <c r="J13" i="4"/>
  <c r="F13" i="4"/>
  <c r="K12" i="4"/>
  <c r="G12" i="4"/>
  <c r="L11" i="4"/>
  <c r="H11" i="4"/>
  <c r="D11" i="4"/>
  <c r="I10" i="4"/>
  <c r="E10" i="4"/>
  <c r="J9" i="4"/>
  <c r="F9" i="4"/>
  <c r="K8" i="4"/>
  <c r="G8" i="4"/>
  <c r="L7" i="6"/>
  <c r="J7" i="4"/>
  <c r="F7" i="4"/>
  <c r="D7" i="4"/>
  <c r="I7" i="4"/>
</calcChain>
</file>

<file path=xl/sharedStrings.xml><?xml version="1.0" encoding="utf-8"?>
<sst xmlns="http://schemas.openxmlformats.org/spreadsheetml/2006/main" count="325" uniqueCount="39">
  <si>
    <t>16 B</t>
  </si>
  <si>
    <t>64 B</t>
  </si>
  <si>
    <t>128 B</t>
  </si>
  <si>
    <t>256 B</t>
  </si>
  <si>
    <t>512 B</t>
  </si>
  <si>
    <t>Echo</t>
  </si>
  <si>
    <t>COPS</t>
  </si>
  <si>
    <t>eDRX</t>
  </si>
  <si>
    <t>PTAU</t>
  </si>
  <si>
    <t>Ublox-ZTE</t>
  </si>
  <si>
    <t>Quectel-ZTE</t>
  </si>
  <si>
    <t>Ublox-Nokia</t>
  </si>
  <si>
    <t>Quectel-Nokia</t>
  </si>
  <si>
    <t>Ublox-Ericsson</t>
  </si>
  <si>
    <t>Quectel-Ericsson</t>
  </si>
  <si>
    <t>Ublox-Huawei</t>
  </si>
  <si>
    <t>Quectel-Huawei</t>
  </si>
  <si>
    <t>ZTE</t>
  </si>
  <si>
    <t>Nokia</t>
  </si>
  <si>
    <t>Ericsson</t>
  </si>
  <si>
    <t>Huawei</t>
  </si>
  <si>
    <t>Ublox</t>
  </si>
  <si>
    <t>Quectel</t>
  </si>
  <si>
    <t>MTN</t>
  </si>
  <si>
    <t>Vodacom</t>
  </si>
  <si>
    <t>txCurrent</t>
  </si>
  <si>
    <t>rxCurrent</t>
  </si>
  <si>
    <t>voltage</t>
  </si>
  <si>
    <t>mul</t>
  </si>
  <si>
    <t>**ECL 0**</t>
  </si>
  <si>
    <t>**ECL 1**</t>
  </si>
  <si>
    <t>**ECL 2**</t>
  </si>
  <si>
    <t>Table: Average Power Estimate (uWh) {#tbl:energy}</t>
  </si>
  <si>
    <t>uWh</t>
  </si>
  <si>
    <t>time</t>
  </si>
  <si>
    <t>Table: Longevity Estimate in years using Reported RX, TX Time for 9.36Wh AA battery (Lithium Thionyl Chloride) with hourly uses. {#tbl:energy_longevity}</t>
  </si>
  <si>
    <t>Table: Interval Estimate in minutes using reported RX, TX Time for 9.36Wh AA battery (Lithium Thionyl Chloride) to last 1 year. {#tbl:energy_interval}</t>
  </si>
  <si>
    <t>## Interval Estimate</t>
  </si>
  <si>
    <t>## Longevity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</si>
</sst>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51"/>
  <sheetViews>
    <sheetView workbookViewId="0">
      <selection activeCell="N4" sqref="N4"/>
    </sheetView>
  </sheetViews>
  <sheetFormatPr defaultRowHeight="15"/>
  <cols>
    <col min="3" max="3" width="16.28515625" customWidth="1"/>
    <col min="16" max="16" width="19.42578125" customWidth="1"/>
  </cols>
  <sheetData>
    <row r="4" spans="3:25"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Q4" s="5" t="s">
        <v>0</v>
      </c>
      <c r="R4" s="5" t="s">
        <v>1</v>
      </c>
      <c r="S4" s="5" t="s">
        <v>2</v>
      </c>
      <c r="T4" s="5" t="s">
        <v>3</v>
      </c>
      <c r="U4" s="5" t="s">
        <v>4</v>
      </c>
      <c r="V4" s="5" t="s">
        <v>5</v>
      </c>
      <c r="W4" s="5" t="s">
        <v>6</v>
      </c>
      <c r="X4" s="5" t="s">
        <v>7</v>
      </c>
      <c r="Y4" s="5" t="s">
        <v>8</v>
      </c>
    </row>
    <row r="5" spans="3:25">
      <c r="C5" t="s">
        <v>9</v>
      </c>
      <c r="D5" s="3">
        <v>1.26</v>
      </c>
      <c r="E5" s="3">
        <v>0.65</v>
      </c>
      <c r="F5" s="3">
        <v>0.87</v>
      </c>
      <c r="G5" s="3">
        <v>1.2</v>
      </c>
      <c r="H5" s="3">
        <v>0.56000000000000005</v>
      </c>
      <c r="I5" s="3">
        <v>0.43</v>
      </c>
      <c r="J5" s="3">
        <v>0.26</v>
      </c>
      <c r="K5" s="1"/>
      <c r="L5" s="3">
        <v>0.14000000000000001</v>
      </c>
      <c r="P5" t="s">
        <v>9</v>
      </c>
      <c r="Q5" s="3">
        <v>5.43</v>
      </c>
      <c r="R5" s="3">
        <v>5.37</v>
      </c>
      <c r="S5" s="3">
        <v>5.88</v>
      </c>
      <c r="T5" s="3">
        <v>4.57</v>
      </c>
      <c r="U5" s="3">
        <v>6.56</v>
      </c>
      <c r="V5" s="3">
        <v>1.73</v>
      </c>
      <c r="W5" s="3">
        <v>1.5</v>
      </c>
      <c r="X5" s="3">
        <v>0.18</v>
      </c>
      <c r="Y5" s="3">
        <v>1.23</v>
      </c>
    </row>
    <row r="6" spans="3:25">
      <c r="C6" t="s">
        <v>10</v>
      </c>
      <c r="D6" s="3">
        <v>0.34</v>
      </c>
      <c r="E6" s="3">
        <v>0.49</v>
      </c>
      <c r="F6" s="3">
        <v>0.62</v>
      </c>
      <c r="G6" s="3">
        <v>0.87</v>
      </c>
      <c r="H6" s="3">
        <v>1.28</v>
      </c>
      <c r="I6" s="3">
        <v>0.33</v>
      </c>
      <c r="J6" s="3">
        <v>0.19</v>
      </c>
      <c r="K6" s="1"/>
      <c r="L6" s="3">
        <v>0.33</v>
      </c>
      <c r="P6" t="s">
        <v>10</v>
      </c>
      <c r="Q6" s="3">
        <v>1.77</v>
      </c>
      <c r="R6" s="3">
        <v>1.68</v>
      </c>
      <c r="S6" s="3">
        <v>1.69</v>
      </c>
      <c r="T6" s="3">
        <v>1.66</v>
      </c>
      <c r="U6" s="3">
        <v>1.82</v>
      </c>
      <c r="V6" s="3">
        <v>0.16</v>
      </c>
      <c r="W6" s="3">
        <v>1.21</v>
      </c>
      <c r="X6" s="3">
        <v>0.37</v>
      </c>
      <c r="Y6" s="3">
        <v>1.17</v>
      </c>
    </row>
    <row r="7" spans="3:25">
      <c r="C7" t="s">
        <v>11</v>
      </c>
      <c r="D7" s="3">
        <v>1.38</v>
      </c>
      <c r="E7" s="3">
        <v>1.74</v>
      </c>
      <c r="F7" s="3">
        <v>2.13</v>
      </c>
      <c r="G7" s="3">
        <v>2.74</v>
      </c>
      <c r="H7" s="3">
        <v>3.77</v>
      </c>
      <c r="I7" s="3">
        <v>1.65</v>
      </c>
      <c r="J7" s="3">
        <v>4.1900000000000004</v>
      </c>
      <c r="K7" s="1"/>
      <c r="L7" s="3">
        <v>1.55</v>
      </c>
      <c r="P7" t="s">
        <v>11</v>
      </c>
      <c r="Q7" s="3">
        <v>47.8</v>
      </c>
      <c r="R7" s="3">
        <v>14.2</v>
      </c>
      <c r="S7" s="3">
        <v>16.7</v>
      </c>
      <c r="T7" s="3">
        <v>3.8</v>
      </c>
      <c r="U7" s="3">
        <v>6.23</v>
      </c>
      <c r="V7" s="3">
        <v>3.1</v>
      </c>
      <c r="W7" s="3">
        <v>1.02</v>
      </c>
      <c r="X7" s="3">
        <v>1.77</v>
      </c>
      <c r="Y7" s="3">
        <v>9.5</v>
      </c>
    </row>
    <row r="8" spans="3:25">
      <c r="C8" t="s">
        <v>12</v>
      </c>
      <c r="D8" s="3">
        <v>2.76</v>
      </c>
      <c r="E8" s="1"/>
      <c r="F8" s="1"/>
      <c r="G8" s="1"/>
      <c r="H8" s="1"/>
      <c r="I8" s="3">
        <v>1.01</v>
      </c>
      <c r="J8" s="3">
        <v>1.9</v>
      </c>
      <c r="K8" s="1"/>
      <c r="L8" s="3">
        <v>1.52</v>
      </c>
      <c r="P8" t="s">
        <v>12</v>
      </c>
      <c r="Q8" s="3">
        <v>139</v>
      </c>
      <c r="R8" s="3">
        <v>162</v>
      </c>
      <c r="S8" s="3">
        <v>168</v>
      </c>
      <c r="T8" s="3">
        <v>159</v>
      </c>
      <c r="U8" s="3">
        <v>170</v>
      </c>
      <c r="V8" s="3">
        <v>1.78</v>
      </c>
      <c r="W8" s="3">
        <v>6.39</v>
      </c>
      <c r="X8" s="3">
        <v>18.600000000000001</v>
      </c>
      <c r="Y8" s="3">
        <v>6.13</v>
      </c>
    </row>
    <row r="9" spans="3:25">
      <c r="C9" t="s">
        <v>13</v>
      </c>
      <c r="D9" s="3">
        <v>0.43</v>
      </c>
      <c r="E9" s="3">
        <v>0.49</v>
      </c>
      <c r="F9" s="3">
        <v>0.57999999999999996</v>
      </c>
      <c r="G9" s="3">
        <v>0.81</v>
      </c>
      <c r="H9" s="3">
        <v>1.1599999999999999</v>
      </c>
      <c r="I9" s="3">
        <v>1.57</v>
      </c>
      <c r="J9" s="3">
        <v>7.0000000000000007E-2</v>
      </c>
      <c r="K9" s="1"/>
      <c r="L9" s="3">
        <v>0.38</v>
      </c>
      <c r="P9" t="s">
        <v>13</v>
      </c>
      <c r="Q9" s="3">
        <v>1.36</v>
      </c>
      <c r="R9" s="3">
        <v>1.27</v>
      </c>
      <c r="S9" s="3">
        <v>1.26</v>
      </c>
      <c r="T9" s="3">
        <v>1.3</v>
      </c>
      <c r="U9" s="3">
        <v>1.32</v>
      </c>
      <c r="V9" s="3">
        <v>9.43</v>
      </c>
      <c r="W9" s="1"/>
      <c r="X9" s="3">
        <v>0.28999999999999998</v>
      </c>
      <c r="Y9" s="3">
        <v>1.1200000000000001</v>
      </c>
    </row>
    <row r="10" spans="3:25">
      <c r="C10" t="s">
        <v>14</v>
      </c>
      <c r="D10" s="3">
        <v>0.21</v>
      </c>
      <c r="E10" s="3">
        <v>0.2</v>
      </c>
      <c r="F10" s="3">
        <v>0.24</v>
      </c>
      <c r="G10" s="3">
        <v>0.28000000000000003</v>
      </c>
      <c r="H10" s="3">
        <v>0.38</v>
      </c>
      <c r="I10" s="3">
        <v>0.4</v>
      </c>
      <c r="J10" s="3">
        <v>0.49</v>
      </c>
      <c r="K10" s="1"/>
      <c r="L10" s="3">
        <v>0.17</v>
      </c>
      <c r="P10" t="s">
        <v>14</v>
      </c>
      <c r="Q10" s="3">
        <v>1.42</v>
      </c>
      <c r="R10" s="3">
        <v>1.26</v>
      </c>
      <c r="S10" s="3">
        <v>1.26</v>
      </c>
      <c r="T10" s="3">
        <v>1.24</v>
      </c>
      <c r="U10" s="3">
        <v>1.35</v>
      </c>
      <c r="V10" s="3">
        <v>10.3</v>
      </c>
      <c r="W10" s="3">
        <v>1.76</v>
      </c>
      <c r="X10" s="3">
        <v>0.3</v>
      </c>
      <c r="Y10" s="3">
        <v>0.93</v>
      </c>
    </row>
    <row r="11" spans="3:25">
      <c r="C11" t="s">
        <v>15</v>
      </c>
      <c r="D11" s="3">
        <v>0.65</v>
      </c>
      <c r="E11" s="3">
        <v>0.56000000000000005</v>
      </c>
      <c r="F11" s="3">
        <v>0.92</v>
      </c>
      <c r="G11" s="3">
        <v>0.75</v>
      </c>
      <c r="H11" s="3">
        <v>0.7</v>
      </c>
      <c r="I11" s="3">
        <v>2.72</v>
      </c>
      <c r="J11" s="1"/>
      <c r="K11" s="1"/>
      <c r="L11" s="3">
        <v>1.06</v>
      </c>
      <c r="P11" t="s">
        <v>15</v>
      </c>
      <c r="Q11" s="3">
        <v>0.99</v>
      </c>
      <c r="R11" s="3">
        <v>0.81</v>
      </c>
      <c r="S11" s="3">
        <v>0.85</v>
      </c>
      <c r="T11" s="3">
        <v>0.86</v>
      </c>
      <c r="U11" s="3">
        <v>0.98</v>
      </c>
      <c r="V11" s="3">
        <v>74.400000000000006</v>
      </c>
      <c r="W11" s="1"/>
      <c r="X11" s="3">
        <v>0.64</v>
      </c>
      <c r="Y11" s="3">
        <v>4.49</v>
      </c>
    </row>
    <row r="12" spans="3:25">
      <c r="C12" t="s">
        <v>16</v>
      </c>
      <c r="D12" s="3">
        <v>0.67</v>
      </c>
      <c r="E12" s="3">
        <v>0.49</v>
      </c>
      <c r="F12" s="3">
        <v>0.88</v>
      </c>
      <c r="G12" s="3">
        <v>0.79</v>
      </c>
      <c r="H12" s="3">
        <v>0.86</v>
      </c>
      <c r="I12" s="3">
        <v>0.84</v>
      </c>
      <c r="J12" s="3">
        <v>0.15</v>
      </c>
      <c r="K12" s="1"/>
      <c r="L12" s="3">
        <v>1.05</v>
      </c>
      <c r="P12" t="s">
        <v>16</v>
      </c>
      <c r="Q12" s="3">
        <v>26.2</v>
      </c>
      <c r="R12" s="3">
        <v>3.41</v>
      </c>
      <c r="S12" s="3">
        <v>3.39</v>
      </c>
      <c r="T12" s="3">
        <v>7.17</v>
      </c>
      <c r="U12" s="3">
        <v>5.0599999999999996</v>
      </c>
      <c r="V12" s="3">
        <v>29.8</v>
      </c>
      <c r="W12" s="3">
        <v>5.59</v>
      </c>
      <c r="X12" s="3">
        <v>0.37</v>
      </c>
      <c r="Y12" s="3">
        <v>6.5</v>
      </c>
    </row>
    <row r="13" spans="3:25">
      <c r="D13" s="1"/>
      <c r="E13" s="1"/>
      <c r="F13" s="1"/>
      <c r="G13" s="1"/>
      <c r="H13" s="1"/>
      <c r="I13" s="1"/>
      <c r="J13" s="1"/>
      <c r="K13" s="1"/>
      <c r="L13" s="1"/>
      <c r="Q13" s="1"/>
      <c r="R13" s="1"/>
      <c r="S13" s="1"/>
      <c r="T13" s="1"/>
      <c r="U13" s="1"/>
      <c r="V13" s="1"/>
      <c r="W13" s="1"/>
      <c r="X13" s="1"/>
      <c r="Y13" s="1"/>
    </row>
    <row r="14" spans="3:25">
      <c r="C14" t="s">
        <v>17</v>
      </c>
      <c r="D14" s="3">
        <v>0.8</v>
      </c>
      <c r="E14" s="3">
        <v>0.56999999999999995</v>
      </c>
      <c r="F14" s="3">
        <v>0.74</v>
      </c>
      <c r="G14" s="3">
        <v>1.04</v>
      </c>
      <c r="H14" s="3">
        <v>0.92</v>
      </c>
      <c r="I14" s="3">
        <v>0.38</v>
      </c>
      <c r="J14" s="3">
        <v>0.23</v>
      </c>
      <c r="K14" s="1"/>
      <c r="L14" s="3">
        <v>0.23</v>
      </c>
      <c r="P14" t="s">
        <v>17</v>
      </c>
      <c r="Q14" s="3">
        <v>3.6</v>
      </c>
      <c r="R14" s="3">
        <v>3.52</v>
      </c>
      <c r="S14" s="3">
        <v>3.79</v>
      </c>
      <c r="T14" s="3">
        <v>3.11</v>
      </c>
      <c r="U14" s="3">
        <v>4.1900000000000004</v>
      </c>
      <c r="V14" s="3">
        <v>0.95</v>
      </c>
      <c r="W14" s="3">
        <v>1.36</v>
      </c>
      <c r="X14" s="3">
        <v>0.28000000000000003</v>
      </c>
      <c r="Y14" s="3">
        <v>1.2</v>
      </c>
    </row>
    <row r="15" spans="3:25">
      <c r="C15" t="s">
        <v>18</v>
      </c>
      <c r="D15" s="3">
        <v>2.0699999999999998</v>
      </c>
      <c r="E15" s="3">
        <v>0.87</v>
      </c>
      <c r="F15" s="3">
        <v>1.06</v>
      </c>
      <c r="G15" s="3">
        <v>1.37</v>
      </c>
      <c r="H15" s="3">
        <v>1.88</v>
      </c>
      <c r="I15" s="3">
        <v>1.33</v>
      </c>
      <c r="J15" s="3">
        <v>3.05</v>
      </c>
      <c r="K15" s="1"/>
      <c r="L15" s="3">
        <v>1.54</v>
      </c>
      <c r="P15" t="s">
        <v>18</v>
      </c>
      <c r="Q15" s="3">
        <v>93.6</v>
      </c>
      <c r="R15" s="3">
        <v>88.1</v>
      </c>
      <c r="S15" s="3">
        <v>92.5</v>
      </c>
      <c r="T15" s="3">
        <v>81.599999999999994</v>
      </c>
      <c r="U15" s="3">
        <v>88.1</v>
      </c>
      <c r="V15" s="3">
        <v>2.44</v>
      </c>
      <c r="W15" s="3">
        <v>3.7</v>
      </c>
      <c r="X15" s="3">
        <v>10.199999999999999</v>
      </c>
      <c r="Y15" s="3">
        <v>7.82</v>
      </c>
    </row>
    <row r="16" spans="3:25">
      <c r="C16" t="s">
        <v>19</v>
      </c>
      <c r="D16" s="3">
        <v>0.32</v>
      </c>
      <c r="E16" s="3">
        <v>0.34</v>
      </c>
      <c r="F16" s="3">
        <v>0.41</v>
      </c>
      <c r="G16" s="3">
        <v>0.55000000000000004</v>
      </c>
      <c r="H16" s="3">
        <v>0.77</v>
      </c>
      <c r="I16" s="3">
        <v>0.99</v>
      </c>
      <c r="J16" s="3">
        <v>0.28000000000000003</v>
      </c>
      <c r="K16" s="1"/>
      <c r="L16" s="3">
        <v>0.28000000000000003</v>
      </c>
      <c r="P16" t="s">
        <v>19</v>
      </c>
      <c r="Q16" s="3">
        <v>1.39</v>
      </c>
      <c r="R16" s="3">
        <v>1.27</v>
      </c>
      <c r="S16" s="3">
        <v>1.26</v>
      </c>
      <c r="T16" s="3">
        <v>1.27</v>
      </c>
      <c r="U16" s="3">
        <v>1.33</v>
      </c>
      <c r="V16" s="3">
        <v>9.91</v>
      </c>
      <c r="W16" s="3">
        <v>0.88</v>
      </c>
      <c r="X16" s="3">
        <v>0.28999999999999998</v>
      </c>
      <c r="Y16" s="3">
        <v>1.02</v>
      </c>
    </row>
    <row r="17" spans="3:25">
      <c r="C17" t="s">
        <v>20</v>
      </c>
      <c r="D17" s="3">
        <v>0.66</v>
      </c>
      <c r="E17" s="3">
        <v>0.52</v>
      </c>
      <c r="F17" s="3">
        <v>0.9</v>
      </c>
      <c r="G17" s="3">
        <v>0.77</v>
      </c>
      <c r="H17" s="3">
        <v>0.78</v>
      </c>
      <c r="I17" s="3">
        <v>1.78</v>
      </c>
      <c r="J17" s="3">
        <v>7.0000000000000007E-2</v>
      </c>
      <c r="K17" s="1"/>
      <c r="L17" s="3">
        <v>1.06</v>
      </c>
      <c r="P17" t="s">
        <v>20</v>
      </c>
      <c r="Q17" s="3">
        <v>13.6</v>
      </c>
      <c r="R17" s="3">
        <v>2.11</v>
      </c>
      <c r="S17" s="3">
        <v>2.12</v>
      </c>
      <c r="T17" s="3">
        <v>4.01</v>
      </c>
      <c r="U17" s="3">
        <v>3.02</v>
      </c>
      <c r="V17" s="3">
        <v>52.1</v>
      </c>
      <c r="W17" s="3">
        <v>2.79</v>
      </c>
      <c r="X17" s="3">
        <v>0.5</v>
      </c>
      <c r="Y17" s="3">
        <v>5.5</v>
      </c>
    </row>
    <row r="18" spans="3:25">
      <c r="C18" s="4" t="s">
        <v>21</v>
      </c>
      <c r="D18" s="3">
        <v>0.93</v>
      </c>
      <c r="E18" s="3">
        <v>0.86</v>
      </c>
      <c r="F18" s="3">
        <v>1.1200000000000001</v>
      </c>
      <c r="G18" s="3">
        <v>1.38</v>
      </c>
      <c r="H18" s="3">
        <v>1.55</v>
      </c>
      <c r="I18" s="3">
        <v>1.59</v>
      </c>
      <c r="J18" s="3">
        <v>1.1299999999999999</v>
      </c>
      <c r="K18" s="1"/>
      <c r="L18" s="3">
        <v>0.78</v>
      </c>
      <c r="P18" s="4" t="s">
        <v>21</v>
      </c>
      <c r="Q18" s="3">
        <v>13.9</v>
      </c>
      <c r="R18" s="3">
        <v>5.42</v>
      </c>
      <c r="S18" s="3">
        <v>6.2</v>
      </c>
      <c r="T18" s="3">
        <v>2.63</v>
      </c>
      <c r="U18" s="3">
        <v>3.77</v>
      </c>
      <c r="V18" s="3">
        <v>22.1</v>
      </c>
      <c r="W18" s="3">
        <v>0.63</v>
      </c>
      <c r="X18" s="3">
        <v>0.72</v>
      </c>
      <c r="Y18" s="3">
        <v>4.09</v>
      </c>
    </row>
    <row r="19" spans="3:25">
      <c r="C19" s="4" t="s">
        <v>22</v>
      </c>
      <c r="D19" s="3">
        <v>0.99</v>
      </c>
      <c r="E19" s="3">
        <v>0.28999999999999998</v>
      </c>
      <c r="F19" s="3">
        <v>0.43</v>
      </c>
      <c r="G19" s="3">
        <v>0.48</v>
      </c>
      <c r="H19" s="3">
        <v>0.63</v>
      </c>
      <c r="I19" s="3">
        <v>0.65</v>
      </c>
      <c r="J19" s="3">
        <v>0.69</v>
      </c>
      <c r="K19" s="1"/>
      <c r="L19" s="3">
        <v>0.77</v>
      </c>
      <c r="P19" s="4" t="s">
        <v>22</v>
      </c>
      <c r="Q19" s="3">
        <v>42.1</v>
      </c>
      <c r="R19" s="3">
        <v>42.1</v>
      </c>
      <c r="S19" s="3">
        <v>43.6</v>
      </c>
      <c r="T19" s="3">
        <v>42.3</v>
      </c>
      <c r="U19" s="3">
        <v>44.5</v>
      </c>
      <c r="V19" s="3">
        <v>10.5</v>
      </c>
      <c r="W19" s="3">
        <v>3.74</v>
      </c>
      <c r="X19" s="3">
        <v>4.92</v>
      </c>
      <c r="Y19" s="3">
        <v>3.68</v>
      </c>
    </row>
    <row r="20" spans="3:25">
      <c r="C20" t="s">
        <v>23</v>
      </c>
      <c r="D20" s="3">
        <v>0.56000000000000005</v>
      </c>
      <c r="E20" s="3">
        <v>0.46</v>
      </c>
      <c r="F20" s="3">
        <v>0.57999999999999996</v>
      </c>
      <c r="G20" s="3">
        <v>0.79</v>
      </c>
      <c r="H20" s="3">
        <v>0.85</v>
      </c>
      <c r="I20" s="3">
        <v>0.69</v>
      </c>
      <c r="J20" s="3">
        <v>0.25</v>
      </c>
      <c r="K20" s="1"/>
      <c r="L20" s="3">
        <v>0.26</v>
      </c>
      <c r="P20" t="s">
        <v>23</v>
      </c>
      <c r="Q20" s="3">
        <v>2.4900000000000002</v>
      </c>
      <c r="R20" s="3">
        <v>2.4</v>
      </c>
      <c r="S20" s="3">
        <v>2.5299999999999998</v>
      </c>
      <c r="T20" s="3">
        <v>2.19</v>
      </c>
      <c r="U20" s="3">
        <v>2.76</v>
      </c>
      <c r="V20" s="3">
        <v>5.43</v>
      </c>
      <c r="W20" s="3">
        <v>1.1200000000000001</v>
      </c>
      <c r="X20" s="3">
        <v>0.28000000000000003</v>
      </c>
      <c r="Y20" s="3">
        <v>1.1100000000000001</v>
      </c>
    </row>
    <row r="21" spans="3:25">
      <c r="C21" t="s">
        <v>24</v>
      </c>
      <c r="D21" s="3">
        <v>1.37</v>
      </c>
      <c r="E21" s="3">
        <v>0.7</v>
      </c>
      <c r="F21" s="3">
        <v>0.98</v>
      </c>
      <c r="G21" s="3">
        <v>1.07</v>
      </c>
      <c r="H21" s="3">
        <v>1.33</v>
      </c>
      <c r="I21" s="3">
        <v>1.56</v>
      </c>
      <c r="J21" s="3">
        <v>1.56</v>
      </c>
      <c r="K21" s="1"/>
      <c r="L21" s="3">
        <v>1.3</v>
      </c>
      <c r="P21" t="s">
        <v>24</v>
      </c>
      <c r="Q21" s="3">
        <v>53.6</v>
      </c>
      <c r="R21" s="3">
        <v>45.1</v>
      </c>
      <c r="S21" s="3">
        <v>47.3</v>
      </c>
      <c r="T21" s="3">
        <v>42.8</v>
      </c>
      <c r="U21" s="3">
        <v>45.5</v>
      </c>
      <c r="V21" s="3">
        <v>27.3</v>
      </c>
      <c r="W21" s="3">
        <v>3.25</v>
      </c>
      <c r="X21" s="3">
        <v>5.35</v>
      </c>
      <c r="Y21" s="3">
        <v>6.66</v>
      </c>
    </row>
    <row r="22" spans="3:25">
      <c r="D22" s="1"/>
      <c r="E22" s="1"/>
      <c r="F22" s="1"/>
      <c r="G22" s="1"/>
      <c r="H22" s="1"/>
      <c r="I22" s="1"/>
      <c r="J22" s="1"/>
      <c r="K22" s="1"/>
      <c r="L22" s="1"/>
      <c r="Q22" s="1"/>
      <c r="R22" s="1"/>
      <c r="S22" s="1"/>
      <c r="T22" s="1"/>
      <c r="U22" s="1"/>
      <c r="V22" s="1"/>
      <c r="W22" s="1"/>
      <c r="X22" s="1"/>
      <c r="Y22" s="1"/>
    </row>
    <row r="23" spans="3:25">
      <c r="C23" s="5" t="s">
        <v>29</v>
      </c>
      <c r="D23" s="1"/>
      <c r="E23" s="1"/>
      <c r="F23" s="1"/>
      <c r="G23" s="1"/>
      <c r="H23" s="1"/>
      <c r="I23" s="1"/>
      <c r="J23" s="1"/>
      <c r="K23" s="1"/>
      <c r="L23" s="1"/>
      <c r="P23" s="5" t="s">
        <v>29</v>
      </c>
      <c r="Q23" s="1"/>
      <c r="R23" s="1"/>
      <c r="S23" s="1"/>
      <c r="T23" s="1"/>
      <c r="U23" s="1"/>
      <c r="V23" s="1"/>
      <c r="W23" s="1"/>
      <c r="X23" s="1"/>
      <c r="Y23" s="1"/>
    </row>
    <row r="24" spans="3:25">
      <c r="C24" t="s">
        <v>17</v>
      </c>
      <c r="D24" s="3">
        <v>0.64</v>
      </c>
      <c r="E24" s="3">
        <v>0.32</v>
      </c>
      <c r="F24" s="3">
        <v>0.54</v>
      </c>
      <c r="G24" s="3">
        <v>0.64</v>
      </c>
      <c r="H24" s="3">
        <v>0.45</v>
      </c>
      <c r="I24" s="3">
        <v>0.21</v>
      </c>
      <c r="J24" s="3">
        <v>0.13</v>
      </c>
      <c r="K24" s="1"/>
      <c r="L24" s="3">
        <v>0.12</v>
      </c>
      <c r="P24" t="s">
        <v>17</v>
      </c>
      <c r="Q24" s="3">
        <v>3.6</v>
      </c>
      <c r="R24" s="3">
        <v>2.68</v>
      </c>
      <c r="S24" s="3">
        <v>3.69</v>
      </c>
      <c r="T24" s="3">
        <v>3.22</v>
      </c>
      <c r="U24" s="3">
        <v>3.01</v>
      </c>
      <c r="V24" s="3">
        <v>0.86</v>
      </c>
      <c r="W24" s="3">
        <v>0.75</v>
      </c>
      <c r="X24" s="3">
        <v>0.09</v>
      </c>
      <c r="Y24" s="3">
        <v>1.1599999999999999</v>
      </c>
    </row>
    <row r="25" spans="3:25">
      <c r="C25" t="s">
        <v>18</v>
      </c>
      <c r="D25" s="1"/>
      <c r="E25" s="1"/>
      <c r="F25" s="1"/>
      <c r="G25" s="1"/>
      <c r="H25" s="1"/>
      <c r="I25" s="3">
        <v>2.7</v>
      </c>
      <c r="J25" s="1"/>
      <c r="K25" s="1"/>
      <c r="L25" s="3">
        <v>0.38</v>
      </c>
      <c r="P25" t="s">
        <v>18</v>
      </c>
      <c r="Q25" s="3">
        <v>13.7</v>
      </c>
      <c r="R25" s="1"/>
      <c r="S25" s="1"/>
      <c r="T25" s="1"/>
      <c r="U25" s="1"/>
      <c r="V25" s="3">
        <v>3.29</v>
      </c>
      <c r="W25" s="1"/>
      <c r="X25" s="1"/>
      <c r="Y25" s="3">
        <v>1.92</v>
      </c>
    </row>
    <row r="26" spans="3:25">
      <c r="C26" t="s">
        <v>19</v>
      </c>
      <c r="D26" s="3">
        <v>0.17</v>
      </c>
      <c r="E26" s="3">
        <v>0.18</v>
      </c>
      <c r="F26" s="3">
        <v>0.2</v>
      </c>
      <c r="G26" s="3">
        <v>0.25</v>
      </c>
      <c r="H26" s="3">
        <v>0.33</v>
      </c>
      <c r="I26" s="3">
        <v>0.2</v>
      </c>
      <c r="J26" s="3">
        <v>0.12</v>
      </c>
      <c r="K26" s="1"/>
      <c r="L26" s="3">
        <v>0.14000000000000001</v>
      </c>
      <c r="P26" t="s">
        <v>19</v>
      </c>
      <c r="Q26" s="3">
        <v>1.1599999999999999</v>
      </c>
      <c r="R26" s="3">
        <v>1.1000000000000001</v>
      </c>
      <c r="S26" s="3">
        <v>1.06</v>
      </c>
      <c r="T26" s="3">
        <v>1.1299999999999999</v>
      </c>
      <c r="U26" s="3">
        <v>1.0900000000000001</v>
      </c>
      <c r="V26" s="3">
        <v>5.19</v>
      </c>
      <c r="W26" s="3">
        <v>0.45</v>
      </c>
      <c r="X26" s="3">
        <v>0.27</v>
      </c>
      <c r="Y26" s="3">
        <v>0.84</v>
      </c>
    </row>
    <row r="27" spans="3:25">
      <c r="C27" t="s">
        <v>20</v>
      </c>
      <c r="D27" s="3">
        <v>0.15</v>
      </c>
      <c r="E27" s="3">
        <v>0.08</v>
      </c>
      <c r="F27" s="3">
        <v>0.16</v>
      </c>
      <c r="G27" s="3">
        <v>0.1</v>
      </c>
      <c r="H27" s="3">
        <v>0.17</v>
      </c>
      <c r="I27" s="3">
        <v>0.77</v>
      </c>
      <c r="J27" s="1"/>
      <c r="K27" s="1"/>
      <c r="L27" s="3">
        <v>0.11</v>
      </c>
      <c r="P27" t="s">
        <v>20</v>
      </c>
      <c r="Q27" s="3">
        <v>0.28000000000000003</v>
      </c>
      <c r="R27" s="3">
        <v>0.17</v>
      </c>
      <c r="S27" s="3">
        <v>0.86</v>
      </c>
      <c r="T27" s="3">
        <v>0.18</v>
      </c>
      <c r="U27" s="3">
        <v>0.32</v>
      </c>
      <c r="V27" s="3">
        <v>39.4</v>
      </c>
      <c r="W27" s="1"/>
      <c r="X27" s="3">
        <v>0.11</v>
      </c>
      <c r="Y27" s="3">
        <v>1.27</v>
      </c>
    </row>
    <row r="28" spans="3:25">
      <c r="C28" s="4" t="s">
        <v>21</v>
      </c>
      <c r="D28" s="3">
        <v>0.35</v>
      </c>
      <c r="E28" s="3">
        <v>0.26</v>
      </c>
      <c r="F28" s="3">
        <v>0.32</v>
      </c>
      <c r="G28" s="3">
        <v>0.37</v>
      </c>
      <c r="H28" s="3">
        <v>0.36</v>
      </c>
      <c r="I28" s="3">
        <v>1.04</v>
      </c>
      <c r="J28" s="3">
        <v>0.08</v>
      </c>
      <c r="K28" s="1"/>
      <c r="L28" s="3">
        <v>0.15</v>
      </c>
      <c r="P28" s="4" t="s">
        <v>21</v>
      </c>
      <c r="Q28" s="3">
        <v>8.65</v>
      </c>
      <c r="R28" s="3">
        <v>1.7</v>
      </c>
      <c r="S28" s="3">
        <v>1.82</v>
      </c>
      <c r="T28" s="3">
        <v>1.5</v>
      </c>
      <c r="U28" s="3">
        <v>1.63</v>
      </c>
      <c r="V28" s="3">
        <v>0.48</v>
      </c>
      <c r="W28" s="3">
        <v>0.37</v>
      </c>
      <c r="X28" s="3">
        <v>0.12</v>
      </c>
      <c r="Y28" s="3">
        <v>1.31</v>
      </c>
    </row>
    <row r="29" spans="3:25">
      <c r="C29" s="4" t="s">
        <v>22</v>
      </c>
      <c r="D29" s="3">
        <v>0.12</v>
      </c>
      <c r="E29" s="3">
        <v>0.03</v>
      </c>
      <c r="F29" s="3">
        <v>0.12</v>
      </c>
      <c r="G29" s="3">
        <v>0.13</v>
      </c>
      <c r="H29" s="3">
        <v>0.11</v>
      </c>
      <c r="I29" s="3">
        <v>0.9</v>
      </c>
      <c r="J29" s="3">
        <v>0.04</v>
      </c>
      <c r="K29" s="1"/>
      <c r="L29" s="3">
        <v>0.23</v>
      </c>
      <c r="P29" s="4" t="s">
        <v>22</v>
      </c>
      <c r="Q29" s="3">
        <v>0.74</v>
      </c>
      <c r="R29" s="3">
        <v>0.27</v>
      </c>
      <c r="S29" s="3">
        <v>0.98</v>
      </c>
      <c r="T29" s="3">
        <v>0.77</v>
      </c>
      <c r="U29" s="3">
        <v>0.56999999999999995</v>
      </c>
      <c r="V29" s="3">
        <v>23.9</v>
      </c>
      <c r="W29" s="3">
        <v>0.22</v>
      </c>
      <c r="X29" s="3">
        <v>0.12</v>
      </c>
      <c r="Y29" s="3">
        <v>1.28</v>
      </c>
    </row>
    <row r="30" spans="3:25">
      <c r="C30" t="s">
        <v>23</v>
      </c>
      <c r="D30" s="3">
        <v>0.4</v>
      </c>
      <c r="E30" s="3">
        <v>0.25</v>
      </c>
      <c r="F30" s="3">
        <v>0.37</v>
      </c>
      <c r="G30" s="3">
        <v>0.45</v>
      </c>
      <c r="H30" s="3">
        <v>0.39</v>
      </c>
      <c r="I30" s="3">
        <v>0.21</v>
      </c>
      <c r="J30" s="3">
        <v>0.12</v>
      </c>
      <c r="K30" s="1"/>
      <c r="L30" s="3">
        <v>0.13</v>
      </c>
      <c r="P30" t="s">
        <v>23</v>
      </c>
      <c r="Q30" s="3">
        <v>2.38</v>
      </c>
      <c r="R30" s="3">
        <v>1.89</v>
      </c>
      <c r="S30" s="3">
        <v>2.38</v>
      </c>
      <c r="T30" s="3">
        <v>2.1800000000000002</v>
      </c>
      <c r="U30" s="3">
        <v>2.0499999999999998</v>
      </c>
      <c r="V30" s="3">
        <v>3.03</v>
      </c>
      <c r="W30" s="3">
        <v>0.6</v>
      </c>
      <c r="X30" s="3">
        <v>0.18</v>
      </c>
      <c r="Y30" s="3">
        <v>1</v>
      </c>
    </row>
    <row r="31" spans="3:25">
      <c r="C31" t="s">
        <v>24</v>
      </c>
      <c r="D31" s="3">
        <v>7.0000000000000007E-2</v>
      </c>
      <c r="E31" s="3">
        <v>0.04</v>
      </c>
      <c r="F31" s="3">
        <v>0.08</v>
      </c>
      <c r="G31" s="3">
        <v>0.05</v>
      </c>
      <c r="H31" s="3">
        <v>0.08</v>
      </c>
      <c r="I31" s="3">
        <v>1.74</v>
      </c>
      <c r="J31" s="1"/>
      <c r="K31" s="1"/>
      <c r="L31" s="3">
        <v>0.25</v>
      </c>
      <c r="P31" t="s">
        <v>24</v>
      </c>
      <c r="Q31" s="3">
        <v>7</v>
      </c>
      <c r="R31" s="3">
        <v>0.08</v>
      </c>
      <c r="S31" s="3">
        <v>0.43</v>
      </c>
      <c r="T31" s="3">
        <v>0.09</v>
      </c>
      <c r="U31" s="3">
        <v>0.16</v>
      </c>
      <c r="V31" s="3">
        <v>21.3</v>
      </c>
      <c r="W31" s="1"/>
      <c r="X31" s="3">
        <v>0.05</v>
      </c>
      <c r="Y31" s="3">
        <v>1.59</v>
      </c>
    </row>
    <row r="32" spans="3:25">
      <c r="D32" s="1"/>
      <c r="E32" s="1"/>
      <c r="F32" s="1"/>
      <c r="G32" s="1"/>
      <c r="H32" s="1"/>
      <c r="I32" s="1"/>
      <c r="J32" s="1"/>
      <c r="K32" s="1"/>
      <c r="L32" s="1"/>
      <c r="Q32" s="1"/>
      <c r="R32" s="1"/>
      <c r="S32" s="1"/>
      <c r="T32" s="1"/>
      <c r="U32" s="1"/>
      <c r="V32" s="1"/>
      <c r="W32" s="1"/>
      <c r="X32" s="1"/>
      <c r="Y32" s="1"/>
    </row>
    <row r="33" spans="3:25">
      <c r="C33" s="5" t="s">
        <v>30</v>
      </c>
      <c r="D33" s="1"/>
      <c r="E33" s="1"/>
      <c r="F33" s="1"/>
      <c r="G33" s="1"/>
      <c r="H33" s="1"/>
      <c r="I33" s="1"/>
      <c r="J33" s="1"/>
      <c r="K33" s="1"/>
      <c r="L33" s="1"/>
      <c r="P33" s="5" t="s">
        <v>30</v>
      </c>
      <c r="Q33" s="1"/>
      <c r="R33" s="1"/>
      <c r="S33" s="1"/>
      <c r="T33" s="1"/>
      <c r="U33" s="1"/>
      <c r="V33" s="1"/>
      <c r="W33" s="1"/>
      <c r="X33" s="1"/>
      <c r="Y33" s="1"/>
    </row>
    <row r="34" spans="3:25">
      <c r="C34" t="s">
        <v>17</v>
      </c>
      <c r="D34" s="3">
        <v>1.08</v>
      </c>
      <c r="E34" s="3">
        <v>0.12</v>
      </c>
      <c r="F34" s="3">
        <v>0.17</v>
      </c>
      <c r="G34" s="3">
        <v>0.15</v>
      </c>
      <c r="H34" s="3">
        <v>0.27</v>
      </c>
      <c r="I34" s="3">
        <v>0.04</v>
      </c>
      <c r="J34" s="3">
        <v>7.0000000000000007E-2</v>
      </c>
      <c r="K34" s="1"/>
      <c r="L34" s="3">
        <v>0.06</v>
      </c>
      <c r="P34" t="s">
        <v>17</v>
      </c>
      <c r="Q34" s="3">
        <v>0.84</v>
      </c>
      <c r="R34" s="3">
        <v>0.87</v>
      </c>
      <c r="S34" s="3">
        <v>0.88</v>
      </c>
      <c r="T34" s="3">
        <v>0.69</v>
      </c>
      <c r="U34" s="3">
        <v>0.9</v>
      </c>
      <c r="V34" s="3">
        <v>7.0000000000000007E-2</v>
      </c>
      <c r="W34" s="3">
        <v>0.71</v>
      </c>
      <c r="X34" s="3">
        <v>7.0000000000000007E-2</v>
      </c>
      <c r="Y34" s="3">
        <v>0.75</v>
      </c>
    </row>
    <row r="35" spans="3:25">
      <c r="C35" t="s">
        <v>18</v>
      </c>
      <c r="D35" s="3">
        <v>2.0699999999999998</v>
      </c>
      <c r="E35" s="3">
        <v>0.87</v>
      </c>
      <c r="F35" s="3">
        <v>1.06</v>
      </c>
      <c r="G35" s="3">
        <v>1.37</v>
      </c>
      <c r="H35" s="3">
        <v>1.88</v>
      </c>
      <c r="I35" s="3">
        <v>0.78</v>
      </c>
      <c r="J35" s="3">
        <v>0.49</v>
      </c>
      <c r="K35" s="1"/>
      <c r="L35" s="3">
        <v>1.71</v>
      </c>
      <c r="P35" t="s">
        <v>18</v>
      </c>
      <c r="Q35" s="3">
        <v>102</v>
      </c>
      <c r="R35" s="3">
        <v>88.1</v>
      </c>
      <c r="S35" s="3">
        <v>92.5</v>
      </c>
      <c r="T35" s="3">
        <v>81.599999999999994</v>
      </c>
      <c r="U35" s="3">
        <v>88.1</v>
      </c>
      <c r="V35" s="3">
        <v>2.65</v>
      </c>
      <c r="W35" s="3">
        <v>2.99</v>
      </c>
      <c r="X35" s="3">
        <v>17.7</v>
      </c>
      <c r="Y35" s="3">
        <v>6.9</v>
      </c>
    </row>
    <row r="36" spans="3:25">
      <c r="C36" t="s">
        <v>19</v>
      </c>
      <c r="D36" s="3">
        <v>0.55000000000000004</v>
      </c>
      <c r="E36" s="3">
        <v>0.61</v>
      </c>
      <c r="F36" s="3">
        <v>0.75</v>
      </c>
      <c r="G36" s="3">
        <v>1.08</v>
      </c>
      <c r="H36" s="3">
        <v>1.57</v>
      </c>
      <c r="I36" s="3">
        <v>0.28999999999999998</v>
      </c>
      <c r="J36" s="3">
        <v>0.56000000000000005</v>
      </c>
      <c r="K36" s="1"/>
      <c r="L36" s="3">
        <v>0.48</v>
      </c>
      <c r="P36" t="s">
        <v>19</v>
      </c>
      <c r="Q36" s="3">
        <v>1.65</v>
      </c>
      <c r="R36" s="3">
        <v>1.36</v>
      </c>
      <c r="S36" s="3">
        <v>1.45</v>
      </c>
      <c r="T36" s="3">
        <v>1.34</v>
      </c>
      <c r="U36" s="3">
        <v>1.61</v>
      </c>
      <c r="V36" s="3">
        <v>4.5199999999999996</v>
      </c>
      <c r="W36" s="3">
        <v>2.16</v>
      </c>
      <c r="X36" s="3">
        <v>0.22</v>
      </c>
      <c r="Y36" s="3">
        <v>1.26</v>
      </c>
    </row>
    <row r="37" spans="3:25">
      <c r="C37" t="s">
        <v>20</v>
      </c>
      <c r="D37" s="3">
        <v>0.28000000000000003</v>
      </c>
      <c r="E37" s="3">
        <v>0.24</v>
      </c>
      <c r="F37" s="3">
        <v>0.42</v>
      </c>
      <c r="G37" s="3">
        <v>0.32</v>
      </c>
      <c r="H37" s="3">
        <v>0.66</v>
      </c>
      <c r="I37" s="3">
        <v>0.96</v>
      </c>
      <c r="J37" s="3">
        <v>7.0000000000000007E-2</v>
      </c>
      <c r="K37" s="1"/>
      <c r="L37" s="3">
        <v>0.32</v>
      </c>
      <c r="P37" t="s">
        <v>20</v>
      </c>
      <c r="Q37" s="3">
        <v>0.94</v>
      </c>
      <c r="R37" s="3">
        <v>1.02</v>
      </c>
      <c r="S37" s="3">
        <v>1.3</v>
      </c>
      <c r="T37" s="3">
        <v>1.0900000000000001</v>
      </c>
      <c r="U37" s="3">
        <v>1.32</v>
      </c>
      <c r="V37" s="3">
        <v>46.7</v>
      </c>
      <c r="W37" s="3">
        <v>2.79</v>
      </c>
      <c r="X37" s="3">
        <v>0.48</v>
      </c>
      <c r="Y37" s="3">
        <v>1.2</v>
      </c>
    </row>
    <row r="38" spans="3:25">
      <c r="C38" s="4" t="s">
        <v>21</v>
      </c>
      <c r="D38" s="3">
        <v>1.1299999999999999</v>
      </c>
      <c r="E38" s="3">
        <v>0.77</v>
      </c>
      <c r="F38" s="3">
        <v>0.95</v>
      </c>
      <c r="G38" s="3">
        <v>1.28</v>
      </c>
      <c r="H38" s="3">
        <v>1.83</v>
      </c>
      <c r="I38" s="3">
        <v>0.56999999999999995</v>
      </c>
      <c r="J38" s="1"/>
      <c r="K38" s="1"/>
      <c r="L38" s="3">
        <v>0.78</v>
      </c>
      <c r="P38" s="4" t="s">
        <v>21</v>
      </c>
      <c r="Q38" s="3">
        <v>13.8</v>
      </c>
      <c r="R38" s="3">
        <v>4.1399999999999997</v>
      </c>
      <c r="S38" s="3">
        <v>4.8099999999999996</v>
      </c>
      <c r="T38" s="3">
        <v>1.53</v>
      </c>
      <c r="U38" s="3">
        <v>2.2200000000000002</v>
      </c>
      <c r="V38" s="3">
        <v>20.5</v>
      </c>
      <c r="W38" s="1"/>
      <c r="X38" s="3">
        <v>0.75</v>
      </c>
      <c r="Y38" s="3">
        <v>2.6</v>
      </c>
    </row>
    <row r="39" spans="3:25">
      <c r="C39" s="4" t="s">
        <v>22</v>
      </c>
      <c r="D39" s="3">
        <v>0.87</v>
      </c>
      <c r="E39" s="3">
        <v>0.15</v>
      </c>
      <c r="F39" s="3">
        <v>0.25</v>
      </c>
      <c r="G39" s="3">
        <v>0.18</v>
      </c>
      <c r="H39" s="3">
        <v>0.35</v>
      </c>
      <c r="I39" s="3">
        <v>0.46</v>
      </c>
      <c r="J39" s="3">
        <v>0.6</v>
      </c>
      <c r="K39" s="1"/>
      <c r="L39" s="3">
        <v>0.5</v>
      </c>
      <c r="P39" s="4" t="s">
        <v>22</v>
      </c>
      <c r="Q39" s="3">
        <v>39</v>
      </c>
      <c r="R39" s="3">
        <v>41.5</v>
      </c>
      <c r="S39" s="3">
        <v>43.2</v>
      </c>
      <c r="T39" s="3">
        <v>40.799999999999997</v>
      </c>
      <c r="U39" s="3">
        <v>43.7</v>
      </c>
      <c r="V39" s="3">
        <v>6.51</v>
      </c>
      <c r="W39" s="3">
        <v>4.33</v>
      </c>
      <c r="X39" s="3">
        <v>8.52</v>
      </c>
      <c r="Y39" s="3">
        <v>2.4500000000000002</v>
      </c>
    </row>
    <row r="40" spans="3:25">
      <c r="C40" t="s">
        <v>23</v>
      </c>
      <c r="D40" s="3">
        <v>0.82</v>
      </c>
      <c r="E40" s="3">
        <v>0.36</v>
      </c>
      <c r="F40" s="3">
        <v>0.46</v>
      </c>
      <c r="G40" s="3">
        <v>0.62</v>
      </c>
      <c r="H40" s="3">
        <v>0.92</v>
      </c>
      <c r="I40" s="3">
        <v>0.16</v>
      </c>
      <c r="J40" s="3">
        <v>0.31</v>
      </c>
      <c r="K40" s="1"/>
      <c r="L40" s="3">
        <v>0.27</v>
      </c>
      <c r="P40" t="s">
        <v>23</v>
      </c>
      <c r="Q40" s="3">
        <v>1.25</v>
      </c>
      <c r="R40" s="3">
        <v>1.1100000000000001</v>
      </c>
      <c r="S40" s="3">
        <v>1.1599999999999999</v>
      </c>
      <c r="T40" s="3">
        <v>1.01</v>
      </c>
      <c r="U40" s="3">
        <v>1.26</v>
      </c>
      <c r="V40" s="3">
        <v>2.2999999999999998</v>
      </c>
      <c r="W40" s="3">
        <v>1.44</v>
      </c>
      <c r="X40" s="3">
        <v>0.14000000000000001</v>
      </c>
      <c r="Y40" s="3">
        <v>1</v>
      </c>
    </row>
    <row r="41" spans="3:25">
      <c r="C41" t="s">
        <v>24</v>
      </c>
      <c r="D41" s="3">
        <v>1.18</v>
      </c>
      <c r="E41" s="3">
        <v>0.55000000000000004</v>
      </c>
      <c r="F41" s="3">
        <v>0.74</v>
      </c>
      <c r="G41" s="3">
        <v>0.84</v>
      </c>
      <c r="H41" s="3">
        <v>1.27</v>
      </c>
      <c r="I41" s="3">
        <v>0.87</v>
      </c>
      <c r="J41" s="3">
        <v>0.28000000000000003</v>
      </c>
      <c r="K41" s="1"/>
      <c r="L41" s="3">
        <v>1.01</v>
      </c>
      <c r="P41" t="s">
        <v>24</v>
      </c>
      <c r="Q41" s="3">
        <v>51.6</v>
      </c>
      <c r="R41" s="3">
        <v>44.5</v>
      </c>
      <c r="S41" s="3">
        <v>46.9</v>
      </c>
      <c r="T41" s="3">
        <v>41.3</v>
      </c>
      <c r="U41" s="3">
        <v>44.7</v>
      </c>
      <c r="V41" s="3">
        <v>24.7</v>
      </c>
      <c r="W41" s="3">
        <v>2.89</v>
      </c>
      <c r="X41" s="3">
        <v>9.1300000000000008</v>
      </c>
      <c r="Y41" s="3">
        <v>4.05</v>
      </c>
    </row>
    <row r="42" spans="3:25">
      <c r="D42" s="1"/>
      <c r="E42" s="1"/>
      <c r="F42" s="1"/>
      <c r="G42" s="1"/>
      <c r="H42" s="1"/>
      <c r="I42" s="1"/>
      <c r="J42" s="1"/>
      <c r="K42" s="1"/>
      <c r="L42" s="1"/>
      <c r="Q42" s="1"/>
      <c r="R42" s="1"/>
      <c r="S42" s="1"/>
      <c r="T42" s="1"/>
      <c r="U42" s="1"/>
      <c r="V42" s="1"/>
      <c r="W42" s="1"/>
      <c r="X42" s="1"/>
      <c r="Y42" s="1"/>
    </row>
    <row r="43" spans="3:25">
      <c r="C43" s="5" t="s">
        <v>31</v>
      </c>
      <c r="D43" s="1"/>
      <c r="E43" s="1"/>
      <c r="F43" s="1"/>
      <c r="G43" s="1"/>
      <c r="H43" s="1"/>
      <c r="I43" s="1"/>
      <c r="J43" s="1"/>
      <c r="K43" s="1"/>
      <c r="L43" s="1"/>
      <c r="P43" s="5" t="s">
        <v>31</v>
      </c>
      <c r="Q43" s="1"/>
      <c r="R43" s="1"/>
      <c r="S43" s="1"/>
      <c r="T43" s="1"/>
      <c r="U43" s="1"/>
      <c r="V43" s="1"/>
      <c r="W43" s="1"/>
      <c r="X43" s="1"/>
      <c r="Y43" s="1"/>
    </row>
    <row r="44" spans="3:25">
      <c r="C44" t="s">
        <v>17</v>
      </c>
      <c r="D44" s="3">
        <v>2.88</v>
      </c>
      <c r="E44" s="3">
        <v>0.4</v>
      </c>
      <c r="F44" s="3">
        <v>0.53</v>
      </c>
      <c r="G44" s="3">
        <v>4.34</v>
      </c>
      <c r="H44" s="3">
        <v>1.25</v>
      </c>
      <c r="I44" s="3">
        <v>0.21</v>
      </c>
      <c r="J44" s="3">
        <v>0.12</v>
      </c>
      <c r="K44" s="1"/>
      <c r="L44" s="3">
        <v>0.28000000000000003</v>
      </c>
      <c r="P44" t="s">
        <v>17</v>
      </c>
      <c r="Q44" s="3">
        <v>0.93</v>
      </c>
      <c r="R44" s="3">
        <v>0.79</v>
      </c>
      <c r="S44" s="3">
        <v>0.87</v>
      </c>
      <c r="T44" s="3">
        <v>4.21</v>
      </c>
      <c r="U44" s="3">
        <v>11.5</v>
      </c>
      <c r="V44" s="3">
        <v>0.09</v>
      </c>
      <c r="W44" s="3">
        <v>0.49</v>
      </c>
      <c r="X44" s="3">
        <v>0.26</v>
      </c>
      <c r="Y44" s="3">
        <v>0.59</v>
      </c>
    </row>
    <row r="45" spans="3:25">
      <c r="C45" t="s">
        <v>18</v>
      </c>
      <c r="D45" s="1"/>
      <c r="E45" s="1"/>
      <c r="F45" s="1"/>
      <c r="G45" s="1"/>
      <c r="H45" s="1"/>
      <c r="I45" s="3">
        <v>2.5099999999999998</v>
      </c>
      <c r="J45" s="3">
        <v>4.9000000000000004</v>
      </c>
      <c r="K45" s="1"/>
      <c r="L45" s="1"/>
      <c r="P45" t="s">
        <v>18</v>
      </c>
      <c r="Q45" s="3">
        <v>20.399999999999999</v>
      </c>
      <c r="R45" s="1"/>
      <c r="S45" s="1"/>
      <c r="T45" s="1"/>
      <c r="U45" s="1"/>
      <c r="V45" s="3">
        <v>0.93</v>
      </c>
      <c r="W45" s="3">
        <v>3.6</v>
      </c>
      <c r="X45" s="3">
        <v>1.08</v>
      </c>
      <c r="Y45" s="3">
        <v>28.7</v>
      </c>
    </row>
    <row r="46" spans="3:25">
      <c r="C46" t="s">
        <v>19</v>
      </c>
      <c r="D46" s="3">
        <v>0.22</v>
      </c>
      <c r="E46" s="3">
        <v>0.22</v>
      </c>
      <c r="F46" s="3">
        <v>0.27</v>
      </c>
      <c r="G46" s="3">
        <v>0.37</v>
      </c>
      <c r="H46" s="3">
        <v>0.52</v>
      </c>
      <c r="I46" s="3">
        <v>2.27</v>
      </c>
      <c r="J46" s="1"/>
      <c r="K46" s="1"/>
      <c r="L46" s="3">
        <v>0.18</v>
      </c>
      <c r="P46" t="s">
        <v>19</v>
      </c>
      <c r="Q46" s="3">
        <v>1.04</v>
      </c>
      <c r="R46" s="3">
        <v>0.92</v>
      </c>
      <c r="S46" s="3">
        <v>0.95</v>
      </c>
      <c r="T46" s="3">
        <v>0.88</v>
      </c>
      <c r="U46" s="3">
        <v>1.02</v>
      </c>
      <c r="V46" s="3">
        <v>5.48</v>
      </c>
      <c r="W46" s="1"/>
      <c r="X46" s="1"/>
      <c r="Y46" s="3">
        <v>0.73</v>
      </c>
    </row>
    <row r="47" spans="3:25">
      <c r="C47" t="s">
        <v>20</v>
      </c>
      <c r="D47" s="3">
        <v>1.29</v>
      </c>
      <c r="E47" s="3">
        <v>1.56</v>
      </c>
      <c r="F47" s="3">
        <v>1.52</v>
      </c>
      <c r="G47" s="3">
        <v>1.55</v>
      </c>
      <c r="H47" s="3">
        <v>1.17</v>
      </c>
      <c r="I47" s="3">
        <v>3.54</v>
      </c>
      <c r="J47" s="1"/>
      <c r="K47" s="1"/>
      <c r="L47" s="3">
        <v>2.19</v>
      </c>
      <c r="P47" t="s">
        <v>20</v>
      </c>
      <c r="Q47" s="3">
        <v>20.2</v>
      </c>
      <c r="R47" s="3">
        <v>3.92</v>
      </c>
      <c r="S47" s="3">
        <v>3.12</v>
      </c>
      <c r="T47" s="3">
        <v>7.23</v>
      </c>
      <c r="U47" s="3">
        <v>4.1100000000000003</v>
      </c>
      <c r="V47" s="3">
        <v>46.2</v>
      </c>
      <c r="W47" s="1"/>
      <c r="X47" s="3">
        <v>0.65</v>
      </c>
      <c r="Y47" s="3">
        <v>12.6</v>
      </c>
    </row>
    <row r="48" spans="3:25">
      <c r="C48" s="4" t="s">
        <v>21</v>
      </c>
      <c r="D48" s="3">
        <v>1.71</v>
      </c>
      <c r="E48" s="3">
        <v>0.48</v>
      </c>
      <c r="F48" s="3">
        <v>0.44</v>
      </c>
      <c r="G48" s="3">
        <v>2.08</v>
      </c>
      <c r="H48" s="3">
        <v>0.34</v>
      </c>
      <c r="I48" s="3">
        <v>3.95</v>
      </c>
      <c r="J48" s="3">
        <v>1.04</v>
      </c>
      <c r="K48" s="1"/>
      <c r="L48" s="3">
        <v>0.53</v>
      </c>
      <c r="P48" s="4" t="s">
        <v>21</v>
      </c>
      <c r="Q48" s="3">
        <v>0.47</v>
      </c>
      <c r="R48" s="3">
        <v>0.42</v>
      </c>
      <c r="S48" s="3">
        <v>0.43</v>
      </c>
      <c r="T48" s="3">
        <v>2.0699999999999998</v>
      </c>
      <c r="U48" s="3">
        <v>5.65</v>
      </c>
      <c r="V48" s="3">
        <v>24.5</v>
      </c>
      <c r="W48" s="1"/>
      <c r="X48" s="3">
        <v>0.36</v>
      </c>
      <c r="Y48" s="3">
        <v>17.100000000000001</v>
      </c>
    </row>
    <row r="49" spans="3:25">
      <c r="C49" s="4" t="s">
        <v>22</v>
      </c>
      <c r="D49" s="3">
        <v>0.48</v>
      </c>
      <c r="E49" s="3">
        <v>0.61</v>
      </c>
      <c r="F49" s="3">
        <v>0.71</v>
      </c>
      <c r="G49" s="3">
        <v>1.05</v>
      </c>
      <c r="H49" s="3">
        <v>1.1299999999999999</v>
      </c>
      <c r="I49" s="3">
        <v>0.31</v>
      </c>
      <c r="J49" s="3">
        <v>1.46</v>
      </c>
      <c r="K49" s="1"/>
      <c r="L49" s="3">
        <v>0.79</v>
      </c>
      <c r="P49" s="4" t="s">
        <v>22</v>
      </c>
      <c r="Q49" s="3">
        <v>20.8</v>
      </c>
      <c r="R49" s="3">
        <v>2.39</v>
      </c>
      <c r="S49" s="3">
        <v>2.04</v>
      </c>
      <c r="T49" s="3">
        <v>4.09</v>
      </c>
      <c r="U49" s="3">
        <v>2.66</v>
      </c>
      <c r="V49" s="3">
        <v>1.83</v>
      </c>
      <c r="W49" s="3">
        <v>2.0499999999999998</v>
      </c>
      <c r="X49" s="3">
        <v>0.63</v>
      </c>
      <c r="Y49" s="3">
        <v>4.2699999999999996</v>
      </c>
    </row>
    <row r="50" spans="3:25">
      <c r="C50" t="s">
        <v>23</v>
      </c>
      <c r="D50" s="3">
        <v>1.55</v>
      </c>
      <c r="E50" s="3">
        <v>0.31</v>
      </c>
      <c r="F50" s="3">
        <v>0.4</v>
      </c>
      <c r="G50" s="3">
        <v>2.35</v>
      </c>
      <c r="H50" s="3">
        <v>0.88</v>
      </c>
      <c r="I50" s="3">
        <v>1.24</v>
      </c>
      <c r="J50" s="3">
        <v>0.06</v>
      </c>
      <c r="K50" s="1"/>
      <c r="L50" s="3">
        <v>0.23</v>
      </c>
      <c r="P50" t="s">
        <v>23</v>
      </c>
      <c r="Q50" s="3">
        <v>0.98</v>
      </c>
      <c r="R50" s="3">
        <v>0.86</v>
      </c>
      <c r="S50" s="3">
        <v>0.91</v>
      </c>
      <c r="T50" s="3">
        <v>2.54</v>
      </c>
      <c r="U50" s="3">
        <v>6.26</v>
      </c>
      <c r="V50" s="3">
        <v>2.79</v>
      </c>
      <c r="W50" s="3">
        <v>0.24</v>
      </c>
      <c r="X50" s="3">
        <v>0.13</v>
      </c>
      <c r="Y50" s="3">
        <v>0.66</v>
      </c>
    </row>
    <row r="51" spans="3:25">
      <c r="C51" t="s">
        <v>24</v>
      </c>
      <c r="D51" s="3">
        <v>0.64</v>
      </c>
      <c r="E51" s="3">
        <v>0.78</v>
      </c>
      <c r="F51" s="3">
        <v>0.76</v>
      </c>
      <c r="G51" s="3">
        <v>0.77</v>
      </c>
      <c r="H51" s="3">
        <v>0.57999999999999996</v>
      </c>
      <c r="I51" s="3">
        <v>3.03</v>
      </c>
      <c r="J51" s="3">
        <v>2.4500000000000002</v>
      </c>
      <c r="K51" s="1"/>
      <c r="L51" s="3">
        <v>1.0900000000000001</v>
      </c>
      <c r="P51" t="s">
        <v>24</v>
      </c>
      <c r="Q51" s="3">
        <v>20.3</v>
      </c>
      <c r="R51" s="3">
        <v>1.96</v>
      </c>
      <c r="S51" s="3">
        <v>1.56</v>
      </c>
      <c r="T51" s="3">
        <v>3.61</v>
      </c>
      <c r="U51" s="3">
        <v>2.0499999999999998</v>
      </c>
      <c r="V51" s="3">
        <v>23.6</v>
      </c>
      <c r="W51" s="3">
        <v>1.8</v>
      </c>
      <c r="X51" s="3">
        <v>0.86</v>
      </c>
      <c r="Y51" s="3">
        <v>20.7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52"/>
  <sheetViews>
    <sheetView workbookViewId="0">
      <selection activeCell="E5" sqref="E5:M5"/>
    </sheetView>
  </sheetViews>
  <sheetFormatPr defaultRowHeight="15"/>
  <cols>
    <col min="4" max="4" width="25.28515625" customWidth="1"/>
  </cols>
  <sheetData>
    <row r="5" spans="4:17">
      <c r="E5" s="5" t="s">
        <v>0</v>
      </c>
      <c r="F5" s="5" t="s">
        <v>1</v>
      </c>
      <c r="G5" s="5" t="s">
        <v>2</v>
      </c>
      <c r="H5" s="5" t="s">
        <v>3</v>
      </c>
      <c r="I5" s="5" t="s">
        <v>4</v>
      </c>
      <c r="J5" s="5" t="s">
        <v>5</v>
      </c>
      <c r="K5" s="5" t="s">
        <v>6</v>
      </c>
      <c r="L5" s="5" t="s">
        <v>7</v>
      </c>
      <c r="M5" s="5" t="s">
        <v>8</v>
      </c>
    </row>
    <row r="6" spans="4:17">
      <c r="D6" t="s">
        <v>9</v>
      </c>
      <c r="E6" s="2">
        <f>$Q$8*($Q$6*'TX, RX Time'!D5+$Q$7*'TX, RX Time'!Q5)</f>
        <v>2306.88</v>
      </c>
      <c r="F6" s="2">
        <f>$Q$8*($Q$6*'TX, RX Time'!E5+$Q$7*'TX, RX Time'!R5)</f>
        <v>1744.92</v>
      </c>
      <c r="G6" s="2">
        <f>$Q$8*($Q$6*'TX, RX Time'!F5+$Q$7*'TX, RX Time'!S5)</f>
        <v>2053.08</v>
      </c>
      <c r="H6" s="2">
        <f>$Q$8*($Q$6*'TX, RX Time'!G5+$Q$7*'TX, RX Time'!T5)</f>
        <v>2067.1200000000003</v>
      </c>
      <c r="I6" s="2">
        <f>$Q$8*($Q$6*'TX, RX Time'!H5+$Q$7*'TX, RX Time'!U5)</f>
        <v>1920.9599999999998</v>
      </c>
      <c r="J6" s="2">
        <f>$Q$8*($Q$6*'TX, RX Time'!I5+$Q$7*'TX, RX Time'!V5)</f>
        <v>760.68000000000006</v>
      </c>
      <c r="K6" s="2">
        <f>$Q$8*($Q$6*'TX, RX Time'!J5+$Q$7*'TX, RX Time'!W5)</f>
        <v>558</v>
      </c>
      <c r="L6" s="2">
        <f>$Q$8*($Q$6*'TX, RX Time'!K5+$Q$7*'TX, RX Time'!X5)</f>
        <v>38.879999999999995</v>
      </c>
      <c r="M6" s="2">
        <f>$Q$8*($Q$6*'TX, RX Time'!L5+$Q$7*'TX, RX Time'!Y5)</f>
        <v>391.68</v>
      </c>
      <c r="P6" t="s">
        <v>25</v>
      </c>
      <c r="Q6">
        <v>250</v>
      </c>
    </row>
    <row r="7" spans="4:17">
      <c r="D7" t="s">
        <v>10</v>
      </c>
      <c r="E7" s="2">
        <f>$Q$8*($Q$6*'TX, RX Time'!D6+$Q$7*'TX, RX Time'!Q6)</f>
        <v>688.31999999999994</v>
      </c>
      <c r="F7" s="2">
        <f>$Q$8*($Q$6*'TX, RX Time'!E6+$Q$7*'TX, RX Time'!R6)</f>
        <v>803.88000000000011</v>
      </c>
      <c r="G7" s="2">
        <f>$Q$8*($Q$6*'TX, RX Time'!F6+$Q$7*'TX, RX Time'!S6)</f>
        <v>923.04</v>
      </c>
      <c r="H7" s="2">
        <f>$Q$8*($Q$6*'TX, RX Time'!G6+$Q$7*'TX, RX Time'!T6)</f>
        <v>1141.5600000000002</v>
      </c>
      <c r="I7" s="2">
        <f>$Q$8*($Q$6*'TX, RX Time'!H6+$Q$7*'TX, RX Time'!U6)</f>
        <v>1545.12</v>
      </c>
      <c r="J7" s="2">
        <f>$Q$8*($Q$6*'TX, RX Time'!I6+$Q$7*'TX, RX Time'!V6)</f>
        <v>331.56</v>
      </c>
      <c r="K7" s="2">
        <f>$Q$8*($Q$6*'TX, RX Time'!J6+$Q$7*'TX, RX Time'!W6)</f>
        <v>432.36</v>
      </c>
      <c r="L7" s="2">
        <f>$Q$8*($Q$6*'TX, RX Time'!K6+$Q$7*'TX, RX Time'!X6)</f>
        <v>79.92</v>
      </c>
      <c r="M7" s="2">
        <f>$Q$8*($Q$6*'TX, RX Time'!L6+$Q$7*'TX, RX Time'!Y6)</f>
        <v>549.72</v>
      </c>
      <c r="P7" t="s">
        <v>26</v>
      </c>
      <c r="Q7">
        <v>60</v>
      </c>
    </row>
    <row r="8" spans="4:17">
      <c r="D8" t="s">
        <v>11</v>
      </c>
      <c r="E8" s="2">
        <f>$Q$8*($Q$6*'TX, RX Time'!D7+$Q$7*'TX, RX Time'!Q7)</f>
        <v>11566.800000000001</v>
      </c>
      <c r="F8" s="2">
        <f>$Q$8*($Q$6*'TX, RX Time'!E7+$Q$7*'TX, RX Time'!R7)</f>
        <v>4633.2</v>
      </c>
      <c r="G8" s="2">
        <f>$Q$8*($Q$6*'TX, RX Time'!F7+$Q$7*'TX, RX Time'!S7)</f>
        <v>5524.2</v>
      </c>
      <c r="H8" s="2">
        <f>$Q$8*($Q$6*'TX, RX Time'!G7+$Q$7*'TX, RX Time'!T7)</f>
        <v>3286.8</v>
      </c>
      <c r="I8" s="2">
        <f>$Q$8*($Q$6*'TX, RX Time'!H7+$Q$7*'TX, RX Time'!U7)</f>
        <v>4738.68</v>
      </c>
      <c r="J8" s="2">
        <f>$Q$8*($Q$6*'TX, RX Time'!I7+$Q$7*'TX, RX Time'!V7)</f>
        <v>2154.6</v>
      </c>
      <c r="K8" s="2">
        <f>$Q$8*($Q$6*'TX, RX Time'!J7+$Q$7*'TX, RX Time'!W7)</f>
        <v>3991.32</v>
      </c>
      <c r="L8" s="2">
        <f>$Q$8*($Q$6*'TX, RX Time'!K7+$Q$7*'TX, RX Time'!X7)</f>
        <v>382.32</v>
      </c>
      <c r="M8" s="2">
        <f>$Q$8*($Q$6*'TX, RX Time'!L7+$Q$7*'TX, RX Time'!Y7)</f>
        <v>3447</v>
      </c>
      <c r="P8" t="s">
        <v>27</v>
      </c>
      <c r="Q8">
        <v>3.6</v>
      </c>
    </row>
    <row r="9" spans="4:17">
      <c r="D9" t="s">
        <v>12</v>
      </c>
      <c r="E9" s="2">
        <f>$Q$8*($Q$6*'TX, RX Time'!D8+$Q$7*'TX, RX Time'!Q8)</f>
        <v>32508</v>
      </c>
      <c r="F9" s="2">
        <f>$Q$8*($Q$6*'TX, RX Time'!E8+$Q$7*'TX, RX Time'!R8)</f>
        <v>34992</v>
      </c>
      <c r="G9" s="2">
        <f>$Q$8*($Q$6*'TX, RX Time'!F8+$Q$7*'TX, RX Time'!S8)</f>
        <v>36288</v>
      </c>
      <c r="H9" s="2">
        <f>$Q$8*($Q$6*'TX, RX Time'!G8+$Q$7*'TX, RX Time'!T8)</f>
        <v>34344</v>
      </c>
      <c r="I9" s="2">
        <f>$Q$8*($Q$6*'TX, RX Time'!H8+$Q$7*'TX, RX Time'!U8)</f>
        <v>36720</v>
      </c>
      <c r="J9" s="2">
        <f>$Q$8*($Q$6*'TX, RX Time'!I8+$Q$7*'TX, RX Time'!V8)</f>
        <v>1293.48</v>
      </c>
      <c r="K9" s="2">
        <f>$Q$8*($Q$6*'TX, RX Time'!J8+$Q$7*'TX, RX Time'!W8)</f>
        <v>3090.24</v>
      </c>
      <c r="L9" s="2">
        <f>$Q$8*($Q$6*'TX, RX Time'!K8+$Q$7*'TX, RX Time'!X8)</f>
        <v>4017.6</v>
      </c>
      <c r="M9" s="2">
        <f>$Q$8*($Q$6*'TX, RX Time'!L8+$Q$7*'TX, RX Time'!Y8)</f>
        <v>2692.08</v>
      </c>
    </row>
    <row r="10" spans="4:17">
      <c r="D10" t="s">
        <v>13</v>
      </c>
      <c r="E10" s="2">
        <f>$Q$8*($Q$6*'TX, RX Time'!D9+$Q$7*'TX, RX Time'!Q9)</f>
        <v>680.7600000000001</v>
      </c>
      <c r="F10" s="2">
        <f>$Q$8*($Q$6*'TX, RX Time'!E9+$Q$7*'TX, RX Time'!R9)</f>
        <v>715.31999999999994</v>
      </c>
      <c r="G10" s="2">
        <f>$Q$8*($Q$6*'TX, RX Time'!F9+$Q$7*'TX, RX Time'!S9)</f>
        <v>794.16</v>
      </c>
      <c r="H10" s="2">
        <f>$Q$8*($Q$6*'TX, RX Time'!G9+$Q$7*'TX, RX Time'!T9)</f>
        <v>1009.8000000000001</v>
      </c>
      <c r="I10" s="2">
        <f>$Q$8*($Q$6*'TX, RX Time'!H9+$Q$7*'TX, RX Time'!U9)</f>
        <v>1329.12</v>
      </c>
      <c r="J10" s="2">
        <f>$Q$8*($Q$6*'TX, RX Time'!I9+$Q$7*'TX, RX Time'!V9)</f>
        <v>3449.88</v>
      </c>
      <c r="K10" s="2">
        <f>$Q$8*($Q$6*'TX, RX Time'!J9+$Q$7*'TX, RX Time'!W9)</f>
        <v>63</v>
      </c>
      <c r="L10" s="2">
        <f>$Q$8*($Q$6*'TX, RX Time'!K9+$Q$7*'TX, RX Time'!X9)</f>
        <v>62.639999999999993</v>
      </c>
      <c r="M10" s="2">
        <f>$Q$8*($Q$6*'TX, RX Time'!L9+$Q$7*'TX, RX Time'!Y9)</f>
        <v>583.91999999999996</v>
      </c>
    </row>
    <row r="11" spans="4:17">
      <c r="D11" t="s">
        <v>14</v>
      </c>
      <c r="E11" s="2">
        <f>$Q$8*($Q$6*'TX, RX Time'!D10+$Q$7*'TX, RX Time'!Q10)</f>
        <v>495.71999999999997</v>
      </c>
      <c r="F11" s="2">
        <f>$Q$8*($Q$6*'TX, RX Time'!E10+$Q$7*'TX, RX Time'!R10)</f>
        <v>452.15999999999997</v>
      </c>
      <c r="G11" s="2">
        <f>$Q$8*($Q$6*'TX, RX Time'!F10+$Q$7*'TX, RX Time'!S10)</f>
        <v>488.15999999999997</v>
      </c>
      <c r="H11" s="2">
        <f>$Q$8*($Q$6*'TX, RX Time'!G10+$Q$7*'TX, RX Time'!T10)</f>
        <v>519.84</v>
      </c>
      <c r="I11" s="2">
        <f>$Q$8*($Q$6*'TX, RX Time'!H10+$Q$7*'TX, RX Time'!U10)</f>
        <v>633.6</v>
      </c>
      <c r="J11" s="2">
        <f>$Q$8*($Q$6*'TX, RX Time'!I10+$Q$7*'TX, RX Time'!V10)</f>
        <v>2584.8000000000002</v>
      </c>
      <c r="K11" s="2">
        <f>$Q$8*($Q$6*'TX, RX Time'!J10+$Q$7*'TX, RX Time'!W10)</f>
        <v>821.16</v>
      </c>
      <c r="L11" s="2">
        <f>$Q$8*($Q$6*'TX, RX Time'!K10+$Q$7*'TX, RX Time'!X10)</f>
        <v>64.8</v>
      </c>
      <c r="M11" s="2">
        <f>$Q$8*($Q$6*'TX, RX Time'!L10+$Q$7*'TX, RX Time'!Y10)</f>
        <v>353.88000000000005</v>
      </c>
    </row>
    <row r="12" spans="4:17">
      <c r="D12" t="s">
        <v>15</v>
      </c>
      <c r="E12" s="2">
        <f>$Q$8*($Q$6*'TX, RX Time'!D11+$Q$7*'TX, RX Time'!Q11)</f>
        <v>798.84</v>
      </c>
      <c r="F12" s="2">
        <f>$Q$8*($Q$6*'TX, RX Time'!E11+$Q$7*'TX, RX Time'!R11)</f>
        <v>678.96</v>
      </c>
      <c r="G12" s="2">
        <f>$Q$8*($Q$6*'TX, RX Time'!F11+$Q$7*'TX, RX Time'!S11)</f>
        <v>1011.6</v>
      </c>
      <c r="H12" s="2">
        <f>$Q$8*($Q$6*'TX, RX Time'!G11+$Q$7*'TX, RX Time'!T11)</f>
        <v>860.76</v>
      </c>
      <c r="I12" s="2">
        <f>$Q$8*($Q$6*'TX, RX Time'!H11+$Q$7*'TX, RX Time'!U11)</f>
        <v>841.68000000000006</v>
      </c>
      <c r="J12" s="2">
        <f>$Q$8*($Q$6*'TX, RX Time'!I11+$Q$7*'TX, RX Time'!V11)</f>
        <v>18518.400000000001</v>
      </c>
      <c r="K12" s="2">
        <f>$Q$8*($Q$6*'TX, RX Time'!J11+$Q$7*'TX, RX Time'!W11)</f>
        <v>0</v>
      </c>
      <c r="L12" s="2">
        <f>$Q$8*($Q$6*'TX, RX Time'!K11+$Q$7*'TX, RX Time'!X11)</f>
        <v>138.24</v>
      </c>
      <c r="M12" s="2">
        <f>$Q$8*($Q$6*'TX, RX Time'!L11+$Q$7*'TX, RX Time'!Y11)</f>
        <v>1923.8400000000004</v>
      </c>
    </row>
    <row r="13" spans="4:17">
      <c r="D13" t="s">
        <v>16</v>
      </c>
      <c r="E13" s="2">
        <f>$Q$8*($Q$6*'TX, RX Time'!D12+$Q$7*'TX, RX Time'!Q12)</f>
        <v>6262.2</v>
      </c>
      <c r="F13" s="2">
        <f>$Q$8*($Q$6*'TX, RX Time'!E12+$Q$7*'TX, RX Time'!R12)</f>
        <v>1177.5600000000002</v>
      </c>
      <c r="G13" s="2">
        <f>$Q$8*($Q$6*'TX, RX Time'!F12+$Q$7*'TX, RX Time'!S12)</f>
        <v>1524.24</v>
      </c>
      <c r="H13" s="2">
        <f>$Q$8*($Q$6*'TX, RX Time'!G12+$Q$7*'TX, RX Time'!T12)</f>
        <v>2259.7200000000003</v>
      </c>
      <c r="I13" s="2">
        <f>$Q$8*($Q$6*'TX, RX Time'!H12+$Q$7*'TX, RX Time'!U12)</f>
        <v>1866.9599999999998</v>
      </c>
      <c r="J13" s="2">
        <f>$Q$8*($Q$6*'TX, RX Time'!I12+$Q$7*'TX, RX Time'!V12)</f>
        <v>7192.8</v>
      </c>
      <c r="K13" s="2">
        <f>$Q$8*($Q$6*'TX, RX Time'!J12+$Q$7*'TX, RX Time'!W12)</f>
        <v>1342.44</v>
      </c>
      <c r="L13" s="2">
        <f>$Q$8*($Q$6*'TX, RX Time'!K12+$Q$7*'TX, RX Time'!X12)</f>
        <v>79.92</v>
      </c>
      <c r="M13" s="2">
        <f>$Q$8*($Q$6*'TX, RX Time'!L12+$Q$7*'TX, RX Time'!Y12)</f>
        <v>2349</v>
      </c>
    </row>
    <row r="14" spans="4:17">
      <c r="E14" s="2"/>
      <c r="F14" s="2"/>
      <c r="G14" s="2"/>
      <c r="H14" s="2"/>
      <c r="I14" s="2"/>
      <c r="J14" s="2"/>
      <c r="K14" s="2"/>
      <c r="L14" s="2"/>
      <c r="M14" s="2"/>
    </row>
    <row r="15" spans="4:17">
      <c r="D15" t="s">
        <v>17</v>
      </c>
      <c r="E15" s="2">
        <f>$Q$8*($Q$6*'TX, RX Time'!D14+$Q$7*'TX, RX Time'!Q14)</f>
        <v>1497.6000000000001</v>
      </c>
      <c r="F15" s="2">
        <f>$Q$8*($Q$6*'TX, RX Time'!E14+$Q$7*'TX, RX Time'!R14)</f>
        <v>1273.32</v>
      </c>
      <c r="G15" s="2">
        <f>$Q$8*($Q$6*'TX, RX Time'!F14+$Q$7*'TX, RX Time'!S14)</f>
        <v>1484.6399999999999</v>
      </c>
      <c r="H15" s="2">
        <f>$Q$8*($Q$6*'TX, RX Time'!G14+$Q$7*'TX, RX Time'!T14)</f>
        <v>1607.7600000000002</v>
      </c>
      <c r="I15" s="2">
        <f>$Q$8*($Q$6*'TX, RX Time'!H14+$Q$7*'TX, RX Time'!U14)</f>
        <v>1733.0400000000002</v>
      </c>
      <c r="J15" s="2">
        <f>$Q$8*($Q$6*'TX, RX Time'!I14+$Q$7*'TX, RX Time'!V14)</f>
        <v>547.20000000000005</v>
      </c>
      <c r="K15" s="2">
        <f>$Q$8*($Q$6*'TX, RX Time'!J14+$Q$7*'TX, RX Time'!W14)</f>
        <v>500.7600000000001</v>
      </c>
      <c r="L15" s="2">
        <f>$Q$8*($Q$6*'TX, RX Time'!K14+$Q$7*'TX, RX Time'!X14)</f>
        <v>60.480000000000004</v>
      </c>
      <c r="M15" s="2">
        <f>$Q$8*($Q$6*'TX, RX Time'!L14+$Q$7*'TX, RX Time'!Y14)</f>
        <v>466.2</v>
      </c>
    </row>
    <row r="16" spans="4:17">
      <c r="D16" t="s">
        <v>18</v>
      </c>
      <c r="E16" s="2">
        <f>$Q$8*($Q$6*'TX, RX Time'!D15+$Q$7*'TX, RX Time'!Q15)</f>
        <v>22080.600000000002</v>
      </c>
      <c r="F16" s="2">
        <f>$Q$8*($Q$6*'TX, RX Time'!E15+$Q$7*'TX, RX Time'!R15)</f>
        <v>19812.600000000002</v>
      </c>
      <c r="G16" s="2">
        <f>$Q$8*($Q$6*'TX, RX Time'!F15+$Q$7*'TX, RX Time'!S15)</f>
        <v>20934</v>
      </c>
      <c r="H16" s="2">
        <f>$Q$8*($Q$6*'TX, RX Time'!G15+$Q$7*'TX, RX Time'!T15)</f>
        <v>18858.600000000002</v>
      </c>
      <c r="I16" s="2">
        <f>$Q$8*($Q$6*'TX, RX Time'!H15+$Q$7*'TX, RX Time'!U15)</f>
        <v>20721.600000000002</v>
      </c>
      <c r="J16" s="2">
        <f>$Q$8*($Q$6*'TX, RX Time'!I15+$Q$7*'TX, RX Time'!V15)</f>
        <v>1724.04</v>
      </c>
      <c r="K16" s="2">
        <f>$Q$8*($Q$6*'TX, RX Time'!J15+$Q$7*'TX, RX Time'!W15)</f>
        <v>3544.2000000000003</v>
      </c>
      <c r="L16" s="2">
        <f>$Q$8*($Q$6*'TX, RX Time'!K15+$Q$7*'TX, RX Time'!X15)</f>
        <v>2203.2000000000003</v>
      </c>
      <c r="M16" s="2">
        <f>$Q$8*($Q$6*'TX, RX Time'!L15+$Q$7*'TX, RX Time'!Y15)</f>
        <v>3075.1200000000003</v>
      </c>
    </row>
    <row r="17" spans="4:13">
      <c r="D17" t="s">
        <v>19</v>
      </c>
      <c r="E17" s="2">
        <f>$Q$8*($Q$6*'TX, RX Time'!D16+$Q$7*'TX, RX Time'!Q16)</f>
        <v>588.2399999999999</v>
      </c>
      <c r="F17" s="2">
        <f>$Q$8*($Q$6*'TX, RX Time'!E16+$Q$7*'TX, RX Time'!R16)</f>
        <v>580.31999999999994</v>
      </c>
      <c r="G17" s="2">
        <f>$Q$8*($Q$6*'TX, RX Time'!F16+$Q$7*'TX, RX Time'!S16)</f>
        <v>641.16</v>
      </c>
      <c r="H17" s="2">
        <f>$Q$8*($Q$6*'TX, RX Time'!G16+$Q$7*'TX, RX Time'!T16)</f>
        <v>769.31999999999994</v>
      </c>
      <c r="I17" s="2">
        <f>$Q$8*($Q$6*'TX, RX Time'!H16+$Q$7*'TX, RX Time'!U16)</f>
        <v>980.28000000000009</v>
      </c>
      <c r="J17" s="2">
        <f>$Q$8*($Q$6*'TX, RX Time'!I16+$Q$7*'TX, RX Time'!V16)</f>
        <v>3031.56</v>
      </c>
      <c r="K17" s="2">
        <f>$Q$8*($Q$6*'TX, RX Time'!J16+$Q$7*'TX, RX Time'!W16)</f>
        <v>442.08</v>
      </c>
      <c r="L17" s="2">
        <f>$Q$8*($Q$6*'TX, RX Time'!K16+$Q$7*'TX, RX Time'!X16)</f>
        <v>62.639999999999993</v>
      </c>
      <c r="M17" s="2">
        <f>$Q$8*($Q$6*'TX, RX Time'!L16+$Q$7*'TX, RX Time'!Y16)</f>
        <v>472.32</v>
      </c>
    </row>
    <row r="18" spans="4:13">
      <c r="D18" t="s">
        <v>20</v>
      </c>
      <c r="E18" s="2">
        <f>$Q$8*($Q$6*'TX, RX Time'!D17+$Q$7*'TX, RX Time'!Q17)</f>
        <v>3531.6</v>
      </c>
      <c r="F18" s="2">
        <f>$Q$8*($Q$6*'TX, RX Time'!E17+$Q$7*'TX, RX Time'!R17)</f>
        <v>923.7600000000001</v>
      </c>
      <c r="G18" s="2">
        <f>$Q$8*($Q$6*'TX, RX Time'!F17+$Q$7*'TX, RX Time'!S17)</f>
        <v>1267.92</v>
      </c>
      <c r="H18" s="2">
        <f>$Q$8*($Q$6*'TX, RX Time'!G17+$Q$7*'TX, RX Time'!T17)</f>
        <v>1559.16</v>
      </c>
      <c r="I18" s="2">
        <f>$Q$8*($Q$6*'TX, RX Time'!H17+$Q$7*'TX, RX Time'!U17)</f>
        <v>1354.32</v>
      </c>
      <c r="J18" s="2">
        <f>$Q$8*($Q$6*'TX, RX Time'!I17+$Q$7*'TX, RX Time'!V17)</f>
        <v>12855.6</v>
      </c>
      <c r="K18" s="2">
        <f>$Q$8*($Q$6*'TX, RX Time'!J17+$Q$7*'TX, RX Time'!W17)</f>
        <v>665.64</v>
      </c>
      <c r="L18" s="2">
        <f>$Q$8*($Q$6*'TX, RX Time'!K17+$Q$7*'TX, RX Time'!X17)</f>
        <v>108</v>
      </c>
      <c r="M18" s="2">
        <f>$Q$8*($Q$6*'TX, RX Time'!L17+$Q$7*'TX, RX Time'!Y17)</f>
        <v>2142</v>
      </c>
    </row>
    <row r="19" spans="4:13">
      <c r="D19" s="4" t="s">
        <v>21</v>
      </c>
      <c r="E19" s="2">
        <f>$Q$8*($Q$6*'TX, RX Time'!D18+$Q$7*'TX, RX Time'!Q18)</f>
        <v>3839.4</v>
      </c>
      <c r="F19" s="2">
        <f>$Q$8*($Q$6*'TX, RX Time'!E18+$Q$7*'TX, RX Time'!R18)</f>
        <v>1944.7200000000003</v>
      </c>
      <c r="G19" s="2">
        <f>$Q$8*($Q$6*'TX, RX Time'!F18+$Q$7*'TX, RX Time'!S18)</f>
        <v>2347.2000000000003</v>
      </c>
      <c r="H19" s="2">
        <f>$Q$8*($Q$6*'TX, RX Time'!G18+$Q$7*'TX, RX Time'!T18)</f>
        <v>1810.08</v>
      </c>
      <c r="I19" s="2">
        <f>$Q$8*($Q$6*'TX, RX Time'!H18+$Q$7*'TX, RX Time'!U18)</f>
        <v>2209.3200000000002</v>
      </c>
      <c r="J19" s="2">
        <f>$Q$8*($Q$6*'TX, RX Time'!I18+$Q$7*'TX, RX Time'!V18)</f>
        <v>6204.6</v>
      </c>
      <c r="K19" s="2">
        <f>$Q$8*($Q$6*'TX, RX Time'!J18+$Q$7*'TX, RX Time'!W18)</f>
        <v>1153.0800000000002</v>
      </c>
      <c r="L19" s="2">
        <f>$Q$8*($Q$6*'TX, RX Time'!K18+$Q$7*'TX, RX Time'!X18)</f>
        <v>155.51999999999998</v>
      </c>
      <c r="M19" s="2">
        <f>$Q$8*($Q$6*'TX, RX Time'!L18+$Q$7*'TX, RX Time'!Y18)</f>
        <v>1585.44</v>
      </c>
    </row>
    <row r="20" spans="4:13">
      <c r="D20" s="4" t="s">
        <v>22</v>
      </c>
      <c r="E20" s="2">
        <f>$Q$8*($Q$6*'TX, RX Time'!D19+$Q$7*'TX, RX Time'!Q19)</f>
        <v>9984.6</v>
      </c>
      <c r="F20" s="2">
        <f>$Q$8*($Q$6*'TX, RX Time'!E19+$Q$7*'TX, RX Time'!R19)</f>
        <v>9354.6</v>
      </c>
      <c r="G20" s="2">
        <f>$Q$8*($Q$6*'TX, RX Time'!F19+$Q$7*'TX, RX Time'!S19)</f>
        <v>9804.6</v>
      </c>
      <c r="H20" s="2">
        <f>$Q$8*($Q$6*'TX, RX Time'!G19+$Q$7*'TX, RX Time'!T19)</f>
        <v>9568.8000000000011</v>
      </c>
      <c r="I20" s="2">
        <f>$Q$8*($Q$6*'TX, RX Time'!H19+$Q$7*'TX, RX Time'!U19)</f>
        <v>10179</v>
      </c>
      <c r="J20" s="2">
        <f>$Q$8*($Q$6*'TX, RX Time'!I19+$Q$7*'TX, RX Time'!V19)</f>
        <v>2853</v>
      </c>
      <c r="K20" s="2">
        <f>$Q$8*($Q$6*'TX, RX Time'!J19+$Q$7*'TX, RX Time'!W19)</f>
        <v>1428.84</v>
      </c>
      <c r="L20" s="2">
        <f>$Q$8*($Q$6*'TX, RX Time'!K19+$Q$7*'TX, RX Time'!X19)</f>
        <v>1062.72</v>
      </c>
      <c r="M20" s="2">
        <f>$Q$8*($Q$6*'TX, RX Time'!L19+$Q$7*'TX, RX Time'!Y19)</f>
        <v>1487.88</v>
      </c>
    </row>
    <row r="21" spans="4:13">
      <c r="D21" t="s">
        <v>23</v>
      </c>
      <c r="E21" s="2">
        <f>$Q$8*($Q$6*'TX, RX Time'!D20+$Q$7*'TX, RX Time'!Q20)</f>
        <v>1041.8399999999999</v>
      </c>
      <c r="F21" s="2">
        <f>$Q$8*($Q$6*'TX, RX Time'!E20+$Q$7*'TX, RX Time'!R20)</f>
        <v>932.4</v>
      </c>
      <c r="G21" s="2">
        <f>$Q$8*($Q$6*'TX, RX Time'!F20+$Q$7*'TX, RX Time'!S20)</f>
        <v>1068.4799999999998</v>
      </c>
      <c r="H21" s="2">
        <f>$Q$8*($Q$6*'TX, RX Time'!G20+$Q$7*'TX, RX Time'!T20)</f>
        <v>1184.04</v>
      </c>
      <c r="I21" s="2">
        <f>$Q$8*($Q$6*'TX, RX Time'!H20+$Q$7*'TX, RX Time'!U20)</f>
        <v>1361.16</v>
      </c>
      <c r="J21" s="2">
        <f>$Q$8*($Q$6*'TX, RX Time'!I20+$Q$7*'TX, RX Time'!V20)</f>
        <v>1793.8799999999999</v>
      </c>
      <c r="K21" s="2">
        <f>$Q$8*($Q$6*'TX, RX Time'!J20+$Q$7*'TX, RX Time'!W20)</f>
        <v>466.91999999999996</v>
      </c>
      <c r="L21" s="2">
        <f>$Q$8*($Q$6*'TX, RX Time'!K20+$Q$7*'TX, RX Time'!X20)</f>
        <v>60.480000000000004</v>
      </c>
      <c r="M21" s="2">
        <f>$Q$8*($Q$6*'TX, RX Time'!L20+$Q$7*'TX, RX Time'!Y20)</f>
        <v>473.7600000000001</v>
      </c>
    </row>
    <row r="22" spans="4:13">
      <c r="D22" t="s">
        <v>24</v>
      </c>
      <c r="E22" s="2">
        <f>$Q$8*($Q$6*'TX, RX Time'!D21+$Q$7*'TX, RX Time'!Q21)</f>
        <v>12810.6</v>
      </c>
      <c r="F22" s="2">
        <f>$Q$8*($Q$6*'TX, RX Time'!E21+$Q$7*'TX, RX Time'!R21)</f>
        <v>10371.6</v>
      </c>
      <c r="G22" s="2">
        <f>$Q$8*($Q$6*'TX, RX Time'!F21+$Q$7*'TX, RX Time'!S21)</f>
        <v>11098.800000000001</v>
      </c>
      <c r="H22" s="2">
        <f>$Q$8*($Q$6*'TX, RX Time'!G21+$Q$7*'TX, RX Time'!T21)</f>
        <v>10207.800000000001</v>
      </c>
      <c r="I22" s="2">
        <f>$Q$8*($Q$6*'TX, RX Time'!H21+$Q$7*'TX, RX Time'!U21)</f>
        <v>11025</v>
      </c>
      <c r="J22" s="2">
        <f>$Q$8*($Q$6*'TX, RX Time'!I21+$Q$7*'TX, RX Time'!V21)</f>
        <v>7300.8</v>
      </c>
      <c r="K22" s="2">
        <f>$Q$8*($Q$6*'TX, RX Time'!J21+$Q$7*'TX, RX Time'!W21)</f>
        <v>2106</v>
      </c>
      <c r="L22" s="2">
        <f>$Q$8*($Q$6*'TX, RX Time'!K21+$Q$7*'TX, RX Time'!X21)</f>
        <v>1155.6000000000001</v>
      </c>
      <c r="M22" s="2">
        <f>$Q$8*($Q$6*'TX, RX Time'!L21+$Q$7*'TX, RX Time'!Y21)</f>
        <v>2608.56</v>
      </c>
    </row>
    <row r="23" spans="4:13">
      <c r="E23" s="2"/>
      <c r="F23" s="2"/>
      <c r="G23" s="2"/>
      <c r="H23" s="2"/>
      <c r="I23" s="2"/>
      <c r="J23" s="2"/>
      <c r="K23" s="2"/>
      <c r="L23" s="2"/>
      <c r="M23" s="2"/>
    </row>
    <row r="24" spans="4:13">
      <c r="D24" s="5" t="s">
        <v>29</v>
      </c>
      <c r="E24" s="2"/>
      <c r="F24" s="2"/>
      <c r="G24" s="2"/>
      <c r="H24" s="2"/>
      <c r="I24" s="2"/>
      <c r="J24" s="2"/>
      <c r="K24" s="2"/>
      <c r="L24" s="2"/>
      <c r="M24" s="2"/>
    </row>
    <row r="25" spans="4:13">
      <c r="D25" t="s">
        <v>17</v>
      </c>
      <c r="E25" s="2">
        <f>$Q$8*($Q$6*'TX, RX Time'!D24+$Q$7*'TX, RX Time'!Q24)</f>
        <v>1353.6000000000001</v>
      </c>
      <c r="F25" s="2">
        <f>$Q$8*($Q$6*'TX, RX Time'!E24+$Q$7*'TX, RX Time'!R24)</f>
        <v>866.88000000000011</v>
      </c>
      <c r="G25" s="2">
        <f>$Q$8*($Q$6*'TX, RX Time'!F24+$Q$7*'TX, RX Time'!S24)</f>
        <v>1283.04</v>
      </c>
      <c r="H25" s="2">
        <f>$Q$8*($Q$6*'TX, RX Time'!G24+$Q$7*'TX, RX Time'!T24)</f>
        <v>1271.5200000000002</v>
      </c>
      <c r="I25" s="2">
        <f>$Q$8*($Q$6*'TX, RX Time'!H24+$Q$7*'TX, RX Time'!U24)</f>
        <v>1055.1600000000001</v>
      </c>
      <c r="J25" s="2">
        <f>$Q$8*($Q$6*'TX, RX Time'!I24+$Q$7*'TX, RX Time'!V24)</f>
        <v>374.76</v>
      </c>
      <c r="K25" s="2">
        <f>$Q$8*($Q$6*'TX, RX Time'!J24+$Q$7*'TX, RX Time'!W24)</f>
        <v>279</v>
      </c>
      <c r="L25" s="2">
        <f>$Q$8*($Q$6*'TX, RX Time'!K24+$Q$7*'TX, RX Time'!X24)</f>
        <v>19.439999999999998</v>
      </c>
      <c r="M25" s="2">
        <f>$Q$8*($Q$6*'TX, RX Time'!L24+$Q$7*'TX, RX Time'!Y24)</f>
        <v>358.56</v>
      </c>
    </row>
    <row r="26" spans="4:13">
      <c r="D26" t="s">
        <v>18</v>
      </c>
      <c r="E26" s="2">
        <f>$Q$8*($Q$6*'TX, RX Time'!D25+$Q$7*'TX, RX Time'!Q25)</f>
        <v>2959.2000000000003</v>
      </c>
      <c r="F26" s="2">
        <f>$Q$8*($Q$6*'TX, RX Time'!E25+$Q$7*'TX, RX Time'!R25)</f>
        <v>0</v>
      </c>
      <c r="G26" s="2">
        <f>$Q$8*($Q$6*'TX, RX Time'!F25+$Q$7*'TX, RX Time'!S25)</f>
        <v>0</v>
      </c>
      <c r="H26" s="2">
        <f>$Q$8*($Q$6*'TX, RX Time'!G25+$Q$7*'TX, RX Time'!T25)</f>
        <v>0</v>
      </c>
      <c r="I26" s="2">
        <f>$Q$8*($Q$6*'TX, RX Time'!H25+$Q$7*'TX, RX Time'!U25)</f>
        <v>0</v>
      </c>
      <c r="J26" s="2">
        <f>$Q$8*($Q$6*'TX, RX Time'!I25+$Q$7*'TX, RX Time'!V25)</f>
        <v>3140.64</v>
      </c>
      <c r="K26" s="2">
        <f>$Q$8*($Q$6*'TX, RX Time'!J25+$Q$7*'TX, RX Time'!W25)</f>
        <v>0</v>
      </c>
      <c r="L26" s="2">
        <f>$Q$8*($Q$6*'TX, RX Time'!K25+$Q$7*'TX, RX Time'!X25)</f>
        <v>0</v>
      </c>
      <c r="M26" s="2">
        <f>$Q$8*($Q$6*'TX, RX Time'!L25+$Q$7*'TX, RX Time'!Y25)</f>
        <v>756.72</v>
      </c>
    </row>
    <row r="27" spans="4:13">
      <c r="D27" t="s">
        <v>19</v>
      </c>
      <c r="E27" s="2">
        <f>$Q$8*($Q$6*'TX, RX Time'!D26+$Q$7*'TX, RX Time'!Q26)</f>
        <v>403.56</v>
      </c>
      <c r="F27" s="2">
        <f>$Q$8*($Q$6*'TX, RX Time'!E26+$Q$7*'TX, RX Time'!R26)</f>
        <v>399.6</v>
      </c>
      <c r="G27" s="2">
        <f>$Q$8*($Q$6*'TX, RX Time'!F26+$Q$7*'TX, RX Time'!S26)</f>
        <v>408.96</v>
      </c>
      <c r="H27" s="2">
        <f>$Q$8*($Q$6*'TX, RX Time'!G26+$Q$7*'TX, RX Time'!T26)</f>
        <v>469.08000000000004</v>
      </c>
      <c r="I27" s="2">
        <f>$Q$8*($Q$6*'TX, RX Time'!H26+$Q$7*'TX, RX Time'!U26)</f>
        <v>532.44000000000005</v>
      </c>
      <c r="J27" s="2">
        <f>$Q$8*($Q$6*'TX, RX Time'!I26+$Q$7*'TX, RX Time'!V26)</f>
        <v>1301.0400000000002</v>
      </c>
      <c r="K27" s="2">
        <f>$Q$8*($Q$6*'TX, RX Time'!J26+$Q$7*'TX, RX Time'!W26)</f>
        <v>205.20000000000002</v>
      </c>
      <c r="L27" s="2">
        <f>$Q$8*($Q$6*'TX, RX Time'!K26+$Q$7*'TX, RX Time'!X26)</f>
        <v>58.320000000000014</v>
      </c>
      <c r="M27" s="2">
        <f>$Q$8*($Q$6*'TX, RX Time'!L26+$Q$7*'TX, RX Time'!Y26)</f>
        <v>307.44000000000005</v>
      </c>
    </row>
    <row r="28" spans="4:13">
      <c r="D28" t="s">
        <v>20</v>
      </c>
      <c r="E28" s="2">
        <f>$Q$8*($Q$6*'TX, RX Time'!D27+$Q$7*'TX, RX Time'!Q27)</f>
        <v>195.48</v>
      </c>
      <c r="F28" s="2">
        <f>$Q$8*($Q$6*'TX, RX Time'!E27+$Q$7*'TX, RX Time'!R27)</f>
        <v>108.72000000000001</v>
      </c>
      <c r="G28" s="2">
        <f>$Q$8*($Q$6*'TX, RX Time'!F27+$Q$7*'TX, RX Time'!S27)</f>
        <v>329.76</v>
      </c>
      <c r="H28" s="2">
        <f>$Q$8*($Q$6*'TX, RX Time'!G27+$Q$7*'TX, RX Time'!T27)</f>
        <v>128.88</v>
      </c>
      <c r="I28" s="2">
        <f>$Q$8*($Q$6*'TX, RX Time'!H27+$Q$7*'TX, RX Time'!U27)</f>
        <v>222.12</v>
      </c>
      <c r="J28" s="2">
        <f>$Q$8*($Q$6*'TX, RX Time'!I27+$Q$7*'TX, RX Time'!V27)</f>
        <v>9203.4</v>
      </c>
      <c r="K28" s="2">
        <f>$Q$8*($Q$6*'TX, RX Time'!J27+$Q$7*'TX, RX Time'!W27)</f>
        <v>0</v>
      </c>
      <c r="L28" s="2">
        <f>$Q$8*($Q$6*'TX, RX Time'!K27+$Q$7*'TX, RX Time'!X27)</f>
        <v>23.759999999999998</v>
      </c>
      <c r="M28" s="2">
        <f>$Q$8*($Q$6*'TX, RX Time'!L27+$Q$7*'TX, RX Time'!Y27)</f>
        <v>373.32</v>
      </c>
    </row>
    <row r="29" spans="4:13">
      <c r="D29" s="4" t="s">
        <v>21</v>
      </c>
      <c r="E29" s="2">
        <f>$Q$8*($Q$6*'TX, RX Time'!D28+$Q$7*'TX, RX Time'!Q28)</f>
        <v>2183.4</v>
      </c>
      <c r="F29" s="2">
        <f>$Q$8*($Q$6*'TX, RX Time'!E28+$Q$7*'TX, RX Time'!R28)</f>
        <v>601.20000000000005</v>
      </c>
      <c r="G29" s="2">
        <f>$Q$8*($Q$6*'TX, RX Time'!F28+$Q$7*'TX, RX Time'!S28)</f>
        <v>681.12</v>
      </c>
      <c r="H29" s="2">
        <f>$Q$8*($Q$6*'TX, RX Time'!G28+$Q$7*'TX, RX Time'!T28)</f>
        <v>657</v>
      </c>
      <c r="I29" s="2">
        <f>$Q$8*($Q$6*'TX, RX Time'!H28+$Q$7*'TX, RX Time'!U28)</f>
        <v>676.08</v>
      </c>
      <c r="J29" s="2">
        <f>$Q$8*($Q$6*'TX, RX Time'!I28+$Q$7*'TX, RX Time'!V28)</f>
        <v>1039.68</v>
      </c>
      <c r="K29" s="2">
        <f>$Q$8*($Q$6*'TX, RX Time'!J28+$Q$7*'TX, RX Time'!W28)</f>
        <v>151.92000000000002</v>
      </c>
      <c r="L29" s="2">
        <f>$Q$8*($Q$6*'TX, RX Time'!K28+$Q$7*'TX, RX Time'!X28)</f>
        <v>25.919999999999998</v>
      </c>
      <c r="M29" s="2">
        <f>$Q$8*($Q$6*'TX, RX Time'!L28+$Q$7*'TX, RX Time'!Y28)</f>
        <v>417.96000000000004</v>
      </c>
    </row>
    <row r="30" spans="4:13">
      <c r="D30" s="4" t="s">
        <v>22</v>
      </c>
      <c r="E30" s="2">
        <f>$Q$8*($Q$6*'TX, RX Time'!D29+$Q$7*'TX, RX Time'!Q29)</f>
        <v>267.84000000000003</v>
      </c>
      <c r="F30" s="2">
        <f>$Q$8*($Q$6*'TX, RX Time'!E29+$Q$7*'TX, RX Time'!R29)</f>
        <v>85.320000000000007</v>
      </c>
      <c r="G30" s="2">
        <f>$Q$8*($Q$6*'TX, RX Time'!F29+$Q$7*'TX, RX Time'!S29)</f>
        <v>319.68</v>
      </c>
      <c r="H30" s="2">
        <f>$Q$8*($Q$6*'TX, RX Time'!G29+$Q$7*'TX, RX Time'!T29)</f>
        <v>283.32</v>
      </c>
      <c r="I30" s="2">
        <f>$Q$8*($Q$6*'TX, RX Time'!H29+$Q$7*'TX, RX Time'!U29)</f>
        <v>222.11999999999998</v>
      </c>
      <c r="J30" s="2">
        <f>$Q$8*($Q$6*'TX, RX Time'!I29+$Q$7*'TX, RX Time'!V29)</f>
        <v>5972.4000000000005</v>
      </c>
      <c r="K30" s="2">
        <f>$Q$8*($Q$6*'TX, RX Time'!J29+$Q$7*'TX, RX Time'!W29)</f>
        <v>83.52</v>
      </c>
      <c r="L30" s="2">
        <f>$Q$8*($Q$6*'TX, RX Time'!K29+$Q$7*'TX, RX Time'!X29)</f>
        <v>25.919999999999998</v>
      </c>
      <c r="M30" s="2">
        <f>$Q$8*($Q$6*'TX, RX Time'!L29+$Q$7*'TX, RX Time'!Y29)</f>
        <v>483.48000000000008</v>
      </c>
    </row>
    <row r="31" spans="4:13">
      <c r="D31" t="s">
        <v>23</v>
      </c>
      <c r="E31" s="2">
        <f>$Q$8*($Q$6*'TX, RX Time'!D30+$Q$7*'TX, RX Time'!Q30)</f>
        <v>874.07999999999993</v>
      </c>
      <c r="F31" s="2">
        <f>$Q$8*($Q$6*'TX, RX Time'!E30+$Q$7*'TX, RX Time'!R30)</f>
        <v>633.2399999999999</v>
      </c>
      <c r="G31" s="2">
        <f>$Q$8*($Q$6*'TX, RX Time'!F30+$Q$7*'TX, RX Time'!S30)</f>
        <v>847.07999999999993</v>
      </c>
      <c r="H31" s="2">
        <f>$Q$8*($Q$6*'TX, RX Time'!G30+$Q$7*'TX, RX Time'!T30)</f>
        <v>875.88000000000011</v>
      </c>
      <c r="I31" s="2">
        <f>$Q$8*($Q$6*'TX, RX Time'!H30+$Q$7*'TX, RX Time'!U30)</f>
        <v>793.80000000000007</v>
      </c>
      <c r="J31" s="2">
        <f>$Q$8*($Q$6*'TX, RX Time'!I30+$Q$7*'TX, RX Time'!V30)</f>
        <v>843.4799999999999</v>
      </c>
      <c r="K31" s="2">
        <f>$Q$8*($Q$6*'TX, RX Time'!J30+$Q$7*'TX, RX Time'!W30)</f>
        <v>237.6</v>
      </c>
      <c r="L31" s="2">
        <f>$Q$8*($Q$6*'TX, RX Time'!K30+$Q$7*'TX, RX Time'!X30)</f>
        <v>38.879999999999995</v>
      </c>
      <c r="M31" s="2">
        <f>$Q$8*($Q$6*'TX, RX Time'!L30+$Q$7*'TX, RX Time'!Y30)</f>
        <v>333</v>
      </c>
    </row>
    <row r="32" spans="4:13">
      <c r="D32" t="s">
        <v>24</v>
      </c>
      <c r="E32" s="2">
        <f>$Q$8*($Q$6*'TX, RX Time'!D31+$Q$7*'TX, RX Time'!Q31)</f>
        <v>1575</v>
      </c>
      <c r="F32" s="2">
        <f>$Q$8*($Q$6*'TX, RX Time'!E31+$Q$7*'TX, RX Time'!R31)</f>
        <v>53.28</v>
      </c>
      <c r="G32" s="2">
        <f>$Q$8*($Q$6*'TX, RX Time'!F31+$Q$7*'TX, RX Time'!S31)</f>
        <v>164.88</v>
      </c>
      <c r="H32" s="2">
        <f>$Q$8*($Q$6*'TX, RX Time'!G31+$Q$7*'TX, RX Time'!T31)</f>
        <v>64.44</v>
      </c>
      <c r="I32" s="2">
        <f>$Q$8*($Q$6*'TX, RX Time'!H31+$Q$7*'TX, RX Time'!U31)</f>
        <v>106.56</v>
      </c>
      <c r="J32" s="2">
        <f>$Q$8*($Q$6*'TX, RX Time'!I31+$Q$7*'TX, RX Time'!V31)</f>
        <v>6166.8</v>
      </c>
      <c r="K32" s="2">
        <f>$Q$8*($Q$6*'TX, RX Time'!J31+$Q$7*'TX, RX Time'!W31)</f>
        <v>0</v>
      </c>
      <c r="L32" s="2">
        <f>$Q$8*($Q$6*'TX, RX Time'!K31+$Q$7*'TX, RX Time'!X31)</f>
        <v>10.8</v>
      </c>
      <c r="M32" s="2">
        <f>$Q$8*($Q$6*'TX, RX Time'!L31+$Q$7*'TX, RX Time'!Y31)</f>
        <v>568.44000000000005</v>
      </c>
    </row>
    <row r="33" spans="4:13">
      <c r="E33" s="2"/>
      <c r="F33" s="2"/>
      <c r="G33" s="2"/>
      <c r="H33" s="2"/>
      <c r="I33" s="2"/>
      <c r="J33" s="2"/>
      <c r="K33" s="2"/>
      <c r="L33" s="2"/>
      <c r="M33" s="2"/>
    </row>
    <row r="34" spans="4:13">
      <c r="D34" s="5" t="s">
        <v>30</v>
      </c>
      <c r="E34" s="2"/>
      <c r="F34" s="2"/>
      <c r="G34" s="2"/>
      <c r="H34" s="2"/>
      <c r="I34" s="2"/>
      <c r="J34" s="2"/>
      <c r="K34" s="2"/>
      <c r="L34" s="2"/>
      <c r="M34" s="2"/>
    </row>
    <row r="35" spans="4:13">
      <c r="D35" t="s">
        <v>17</v>
      </c>
      <c r="E35" s="2">
        <f>$Q$8*($Q$6*'TX, RX Time'!D34+$Q$7*'TX, RX Time'!Q34)</f>
        <v>1153.44</v>
      </c>
      <c r="F35" s="2">
        <f>$Q$8*($Q$6*'TX, RX Time'!E34+$Q$7*'TX, RX Time'!R34)</f>
        <v>295.92</v>
      </c>
      <c r="G35" s="2">
        <f>$Q$8*($Q$6*'TX, RX Time'!F34+$Q$7*'TX, RX Time'!S34)</f>
        <v>343.08</v>
      </c>
      <c r="H35" s="2">
        <f>$Q$8*($Q$6*'TX, RX Time'!G34+$Q$7*'TX, RX Time'!T34)</f>
        <v>284.04000000000002</v>
      </c>
      <c r="I35" s="2">
        <f>$Q$8*($Q$6*'TX, RX Time'!H34+$Q$7*'TX, RX Time'!U34)</f>
        <v>437.40000000000003</v>
      </c>
      <c r="J35" s="2">
        <f>$Q$8*($Q$6*'TX, RX Time'!I34+$Q$7*'TX, RX Time'!V34)</f>
        <v>51.12</v>
      </c>
      <c r="K35" s="2">
        <f>$Q$8*($Q$6*'TX, RX Time'!J34+$Q$7*'TX, RX Time'!W34)</f>
        <v>216.35999999999999</v>
      </c>
      <c r="L35" s="2">
        <f>$Q$8*($Q$6*'TX, RX Time'!K34+$Q$7*'TX, RX Time'!X34)</f>
        <v>15.120000000000001</v>
      </c>
      <c r="M35" s="2">
        <f>$Q$8*($Q$6*'TX, RX Time'!L34+$Q$7*'TX, RX Time'!Y34)</f>
        <v>216</v>
      </c>
    </row>
    <row r="36" spans="4:13">
      <c r="D36" t="s">
        <v>18</v>
      </c>
      <c r="E36" s="2">
        <f>$Q$8*($Q$6*'TX, RX Time'!D35+$Q$7*'TX, RX Time'!Q35)</f>
        <v>23895</v>
      </c>
      <c r="F36" s="2">
        <f>$Q$8*($Q$6*'TX, RX Time'!E35+$Q$7*'TX, RX Time'!R35)</f>
        <v>19812.600000000002</v>
      </c>
      <c r="G36" s="2">
        <f>$Q$8*($Q$6*'TX, RX Time'!F35+$Q$7*'TX, RX Time'!S35)</f>
        <v>20934</v>
      </c>
      <c r="H36" s="2">
        <f>$Q$8*($Q$6*'TX, RX Time'!G35+$Q$7*'TX, RX Time'!T35)</f>
        <v>18858.600000000002</v>
      </c>
      <c r="I36" s="2">
        <f>$Q$8*($Q$6*'TX, RX Time'!H35+$Q$7*'TX, RX Time'!U35)</f>
        <v>20721.600000000002</v>
      </c>
      <c r="J36" s="2">
        <f>$Q$8*($Q$6*'TX, RX Time'!I35+$Q$7*'TX, RX Time'!V35)</f>
        <v>1274.4000000000001</v>
      </c>
      <c r="K36" s="2">
        <f>$Q$8*($Q$6*'TX, RX Time'!J35+$Q$7*'TX, RX Time'!W35)</f>
        <v>1086.8399999999999</v>
      </c>
      <c r="L36" s="2">
        <f>$Q$8*($Q$6*'TX, RX Time'!K35+$Q$7*'TX, RX Time'!X35)</f>
        <v>3823.2000000000003</v>
      </c>
      <c r="M36" s="2">
        <f>$Q$8*($Q$6*'TX, RX Time'!L35+$Q$7*'TX, RX Time'!Y35)</f>
        <v>3029.4</v>
      </c>
    </row>
    <row r="37" spans="4:13">
      <c r="D37" t="s">
        <v>19</v>
      </c>
      <c r="E37" s="2">
        <f>$Q$8*($Q$6*'TX, RX Time'!D36+$Q$7*'TX, RX Time'!Q36)</f>
        <v>851.4</v>
      </c>
      <c r="F37" s="2">
        <f>$Q$8*($Q$6*'TX, RX Time'!E36+$Q$7*'TX, RX Time'!R36)</f>
        <v>842.7600000000001</v>
      </c>
      <c r="G37" s="2">
        <f>$Q$8*($Q$6*'TX, RX Time'!F36+$Q$7*'TX, RX Time'!S36)</f>
        <v>988.2</v>
      </c>
      <c r="H37" s="2">
        <f>$Q$8*($Q$6*'TX, RX Time'!G36+$Q$7*'TX, RX Time'!T36)</f>
        <v>1261.44</v>
      </c>
      <c r="I37" s="2">
        <f>$Q$8*($Q$6*'TX, RX Time'!H36+$Q$7*'TX, RX Time'!U36)</f>
        <v>1760.7600000000002</v>
      </c>
      <c r="J37" s="2">
        <f>$Q$8*($Q$6*'TX, RX Time'!I36+$Q$7*'TX, RX Time'!V36)</f>
        <v>1237.32</v>
      </c>
      <c r="K37" s="2">
        <f>$Q$8*($Q$6*'TX, RX Time'!J36+$Q$7*'TX, RX Time'!W36)</f>
        <v>970.56000000000006</v>
      </c>
      <c r="L37" s="2">
        <f>$Q$8*($Q$6*'TX, RX Time'!K36+$Q$7*'TX, RX Time'!X36)</f>
        <v>47.519999999999996</v>
      </c>
      <c r="M37" s="2">
        <f>$Q$8*($Q$6*'TX, RX Time'!L36+$Q$7*'TX, RX Time'!Y36)</f>
        <v>704.16</v>
      </c>
    </row>
    <row r="38" spans="4:13">
      <c r="D38" t="s">
        <v>20</v>
      </c>
      <c r="E38" s="2">
        <f>$Q$8*($Q$6*'TX, RX Time'!D37+$Q$7*'TX, RX Time'!Q37)</f>
        <v>455.04</v>
      </c>
      <c r="F38" s="2">
        <f>$Q$8*($Q$6*'TX, RX Time'!E37+$Q$7*'TX, RX Time'!R37)</f>
        <v>436.32</v>
      </c>
      <c r="G38" s="2">
        <f>$Q$8*($Q$6*'TX, RX Time'!F37+$Q$7*'TX, RX Time'!S37)</f>
        <v>658.80000000000007</v>
      </c>
      <c r="H38" s="2">
        <f>$Q$8*($Q$6*'TX, RX Time'!G37+$Q$7*'TX, RX Time'!T37)</f>
        <v>523.44000000000005</v>
      </c>
      <c r="I38" s="2">
        <f>$Q$8*($Q$6*'TX, RX Time'!H37+$Q$7*'TX, RX Time'!U37)</f>
        <v>879.12</v>
      </c>
      <c r="J38" s="2">
        <f>$Q$8*($Q$6*'TX, RX Time'!I37+$Q$7*'TX, RX Time'!V37)</f>
        <v>10951.2</v>
      </c>
      <c r="K38" s="2">
        <f>$Q$8*($Q$6*'TX, RX Time'!J37+$Q$7*'TX, RX Time'!W37)</f>
        <v>665.64</v>
      </c>
      <c r="L38" s="2">
        <f>$Q$8*($Q$6*'TX, RX Time'!K37+$Q$7*'TX, RX Time'!X37)</f>
        <v>103.67999999999999</v>
      </c>
      <c r="M38" s="2">
        <f>$Q$8*($Q$6*'TX, RX Time'!L37+$Q$7*'TX, RX Time'!Y37)</f>
        <v>547.20000000000005</v>
      </c>
    </row>
    <row r="39" spans="4:13">
      <c r="D39" s="4" t="s">
        <v>21</v>
      </c>
      <c r="E39" s="2">
        <f>$Q$8*($Q$6*'TX, RX Time'!D38+$Q$7*'TX, RX Time'!Q38)</f>
        <v>3997.8</v>
      </c>
      <c r="F39" s="2">
        <f>$Q$8*($Q$6*'TX, RX Time'!E38+$Q$7*'TX, RX Time'!R38)</f>
        <v>1587.24</v>
      </c>
      <c r="G39" s="2">
        <f>$Q$8*($Q$6*'TX, RX Time'!F38+$Q$7*'TX, RX Time'!S38)</f>
        <v>1893.9599999999998</v>
      </c>
      <c r="H39" s="2">
        <f>$Q$8*($Q$6*'TX, RX Time'!G38+$Q$7*'TX, RX Time'!T38)</f>
        <v>1482.48</v>
      </c>
      <c r="I39" s="2">
        <f>$Q$8*($Q$6*'TX, RX Time'!H38+$Q$7*'TX, RX Time'!U38)</f>
        <v>2126.5200000000004</v>
      </c>
      <c r="J39" s="2">
        <f>$Q$8*($Q$6*'TX, RX Time'!I38+$Q$7*'TX, RX Time'!V38)</f>
        <v>4941</v>
      </c>
      <c r="K39" s="2">
        <f>$Q$8*($Q$6*'TX, RX Time'!J38+$Q$7*'TX, RX Time'!W38)</f>
        <v>0</v>
      </c>
      <c r="L39" s="2">
        <f>$Q$8*($Q$6*'TX, RX Time'!K38+$Q$7*'TX, RX Time'!X38)</f>
        <v>162</v>
      </c>
      <c r="M39" s="2">
        <f>$Q$8*($Q$6*'TX, RX Time'!L38+$Q$7*'TX, RX Time'!Y38)</f>
        <v>1263.6000000000001</v>
      </c>
    </row>
    <row r="40" spans="4:13">
      <c r="D40" s="4" t="s">
        <v>22</v>
      </c>
      <c r="E40" s="2">
        <f>$Q$8*($Q$6*'TX, RX Time'!D39+$Q$7*'TX, RX Time'!Q39)</f>
        <v>9207</v>
      </c>
      <c r="F40" s="2">
        <f>$Q$8*($Q$6*'TX, RX Time'!E39+$Q$7*'TX, RX Time'!R39)</f>
        <v>9099</v>
      </c>
      <c r="G40" s="2">
        <f>$Q$8*($Q$6*'TX, RX Time'!F39+$Q$7*'TX, RX Time'!S39)</f>
        <v>9556.2000000000007</v>
      </c>
      <c r="H40" s="2">
        <f>$Q$8*($Q$6*'TX, RX Time'!G39+$Q$7*'TX, RX Time'!T39)</f>
        <v>8974.8000000000011</v>
      </c>
      <c r="I40" s="2">
        <f>$Q$8*($Q$6*'TX, RX Time'!H39+$Q$7*'TX, RX Time'!U39)</f>
        <v>9754.2000000000007</v>
      </c>
      <c r="J40" s="2">
        <f>$Q$8*($Q$6*'TX, RX Time'!I39+$Q$7*'TX, RX Time'!V39)</f>
        <v>1820.1599999999999</v>
      </c>
      <c r="K40" s="2">
        <f>$Q$8*($Q$6*'TX, RX Time'!J39+$Q$7*'TX, RX Time'!W39)</f>
        <v>1475.28</v>
      </c>
      <c r="L40" s="2">
        <f>$Q$8*($Q$6*'TX, RX Time'!K39+$Q$7*'TX, RX Time'!X39)</f>
        <v>1840.32</v>
      </c>
      <c r="M40" s="2">
        <f>$Q$8*($Q$6*'TX, RX Time'!L39+$Q$7*'TX, RX Time'!Y39)</f>
        <v>979.2</v>
      </c>
    </row>
    <row r="41" spans="4:13">
      <c r="D41" t="s">
        <v>23</v>
      </c>
      <c r="E41" s="2">
        <f>$Q$8*($Q$6*'TX, RX Time'!D40+$Q$7*'TX, RX Time'!Q40)</f>
        <v>1008</v>
      </c>
      <c r="F41" s="2">
        <f>$Q$8*($Q$6*'TX, RX Time'!E40+$Q$7*'TX, RX Time'!R40)</f>
        <v>563.7600000000001</v>
      </c>
      <c r="G41" s="2">
        <f>$Q$8*($Q$6*'TX, RX Time'!F40+$Q$7*'TX, RX Time'!S40)</f>
        <v>664.56</v>
      </c>
      <c r="H41" s="2">
        <f>$Q$8*($Q$6*'TX, RX Time'!G40+$Q$7*'TX, RX Time'!T40)</f>
        <v>776.16</v>
      </c>
      <c r="I41" s="2">
        <f>$Q$8*($Q$6*'TX, RX Time'!H40+$Q$7*'TX, RX Time'!U40)</f>
        <v>1100.1600000000001</v>
      </c>
      <c r="J41" s="2">
        <f>$Q$8*($Q$6*'TX, RX Time'!I40+$Q$7*'TX, RX Time'!V40)</f>
        <v>640.80000000000007</v>
      </c>
      <c r="K41" s="2">
        <f>$Q$8*($Q$6*'TX, RX Time'!J40+$Q$7*'TX, RX Time'!W40)</f>
        <v>590.04</v>
      </c>
      <c r="L41" s="2">
        <f>$Q$8*($Q$6*'TX, RX Time'!K40+$Q$7*'TX, RX Time'!X40)</f>
        <v>30.240000000000002</v>
      </c>
      <c r="M41" s="2">
        <f>$Q$8*($Q$6*'TX, RX Time'!L40+$Q$7*'TX, RX Time'!Y40)</f>
        <v>459</v>
      </c>
    </row>
    <row r="42" spans="4:13">
      <c r="D42" t="s">
        <v>24</v>
      </c>
      <c r="E42" s="2">
        <f>$Q$8*($Q$6*'TX, RX Time'!D41+$Q$7*'TX, RX Time'!Q41)</f>
        <v>12207.6</v>
      </c>
      <c r="F42" s="2">
        <f>$Q$8*($Q$6*'TX, RX Time'!E41+$Q$7*'TX, RX Time'!R41)</f>
        <v>10107</v>
      </c>
      <c r="G42" s="2">
        <f>$Q$8*($Q$6*'TX, RX Time'!F41+$Q$7*'TX, RX Time'!S41)</f>
        <v>10796.4</v>
      </c>
      <c r="H42" s="2">
        <f>$Q$8*($Q$6*'TX, RX Time'!G41+$Q$7*'TX, RX Time'!T41)</f>
        <v>9676.8000000000011</v>
      </c>
      <c r="I42" s="2">
        <f>$Q$8*($Q$6*'TX, RX Time'!H41+$Q$7*'TX, RX Time'!U41)</f>
        <v>10798.2</v>
      </c>
      <c r="J42" s="2">
        <f>$Q$8*($Q$6*'TX, RX Time'!I41+$Q$7*'TX, RX Time'!V41)</f>
        <v>6118.2</v>
      </c>
      <c r="K42" s="2">
        <f>$Q$8*($Q$6*'TX, RX Time'!J41+$Q$7*'TX, RX Time'!W41)</f>
        <v>876.24</v>
      </c>
      <c r="L42" s="2">
        <f>$Q$8*($Q$6*'TX, RX Time'!K41+$Q$7*'TX, RX Time'!X41)</f>
        <v>1972.0800000000004</v>
      </c>
      <c r="M42" s="2">
        <f>$Q$8*($Q$6*'TX, RX Time'!L41+$Q$7*'TX, RX Time'!Y41)</f>
        <v>1783.8</v>
      </c>
    </row>
    <row r="43" spans="4:13">
      <c r="E43" s="2">
        <f>$Q$8*($Q$6*'TX, RX Time'!D42+$Q$7*'TX, RX Time'!Q42)</f>
        <v>0</v>
      </c>
      <c r="F43" s="2">
        <f>$Q$8*($Q$6*'TX, RX Time'!E42+$Q$7*'TX, RX Time'!R42)</f>
        <v>0</v>
      </c>
      <c r="G43" s="2">
        <f>$Q$8*($Q$6*'TX, RX Time'!F42+$Q$7*'TX, RX Time'!S42)</f>
        <v>0</v>
      </c>
      <c r="H43" s="2">
        <f>$Q$8*($Q$6*'TX, RX Time'!G42+$Q$7*'TX, RX Time'!T42)</f>
        <v>0</v>
      </c>
      <c r="I43" s="2">
        <f>$Q$8*($Q$6*'TX, RX Time'!H42+$Q$7*'TX, RX Time'!U42)</f>
        <v>0</v>
      </c>
      <c r="J43" s="2">
        <f>$Q$8*($Q$6*'TX, RX Time'!I42+$Q$7*'TX, RX Time'!V42)</f>
        <v>0</v>
      </c>
      <c r="K43" s="2">
        <f>$Q$8*($Q$6*'TX, RX Time'!J42+$Q$7*'TX, RX Time'!W42)</f>
        <v>0</v>
      </c>
      <c r="L43" s="2">
        <f>$Q$8*($Q$6*'TX, RX Time'!K42+$Q$7*'TX, RX Time'!X42)</f>
        <v>0</v>
      </c>
      <c r="M43" s="2">
        <f>$Q$8*($Q$6*'TX, RX Time'!L42+$Q$7*'TX, RX Time'!Y42)</f>
        <v>0</v>
      </c>
    </row>
    <row r="44" spans="4:13">
      <c r="D44" s="5" t="s">
        <v>31</v>
      </c>
      <c r="E44" s="2">
        <f>$Q$8*($Q$6*'TX, RX Time'!D43+$Q$7*'TX, RX Time'!Q43)</f>
        <v>0</v>
      </c>
      <c r="F44" s="2">
        <f>$Q$8*($Q$6*'TX, RX Time'!E43+$Q$7*'TX, RX Time'!R43)</f>
        <v>0</v>
      </c>
      <c r="G44" s="2">
        <f>$Q$8*($Q$6*'TX, RX Time'!F43+$Q$7*'TX, RX Time'!S43)</f>
        <v>0</v>
      </c>
      <c r="H44" s="2">
        <f>$Q$8*($Q$6*'TX, RX Time'!G43+$Q$7*'TX, RX Time'!T43)</f>
        <v>0</v>
      </c>
      <c r="I44" s="2">
        <f>$Q$8*($Q$6*'TX, RX Time'!H43+$Q$7*'TX, RX Time'!U43)</f>
        <v>0</v>
      </c>
      <c r="J44" s="2">
        <f>$Q$8*($Q$6*'TX, RX Time'!I43+$Q$7*'TX, RX Time'!V43)</f>
        <v>0</v>
      </c>
      <c r="K44" s="2">
        <f>$Q$8*($Q$6*'TX, RX Time'!J43+$Q$7*'TX, RX Time'!W43)</f>
        <v>0</v>
      </c>
      <c r="L44" s="2">
        <f>$Q$8*($Q$6*'TX, RX Time'!K43+$Q$7*'TX, RX Time'!X43)</f>
        <v>0</v>
      </c>
      <c r="M44" s="2">
        <f>$Q$8*($Q$6*'TX, RX Time'!L43+$Q$7*'TX, RX Time'!Y43)</f>
        <v>0</v>
      </c>
    </row>
    <row r="45" spans="4:13">
      <c r="D45" t="s">
        <v>17</v>
      </c>
      <c r="E45" s="2">
        <f>$Q$8*($Q$6*'TX, RX Time'!D44+$Q$7*'TX, RX Time'!Q44)</f>
        <v>2792.88</v>
      </c>
      <c r="F45" s="2">
        <f>$Q$8*($Q$6*'TX, RX Time'!E44+$Q$7*'TX, RX Time'!R44)</f>
        <v>530.64</v>
      </c>
      <c r="G45" s="2">
        <f>$Q$8*($Q$6*'TX, RX Time'!F44+$Q$7*'TX, RX Time'!S44)</f>
        <v>664.92</v>
      </c>
      <c r="H45" s="2">
        <f>$Q$8*($Q$6*'TX, RX Time'!G44+$Q$7*'TX, RX Time'!T44)</f>
        <v>4815.3599999999997</v>
      </c>
      <c r="I45" s="2">
        <f>$Q$8*($Q$6*'TX, RX Time'!H44+$Q$7*'TX, RX Time'!U44)</f>
        <v>3609</v>
      </c>
      <c r="J45" s="2">
        <f>$Q$8*($Q$6*'TX, RX Time'!I44+$Q$7*'TX, RX Time'!V44)</f>
        <v>208.44</v>
      </c>
      <c r="K45" s="2">
        <f>$Q$8*($Q$6*'TX, RX Time'!J44+$Q$7*'TX, RX Time'!W44)</f>
        <v>213.84</v>
      </c>
      <c r="L45" s="2">
        <f>$Q$8*($Q$6*'TX, RX Time'!K44+$Q$7*'TX, RX Time'!X44)</f>
        <v>56.160000000000004</v>
      </c>
      <c r="M45" s="2">
        <f>$Q$8*($Q$6*'TX, RX Time'!L44+$Q$7*'TX, RX Time'!Y44)</f>
        <v>379.44000000000005</v>
      </c>
    </row>
    <row r="46" spans="4:13">
      <c r="D46" t="s">
        <v>18</v>
      </c>
      <c r="E46" s="2">
        <f>$Q$8*($Q$6*'TX, RX Time'!D45+$Q$7*'TX, RX Time'!Q45)</f>
        <v>4406.4000000000005</v>
      </c>
      <c r="F46" s="2">
        <f>$Q$8*($Q$6*'TX, RX Time'!E45+$Q$7*'TX, RX Time'!R45)</f>
        <v>0</v>
      </c>
      <c r="G46" s="2">
        <f>$Q$8*($Q$6*'TX, RX Time'!F45+$Q$7*'TX, RX Time'!S45)</f>
        <v>0</v>
      </c>
      <c r="H46" s="2">
        <f>$Q$8*($Q$6*'TX, RX Time'!G45+$Q$7*'TX, RX Time'!T45)</f>
        <v>0</v>
      </c>
      <c r="I46" s="2">
        <f>$Q$8*($Q$6*'TX, RX Time'!H45+$Q$7*'TX, RX Time'!U45)</f>
        <v>0</v>
      </c>
      <c r="J46" s="2">
        <f>$Q$8*($Q$6*'TX, RX Time'!I45+$Q$7*'TX, RX Time'!V45)</f>
        <v>2459.88</v>
      </c>
      <c r="K46" s="2">
        <f>$Q$8*($Q$6*'TX, RX Time'!J45+$Q$7*'TX, RX Time'!W45)</f>
        <v>5187.6000000000004</v>
      </c>
      <c r="L46" s="2">
        <f>$Q$8*($Q$6*'TX, RX Time'!K45+$Q$7*'TX, RX Time'!X45)</f>
        <v>233.28000000000006</v>
      </c>
      <c r="M46" s="2">
        <f>$Q$8*($Q$6*'TX, RX Time'!L45+$Q$7*'TX, RX Time'!Y45)</f>
        <v>6199.2</v>
      </c>
    </row>
    <row r="47" spans="4:13">
      <c r="D47" t="s">
        <v>19</v>
      </c>
      <c r="E47" s="2">
        <f>$Q$8*($Q$6*'TX, RX Time'!D46+$Q$7*'TX, RX Time'!Q46)</f>
        <v>422.64000000000004</v>
      </c>
      <c r="F47" s="2">
        <f>$Q$8*($Q$6*'TX, RX Time'!E46+$Q$7*'TX, RX Time'!R46)</f>
        <v>396.72</v>
      </c>
      <c r="G47" s="2">
        <f>$Q$8*($Q$6*'TX, RX Time'!F46+$Q$7*'TX, RX Time'!S46)</f>
        <v>448.2</v>
      </c>
      <c r="H47" s="2">
        <f>$Q$8*($Q$6*'TX, RX Time'!G46+$Q$7*'TX, RX Time'!T46)</f>
        <v>523.08000000000004</v>
      </c>
      <c r="I47" s="2">
        <f>$Q$8*($Q$6*'TX, RX Time'!H46+$Q$7*'TX, RX Time'!U46)</f>
        <v>688.31999999999994</v>
      </c>
      <c r="J47" s="2">
        <f>$Q$8*($Q$6*'TX, RX Time'!I46+$Q$7*'TX, RX Time'!V46)</f>
        <v>3226.68</v>
      </c>
      <c r="K47" s="2">
        <f>$Q$8*($Q$6*'TX, RX Time'!J46+$Q$7*'TX, RX Time'!W46)</f>
        <v>0</v>
      </c>
      <c r="L47" s="2">
        <f>$Q$8*($Q$6*'TX, RX Time'!K46+$Q$7*'TX, RX Time'!X46)</f>
        <v>0</v>
      </c>
      <c r="M47" s="2">
        <f>$Q$8*($Q$6*'TX, RX Time'!L46+$Q$7*'TX, RX Time'!Y46)</f>
        <v>319.68</v>
      </c>
    </row>
    <row r="48" spans="4:13">
      <c r="D48" t="s">
        <v>20</v>
      </c>
      <c r="E48" s="2">
        <f>$Q$8*($Q$6*'TX, RX Time'!D47+$Q$7*'TX, RX Time'!Q47)</f>
        <v>5524.2</v>
      </c>
      <c r="F48" s="2">
        <f>$Q$8*($Q$6*'TX, RX Time'!E47+$Q$7*'TX, RX Time'!R47)</f>
        <v>2250.7200000000003</v>
      </c>
      <c r="G48" s="2">
        <f>$Q$8*($Q$6*'TX, RX Time'!F47+$Q$7*'TX, RX Time'!S47)</f>
        <v>2041.9200000000003</v>
      </c>
      <c r="H48" s="2">
        <f>$Q$8*($Q$6*'TX, RX Time'!G47+$Q$7*'TX, RX Time'!T47)</f>
        <v>2956.68</v>
      </c>
      <c r="I48" s="2">
        <f>$Q$8*($Q$6*'TX, RX Time'!H47+$Q$7*'TX, RX Time'!U47)</f>
        <v>1940.7600000000002</v>
      </c>
      <c r="J48" s="2">
        <f>$Q$8*($Q$6*'TX, RX Time'!I47+$Q$7*'TX, RX Time'!V47)</f>
        <v>13165.2</v>
      </c>
      <c r="K48" s="2">
        <f>$Q$8*($Q$6*'TX, RX Time'!J47+$Q$7*'TX, RX Time'!W47)</f>
        <v>0</v>
      </c>
      <c r="L48" s="2">
        <f>$Q$8*($Q$6*'TX, RX Time'!K47+$Q$7*'TX, RX Time'!X47)</f>
        <v>140.4</v>
      </c>
      <c r="M48" s="2">
        <f>$Q$8*($Q$6*'TX, RX Time'!L47+$Q$7*'TX, RX Time'!Y47)</f>
        <v>4692.6000000000004</v>
      </c>
    </row>
    <row r="49" spans="4:13">
      <c r="D49" s="4" t="s">
        <v>21</v>
      </c>
      <c r="E49" s="2">
        <f>$Q$8*($Q$6*'TX, RX Time'!D48+$Q$7*'TX, RX Time'!Q48)</f>
        <v>1640.52</v>
      </c>
      <c r="F49" s="2">
        <f>$Q$8*($Q$6*'TX, RX Time'!E48+$Q$7*'TX, RX Time'!R48)</f>
        <v>522.72</v>
      </c>
      <c r="G49" s="2">
        <f>$Q$8*($Q$6*'TX, RX Time'!F48+$Q$7*'TX, RX Time'!S48)</f>
        <v>488.88000000000005</v>
      </c>
      <c r="H49" s="2">
        <f>$Q$8*($Q$6*'TX, RX Time'!G48+$Q$7*'TX, RX Time'!T48)</f>
        <v>2319.1200000000003</v>
      </c>
      <c r="I49" s="2">
        <f>$Q$8*($Q$6*'TX, RX Time'!H48+$Q$7*'TX, RX Time'!U48)</f>
        <v>1526.4</v>
      </c>
      <c r="J49" s="2">
        <f>$Q$8*($Q$6*'TX, RX Time'!I48+$Q$7*'TX, RX Time'!V48)</f>
        <v>8847</v>
      </c>
      <c r="K49" s="2">
        <f>$Q$8*($Q$6*'TX, RX Time'!J48+$Q$7*'TX, RX Time'!W48)</f>
        <v>936</v>
      </c>
      <c r="L49" s="2">
        <f>$Q$8*($Q$6*'TX, RX Time'!K48+$Q$7*'TX, RX Time'!X48)</f>
        <v>77.759999999999991</v>
      </c>
      <c r="M49" s="2">
        <f>$Q$8*($Q$6*'TX, RX Time'!L48+$Q$7*'TX, RX Time'!Y48)</f>
        <v>4170.6000000000004</v>
      </c>
    </row>
    <row r="50" spans="4:13">
      <c r="D50" s="4" t="s">
        <v>22</v>
      </c>
      <c r="E50" s="2">
        <f>$Q$8*($Q$6*'TX, RX Time'!D49+$Q$7*'TX, RX Time'!Q49)</f>
        <v>4924.8</v>
      </c>
      <c r="F50" s="2">
        <f>$Q$8*($Q$6*'TX, RX Time'!E49+$Q$7*'TX, RX Time'!R49)</f>
        <v>1065.24</v>
      </c>
      <c r="G50" s="2">
        <f>$Q$8*($Q$6*'TX, RX Time'!F49+$Q$7*'TX, RX Time'!S49)</f>
        <v>1079.6399999999999</v>
      </c>
      <c r="H50" s="2">
        <f>$Q$8*($Q$6*'TX, RX Time'!G49+$Q$7*'TX, RX Time'!T49)</f>
        <v>1828.44</v>
      </c>
      <c r="I50" s="2">
        <f>$Q$8*($Q$6*'TX, RX Time'!H49+$Q$7*'TX, RX Time'!U49)</f>
        <v>1591.5600000000002</v>
      </c>
      <c r="J50" s="2">
        <f>$Q$8*($Q$6*'TX, RX Time'!I49+$Q$7*'TX, RX Time'!V49)</f>
        <v>674.28000000000009</v>
      </c>
      <c r="K50" s="2">
        <f>$Q$8*($Q$6*'TX, RX Time'!J49+$Q$7*'TX, RX Time'!W49)</f>
        <v>1756.8</v>
      </c>
      <c r="L50" s="2">
        <f>$Q$8*($Q$6*'TX, RX Time'!K49+$Q$7*'TX, RX Time'!X49)</f>
        <v>136.07999999999998</v>
      </c>
      <c r="M50" s="2">
        <f>$Q$8*($Q$6*'TX, RX Time'!L49+$Q$7*'TX, RX Time'!Y49)</f>
        <v>1633.32</v>
      </c>
    </row>
    <row r="51" spans="4:13">
      <c r="D51" t="s">
        <v>23</v>
      </c>
      <c r="E51" s="2">
        <f>$Q$8*($Q$6*'TX, RX Time'!D50+$Q$7*'TX, RX Time'!Q50)</f>
        <v>1606.68</v>
      </c>
      <c r="F51" s="2">
        <f>$Q$8*($Q$6*'TX, RX Time'!E50+$Q$7*'TX, RX Time'!R50)</f>
        <v>464.76</v>
      </c>
      <c r="G51" s="2">
        <f>$Q$8*($Q$6*'TX, RX Time'!F50+$Q$7*'TX, RX Time'!S50)</f>
        <v>556.55999999999995</v>
      </c>
      <c r="H51" s="2">
        <f>$Q$8*($Q$6*'TX, RX Time'!G50+$Q$7*'TX, RX Time'!T50)</f>
        <v>2663.64</v>
      </c>
      <c r="I51" s="2">
        <f>$Q$8*($Q$6*'TX, RX Time'!H50+$Q$7*'TX, RX Time'!U50)</f>
        <v>2144.16</v>
      </c>
      <c r="J51" s="2">
        <f>$Q$8*($Q$6*'TX, RX Time'!I50+$Q$7*'TX, RX Time'!V50)</f>
        <v>1718.6399999999999</v>
      </c>
      <c r="K51" s="2">
        <f>$Q$8*($Q$6*'TX, RX Time'!J50+$Q$7*'TX, RX Time'!W50)</f>
        <v>105.84</v>
      </c>
      <c r="L51" s="2">
        <f>$Q$8*($Q$6*'TX, RX Time'!K50+$Q$7*'TX, RX Time'!X50)</f>
        <v>28.080000000000002</v>
      </c>
      <c r="M51" s="2">
        <f>$Q$8*($Q$6*'TX, RX Time'!L50+$Q$7*'TX, RX Time'!Y50)</f>
        <v>349.56</v>
      </c>
    </row>
    <row r="52" spans="4:13">
      <c r="D52" t="s">
        <v>24</v>
      </c>
      <c r="E52" s="2">
        <f>$Q$8*($Q$6*'TX, RX Time'!D51+$Q$7*'TX, RX Time'!Q51)</f>
        <v>4960.8</v>
      </c>
      <c r="F52" s="2">
        <f>$Q$8*($Q$6*'TX, RX Time'!E51+$Q$7*'TX, RX Time'!R51)</f>
        <v>1125.3600000000001</v>
      </c>
      <c r="G52" s="2">
        <f>$Q$8*($Q$6*'TX, RX Time'!F51+$Q$7*'TX, RX Time'!S51)</f>
        <v>1020.9600000000002</v>
      </c>
      <c r="H52" s="2">
        <f>$Q$8*($Q$6*'TX, RX Time'!G51+$Q$7*'TX, RX Time'!T51)</f>
        <v>1472.7600000000002</v>
      </c>
      <c r="I52" s="2">
        <f>$Q$8*($Q$6*'TX, RX Time'!H51+$Q$7*'TX, RX Time'!U51)</f>
        <v>964.80000000000007</v>
      </c>
      <c r="J52" s="2">
        <f>$Q$8*($Q$6*'TX, RX Time'!I51+$Q$7*'TX, RX Time'!V51)</f>
        <v>7824.6</v>
      </c>
      <c r="K52" s="2">
        <f>$Q$8*($Q$6*'TX, RX Time'!J51+$Q$7*'TX, RX Time'!W51)</f>
        <v>2593.8000000000002</v>
      </c>
      <c r="L52" s="2">
        <f>$Q$8*($Q$6*'TX, RX Time'!K51+$Q$7*'TX, RX Time'!X51)</f>
        <v>185.76000000000002</v>
      </c>
      <c r="M52" s="2">
        <f>$Q$8*($Q$6*'TX, RX Time'!L51+$Q$7*'TX, RX Time'!Y51)</f>
        <v>5452.2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2"/>
  <sheetViews>
    <sheetView tabSelected="1" topLeftCell="A22" workbookViewId="0">
      <selection activeCell="O29" sqref="O29"/>
    </sheetView>
  </sheetViews>
  <sheetFormatPr defaultRowHeight="15"/>
  <cols>
    <col min="4" max="4" width="16" customWidth="1"/>
  </cols>
  <sheetData>
    <row r="3" spans="4:17">
      <c r="D3" t="s">
        <v>32</v>
      </c>
    </row>
    <row r="5" spans="4:17">
      <c r="E5" s="5" t="s">
        <v>0</v>
      </c>
      <c r="F5" s="5" t="s">
        <v>1</v>
      </c>
      <c r="G5" s="5" t="s">
        <v>2</v>
      </c>
      <c r="H5" s="5" t="s">
        <v>3</v>
      </c>
      <c r="I5" s="5" t="s">
        <v>4</v>
      </c>
      <c r="J5" s="5" t="s">
        <v>5</v>
      </c>
      <c r="K5" s="5" t="s">
        <v>6</v>
      </c>
      <c r="L5" s="5" t="s">
        <v>7</v>
      </c>
      <c r="M5" s="5" t="s">
        <v>8</v>
      </c>
    </row>
    <row r="6" spans="4:17">
      <c r="D6" t="s">
        <v>9</v>
      </c>
      <c r="E6" s="2">
        <f>IF('Energy mJ'!E6/$Q$6, 'Energy mJ'!E6/$Q$6, "")</f>
        <v>640.80000000000007</v>
      </c>
      <c r="F6" s="2">
        <f>IF('Energy mJ'!F6/$Q$6, 'Energy mJ'!F6/$Q$6, "")</f>
        <v>484.7</v>
      </c>
      <c r="G6" s="2">
        <f>IF('Energy mJ'!G6/$Q$6, 'Energy mJ'!G6/$Q$6, "")</f>
        <v>570.29999999999995</v>
      </c>
      <c r="H6" s="2">
        <f>IF('Energy mJ'!H6/$Q$6, 'Energy mJ'!H6/$Q$6, "")</f>
        <v>574.20000000000005</v>
      </c>
      <c r="I6" s="2">
        <f>IF('Energy mJ'!I6/$Q$6, 'Energy mJ'!I6/$Q$6, "")</f>
        <v>533.59999999999991</v>
      </c>
      <c r="J6" s="2">
        <f>IF('Energy mJ'!J6/$Q$6, 'Energy mJ'!J6/$Q$6, "")</f>
        <v>211.3</v>
      </c>
      <c r="K6" s="2">
        <f>IF('Energy mJ'!K6/$Q$6, 'Energy mJ'!K6/$Q$6, "")</f>
        <v>155</v>
      </c>
      <c r="L6" s="2">
        <f>IF('Energy mJ'!L6/$Q$6, 'Energy mJ'!L6/$Q$6, "")</f>
        <v>10.799999999999999</v>
      </c>
      <c r="M6" s="2">
        <f>IF('Energy mJ'!M6/$Q$6, 'Energy mJ'!M6/$Q$6, "")</f>
        <v>108.8</v>
      </c>
      <c r="P6" t="s">
        <v>28</v>
      </c>
      <c r="Q6">
        <v>3.6</v>
      </c>
    </row>
    <row r="7" spans="4:17">
      <c r="D7" t="s">
        <v>10</v>
      </c>
      <c r="E7" s="2">
        <f>IF('Energy mJ'!E7/$Q$6, 'Energy mJ'!E7/$Q$6, "")</f>
        <v>191.2</v>
      </c>
      <c r="F7" s="2">
        <f>IF('Energy mJ'!F7/$Q$6, 'Energy mJ'!F7/$Q$6, "")</f>
        <v>223.3</v>
      </c>
      <c r="G7" s="2">
        <f>IF('Energy mJ'!G7/$Q$6, 'Energy mJ'!G7/$Q$6, "")</f>
        <v>256.39999999999998</v>
      </c>
      <c r="H7" s="2">
        <f>IF('Energy mJ'!H7/$Q$6, 'Energy mJ'!H7/$Q$6, "")</f>
        <v>317.10000000000002</v>
      </c>
      <c r="I7" s="2">
        <f>IF('Energy mJ'!I7/$Q$6, 'Energy mJ'!I7/$Q$6, "")</f>
        <v>429.19999999999993</v>
      </c>
      <c r="J7" s="2">
        <f>IF('Energy mJ'!J7/$Q$6, 'Energy mJ'!J7/$Q$6, "")</f>
        <v>92.1</v>
      </c>
      <c r="K7" s="2">
        <f>IF('Energy mJ'!K7/$Q$6, 'Energy mJ'!K7/$Q$6, "")</f>
        <v>120.1</v>
      </c>
      <c r="L7" s="2">
        <f>IF('Energy mJ'!L7/$Q$6, 'Energy mJ'!L7/$Q$6, "")</f>
        <v>22.2</v>
      </c>
      <c r="M7" s="2">
        <f>IF('Energy mJ'!M7/$Q$6, 'Energy mJ'!M7/$Q$6, "")</f>
        <v>152.70000000000002</v>
      </c>
    </row>
    <row r="8" spans="4:17">
      <c r="D8" t="s">
        <v>11</v>
      </c>
      <c r="E8" s="2">
        <f>IF('Energy mJ'!E8/$Q$6, 'Energy mJ'!E8/$Q$6, "")</f>
        <v>3213</v>
      </c>
      <c r="F8" s="2">
        <f>IF('Energy mJ'!F8/$Q$6, 'Energy mJ'!F8/$Q$6, "")</f>
        <v>1287</v>
      </c>
      <c r="G8" s="2">
        <f>IF('Energy mJ'!G8/$Q$6, 'Energy mJ'!G8/$Q$6, "")</f>
        <v>1534.5</v>
      </c>
      <c r="H8" s="2">
        <f>IF('Energy mJ'!H8/$Q$6, 'Energy mJ'!H8/$Q$6, "")</f>
        <v>913</v>
      </c>
      <c r="I8" s="2">
        <f>IF('Energy mJ'!I8/$Q$6, 'Energy mJ'!I8/$Q$6, "")</f>
        <v>1316.3</v>
      </c>
      <c r="J8" s="2">
        <f>IF('Energy mJ'!J8/$Q$6, 'Energy mJ'!J8/$Q$6, "")</f>
        <v>598.5</v>
      </c>
      <c r="K8" s="2">
        <f>IF('Energy mJ'!K8/$Q$6, 'Energy mJ'!K8/$Q$6, "")</f>
        <v>1108.7</v>
      </c>
      <c r="L8" s="2">
        <f>IF('Energy mJ'!L8/$Q$6, 'Energy mJ'!L8/$Q$6, "")</f>
        <v>106.19999999999999</v>
      </c>
      <c r="M8" s="2">
        <f>IF('Energy mJ'!M8/$Q$6, 'Energy mJ'!M8/$Q$6, "")</f>
        <v>957.5</v>
      </c>
    </row>
    <row r="9" spans="4:17">
      <c r="D9" t="s">
        <v>12</v>
      </c>
      <c r="E9" s="2">
        <f>IF('Energy mJ'!E9/$Q$6, 'Energy mJ'!E9/$Q$6, "")</f>
        <v>9030</v>
      </c>
      <c r="F9" s="2">
        <f>IF('Energy mJ'!F9/$Q$6, 'Energy mJ'!F9/$Q$6, "")</f>
        <v>9720</v>
      </c>
      <c r="G9" s="2">
        <f>IF('Energy mJ'!G9/$Q$6, 'Energy mJ'!G9/$Q$6, "")</f>
        <v>10080</v>
      </c>
      <c r="H9" s="2">
        <f>IF('Energy mJ'!H9/$Q$6, 'Energy mJ'!H9/$Q$6, "")</f>
        <v>9540</v>
      </c>
      <c r="I9" s="2">
        <f>IF('Energy mJ'!I9/$Q$6, 'Energy mJ'!I9/$Q$6, "")</f>
        <v>10200</v>
      </c>
      <c r="J9" s="2">
        <f>IF('Energy mJ'!J9/$Q$6, 'Energy mJ'!J9/$Q$6, "")</f>
        <v>359.3</v>
      </c>
      <c r="K9" s="2">
        <f>IF('Energy mJ'!K9/$Q$6, 'Energy mJ'!K9/$Q$6, "")</f>
        <v>858.39999999999986</v>
      </c>
      <c r="L9" s="2">
        <f>IF('Energy mJ'!L9/$Q$6, 'Energy mJ'!L9/$Q$6, "")</f>
        <v>1116</v>
      </c>
      <c r="M9" s="2">
        <f>IF('Energy mJ'!M9/$Q$6, 'Energy mJ'!M9/$Q$6, "")</f>
        <v>747.8</v>
      </c>
    </row>
    <row r="10" spans="4:17">
      <c r="D10" t="s">
        <v>13</v>
      </c>
      <c r="E10" s="2">
        <f>IF('Energy mJ'!E10/$Q$6, 'Energy mJ'!E10/$Q$6, "")</f>
        <v>189.10000000000002</v>
      </c>
      <c r="F10" s="2">
        <f>IF('Energy mJ'!F10/$Q$6, 'Energy mJ'!F10/$Q$6, "")</f>
        <v>198.7</v>
      </c>
      <c r="G10" s="2">
        <f>IF('Energy mJ'!G10/$Q$6, 'Energy mJ'!G10/$Q$6, "")</f>
        <v>220.6</v>
      </c>
      <c r="H10" s="2">
        <f>IF('Energy mJ'!H10/$Q$6, 'Energy mJ'!H10/$Q$6, "")</f>
        <v>280.5</v>
      </c>
      <c r="I10" s="2">
        <f>IF('Energy mJ'!I10/$Q$6, 'Energy mJ'!I10/$Q$6, "")</f>
        <v>369.2</v>
      </c>
      <c r="J10" s="2">
        <f>IF('Energy mJ'!J10/$Q$6, 'Energy mJ'!J10/$Q$6, "")</f>
        <v>958.3</v>
      </c>
      <c r="K10" s="2">
        <f>IF('Energy mJ'!K10/$Q$6, 'Energy mJ'!K10/$Q$6, "")</f>
        <v>17.5</v>
      </c>
      <c r="L10" s="2">
        <f>IF('Energy mJ'!L10/$Q$6, 'Energy mJ'!L10/$Q$6, "")</f>
        <v>17.399999999999999</v>
      </c>
      <c r="M10" s="2">
        <f>IF('Energy mJ'!M10/$Q$6, 'Energy mJ'!M10/$Q$6, "")</f>
        <v>162.19999999999999</v>
      </c>
    </row>
    <row r="11" spans="4:17">
      <c r="D11" t="s">
        <v>14</v>
      </c>
      <c r="E11" s="2">
        <f>IF('Energy mJ'!E11/$Q$6, 'Energy mJ'!E11/$Q$6, "")</f>
        <v>137.69999999999999</v>
      </c>
      <c r="F11" s="2">
        <f>IF('Energy mJ'!F11/$Q$6, 'Energy mJ'!F11/$Q$6, "")</f>
        <v>125.6</v>
      </c>
      <c r="G11" s="2">
        <f>IF('Energy mJ'!G11/$Q$6, 'Energy mJ'!G11/$Q$6, "")</f>
        <v>135.6</v>
      </c>
      <c r="H11" s="2">
        <f>IF('Energy mJ'!H11/$Q$6, 'Energy mJ'!H11/$Q$6, "")</f>
        <v>144.4</v>
      </c>
      <c r="I11" s="2">
        <f>IF('Energy mJ'!I11/$Q$6, 'Energy mJ'!I11/$Q$6, "")</f>
        <v>176</v>
      </c>
      <c r="J11" s="2">
        <f>IF('Energy mJ'!J11/$Q$6, 'Energy mJ'!J11/$Q$6, "")</f>
        <v>718</v>
      </c>
      <c r="K11" s="2">
        <f>IF('Energy mJ'!K11/$Q$6, 'Energy mJ'!K11/$Q$6, "")</f>
        <v>228.1</v>
      </c>
      <c r="L11" s="2">
        <f>IF('Energy mJ'!L11/$Q$6, 'Energy mJ'!L11/$Q$6, "")</f>
        <v>18</v>
      </c>
      <c r="M11" s="2">
        <f>IF('Energy mJ'!M11/$Q$6, 'Energy mJ'!M11/$Q$6, "")</f>
        <v>98.300000000000011</v>
      </c>
    </row>
    <row r="12" spans="4:17">
      <c r="D12" t="s">
        <v>15</v>
      </c>
      <c r="E12" s="2">
        <f>IF('Energy mJ'!E12/$Q$6, 'Energy mJ'!E12/$Q$6, "")</f>
        <v>221.9</v>
      </c>
      <c r="F12" s="2">
        <f>IF('Energy mJ'!F12/$Q$6, 'Energy mJ'!F12/$Q$6, "")</f>
        <v>188.6</v>
      </c>
      <c r="G12" s="2">
        <f>IF('Energy mJ'!G12/$Q$6, 'Energy mJ'!G12/$Q$6, "")</f>
        <v>281</v>
      </c>
      <c r="H12" s="2">
        <f>IF('Energy mJ'!H12/$Q$6, 'Energy mJ'!H12/$Q$6, "")</f>
        <v>239.1</v>
      </c>
      <c r="I12" s="2">
        <f>IF('Energy mJ'!I12/$Q$6, 'Energy mJ'!I12/$Q$6, "")</f>
        <v>233.8</v>
      </c>
      <c r="J12" s="2">
        <f>IF('Energy mJ'!J12/$Q$6, 'Energy mJ'!J12/$Q$6, "")</f>
        <v>5144</v>
      </c>
      <c r="K12" s="2" t="str">
        <f>IF('Energy mJ'!K12/$Q$6, 'Energy mJ'!K12/$Q$6, "")</f>
        <v/>
      </c>
      <c r="L12" s="2">
        <f>IF('Energy mJ'!L12/$Q$6, 'Energy mJ'!L12/$Q$6, "")</f>
        <v>38.4</v>
      </c>
      <c r="M12" s="2">
        <f>IF('Energy mJ'!M12/$Q$6, 'Energy mJ'!M12/$Q$6, "")</f>
        <v>534.40000000000009</v>
      </c>
    </row>
    <row r="13" spans="4:17">
      <c r="D13" t="s">
        <v>16</v>
      </c>
      <c r="E13" s="2">
        <f>IF('Energy mJ'!E13/$Q$6, 'Energy mJ'!E13/$Q$6, "")</f>
        <v>1739.5</v>
      </c>
      <c r="F13" s="2">
        <f>IF('Energy mJ'!F13/$Q$6, 'Energy mJ'!F13/$Q$6, "")</f>
        <v>327.10000000000002</v>
      </c>
      <c r="G13" s="2">
        <f>IF('Energy mJ'!G13/$Q$6, 'Energy mJ'!G13/$Q$6, "")</f>
        <v>423.4</v>
      </c>
      <c r="H13" s="2">
        <f>IF('Energy mJ'!H13/$Q$6, 'Energy mJ'!H13/$Q$6, "")</f>
        <v>627.70000000000005</v>
      </c>
      <c r="I13" s="2">
        <f>IF('Energy mJ'!I13/$Q$6, 'Energy mJ'!I13/$Q$6, "")</f>
        <v>518.59999999999991</v>
      </c>
      <c r="J13" s="2">
        <f>IF('Energy mJ'!J13/$Q$6, 'Energy mJ'!J13/$Q$6, "")</f>
        <v>1998</v>
      </c>
      <c r="K13" s="2">
        <f>IF('Energy mJ'!K13/$Q$6, 'Energy mJ'!K13/$Q$6, "")</f>
        <v>372.90000000000003</v>
      </c>
      <c r="L13" s="2">
        <f>IF('Energy mJ'!L13/$Q$6, 'Energy mJ'!L13/$Q$6, "")</f>
        <v>22.2</v>
      </c>
      <c r="M13" s="2">
        <f>IF('Energy mJ'!M13/$Q$6, 'Energy mJ'!M13/$Q$6, "")</f>
        <v>652.5</v>
      </c>
    </row>
    <row r="14" spans="4:17">
      <c r="E14" s="2" t="str">
        <f>IF('Energy mJ'!E14/$Q$6, 'Energy mJ'!E14/$Q$6, "")</f>
        <v/>
      </c>
      <c r="F14" s="2" t="str">
        <f>IF('Energy mJ'!F14/$Q$6, 'Energy mJ'!F14/$Q$6, "")</f>
        <v/>
      </c>
      <c r="G14" s="2" t="str">
        <f>IF('Energy mJ'!G14/$Q$6, 'Energy mJ'!G14/$Q$6, "")</f>
        <v/>
      </c>
      <c r="H14" s="2" t="str">
        <f>IF('Energy mJ'!H14/$Q$6, 'Energy mJ'!H14/$Q$6, "")</f>
        <v/>
      </c>
      <c r="I14" s="2" t="str">
        <f>IF('Energy mJ'!I14/$Q$6, 'Energy mJ'!I14/$Q$6, "")</f>
        <v/>
      </c>
      <c r="J14" s="2" t="str">
        <f>IF('Energy mJ'!J14/$Q$6, 'Energy mJ'!J14/$Q$6, "")</f>
        <v/>
      </c>
      <c r="K14" s="2" t="str">
        <f>IF('Energy mJ'!K14/$Q$6, 'Energy mJ'!K14/$Q$6, "")</f>
        <v/>
      </c>
      <c r="L14" s="2" t="str">
        <f>IF('Energy mJ'!L14/$Q$6, 'Energy mJ'!L14/$Q$6, "")</f>
        <v/>
      </c>
      <c r="M14" s="2" t="str">
        <f>IF('Energy mJ'!M14/$Q$6, 'Energy mJ'!M14/$Q$6, "")</f>
        <v/>
      </c>
    </row>
    <row r="15" spans="4:17">
      <c r="D15" t="s">
        <v>17</v>
      </c>
      <c r="E15" s="2">
        <f>IF('Energy mJ'!E15/$Q$6, 'Energy mJ'!E15/$Q$6, "")</f>
        <v>416</v>
      </c>
      <c r="F15" s="2">
        <f>IF('Energy mJ'!F15/$Q$6, 'Energy mJ'!F15/$Q$6, "")</f>
        <v>353.7</v>
      </c>
      <c r="G15" s="2">
        <f>IF('Energy mJ'!G15/$Q$6, 'Energy mJ'!G15/$Q$6, "")</f>
        <v>412.4</v>
      </c>
      <c r="H15" s="2">
        <f>IF('Energy mJ'!H15/$Q$6, 'Energy mJ'!H15/$Q$6, "")</f>
        <v>446.6</v>
      </c>
      <c r="I15" s="2">
        <f>IF('Energy mJ'!I15/$Q$6, 'Energy mJ'!I15/$Q$6, "")</f>
        <v>481.40000000000003</v>
      </c>
      <c r="J15" s="2">
        <f>IF('Energy mJ'!J15/$Q$6, 'Energy mJ'!J15/$Q$6, "")</f>
        <v>152</v>
      </c>
      <c r="K15" s="2">
        <f>IF('Energy mJ'!K15/$Q$6, 'Energy mJ'!K15/$Q$6, "")</f>
        <v>139.10000000000002</v>
      </c>
      <c r="L15" s="2">
        <f>IF('Energy mJ'!L15/$Q$6, 'Energy mJ'!L15/$Q$6, "")</f>
        <v>16.8</v>
      </c>
      <c r="M15" s="2">
        <f>IF('Energy mJ'!M15/$Q$6, 'Energy mJ'!M15/$Q$6, "")</f>
        <v>129.5</v>
      </c>
    </row>
    <row r="16" spans="4:17">
      <c r="D16" t="s">
        <v>18</v>
      </c>
      <c r="E16" s="2">
        <f>IF('Energy mJ'!E16/$Q$6, 'Energy mJ'!E16/$Q$6, "")</f>
        <v>6133.5000000000009</v>
      </c>
      <c r="F16" s="2">
        <f>IF('Energy mJ'!F16/$Q$6, 'Energy mJ'!F16/$Q$6, "")</f>
        <v>5503.5000000000009</v>
      </c>
      <c r="G16" s="2">
        <f>IF('Energy mJ'!G16/$Q$6, 'Energy mJ'!G16/$Q$6, "")</f>
        <v>5815</v>
      </c>
      <c r="H16" s="2">
        <f>IF('Energy mJ'!H16/$Q$6, 'Energy mJ'!H16/$Q$6, "")</f>
        <v>5238.5000000000009</v>
      </c>
      <c r="I16" s="2">
        <f>IF('Energy mJ'!I16/$Q$6, 'Energy mJ'!I16/$Q$6, "")</f>
        <v>5756.0000000000009</v>
      </c>
      <c r="J16" s="2">
        <f>IF('Energy mJ'!J16/$Q$6, 'Energy mJ'!J16/$Q$6, "")</f>
        <v>478.9</v>
      </c>
      <c r="K16" s="2">
        <f>IF('Energy mJ'!K16/$Q$6, 'Energy mJ'!K16/$Q$6, "")</f>
        <v>984.5</v>
      </c>
      <c r="L16" s="2">
        <f>IF('Energy mJ'!L16/$Q$6, 'Energy mJ'!L16/$Q$6, "")</f>
        <v>612.00000000000011</v>
      </c>
      <c r="M16" s="2">
        <f>IF('Energy mJ'!M16/$Q$6, 'Energy mJ'!M16/$Q$6, "")</f>
        <v>854.2</v>
      </c>
    </row>
    <row r="17" spans="4:13">
      <c r="D17" t="s">
        <v>19</v>
      </c>
      <c r="E17" s="2">
        <f>IF('Energy mJ'!E17/$Q$6, 'Energy mJ'!E17/$Q$6, "")</f>
        <v>163.39999999999998</v>
      </c>
      <c r="F17" s="2">
        <f>IF('Energy mJ'!F17/$Q$6, 'Energy mJ'!F17/$Q$6, "")</f>
        <v>161.19999999999999</v>
      </c>
      <c r="G17" s="2">
        <f>IF('Energy mJ'!G17/$Q$6, 'Energy mJ'!G17/$Q$6, "")</f>
        <v>178.1</v>
      </c>
      <c r="H17" s="2">
        <f>IF('Energy mJ'!H17/$Q$6, 'Energy mJ'!H17/$Q$6, "")</f>
        <v>213.7</v>
      </c>
      <c r="I17" s="2">
        <f>IF('Energy mJ'!I17/$Q$6, 'Energy mJ'!I17/$Q$6, "")</f>
        <v>272.3</v>
      </c>
      <c r="J17" s="2">
        <f>IF('Energy mJ'!J17/$Q$6, 'Energy mJ'!J17/$Q$6, "")</f>
        <v>842.09999999999991</v>
      </c>
      <c r="K17" s="2">
        <f>IF('Energy mJ'!K17/$Q$6, 'Energy mJ'!K17/$Q$6, "")</f>
        <v>122.8</v>
      </c>
      <c r="L17" s="2">
        <f>IF('Energy mJ'!L17/$Q$6, 'Energy mJ'!L17/$Q$6, "")</f>
        <v>17.399999999999999</v>
      </c>
      <c r="M17" s="2">
        <f>IF('Energy mJ'!M17/$Q$6, 'Energy mJ'!M17/$Q$6, "")</f>
        <v>131.19999999999999</v>
      </c>
    </row>
    <row r="18" spans="4:13">
      <c r="D18" t="s">
        <v>20</v>
      </c>
      <c r="E18" s="2">
        <f>IF('Energy mJ'!E18/$Q$6, 'Energy mJ'!E18/$Q$6, "")</f>
        <v>981</v>
      </c>
      <c r="F18" s="2">
        <f>IF('Energy mJ'!F18/$Q$6, 'Energy mJ'!F18/$Q$6, "")</f>
        <v>256.60000000000002</v>
      </c>
      <c r="G18" s="2">
        <f>IF('Energy mJ'!G18/$Q$6, 'Energy mJ'!G18/$Q$6, "")</f>
        <v>352.2</v>
      </c>
      <c r="H18" s="2">
        <f>IF('Energy mJ'!H18/$Q$6, 'Energy mJ'!H18/$Q$6, "")</f>
        <v>433.1</v>
      </c>
      <c r="I18" s="2">
        <f>IF('Energy mJ'!I18/$Q$6, 'Energy mJ'!I18/$Q$6, "")</f>
        <v>376.2</v>
      </c>
      <c r="J18" s="2">
        <f>IF('Energy mJ'!J18/$Q$6, 'Energy mJ'!J18/$Q$6, "")</f>
        <v>3571</v>
      </c>
      <c r="K18" s="2">
        <f>IF('Energy mJ'!K18/$Q$6, 'Energy mJ'!K18/$Q$6, "")</f>
        <v>184.9</v>
      </c>
      <c r="L18" s="2">
        <f>IF('Energy mJ'!L18/$Q$6, 'Energy mJ'!L18/$Q$6, "")</f>
        <v>30</v>
      </c>
      <c r="M18" s="2">
        <f>IF('Energy mJ'!M18/$Q$6, 'Energy mJ'!M18/$Q$6, "")</f>
        <v>595</v>
      </c>
    </row>
    <row r="19" spans="4:13">
      <c r="D19" s="4" t="s">
        <v>21</v>
      </c>
      <c r="E19" s="2">
        <f>IF('Energy mJ'!E19/$Q$6, 'Energy mJ'!E19/$Q$6, "")</f>
        <v>1066.5</v>
      </c>
      <c r="F19" s="2">
        <f>IF('Energy mJ'!F19/$Q$6, 'Energy mJ'!F19/$Q$6, "")</f>
        <v>540.20000000000005</v>
      </c>
      <c r="G19" s="2">
        <f>IF('Energy mJ'!G19/$Q$6, 'Energy mJ'!G19/$Q$6, "")</f>
        <v>652.00000000000011</v>
      </c>
      <c r="H19" s="2">
        <f>IF('Energy mJ'!H19/$Q$6, 'Energy mJ'!H19/$Q$6, "")</f>
        <v>502.79999999999995</v>
      </c>
      <c r="I19" s="2">
        <f>IF('Energy mJ'!I19/$Q$6, 'Energy mJ'!I19/$Q$6, "")</f>
        <v>613.70000000000005</v>
      </c>
      <c r="J19" s="2">
        <f>IF('Energy mJ'!J19/$Q$6, 'Energy mJ'!J19/$Q$6, "")</f>
        <v>1723.5</v>
      </c>
      <c r="K19" s="2">
        <f>IF('Energy mJ'!K19/$Q$6, 'Energy mJ'!K19/$Q$6, "")</f>
        <v>320.3</v>
      </c>
      <c r="L19" s="2">
        <f>IF('Energy mJ'!L19/$Q$6, 'Energy mJ'!L19/$Q$6, "")</f>
        <v>43.199999999999996</v>
      </c>
      <c r="M19" s="2">
        <f>IF('Energy mJ'!M19/$Q$6, 'Energy mJ'!M19/$Q$6, "")</f>
        <v>440.4</v>
      </c>
    </row>
    <row r="20" spans="4:13">
      <c r="D20" s="4" t="s">
        <v>22</v>
      </c>
      <c r="E20" s="2">
        <f>IF('Energy mJ'!E20/$Q$6, 'Energy mJ'!E20/$Q$6, "")</f>
        <v>2773.5</v>
      </c>
      <c r="F20" s="2">
        <f>IF('Energy mJ'!F20/$Q$6, 'Energy mJ'!F20/$Q$6, "")</f>
        <v>2598.5</v>
      </c>
      <c r="G20" s="2">
        <f>IF('Energy mJ'!G20/$Q$6, 'Energy mJ'!G20/$Q$6, "")</f>
        <v>2723.5</v>
      </c>
      <c r="H20" s="2">
        <f>IF('Energy mJ'!H20/$Q$6, 'Energy mJ'!H20/$Q$6, "")</f>
        <v>2658.0000000000005</v>
      </c>
      <c r="I20" s="2">
        <f>IF('Energy mJ'!I20/$Q$6, 'Energy mJ'!I20/$Q$6, "")</f>
        <v>2827.5</v>
      </c>
      <c r="J20" s="2">
        <f>IF('Energy mJ'!J20/$Q$6, 'Energy mJ'!J20/$Q$6, "")</f>
        <v>792.5</v>
      </c>
      <c r="K20" s="2">
        <f>IF('Energy mJ'!K20/$Q$6, 'Energy mJ'!K20/$Q$6, "")</f>
        <v>396.9</v>
      </c>
      <c r="L20" s="2">
        <f>IF('Energy mJ'!L20/$Q$6, 'Energy mJ'!L20/$Q$6, "")</f>
        <v>295.2</v>
      </c>
      <c r="M20" s="2">
        <f>IF('Energy mJ'!M20/$Q$6, 'Energy mJ'!M20/$Q$6, "")</f>
        <v>413.3</v>
      </c>
    </row>
    <row r="21" spans="4:13">
      <c r="D21" t="s">
        <v>23</v>
      </c>
      <c r="E21" s="2">
        <f>IF('Energy mJ'!E21/$Q$6, 'Energy mJ'!E21/$Q$6, "")</f>
        <v>289.39999999999998</v>
      </c>
      <c r="F21" s="2">
        <f>IF('Energy mJ'!F21/$Q$6, 'Energy mJ'!F21/$Q$6, "")</f>
        <v>259</v>
      </c>
      <c r="G21" s="2">
        <f>IF('Energy mJ'!G21/$Q$6, 'Energy mJ'!G21/$Q$6, "")</f>
        <v>296.79999999999995</v>
      </c>
      <c r="H21" s="2">
        <f>IF('Energy mJ'!H21/$Q$6, 'Energy mJ'!H21/$Q$6, "")</f>
        <v>328.9</v>
      </c>
      <c r="I21" s="2">
        <f>IF('Energy mJ'!I21/$Q$6, 'Energy mJ'!I21/$Q$6, "")</f>
        <v>378.1</v>
      </c>
      <c r="J21" s="2">
        <f>IF('Energy mJ'!J21/$Q$6, 'Energy mJ'!J21/$Q$6, "")</f>
        <v>498.29999999999995</v>
      </c>
      <c r="K21" s="2">
        <f>IF('Energy mJ'!K21/$Q$6, 'Energy mJ'!K21/$Q$6, "")</f>
        <v>129.69999999999999</v>
      </c>
      <c r="L21" s="2">
        <f>IF('Energy mJ'!L21/$Q$6, 'Energy mJ'!L21/$Q$6, "")</f>
        <v>16.8</v>
      </c>
      <c r="M21" s="2">
        <f>IF('Energy mJ'!M21/$Q$6, 'Energy mJ'!M21/$Q$6, "")</f>
        <v>131.60000000000002</v>
      </c>
    </row>
    <row r="22" spans="4:13">
      <c r="D22" t="s">
        <v>24</v>
      </c>
      <c r="E22" s="2">
        <f>IF('Energy mJ'!E22/$Q$6, 'Energy mJ'!E22/$Q$6, "")</f>
        <v>3558.5</v>
      </c>
      <c r="F22" s="2">
        <f>IF('Energy mJ'!F22/$Q$6, 'Energy mJ'!F22/$Q$6, "")</f>
        <v>2881</v>
      </c>
      <c r="G22" s="2">
        <f>IF('Energy mJ'!G22/$Q$6, 'Energy mJ'!G22/$Q$6, "")</f>
        <v>3083</v>
      </c>
      <c r="H22" s="2">
        <f>IF('Energy mJ'!H22/$Q$6, 'Energy mJ'!H22/$Q$6, "")</f>
        <v>2835.5000000000005</v>
      </c>
      <c r="I22" s="2">
        <f>IF('Energy mJ'!I22/$Q$6, 'Energy mJ'!I22/$Q$6, "")</f>
        <v>3062.5</v>
      </c>
      <c r="J22" s="2">
        <f>IF('Energy mJ'!J22/$Q$6, 'Energy mJ'!J22/$Q$6, "")</f>
        <v>2028</v>
      </c>
      <c r="K22" s="2">
        <f>IF('Energy mJ'!K22/$Q$6, 'Energy mJ'!K22/$Q$6, "")</f>
        <v>585</v>
      </c>
      <c r="L22" s="2">
        <f>IF('Energy mJ'!L22/$Q$6, 'Energy mJ'!L22/$Q$6, "")</f>
        <v>321.00000000000006</v>
      </c>
      <c r="M22" s="2">
        <f>IF('Energy mJ'!M22/$Q$6, 'Energy mJ'!M22/$Q$6, "")</f>
        <v>724.6</v>
      </c>
    </row>
    <row r="23" spans="4:13">
      <c r="E23" s="2" t="str">
        <f>IF('Energy mJ'!E23/$Q$6, 'Energy mJ'!E23/$Q$6, "")</f>
        <v/>
      </c>
      <c r="F23" s="2" t="str">
        <f>IF('Energy mJ'!F23/$Q$6, 'Energy mJ'!F23/$Q$6, "")</f>
        <v/>
      </c>
      <c r="G23" s="2" t="str">
        <f>IF('Energy mJ'!G23/$Q$6, 'Energy mJ'!G23/$Q$6, "")</f>
        <v/>
      </c>
      <c r="H23" s="2" t="str">
        <f>IF('Energy mJ'!H23/$Q$6, 'Energy mJ'!H23/$Q$6, "")</f>
        <v/>
      </c>
      <c r="I23" s="2" t="str">
        <f>IF('Energy mJ'!I23/$Q$6, 'Energy mJ'!I23/$Q$6, "")</f>
        <v/>
      </c>
      <c r="J23" s="2" t="str">
        <f>IF('Energy mJ'!J23/$Q$6, 'Energy mJ'!J23/$Q$6, "")</f>
        <v/>
      </c>
      <c r="K23" s="2" t="str">
        <f>IF('Energy mJ'!K23/$Q$6, 'Energy mJ'!K23/$Q$6, "")</f>
        <v/>
      </c>
      <c r="L23" s="2" t="str">
        <f>IF('Energy mJ'!L23/$Q$6, 'Energy mJ'!L23/$Q$6, "")</f>
        <v/>
      </c>
      <c r="M23" s="2" t="str">
        <f>IF('Energy mJ'!M23/$Q$6, 'Energy mJ'!M23/$Q$6, "")</f>
        <v/>
      </c>
    </row>
    <row r="24" spans="4:13">
      <c r="D24" s="5" t="s">
        <v>29</v>
      </c>
      <c r="E24" s="2" t="str">
        <f>IF('Energy mJ'!E24/$Q$6, 'Energy mJ'!E24/$Q$6, "")</f>
        <v/>
      </c>
      <c r="F24" s="2" t="str">
        <f>IF('Energy mJ'!F24/$Q$6, 'Energy mJ'!F24/$Q$6, "")</f>
        <v/>
      </c>
      <c r="G24" s="2" t="str">
        <f>IF('Energy mJ'!G24/$Q$6, 'Energy mJ'!G24/$Q$6, "")</f>
        <v/>
      </c>
      <c r="H24" s="2" t="str">
        <f>IF('Energy mJ'!H24/$Q$6, 'Energy mJ'!H24/$Q$6, "")</f>
        <v/>
      </c>
      <c r="I24" s="2" t="str">
        <f>IF('Energy mJ'!I24/$Q$6, 'Energy mJ'!I24/$Q$6, "")</f>
        <v/>
      </c>
      <c r="J24" s="2" t="str">
        <f>IF('Energy mJ'!J24/$Q$6, 'Energy mJ'!J24/$Q$6, "")</f>
        <v/>
      </c>
      <c r="K24" s="2" t="str">
        <f>IF('Energy mJ'!K24/$Q$6, 'Energy mJ'!K24/$Q$6, "")</f>
        <v/>
      </c>
      <c r="L24" s="2" t="str">
        <f>IF('Energy mJ'!L24/$Q$6, 'Energy mJ'!L24/$Q$6, "")</f>
        <v/>
      </c>
      <c r="M24" s="2" t="str">
        <f>IF('Energy mJ'!M24/$Q$6, 'Energy mJ'!M24/$Q$6, "")</f>
        <v/>
      </c>
    </row>
    <row r="25" spans="4:13">
      <c r="D25" t="s">
        <v>17</v>
      </c>
      <c r="E25" s="2">
        <f>IF('Energy mJ'!E25/$Q$6, 'Energy mJ'!E25/$Q$6, "")</f>
        <v>376.00000000000006</v>
      </c>
      <c r="F25" s="2">
        <f>IF('Energy mJ'!F25/$Q$6, 'Energy mJ'!F25/$Q$6, "")</f>
        <v>240.8</v>
      </c>
      <c r="G25" s="2">
        <f>IF('Energy mJ'!G25/$Q$6, 'Energy mJ'!G25/$Q$6, "")</f>
        <v>356.4</v>
      </c>
      <c r="H25" s="2">
        <f>IF('Energy mJ'!H25/$Q$6, 'Energy mJ'!H25/$Q$6, "")</f>
        <v>353.20000000000005</v>
      </c>
      <c r="I25" s="2">
        <f>IF('Energy mJ'!I25/$Q$6, 'Energy mJ'!I25/$Q$6, "")</f>
        <v>293.10000000000002</v>
      </c>
      <c r="J25" s="2">
        <f>IF('Energy mJ'!J25/$Q$6, 'Energy mJ'!J25/$Q$6, "")</f>
        <v>104.1</v>
      </c>
      <c r="K25" s="2">
        <f>IF('Energy mJ'!K25/$Q$6, 'Energy mJ'!K25/$Q$6, "")</f>
        <v>77.5</v>
      </c>
      <c r="L25" s="2">
        <f>IF('Energy mJ'!L25/$Q$6, 'Energy mJ'!L25/$Q$6, "")</f>
        <v>5.3999999999999995</v>
      </c>
      <c r="M25" s="2">
        <f>IF('Energy mJ'!M25/$Q$6, 'Energy mJ'!M25/$Q$6, "")</f>
        <v>99.6</v>
      </c>
    </row>
    <row r="26" spans="4:13">
      <c r="D26" t="s">
        <v>18</v>
      </c>
      <c r="E26" s="2">
        <f>IF('Energy mJ'!E26/$Q$6, 'Energy mJ'!E26/$Q$6, "")</f>
        <v>822</v>
      </c>
      <c r="F26" s="2" t="str">
        <f>IF('Energy mJ'!F26/$Q$6, 'Energy mJ'!F26/$Q$6, "")</f>
        <v/>
      </c>
      <c r="G26" s="2" t="str">
        <f>IF('Energy mJ'!G26/$Q$6, 'Energy mJ'!G26/$Q$6, "")</f>
        <v/>
      </c>
      <c r="H26" s="2" t="str">
        <f>IF('Energy mJ'!H26/$Q$6, 'Energy mJ'!H26/$Q$6, "")</f>
        <v/>
      </c>
      <c r="I26" s="2" t="str">
        <f>IF('Energy mJ'!I26/$Q$6, 'Energy mJ'!I26/$Q$6, "")</f>
        <v/>
      </c>
      <c r="J26" s="2">
        <f>IF('Energy mJ'!J26/$Q$6, 'Energy mJ'!J26/$Q$6, "")</f>
        <v>872.4</v>
      </c>
      <c r="K26" s="2" t="str">
        <f>IF('Energy mJ'!K26/$Q$6, 'Energy mJ'!K26/$Q$6, "")</f>
        <v/>
      </c>
      <c r="L26" s="2" t="str">
        <f>IF('Energy mJ'!L26/$Q$6, 'Energy mJ'!L26/$Q$6, "")</f>
        <v/>
      </c>
      <c r="M26" s="2">
        <f>IF('Energy mJ'!M26/$Q$6, 'Energy mJ'!M26/$Q$6, "")</f>
        <v>210.2</v>
      </c>
    </row>
    <row r="27" spans="4:13">
      <c r="D27" t="s">
        <v>19</v>
      </c>
      <c r="E27" s="2">
        <f>IF('Energy mJ'!E27/$Q$6, 'Energy mJ'!E27/$Q$6, "")</f>
        <v>112.1</v>
      </c>
      <c r="F27" s="2">
        <f>IF('Energy mJ'!F27/$Q$6, 'Energy mJ'!F27/$Q$6, "")</f>
        <v>111</v>
      </c>
      <c r="G27" s="2">
        <f>IF('Energy mJ'!G27/$Q$6, 'Energy mJ'!G27/$Q$6, "")</f>
        <v>113.6</v>
      </c>
      <c r="H27" s="2">
        <f>IF('Energy mJ'!H27/$Q$6, 'Energy mJ'!H27/$Q$6, "")</f>
        <v>130.30000000000001</v>
      </c>
      <c r="I27" s="2">
        <f>IF('Energy mJ'!I27/$Q$6, 'Energy mJ'!I27/$Q$6, "")</f>
        <v>147.9</v>
      </c>
      <c r="J27" s="2">
        <f>IF('Energy mJ'!J27/$Q$6, 'Energy mJ'!J27/$Q$6, "")</f>
        <v>361.40000000000003</v>
      </c>
      <c r="K27" s="2">
        <f>IF('Energy mJ'!K27/$Q$6, 'Energy mJ'!K27/$Q$6, "")</f>
        <v>57</v>
      </c>
      <c r="L27" s="2">
        <f>IF('Energy mJ'!L27/$Q$6, 'Energy mJ'!L27/$Q$6, "")</f>
        <v>16.200000000000003</v>
      </c>
      <c r="M27" s="2">
        <f>IF('Energy mJ'!M27/$Q$6, 'Energy mJ'!M27/$Q$6, "")</f>
        <v>85.40000000000002</v>
      </c>
    </row>
    <row r="28" spans="4:13">
      <c r="D28" t="s">
        <v>20</v>
      </c>
      <c r="E28" s="2">
        <f>IF('Energy mJ'!E28/$Q$6, 'Energy mJ'!E28/$Q$6, "")</f>
        <v>54.3</v>
      </c>
      <c r="F28" s="2">
        <f>IF('Energy mJ'!F28/$Q$6, 'Energy mJ'!F28/$Q$6, "")</f>
        <v>30.200000000000003</v>
      </c>
      <c r="G28" s="2">
        <f>IF('Energy mJ'!G28/$Q$6, 'Energy mJ'!G28/$Q$6, "")</f>
        <v>91.6</v>
      </c>
      <c r="H28" s="2">
        <f>IF('Energy mJ'!H28/$Q$6, 'Energy mJ'!H28/$Q$6, "")</f>
        <v>35.799999999999997</v>
      </c>
      <c r="I28" s="2">
        <f>IF('Energy mJ'!I28/$Q$6, 'Energy mJ'!I28/$Q$6, "")</f>
        <v>61.7</v>
      </c>
      <c r="J28" s="2">
        <f>IF('Energy mJ'!J28/$Q$6, 'Energy mJ'!J28/$Q$6, "")</f>
        <v>2556.5</v>
      </c>
      <c r="K28" s="2" t="str">
        <f>IF('Energy mJ'!K28/$Q$6, 'Energy mJ'!K28/$Q$6, "")</f>
        <v/>
      </c>
      <c r="L28" s="2">
        <f>IF('Energy mJ'!L28/$Q$6, 'Energy mJ'!L28/$Q$6, "")</f>
        <v>6.6</v>
      </c>
      <c r="M28" s="2">
        <f>IF('Energy mJ'!M28/$Q$6, 'Energy mJ'!M28/$Q$6, "")</f>
        <v>103.69999999999999</v>
      </c>
    </row>
    <row r="29" spans="4:13">
      <c r="D29" s="4" t="s">
        <v>21</v>
      </c>
      <c r="E29" s="2">
        <f>IF('Energy mJ'!E29/$Q$6, 'Energy mJ'!E29/$Q$6, "")</f>
        <v>606.5</v>
      </c>
      <c r="F29" s="2">
        <f>IF('Energy mJ'!F29/$Q$6, 'Energy mJ'!F29/$Q$6, "")</f>
        <v>167</v>
      </c>
      <c r="G29" s="2">
        <f>IF('Energy mJ'!G29/$Q$6, 'Energy mJ'!G29/$Q$6, "")</f>
        <v>189.2</v>
      </c>
      <c r="H29" s="2">
        <f>IF('Energy mJ'!H29/$Q$6, 'Energy mJ'!H29/$Q$6, "")</f>
        <v>182.5</v>
      </c>
      <c r="I29" s="2">
        <f>IF('Energy mJ'!I29/$Q$6, 'Energy mJ'!I29/$Q$6, "")</f>
        <v>187.8</v>
      </c>
      <c r="J29" s="2">
        <f>IF('Energy mJ'!J29/$Q$6, 'Energy mJ'!J29/$Q$6, "")</f>
        <v>288.8</v>
      </c>
      <c r="K29" s="2">
        <f>IF('Energy mJ'!K29/$Q$6, 'Energy mJ'!K29/$Q$6, "")</f>
        <v>42.2</v>
      </c>
      <c r="L29" s="2">
        <f>IF('Energy mJ'!L29/$Q$6, 'Energy mJ'!L29/$Q$6, "")</f>
        <v>7.1999999999999993</v>
      </c>
      <c r="M29" s="2">
        <f>IF('Energy mJ'!M29/$Q$6, 'Energy mJ'!M29/$Q$6, "")</f>
        <v>116.10000000000001</v>
      </c>
    </row>
    <row r="30" spans="4:13">
      <c r="D30" s="4" t="s">
        <v>22</v>
      </c>
      <c r="E30" s="2">
        <f>IF('Energy mJ'!E30/$Q$6, 'Energy mJ'!E30/$Q$6, "")</f>
        <v>74.400000000000006</v>
      </c>
      <c r="F30" s="2">
        <f>IF('Energy mJ'!F30/$Q$6, 'Energy mJ'!F30/$Q$6, "")</f>
        <v>23.700000000000003</v>
      </c>
      <c r="G30" s="2">
        <f>IF('Energy mJ'!G30/$Q$6, 'Energy mJ'!G30/$Q$6, "")</f>
        <v>88.8</v>
      </c>
      <c r="H30" s="2">
        <f>IF('Energy mJ'!H30/$Q$6, 'Energy mJ'!H30/$Q$6, "")</f>
        <v>78.7</v>
      </c>
      <c r="I30" s="2">
        <f>IF('Energy mJ'!I30/$Q$6, 'Energy mJ'!I30/$Q$6, "")</f>
        <v>61.699999999999989</v>
      </c>
      <c r="J30" s="2">
        <f>IF('Energy mJ'!J30/$Q$6, 'Energy mJ'!J30/$Q$6, "")</f>
        <v>1659</v>
      </c>
      <c r="K30" s="2">
        <f>IF('Energy mJ'!K30/$Q$6, 'Energy mJ'!K30/$Q$6, "")</f>
        <v>23.2</v>
      </c>
      <c r="L30" s="2">
        <f>IF('Energy mJ'!L30/$Q$6, 'Energy mJ'!L30/$Q$6, "")</f>
        <v>7.1999999999999993</v>
      </c>
      <c r="M30" s="2">
        <f>IF('Energy mJ'!M30/$Q$6, 'Energy mJ'!M30/$Q$6, "")</f>
        <v>134.30000000000001</v>
      </c>
    </row>
    <row r="31" spans="4:13">
      <c r="D31" t="s">
        <v>23</v>
      </c>
      <c r="E31" s="2">
        <f>IF('Energy mJ'!E31/$Q$6, 'Energy mJ'!E31/$Q$6, "")</f>
        <v>242.79999999999998</v>
      </c>
      <c r="F31" s="2">
        <f>IF('Energy mJ'!F31/$Q$6, 'Energy mJ'!F31/$Q$6, "")</f>
        <v>175.89999999999998</v>
      </c>
      <c r="G31" s="2">
        <f>IF('Energy mJ'!G31/$Q$6, 'Energy mJ'!G31/$Q$6, "")</f>
        <v>235.29999999999998</v>
      </c>
      <c r="H31" s="2">
        <f>IF('Energy mJ'!H31/$Q$6, 'Energy mJ'!H31/$Q$6, "")</f>
        <v>243.3</v>
      </c>
      <c r="I31" s="2">
        <f>IF('Energy mJ'!I31/$Q$6, 'Energy mJ'!I31/$Q$6, "")</f>
        <v>220.5</v>
      </c>
      <c r="J31" s="2">
        <f>IF('Energy mJ'!J31/$Q$6, 'Energy mJ'!J31/$Q$6, "")</f>
        <v>234.29999999999995</v>
      </c>
      <c r="K31" s="2">
        <f>IF('Energy mJ'!K31/$Q$6, 'Energy mJ'!K31/$Q$6, "")</f>
        <v>66</v>
      </c>
      <c r="L31" s="2">
        <f>IF('Energy mJ'!L31/$Q$6, 'Energy mJ'!L31/$Q$6, "")</f>
        <v>10.799999999999999</v>
      </c>
      <c r="M31" s="2">
        <f>IF('Energy mJ'!M31/$Q$6, 'Energy mJ'!M31/$Q$6, "")</f>
        <v>92.5</v>
      </c>
    </row>
    <row r="32" spans="4:13">
      <c r="D32" t="s">
        <v>24</v>
      </c>
      <c r="E32" s="2">
        <f>IF('Energy mJ'!E32/$Q$6, 'Energy mJ'!E32/$Q$6, "")</f>
        <v>437.5</v>
      </c>
      <c r="F32" s="2">
        <f>IF('Energy mJ'!F32/$Q$6, 'Energy mJ'!F32/$Q$6, "")</f>
        <v>14.8</v>
      </c>
      <c r="G32" s="2">
        <f>IF('Energy mJ'!G32/$Q$6, 'Energy mJ'!G32/$Q$6, "")</f>
        <v>45.8</v>
      </c>
      <c r="H32" s="2">
        <f>IF('Energy mJ'!H32/$Q$6, 'Energy mJ'!H32/$Q$6, "")</f>
        <v>17.899999999999999</v>
      </c>
      <c r="I32" s="2">
        <f>IF('Energy mJ'!I32/$Q$6, 'Energy mJ'!I32/$Q$6, "")</f>
        <v>29.6</v>
      </c>
      <c r="J32" s="2">
        <f>IF('Energy mJ'!J32/$Q$6, 'Energy mJ'!J32/$Q$6, "")</f>
        <v>1713</v>
      </c>
      <c r="K32" s="2" t="str">
        <f>IF('Energy mJ'!K32/$Q$6, 'Energy mJ'!K32/$Q$6, "")</f>
        <v/>
      </c>
      <c r="L32" s="2">
        <f>IF('Energy mJ'!L32/$Q$6, 'Energy mJ'!L32/$Q$6, "")</f>
        <v>3</v>
      </c>
      <c r="M32" s="2">
        <f>IF('Energy mJ'!M32/$Q$6, 'Energy mJ'!M32/$Q$6, "")</f>
        <v>157.9</v>
      </c>
    </row>
    <row r="33" spans="4:13">
      <c r="E33" s="2" t="str">
        <f>IF('Energy mJ'!E33/$Q$6, 'Energy mJ'!E33/$Q$6, "")</f>
        <v/>
      </c>
      <c r="F33" s="2" t="str">
        <f>IF('Energy mJ'!F33/$Q$6, 'Energy mJ'!F33/$Q$6, "")</f>
        <v/>
      </c>
      <c r="G33" s="2" t="str">
        <f>IF('Energy mJ'!G33/$Q$6, 'Energy mJ'!G33/$Q$6, "")</f>
        <v/>
      </c>
      <c r="H33" s="2" t="str">
        <f>IF('Energy mJ'!H33/$Q$6, 'Energy mJ'!H33/$Q$6, "")</f>
        <v/>
      </c>
      <c r="I33" s="2" t="str">
        <f>IF('Energy mJ'!I33/$Q$6, 'Energy mJ'!I33/$Q$6, "")</f>
        <v/>
      </c>
      <c r="J33" s="2" t="str">
        <f>IF('Energy mJ'!J33/$Q$6, 'Energy mJ'!J33/$Q$6, "")</f>
        <v/>
      </c>
      <c r="K33" s="2" t="str">
        <f>IF('Energy mJ'!K33/$Q$6, 'Energy mJ'!K33/$Q$6, "")</f>
        <v/>
      </c>
      <c r="L33" s="2" t="str">
        <f>IF('Energy mJ'!L33/$Q$6, 'Energy mJ'!L33/$Q$6, "")</f>
        <v/>
      </c>
      <c r="M33" s="2" t="str">
        <f>IF('Energy mJ'!M33/$Q$6, 'Energy mJ'!M33/$Q$6, "")</f>
        <v/>
      </c>
    </row>
    <row r="34" spans="4:13">
      <c r="D34" s="5" t="s">
        <v>30</v>
      </c>
      <c r="E34" s="2" t="str">
        <f>IF('Energy mJ'!E34/$Q$6, 'Energy mJ'!E34/$Q$6, "")</f>
        <v/>
      </c>
      <c r="F34" s="2" t="str">
        <f>IF('Energy mJ'!F34/$Q$6, 'Energy mJ'!F34/$Q$6, "")</f>
        <v/>
      </c>
      <c r="G34" s="2" t="str">
        <f>IF('Energy mJ'!G34/$Q$6, 'Energy mJ'!G34/$Q$6, "")</f>
        <v/>
      </c>
      <c r="H34" s="2" t="str">
        <f>IF('Energy mJ'!H34/$Q$6, 'Energy mJ'!H34/$Q$6, "")</f>
        <v/>
      </c>
      <c r="I34" s="2" t="str">
        <f>IF('Energy mJ'!I34/$Q$6, 'Energy mJ'!I34/$Q$6, "")</f>
        <v/>
      </c>
      <c r="J34" s="2" t="str">
        <f>IF('Energy mJ'!J34/$Q$6, 'Energy mJ'!J34/$Q$6, "")</f>
        <v/>
      </c>
      <c r="K34" s="2" t="str">
        <f>IF('Energy mJ'!K34/$Q$6, 'Energy mJ'!K34/$Q$6, "")</f>
        <v/>
      </c>
      <c r="L34" s="2" t="str">
        <f>IF('Energy mJ'!L34/$Q$6, 'Energy mJ'!L34/$Q$6, "")</f>
        <v/>
      </c>
      <c r="M34" s="2" t="str">
        <f>IF('Energy mJ'!M34/$Q$6, 'Energy mJ'!M34/$Q$6, "")</f>
        <v/>
      </c>
    </row>
    <row r="35" spans="4:13">
      <c r="D35" t="s">
        <v>17</v>
      </c>
      <c r="E35" s="2">
        <f>IF('Energy mJ'!E35/$Q$6, 'Energy mJ'!E35/$Q$6, "")</f>
        <v>320.40000000000003</v>
      </c>
      <c r="F35" s="2">
        <f>IF('Energy mJ'!F35/$Q$6, 'Energy mJ'!F35/$Q$6, "")</f>
        <v>82.2</v>
      </c>
      <c r="G35" s="2">
        <f>IF('Energy mJ'!G35/$Q$6, 'Energy mJ'!G35/$Q$6, "")</f>
        <v>95.3</v>
      </c>
      <c r="H35" s="2">
        <f>IF('Energy mJ'!H35/$Q$6, 'Energy mJ'!H35/$Q$6, "")</f>
        <v>78.900000000000006</v>
      </c>
      <c r="I35" s="2">
        <f>IF('Energy mJ'!I35/$Q$6, 'Energy mJ'!I35/$Q$6, "")</f>
        <v>121.5</v>
      </c>
      <c r="J35" s="2">
        <f>IF('Energy mJ'!J35/$Q$6, 'Energy mJ'!J35/$Q$6, "")</f>
        <v>14.2</v>
      </c>
      <c r="K35" s="2">
        <f>IF('Energy mJ'!K35/$Q$6, 'Energy mJ'!K35/$Q$6, "")</f>
        <v>60.099999999999994</v>
      </c>
      <c r="L35" s="2">
        <f>IF('Energy mJ'!L35/$Q$6, 'Energy mJ'!L35/$Q$6, "")</f>
        <v>4.2</v>
      </c>
      <c r="M35" s="2">
        <f>IF('Energy mJ'!M35/$Q$6, 'Energy mJ'!M35/$Q$6, "")</f>
        <v>60</v>
      </c>
    </row>
    <row r="36" spans="4:13">
      <c r="D36" t="s">
        <v>18</v>
      </c>
      <c r="E36" s="2">
        <f>IF('Energy mJ'!E36/$Q$6, 'Energy mJ'!E36/$Q$6, "")</f>
        <v>6637.5</v>
      </c>
      <c r="F36" s="2">
        <f>IF('Energy mJ'!F36/$Q$6, 'Energy mJ'!F36/$Q$6, "")</f>
        <v>5503.5000000000009</v>
      </c>
      <c r="G36" s="2">
        <f>IF('Energy mJ'!G36/$Q$6, 'Energy mJ'!G36/$Q$6, "")</f>
        <v>5815</v>
      </c>
      <c r="H36" s="2">
        <f>IF('Energy mJ'!H36/$Q$6, 'Energy mJ'!H36/$Q$6, "")</f>
        <v>5238.5000000000009</v>
      </c>
      <c r="I36" s="2">
        <f>IF('Energy mJ'!I36/$Q$6, 'Energy mJ'!I36/$Q$6, "")</f>
        <v>5756.0000000000009</v>
      </c>
      <c r="J36" s="2">
        <f>IF('Energy mJ'!J36/$Q$6, 'Energy mJ'!J36/$Q$6, "")</f>
        <v>354</v>
      </c>
      <c r="K36" s="2">
        <f>IF('Energy mJ'!K36/$Q$6, 'Energy mJ'!K36/$Q$6, "")</f>
        <v>301.89999999999998</v>
      </c>
      <c r="L36" s="2">
        <f>IF('Energy mJ'!L36/$Q$6, 'Energy mJ'!L36/$Q$6, "")</f>
        <v>1062</v>
      </c>
      <c r="M36" s="2">
        <f>IF('Energy mJ'!M36/$Q$6, 'Energy mJ'!M36/$Q$6, "")</f>
        <v>841.5</v>
      </c>
    </row>
    <row r="37" spans="4:13">
      <c r="D37" t="s">
        <v>19</v>
      </c>
      <c r="E37" s="2">
        <f>IF('Energy mJ'!E37/$Q$6, 'Energy mJ'!E37/$Q$6, "")</f>
        <v>236.5</v>
      </c>
      <c r="F37" s="2">
        <f>IF('Energy mJ'!F37/$Q$6, 'Energy mJ'!F37/$Q$6, "")</f>
        <v>234.10000000000002</v>
      </c>
      <c r="G37" s="2">
        <f>IF('Energy mJ'!G37/$Q$6, 'Energy mJ'!G37/$Q$6, "")</f>
        <v>274.5</v>
      </c>
      <c r="H37" s="2">
        <f>IF('Energy mJ'!H37/$Q$6, 'Energy mJ'!H37/$Q$6, "")</f>
        <v>350.40000000000003</v>
      </c>
      <c r="I37" s="2">
        <f>IF('Energy mJ'!I37/$Q$6, 'Energy mJ'!I37/$Q$6, "")</f>
        <v>489.1</v>
      </c>
      <c r="J37" s="2">
        <f>IF('Energy mJ'!J37/$Q$6, 'Energy mJ'!J37/$Q$6, "")</f>
        <v>343.7</v>
      </c>
      <c r="K37" s="2">
        <f>IF('Energy mJ'!K37/$Q$6, 'Energy mJ'!K37/$Q$6, "")</f>
        <v>269.60000000000002</v>
      </c>
      <c r="L37" s="2">
        <f>IF('Energy mJ'!L37/$Q$6, 'Energy mJ'!L37/$Q$6, "")</f>
        <v>13.2</v>
      </c>
      <c r="M37" s="2">
        <f>IF('Energy mJ'!M37/$Q$6, 'Energy mJ'!M37/$Q$6, "")</f>
        <v>195.6</v>
      </c>
    </row>
    <row r="38" spans="4:13">
      <c r="D38" t="s">
        <v>20</v>
      </c>
      <c r="E38" s="2">
        <f>IF('Energy mJ'!E38/$Q$6, 'Energy mJ'!E38/$Q$6, "")</f>
        <v>126.4</v>
      </c>
      <c r="F38" s="2">
        <f>IF('Energy mJ'!F38/$Q$6, 'Energy mJ'!F38/$Q$6, "")</f>
        <v>121.19999999999999</v>
      </c>
      <c r="G38" s="2">
        <f>IF('Energy mJ'!G38/$Q$6, 'Energy mJ'!G38/$Q$6, "")</f>
        <v>183.00000000000003</v>
      </c>
      <c r="H38" s="2">
        <f>IF('Energy mJ'!H38/$Q$6, 'Energy mJ'!H38/$Q$6, "")</f>
        <v>145.4</v>
      </c>
      <c r="I38" s="2">
        <f>IF('Energy mJ'!I38/$Q$6, 'Energy mJ'!I38/$Q$6, "")</f>
        <v>244.2</v>
      </c>
      <c r="J38" s="2">
        <f>IF('Energy mJ'!J38/$Q$6, 'Energy mJ'!J38/$Q$6, "")</f>
        <v>3042</v>
      </c>
      <c r="K38" s="2">
        <f>IF('Energy mJ'!K38/$Q$6, 'Energy mJ'!K38/$Q$6, "")</f>
        <v>184.9</v>
      </c>
      <c r="L38" s="2">
        <f>IF('Energy mJ'!L38/$Q$6, 'Energy mJ'!L38/$Q$6, "")</f>
        <v>28.799999999999997</v>
      </c>
      <c r="M38" s="2">
        <f>IF('Energy mJ'!M38/$Q$6, 'Energy mJ'!M38/$Q$6, "")</f>
        <v>152</v>
      </c>
    </row>
    <row r="39" spans="4:13">
      <c r="D39" s="4" t="s">
        <v>21</v>
      </c>
      <c r="E39" s="2">
        <f>IF('Energy mJ'!E39/$Q$6, 'Energy mJ'!E39/$Q$6, "")</f>
        <v>1110.5</v>
      </c>
      <c r="F39" s="2">
        <f>IF('Energy mJ'!F39/$Q$6, 'Energy mJ'!F39/$Q$6, "")</f>
        <v>440.9</v>
      </c>
      <c r="G39" s="2">
        <f>IF('Energy mJ'!G39/$Q$6, 'Energy mJ'!G39/$Q$6, "")</f>
        <v>526.09999999999991</v>
      </c>
      <c r="H39" s="2">
        <f>IF('Energy mJ'!H39/$Q$6, 'Energy mJ'!H39/$Q$6, "")</f>
        <v>411.8</v>
      </c>
      <c r="I39" s="2">
        <f>IF('Energy mJ'!I39/$Q$6, 'Energy mJ'!I39/$Q$6, "")</f>
        <v>590.70000000000016</v>
      </c>
      <c r="J39" s="2">
        <f>IF('Energy mJ'!J39/$Q$6, 'Energy mJ'!J39/$Q$6, "")</f>
        <v>1372.5</v>
      </c>
      <c r="K39" s="2" t="str">
        <f>IF('Energy mJ'!K39/$Q$6, 'Energy mJ'!K39/$Q$6, "")</f>
        <v/>
      </c>
      <c r="L39" s="2">
        <f>IF('Energy mJ'!L39/$Q$6, 'Energy mJ'!L39/$Q$6, "")</f>
        <v>45</v>
      </c>
      <c r="M39" s="2">
        <f>IF('Energy mJ'!M39/$Q$6, 'Energy mJ'!M39/$Q$6, "")</f>
        <v>351.00000000000006</v>
      </c>
    </row>
    <row r="40" spans="4:13">
      <c r="D40" s="4" t="s">
        <v>22</v>
      </c>
      <c r="E40" s="2">
        <f>IF('Energy mJ'!E40/$Q$6, 'Energy mJ'!E40/$Q$6, "")</f>
        <v>2557.5</v>
      </c>
      <c r="F40" s="2">
        <f>IF('Energy mJ'!F40/$Q$6, 'Energy mJ'!F40/$Q$6, "")</f>
        <v>2527.5</v>
      </c>
      <c r="G40" s="2">
        <f>IF('Energy mJ'!G40/$Q$6, 'Energy mJ'!G40/$Q$6, "")</f>
        <v>2654.5</v>
      </c>
      <c r="H40" s="2">
        <f>IF('Energy mJ'!H40/$Q$6, 'Energy mJ'!H40/$Q$6, "")</f>
        <v>2493.0000000000005</v>
      </c>
      <c r="I40" s="2">
        <f>IF('Energy mJ'!I40/$Q$6, 'Energy mJ'!I40/$Q$6, "")</f>
        <v>2709.5</v>
      </c>
      <c r="J40" s="2">
        <f>IF('Energy mJ'!J40/$Q$6, 'Energy mJ'!J40/$Q$6, "")</f>
        <v>505.59999999999997</v>
      </c>
      <c r="K40" s="2">
        <f>IF('Energy mJ'!K40/$Q$6, 'Energy mJ'!K40/$Q$6, "")</f>
        <v>409.79999999999995</v>
      </c>
      <c r="L40" s="2">
        <f>IF('Energy mJ'!L40/$Q$6, 'Energy mJ'!L40/$Q$6, "")</f>
        <v>511.2</v>
      </c>
      <c r="M40" s="2">
        <f>IF('Energy mJ'!M40/$Q$6, 'Energy mJ'!M40/$Q$6, "")</f>
        <v>272</v>
      </c>
    </row>
    <row r="41" spans="4:13">
      <c r="D41" t="s">
        <v>23</v>
      </c>
      <c r="E41" s="2">
        <f>IF('Energy mJ'!E41/$Q$6, 'Energy mJ'!E41/$Q$6, "")</f>
        <v>280</v>
      </c>
      <c r="F41" s="2">
        <f>IF('Energy mJ'!F41/$Q$6, 'Energy mJ'!F41/$Q$6, "")</f>
        <v>156.60000000000002</v>
      </c>
      <c r="G41" s="2">
        <f>IF('Energy mJ'!G41/$Q$6, 'Energy mJ'!G41/$Q$6, "")</f>
        <v>184.6</v>
      </c>
      <c r="H41" s="2">
        <f>IF('Energy mJ'!H41/$Q$6, 'Energy mJ'!H41/$Q$6, "")</f>
        <v>215.6</v>
      </c>
      <c r="I41" s="2">
        <f>IF('Energy mJ'!I41/$Q$6, 'Energy mJ'!I41/$Q$6, "")</f>
        <v>305.60000000000002</v>
      </c>
      <c r="J41" s="2">
        <f>IF('Energy mJ'!J41/$Q$6, 'Energy mJ'!J41/$Q$6, "")</f>
        <v>178.00000000000003</v>
      </c>
      <c r="K41" s="2">
        <f>IF('Energy mJ'!K41/$Q$6, 'Energy mJ'!K41/$Q$6, "")</f>
        <v>163.89999999999998</v>
      </c>
      <c r="L41" s="2">
        <f>IF('Energy mJ'!L41/$Q$6, 'Energy mJ'!L41/$Q$6, "")</f>
        <v>8.4</v>
      </c>
      <c r="M41" s="2">
        <f>IF('Energy mJ'!M41/$Q$6, 'Energy mJ'!M41/$Q$6, "")</f>
        <v>127.5</v>
      </c>
    </row>
    <row r="42" spans="4:13">
      <c r="D42" t="s">
        <v>24</v>
      </c>
      <c r="E42" s="2">
        <f>IF('Energy mJ'!E42/$Q$6, 'Energy mJ'!E42/$Q$6, "")</f>
        <v>3391</v>
      </c>
      <c r="F42" s="2">
        <f>IF('Energy mJ'!F42/$Q$6, 'Energy mJ'!F42/$Q$6, "")</f>
        <v>2807.5</v>
      </c>
      <c r="G42" s="2">
        <f>IF('Energy mJ'!G42/$Q$6, 'Energy mJ'!G42/$Q$6, "")</f>
        <v>2999</v>
      </c>
      <c r="H42" s="2">
        <f>IF('Energy mJ'!H42/$Q$6, 'Energy mJ'!H42/$Q$6, "")</f>
        <v>2688.0000000000005</v>
      </c>
      <c r="I42" s="2">
        <f>IF('Energy mJ'!I42/$Q$6, 'Energy mJ'!I42/$Q$6, "")</f>
        <v>2999.5</v>
      </c>
      <c r="J42" s="2">
        <f>IF('Energy mJ'!J42/$Q$6, 'Energy mJ'!J42/$Q$6, "")</f>
        <v>1699.5</v>
      </c>
      <c r="K42" s="2">
        <f>IF('Energy mJ'!K42/$Q$6, 'Energy mJ'!K42/$Q$6, "")</f>
        <v>243.4</v>
      </c>
      <c r="L42" s="2">
        <f>IF('Energy mJ'!L42/$Q$6, 'Energy mJ'!L42/$Q$6, "")</f>
        <v>547.80000000000007</v>
      </c>
      <c r="M42" s="2">
        <f>IF('Energy mJ'!M42/$Q$6, 'Energy mJ'!M42/$Q$6, "")</f>
        <v>495.5</v>
      </c>
    </row>
    <row r="43" spans="4:13">
      <c r="E43" s="2" t="str">
        <f>IF('Energy mJ'!E43/$Q$6, 'Energy mJ'!E43/$Q$6, "")</f>
        <v/>
      </c>
      <c r="F43" s="2" t="str">
        <f>IF('Energy mJ'!F43/$Q$6, 'Energy mJ'!F43/$Q$6, "")</f>
        <v/>
      </c>
      <c r="G43" s="2" t="str">
        <f>IF('Energy mJ'!G43/$Q$6, 'Energy mJ'!G43/$Q$6, "")</f>
        <v/>
      </c>
      <c r="H43" s="2" t="str">
        <f>IF('Energy mJ'!H43/$Q$6, 'Energy mJ'!H43/$Q$6, "")</f>
        <v/>
      </c>
      <c r="I43" s="2" t="str">
        <f>IF('Energy mJ'!I43/$Q$6, 'Energy mJ'!I43/$Q$6, "")</f>
        <v/>
      </c>
      <c r="J43" s="2" t="str">
        <f>IF('Energy mJ'!J43/$Q$6, 'Energy mJ'!J43/$Q$6, "")</f>
        <v/>
      </c>
      <c r="K43" s="2" t="str">
        <f>IF('Energy mJ'!K43/$Q$6, 'Energy mJ'!K43/$Q$6, "")</f>
        <v/>
      </c>
      <c r="L43" s="2" t="str">
        <f>IF('Energy mJ'!L43/$Q$6, 'Energy mJ'!L43/$Q$6, "")</f>
        <v/>
      </c>
      <c r="M43" s="2" t="str">
        <f>IF('Energy mJ'!M43/$Q$6, 'Energy mJ'!M43/$Q$6, "")</f>
        <v/>
      </c>
    </row>
    <row r="44" spans="4:13">
      <c r="D44" s="5" t="s">
        <v>31</v>
      </c>
      <c r="E44" s="2" t="str">
        <f>IF('Energy mJ'!E44/$Q$6, 'Energy mJ'!E44/$Q$6, "")</f>
        <v/>
      </c>
      <c r="F44" s="2" t="str">
        <f>IF('Energy mJ'!F44/$Q$6, 'Energy mJ'!F44/$Q$6, "")</f>
        <v/>
      </c>
      <c r="G44" s="2" t="str">
        <f>IF('Energy mJ'!G44/$Q$6, 'Energy mJ'!G44/$Q$6, "")</f>
        <v/>
      </c>
      <c r="H44" s="2" t="str">
        <f>IF('Energy mJ'!H44/$Q$6, 'Energy mJ'!H44/$Q$6, "")</f>
        <v/>
      </c>
      <c r="I44" s="2" t="str">
        <f>IF('Energy mJ'!I44/$Q$6, 'Energy mJ'!I44/$Q$6, "")</f>
        <v/>
      </c>
      <c r="J44" s="2" t="str">
        <f>IF('Energy mJ'!J44/$Q$6, 'Energy mJ'!J44/$Q$6, "")</f>
        <v/>
      </c>
      <c r="K44" s="2" t="str">
        <f>IF('Energy mJ'!K44/$Q$6, 'Energy mJ'!K44/$Q$6, "")</f>
        <v/>
      </c>
      <c r="L44" s="2" t="str">
        <f>IF('Energy mJ'!L44/$Q$6, 'Energy mJ'!L44/$Q$6, "")</f>
        <v/>
      </c>
      <c r="M44" s="2" t="str">
        <f>IF('Energy mJ'!M44/$Q$6, 'Energy mJ'!M44/$Q$6, "")</f>
        <v/>
      </c>
    </row>
    <row r="45" spans="4:13">
      <c r="D45" t="s">
        <v>17</v>
      </c>
      <c r="E45" s="2">
        <f>IF('Energy mJ'!E45/$Q$6, 'Energy mJ'!E45/$Q$6, "")</f>
        <v>775.8</v>
      </c>
      <c r="F45" s="2">
        <f>IF('Energy mJ'!F45/$Q$6, 'Energy mJ'!F45/$Q$6, "")</f>
        <v>147.4</v>
      </c>
      <c r="G45" s="2">
        <f>IF('Energy mJ'!G45/$Q$6, 'Energy mJ'!G45/$Q$6, "")</f>
        <v>184.7</v>
      </c>
      <c r="H45" s="2">
        <f>IF('Energy mJ'!H45/$Q$6, 'Energy mJ'!H45/$Q$6, "")</f>
        <v>1337.6</v>
      </c>
      <c r="I45" s="2">
        <f>IF('Energy mJ'!I45/$Q$6, 'Energy mJ'!I45/$Q$6, "")</f>
        <v>1002.5</v>
      </c>
      <c r="J45" s="2">
        <f>IF('Energy mJ'!J45/$Q$6, 'Energy mJ'!J45/$Q$6, "")</f>
        <v>57.9</v>
      </c>
      <c r="K45" s="2">
        <f>IF('Energy mJ'!K45/$Q$6, 'Energy mJ'!K45/$Q$6, "")</f>
        <v>59.4</v>
      </c>
      <c r="L45" s="2">
        <f>IF('Energy mJ'!L45/$Q$6, 'Energy mJ'!L45/$Q$6, "")</f>
        <v>15.600000000000001</v>
      </c>
      <c r="M45" s="2">
        <f>IF('Energy mJ'!M45/$Q$6, 'Energy mJ'!M45/$Q$6, "")</f>
        <v>105.4</v>
      </c>
    </row>
    <row r="46" spans="4:13">
      <c r="D46" t="s">
        <v>18</v>
      </c>
      <c r="E46" s="2">
        <f>IF('Energy mJ'!E46/$Q$6, 'Energy mJ'!E46/$Q$6, "")</f>
        <v>1224.0000000000002</v>
      </c>
      <c r="F46" s="2" t="str">
        <f>IF('Energy mJ'!F46/$Q$6, 'Energy mJ'!F46/$Q$6, "")</f>
        <v/>
      </c>
      <c r="G46" s="2" t="str">
        <f>IF('Energy mJ'!G46/$Q$6, 'Energy mJ'!G46/$Q$6, "")</f>
        <v/>
      </c>
      <c r="H46" s="2" t="str">
        <f>IF('Energy mJ'!H46/$Q$6, 'Energy mJ'!H46/$Q$6, "")</f>
        <v/>
      </c>
      <c r="I46" s="2" t="str">
        <f>IF('Energy mJ'!I46/$Q$6, 'Energy mJ'!I46/$Q$6, "")</f>
        <v/>
      </c>
      <c r="J46" s="2">
        <f>IF('Energy mJ'!J46/$Q$6, 'Energy mJ'!J46/$Q$6, "")</f>
        <v>683.30000000000007</v>
      </c>
      <c r="K46" s="2">
        <f>IF('Energy mJ'!K46/$Q$6, 'Energy mJ'!K46/$Q$6, "")</f>
        <v>1441</v>
      </c>
      <c r="L46" s="2">
        <f>IF('Energy mJ'!L46/$Q$6, 'Energy mJ'!L46/$Q$6, "")</f>
        <v>64.800000000000011</v>
      </c>
      <c r="M46" s="2">
        <f>IF('Energy mJ'!M46/$Q$6, 'Energy mJ'!M46/$Q$6, "")</f>
        <v>1722</v>
      </c>
    </row>
    <row r="47" spans="4:13">
      <c r="D47" t="s">
        <v>19</v>
      </c>
      <c r="E47" s="2">
        <f>IF('Energy mJ'!E47/$Q$6, 'Energy mJ'!E47/$Q$6, "")</f>
        <v>117.4</v>
      </c>
      <c r="F47" s="2">
        <f>IF('Energy mJ'!F47/$Q$6, 'Energy mJ'!F47/$Q$6, "")</f>
        <v>110.2</v>
      </c>
      <c r="G47" s="2">
        <f>IF('Energy mJ'!G47/$Q$6, 'Energy mJ'!G47/$Q$6, "")</f>
        <v>124.5</v>
      </c>
      <c r="H47" s="2">
        <f>IF('Energy mJ'!H47/$Q$6, 'Energy mJ'!H47/$Q$6, "")</f>
        <v>145.30000000000001</v>
      </c>
      <c r="I47" s="2">
        <f>IF('Energy mJ'!I47/$Q$6, 'Energy mJ'!I47/$Q$6, "")</f>
        <v>191.2</v>
      </c>
      <c r="J47" s="2">
        <f>IF('Energy mJ'!J47/$Q$6, 'Energy mJ'!J47/$Q$6, "")</f>
        <v>896.3</v>
      </c>
      <c r="K47" s="2" t="str">
        <f>IF('Energy mJ'!K47/$Q$6, 'Energy mJ'!K47/$Q$6, "")</f>
        <v/>
      </c>
      <c r="L47" s="2" t="str">
        <f>IF('Energy mJ'!L47/$Q$6, 'Energy mJ'!L47/$Q$6, "")</f>
        <v/>
      </c>
      <c r="M47" s="2">
        <f>IF('Energy mJ'!M47/$Q$6, 'Energy mJ'!M47/$Q$6, "")</f>
        <v>88.8</v>
      </c>
    </row>
    <row r="48" spans="4:13">
      <c r="D48" t="s">
        <v>20</v>
      </c>
      <c r="E48" s="2">
        <f>IF('Energy mJ'!E48/$Q$6, 'Energy mJ'!E48/$Q$6, "")</f>
        <v>1534.5</v>
      </c>
      <c r="F48" s="2">
        <f>IF('Energy mJ'!F48/$Q$6, 'Energy mJ'!F48/$Q$6, "")</f>
        <v>625.20000000000005</v>
      </c>
      <c r="G48" s="2">
        <f>IF('Energy mJ'!G48/$Q$6, 'Energy mJ'!G48/$Q$6, "")</f>
        <v>567.20000000000005</v>
      </c>
      <c r="H48" s="2">
        <f>IF('Energy mJ'!H48/$Q$6, 'Energy mJ'!H48/$Q$6, "")</f>
        <v>821.3</v>
      </c>
      <c r="I48" s="2">
        <f>IF('Energy mJ'!I48/$Q$6, 'Energy mJ'!I48/$Q$6, "")</f>
        <v>539.1</v>
      </c>
      <c r="J48" s="2">
        <f>IF('Energy mJ'!J48/$Q$6, 'Energy mJ'!J48/$Q$6, "")</f>
        <v>3657</v>
      </c>
      <c r="K48" s="2" t="str">
        <f>IF('Energy mJ'!K48/$Q$6, 'Energy mJ'!K48/$Q$6, "")</f>
        <v/>
      </c>
      <c r="L48" s="2">
        <f>IF('Energy mJ'!L48/$Q$6, 'Energy mJ'!L48/$Q$6, "")</f>
        <v>39</v>
      </c>
      <c r="M48" s="2">
        <f>IF('Energy mJ'!M48/$Q$6, 'Energy mJ'!M48/$Q$6, "")</f>
        <v>1303.5</v>
      </c>
    </row>
    <row r="49" spans="4:13">
      <c r="D49" s="4" t="s">
        <v>21</v>
      </c>
      <c r="E49" s="2">
        <f>IF('Energy mJ'!E49/$Q$6, 'Energy mJ'!E49/$Q$6, "")</f>
        <v>455.7</v>
      </c>
      <c r="F49" s="2">
        <f>IF('Energy mJ'!F49/$Q$6, 'Energy mJ'!F49/$Q$6, "")</f>
        <v>145.20000000000002</v>
      </c>
      <c r="G49" s="2">
        <f>IF('Energy mJ'!G49/$Q$6, 'Energy mJ'!G49/$Q$6, "")</f>
        <v>135.80000000000001</v>
      </c>
      <c r="H49" s="2">
        <f>IF('Energy mJ'!H49/$Q$6, 'Energy mJ'!H49/$Q$6, "")</f>
        <v>644.20000000000005</v>
      </c>
      <c r="I49" s="2">
        <f>IF('Energy mJ'!I49/$Q$6, 'Energy mJ'!I49/$Q$6, "")</f>
        <v>424</v>
      </c>
      <c r="J49" s="2">
        <f>IF('Energy mJ'!J49/$Q$6, 'Energy mJ'!J49/$Q$6, "")</f>
        <v>2457.5</v>
      </c>
      <c r="K49" s="2">
        <f>IF('Energy mJ'!K49/$Q$6, 'Energy mJ'!K49/$Q$6, "")</f>
        <v>260</v>
      </c>
      <c r="L49" s="2">
        <f>IF('Energy mJ'!L49/$Q$6, 'Energy mJ'!L49/$Q$6, "")</f>
        <v>21.599999999999998</v>
      </c>
      <c r="M49" s="2">
        <f>IF('Energy mJ'!M49/$Q$6, 'Energy mJ'!M49/$Q$6, "")</f>
        <v>1158.5</v>
      </c>
    </row>
    <row r="50" spans="4:13">
      <c r="D50" s="4" t="s">
        <v>22</v>
      </c>
      <c r="E50" s="2">
        <f>IF('Energy mJ'!E50/$Q$6, 'Energy mJ'!E50/$Q$6, "")</f>
        <v>1368</v>
      </c>
      <c r="F50" s="2">
        <f>IF('Energy mJ'!F50/$Q$6, 'Energy mJ'!F50/$Q$6, "")</f>
        <v>295.89999999999998</v>
      </c>
      <c r="G50" s="2">
        <f>IF('Energy mJ'!G50/$Q$6, 'Energy mJ'!G50/$Q$6, "")</f>
        <v>299.89999999999998</v>
      </c>
      <c r="H50" s="2">
        <f>IF('Energy mJ'!H50/$Q$6, 'Energy mJ'!H50/$Q$6, "")</f>
        <v>507.9</v>
      </c>
      <c r="I50" s="2">
        <f>IF('Energy mJ'!I50/$Q$6, 'Energy mJ'!I50/$Q$6, "")</f>
        <v>442.1</v>
      </c>
      <c r="J50" s="2">
        <f>IF('Energy mJ'!J50/$Q$6, 'Energy mJ'!J50/$Q$6, "")</f>
        <v>187.3</v>
      </c>
      <c r="K50" s="2">
        <f>IF('Energy mJ'!K50/$Q$6, 'Energy mJ'!K50/$Q$6, "")</f>
        <v>488</v>
      </c>
      <c r="L50" s="2">
        <f>IF('Energy mJ'!L50/$Q$6, 'Energy mJ'!L50/$Q$6, "")</f>
        <v>37.799999999999997</v>
      </c>
      <c r="M50" s="2">
        <f>IF('Energy mJ'!M50/$Q$6, 'Energy mJ'!M50/$Q$6, "")</f>
        <v>453.7</v>
      </c>
    </row>
    <row r="51" spans="4:13">
      <c r="D51" t="s">
        <v>23</v>
      </c>
      <c r="E51" s="2">
        <f>IF('Energy mJ'!E51/$Q$6, 'Energy mJ'!E51/$Q$6, "")</f>
        <v>446.3</v>
      </c>
      <c r="F51" s="2">
        <f>IF('Energy mJ'!F51/$Q$6, 'Energy mJ'!F51/$Q$6, "")</f>
        <v>129.1</v>
      </c>
      <c r="G51" s="2">
        <f>IF('Energy mJ'!G51/$Q$6, 'Energy mJ'!G51/$Q$6, "")</f>
        <v>154.6</v>
      </c>
      <c r="H51" s="2">
        <f>IF('Energy mJ'!H51/$Q$6, 'Energy mJ'!H51/$Q$6, "")</f>
        <v>739.9</v>
      </c>
      <c r="I51" s="2">
        <f>IF('Energy mJ'!I51/$Q$6, 'Energy mJ'!I51/$Q$6, "")</f>
        <v>595.59999999999991</v>
      </c>
      <c r="J51" s="2">
        <f>IF('Energy mJ'!J51/$Q$6, 'Energy mJ'!J51/$Q$6, "")</f>
        <v>477.4</v>
      </c>
      <c r="K51" s="2">
        <f>IF('Energy mJ'!K51/$Q$6, 'Energy mJ'!K51/$Q$6, "")</f>
        <v>29.4</v>
      </c>
      <c r="L51" s="2">
        <f>IF('Energy mJ'!L51/$Q$6, 'Energy mJ'!L51/$Q$6, "")</f>
        <v>7.8000000000000007</v>
      </c>
      <c r="M51" s="2">
        <f>IF('Energy mJ'!M51/$Q$6, 'Energy mJ'!M51/$Q$6, "")</f>
        <v>97.1</v>
      </c>
    </row>
    <row r="52" spans="4:13">
      <c r="D52" t="s">
        <v>24</v>
      </c>
      <c r="E52" s="2">
        <f>IF('Energy mJ'!E52/$Q$6, 'Energy mJ'!E52/$Q$6, "")</f>
        <v>1378</v>
      </c>
      <c r="F52" s="2">
        <f>IF('Energy mJ'!F52/$Q$6, 'Energy mJ'!F52/$Q$6, "")</f>
        <v>312.60000000000002</v>
      </c>
      <c r="G52" s="2">
        <f>IF('Energy mJ'!G52/$Q$6, 'Energy mJ'!G52/$Q$6, "")</f>
        <v>283.60000000000002</v>
      </c>
      <c r="H52" s="2">
        <f>IF('Energy mJ'!H52/$Q$6, 'Energy mJ'!H52/$Q$6, "")</f>
        <v>409.1</v>
      </c>
      <c r="I52" s="2">
        <f>IF('Energy mJ'!I52/$Q$6, 'Energy mJ'!I52/$Q$6, "")</f>
        <v>268</v>
      </c>
      <c r="J52" s="2">
        <f>IF('Energy mJ'!J52/$Q$6, 'Energy mJ'!J52/$Q$6, "")</f>
        <v>2173.5</v>
      </c>
      <c r="K52" s="2">
        <f>IF('Energy mJ'!K52/$Q$6, 'Energy mJ'!K52/$Q$6, "")</f>
        <v>720.5</v>
      </c>
      <c r="L52" s="2">
        <f>IF('Energy mJ'!L52/$Q$6, 'Energy mJ'!L52/$Q$6, "")</f>
        <v>51.6</v>
      </c>
      <c r="M52" s="2">
        <f>IF('Energy mJ'!M52/$Q$6, 'Energy mJ'!M52/$Q$6, "")</f>
        <v>1514.5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53"/>
  <sheetViews>
    <sheetView topLeftCell="A4" workbookViewId="0">
      <selection activeCell="H43" sqref="H43"/>
    </sheetView>
  </sheetViews>
  <sheetFormatPr defaultRowHeight="15"/>
  <cols>
    <col min="3" max="3" width="17.140625" customWidth="1"/>
    <col min="16" max="16" width="10.5703125" bestFit="1" customWidth="1"/>
  </cols>
  <sheetData>
    <row r="2" spans="3:16">
      <c r="C2" t="s">
        <v>37</v>
      </c>
    </row>
    <row r="4" spans="3:16">
      <c r="C4" t="s">
        <v>36</v>
      </c>
    </row>
    <row r="6" spans="3:16"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J6" s="5" t="s">
        <v>6</v>
      </c>
      <c r="K6" s="5" t="s">
        <v>7</v>
      </c>
      <c r="L6" s="5" t="s">
        <v>8</v>
      </c>
    </row>
    <row r="7" spans="3:16">
      <c r="C7" t="s">
        <v>9</v>
      </c>
      <c r="D7" s="2">
        <f>IFERROR($P$8/($P$7/'Avg Power uWh'!E6), "")</f>
        <v>35.983384615384615</v>
      </c>
      <c r="E7" s="2">
        <f>IFERROR($P$8/($P$7/'Avg Power uWh'!F6), "")</f>
        <v>27.217769230769232</v>
      </c>
      <c r="F7" s="2">
        <f>IFERROR($P$8/($P$7/'Avg Power uWh'!G6), "")</f>
        <v>32.024538461538455</v>
      </c>
      <c r="G7" s="2">
        <f>IFERROR($P$8/($P$7/'Avg Power uWh'!H6), "")</f>
        <v>32.243538461538463</v>
      </c>
      <c r="H7" s="2">
        <f>IFERROR($P$8/($P$7/'Avg Power uWh'!I6), "")</f>
        <v>29.963692307692302</v>
      </c>
      <c r="I7" s="2">
        <f>IFERROR($P$8/($P$7/'Avg Power uWh'!J6), "")</f>
        <v>11.865307692307692</v>
      </c>
      <c r="J7" s="2">
        <f>IFERROR($P$8/($P$7/'Avg Power uWh'!K6), "")</f>
        <v>8.703846153846154</v>
      </c>
      <c r="K7" s="2">
        <f>IFERROR($P$8/($P$7/'Avg Power uWh'!L6), "")</f>
        <v>0.60646153846153839</v>
      </c>
      <c r="L7" s="2">
        <f>IFERROR($P$8/($P$7/'Avg Power uWh'!M6), "")</f>
        <v>6.1095384615384614</v>
      </c>
      <c r="O7" t="s">
        <v>33</v>
      </c>
      <c r="P7" s="1">
        <f>3.6*2600*1000</f>
        <v>9360000</v>
      </c>
    </row>
    <row r="8" spans="3:16">
      <c r="C8" t="s">
        <v>10</v>
      </c>
      <c r="D8" s="2">
        <f>IFERROR($P$8/($P$7/'Avg Power uWh'!E7), "")</f>
        <v>10.736615384615384</v>
      </c>
      <c r="E8" s="2">
        <f>IFERROR($P$8/($P$7/'Avg Power uWh'!F7), "")</f>
        <v>12.539153846153848</v>
      </c>
      <c r="F8" s="2">
        <f>IFERROR($P$8/($P$7/'Avg Power uWh'!G7), "")</f>
        <v>14.397846153846151</v>
      </c>
      <c r="G8" s="2">
        <f>IFERROR($P$8/($P$7/'Avg Power uWh'!H7), "")</f>
        <v>17.806384615384616</v>
      </c>
      <c r="H8" s="2">
        <f>IFERROR($P$8/($P$7/'Avg Power uWh'!I7), "")</f>
        <v>24.101230769230767</v>
      </c>
      <c r="I8" s="2">
        <f>IFERROR($P$8/($P$7/'Avg Power uWh'!J7), "")</f>
        <v>5.1717692307692298</v>
      </c>
      <c r="J8" s="2">
        <f>IFERROR($P$8/($P$7/'Avg Power uWh'!K7), "")</f>
        <v>6.7440769230769231</v>
      </c>
      <c r="K8" s="2">
        <f>IFERROR($P$8/($P$7/'Avg Power uWh'!L7), "")</f>
        <v>1.2466153846153845</v>
      </c>
      <c r="L8" s="2">
        <f>IFERROR($P$8/($P$7/'Avg Power uWh'!M7), "")</f>
        <v>8.5746923076923078</v>
      </c>
      <c r="O8" t="s">
        <v>34</v>
      </c>
      <c r="P8">
        <f>60*24*365</f>
        <v>525600</v>
      </c>
    </row>
    <row r="9" spans="3:16">
      <c r="C9" t="s">
        <v>11</v>
      </c>
      <c r="D9" s="2">
        <f>IFERROR($P$8/($P$7/'Avg Power uWh'!E8), "")</f>
        <v>180.4223076923077</v>
      </c>
      <c r="E9" s="2">
        <f>IFERROR($P$8/($P$7/'Avg Power uWh'!F8), "")</f>
        <v>72.27</v>
      </c>
      <c r="F9" s="2">
        <f>IFERROR($P$8/($P$7/'Avg Power uWh'!G8), "")</f>
        <v>86.168076923076924</v>
      </c>
      <c r="G9" s="2">
        <f>IFERROR($P$8/($P$7/'Avg Power uWh'!H8), "")</f>
        <v>51.268461538461537</v>
      </c>
      <c r="H9" s="2">
        <f>IFERROR($P$8/($P$7/'Avg Power uWh'!I8), "")</f>
        <v>73.915307692307692</v>
      </c>
      <c r="I9" s="2">
        <f>IFERROR($P$8/($P$7/'Avg Power uWh'!J8), "")</f>
        <v>33.608076923076922</v>
      </c>
      <c r="J9" s="2">
        <f>IFERROR($P$8/($P$7/'Avg Power uWh'!K8), "")</f>
        <v>62.257769230769227</v>
      </c>
      <c r="K9" s="2">
        <f>IFERROR($P$8/($P$7/'Avg Power uWh'!L8), "")</f>
        <v>5.9635384615384606</v>
      </c>
      <c r="L9" s="2">
        <f>IFERROR($P$8/($P$7/'Avg Power uWh'!M8), "")</f>
        <v>53.767307692307689</v>
      </c>
    </row>
    <row r="10" spans="3:16">
      <c r="C10" t="s">
        <v>12</v>
      </c>
      <c r="D10" s="2">
        <f>IFERROR($P$8/($P$7/'Avg Power uWh'!E9), "")</f>
        <v>507.06923076923073</v>
      </c>
      <c r="E10" s="2">
        <f>IFERROR($P$8/($P$7/'Avg Power uWh'!F9), "")</f>
        <v>545.81538461538469</v>
      </c>
      <c r="F10" s="2">
        <f>IFERROR($P$8/($P$7/'Avg Power uWh'!G9), "")</f>
        <v>566.03076923076924</v>
      </c>
      <c r="G10" s="2">
        <f>IFERROR($P$8/($P$7/'Avg Power uWh'!H9), "")</f>
        <v>535.70769230769224</v>
      </c>
      <c r="H10" s="2">
        <f>IFERROR($P$8/($P$7/'Avg Power uWh'!I9), "")</f>
        <v>572.76923076923083</v>
      </c>
      <c r="I10" s="2">
        <f>IFERROR($P$8/($P$7/'Avg Power uWh'!J9), "")</f>
        <v>20.176076923076923</v>
      </c>
      <c r="J10" s="2">
        <f>IFERROR($P$8/($P$7/'Avg Power uWh'!K9), "")</f>
        <v>48.202461538461534</v>
      </c>
      <c r="K10" s="2">
        <f>IFERROR($P$8/($P$7/'Avg Power uWh'!L9), "")</f>
        <v>62.667692307692299</v>
      </c>
      <c r="L10" s="2">
        <f>IFERROR($P$8/($P$7/'Avg Power uWh'!M9), "")</f>
        <v>41.991846153846147</v>
      </c>
    </row>
    <row r="11" spans="3:16">
      <c r="C11" t="s">
        <v>13</v>
      </c>
      <c r="D11" s="2">
        <f>IFERROR($P$8/($P$7/'Avg Power uWh'!E10), "")</f>
        <v>10.618692307692308</v>
      </c>
      <c r="E11" s="2">
        <f>IFERROR($P$8/($P$7/'Avg Power uWh'!F10), "")</f>
        <v>11.15776923076923</v>
      </c>
      <c r="F11" s="2">
        <f>IFERROR($P$8/($P$7/'Avg Power uWh'!G10), "")</f>
        <v>12.38753846153846</v>
      </c>
      <c r="G11" s="2">
        <f>IFERROR($P$8/($P$7/'Avg Power uWh'!H10), "")</f>
        <v>15.751153846153846</v>
      </c>
      <c r="H11" s="2">
        <f>IFERROR($P$8/($P$7/'Avg Power uWh'!I10), "")</f>
        <v>20.731999999999999</v>
      </c>
      <c r="I11" s="2">
        <f>IFERROR($P$8/($P$7/'Avg Power uWh'!J10), "")</f>
        <v>53.812230769230766</v>
      </c>
      <c r="J11" s="2">
        <f>IFERROR($P$8/($P$7/'Avg Power uWh'!K10), "")</f>
        <v>0.98269230769230775</v>
      </c>
      <c r="K11" s="2">
        <f>IFERROR($P$8/($P$7/'Avg Power uWh'!L10), "")</f>
        <v>0.97707692307692307</v>
      </c>
      <c r="L11" s="2">
        <f>IFERROR($P$8/($P$7/'Avg Power uWh'!M10), "")</f>
        <v>9.1081538461538454</v>
      </c>
    </row>
    <row r="12" spans="3:16">
      <c r="C12" t="s">
        <v>14</v>
      </c>
      <c r="D12" s="2">
        <f>IFERROR($P$8/($P$7/'Avg Power uWh'!E11), "")</f>
        <v>7.7323846153846159</v>
      </c>
      <c r="E12" s="2">
        <f>IFERROR($P$8/($P$7/'Avg Power uWh'!F11), "")</f>
        <v>7.0529230769230766</v>
      </c>
      <c r="F12" s="2">
        <f>IFERROR($P$8/($P$7/'Avg Power uWh'!G11), "")</f>
        <v>7.6144615384615379</v>
      </c>
      <c r="G12" s="2">
        <f>IFERROR($P$8/($P$7/'Avg Power uWh'!H11), "")</f>
        <v>8.1086153846153852</v>
      </c>
      <c r="H12" s="2">
        <f>IFERROR($P$8/($P$7/'Avg Power uWh'!I11), "")</f>
        <v>9.8830769230769224</v>
      </c>
      <c r="I12" s="2">
        <f>IFERROR($P$8/($P$7/'Avg Power uWh'!J11), "")</f>
        <v>40.318461538461541</v>
      </c>
      <c r="J12" s="2">
        <f>IFERROR($P$8/($P$7/'Avg Power uWh'!K11), "")</f>
        <v>12.808692307692306</v>
      </c>
      <c r="K12" s="2">
        <f>IFERROR($P$8/($P$7/'Avg Power uWh'!L11), "")</f>
        <v>1.0107692307692309</v>
      </c>
      <c r="L12" s="2">
        <f>IFERROR($P$8/($P$7/'Avg Power uWh'!M11), "")</f>
        <v>5.519923076923078</v>
      </c>
    </row>
    <row r="13" spans="3:16">
      <c r="C13" t="s">
        <v>15</v>
      </c>
      <c r="D13" s="2">
        <f>IFERROR($P$8/($P$7/'Avg Power uWh'!E12), "")</f>
        <v>12.460538461538462</v>
      </c>
      <c r="E13" s="2">
        <f>IFERROR($P$8/($P$7/'Avg Power uWh'!F12), "")</f>
        <v>10.590615384615385</v>
      </c>
      <c r="F13" s="2">
        <f>IFERROR($P$8/($P$7/'Avg Power uWh'!G12), "")</f>
        <v>15.779230769230768</v>
      </c>
      <c r="G13" s="2">
        <f>IFERROR($P$8/($P$7/'Avg Power uWh'!H12), "")</f>
        <v>13.426384615384613</v>
      </c>
      <c r="H13" s="2">
        <f>IFERROR($P$8/($P$7/'Avg Power uWh'!I12), "")</f>
        <v>13.128769230769231</v>
      </c>
      <c r="I13" s="2">
        <f>IFERROR($P$8/($P$7/'Avg Power uWh'!J12), "")</f>
        <v>288.85538461538465</v>
      </c>
      <c r="J13" s="2" t="str">
        <f>IFERROR($P$8/($P$7/'Avg Power uWh'!K12), "")</f>
        <v/>
      </c>
      <c r="K13" s="2">
        <f>IFERROR($P$8/($P$7/'Avg Power uWh'!L12), "")</f>
        <v>2.1563076923076925</v>
      </c>
      <c r="L13" s="2">
        <f>IFERROR($P$8/($P$7/'Avg Power uWh'!M12), "")</f>
        <v>30.008615384615389</v>
      </c>
    </row>
    <row r="14" spans="3:16">
      <c r="C14" t="s">
        <v>16</v>
      </c>
      <c r="D14" s="2">
        <f>IFERROR($P$8/($P$7/'Avg Power uWh'!E13), "")</f>
        <v>97.679615384615374</v>
      </c>
      <c r="E14" s="2">
        <f>IFERROR($P$8/($P$7/'Avg Power uWh'!F13), "")</f>
        <v>18.367923076923077</v>
      </c>
      <c r="F14" s="2">
        <f>IFERROR($P$8/($P$7/'Avg Power uWh'!G13), "")</f>
        <v>23.775538461538464</v>
      </c>
      <c r="G14" s="2">
        <f>IFERROR($P$8/($P$7/'Avg Power uWh'!H13), "")</f>
        <v>35.247769230769237</v>
      </c>
      <c r="H14" s="2">
        <f>IFERROR($P$8/($P$7/'Avg Power uWh'!I13), "")</f>
        <v>29.12138461538461</v>
      </c>
      <c r="I14" s="2">
        <f>IFERROR($P$8/($P$7/'Avg Power uWh'!J13), "")</f>
        <v>112.19538461538461</v>
      </c>
      <c r="J14" s="2">
        <f>IFERROR($P$8/($P$7/'Avg Power uWh'!K13), "")</f>
        <v>20.939769230769233</v>
      </c>
      <c r="K14" s="2">
        <f>IFERROR($P$8/($P$7/'Avg Power uWh'!L13), "")</f>
        <v>1.2466153846153845</v>
      </c>
      <c r="L14" s="2">
        <f>IFERROR($P$8/($P$7/'Avg Power uWh'!M13), "")</f>
        <v>36.640384615384612</v>
      </c>
    </row>
    <row r="15" spans="3:16">
      <c r="D15" s="2" t="str">
        <f>IFERROR($P$8/($P$7/'Avg Power uWh'!E14), "")</f>
        <v/>
      </c>
      <c r="E15" s="2" t="str">
        <f>IFERROR($P$8/($P$7/'Avg Power uWh'!F14), "")</f>
        <v/>
      </c>
      <c r="F15" s="2" t="str">
        <f>IFERROR($P$8/($P$7/'Avg Power uWh'!G14), "")</f>
        <v/>
      </c>
      <c r="G15" s="2" t="str">
        <f>IFERROR($P$8/($P$7/'Avg Power uWh'!H14), "")</f>
        <v/>
      </c>
      <c r="H15" s="2" t="str">
        <f>IFERROR($P$8/($P$7/'Avg Power uWh'!I14), "")</f>
        <v/>
      </c>
      <c r="I15" s="2" t="str">
        <f>IFERROR($P$8/($P$7/'Avg Power uWh'!J14), "")</f>
        <v/>
      </c>
      <c r="J15" s="2" t="str">
        <f>IFERROR($P$8/($P$7/'Avg Power uWh'!K14), "")</f>
        <v/>
      </c>
      <c r="K15" s="2" t="str">
        <f>IFERROR($P$8/($P$7/'Avg Power uWh'!L14), "")</f>
        <v/>
      </c>
      <c r="L15" s="2" t="str">
        <f>IFERROR($P$8/($P$7/'Avg Power uWh'!M14), "")</f>
        <v/>
      </c>
    </row>
    <row r="16" spans="3:16">
      <c r="C16" t="s">
        <v>17</v>
      </c>
      <c r="D16" s="2">
        <f>IFERROR($P$8/($P$7/'Avg Power uWh'!E15), "")</f>
        <v>23.36</v>
      </c>
      <c r="E16" s="2">
        <f>IFERROR($P$8/($P$7/'Avg Power uWh'!F15), "")</f>
        <v>19.861615384615384</v>
      </c>
      <c r="F16" s="2">
        <f>IFERROR($P$8/($P$7/'Avg Power uWh'!G15), "")</f>
        <v>23.157846153846155</v>
      </c>
      <c r="G16" s="2">
        <f>IFERROR($P$8/($P$7/'Avg Power uWh'!H15), "")</f>
        <v>25.078307692307696</v>
      </c>
      <c r="H16" s="2">
        <f>IFERROR($P$8/($P$7/'Avg Power uWh'!I15), "")</f>
        <v>27.03246153846154</v>
      </c>
      <c r="I16" s="2">
        <f>IFERROR($P$8/($P$7/'Avg Power uWh'!J15), "")</f>
        <v>8.5353846153846149</v>
      </c>
      <c r="J16" s="2">
        <f>IFERROR($P$8/($P$7/'Avg Power uWh'!K15), "")</f>
        <v>7.8110000000000017</v>
      </c>
      <c r="K16" s="2">
        <f>IFERROR($P$8/($P$7/'Avg Power uWh'!L15), "")</f>
        <v>0.94338461538461538</v>
      </c>
      <c r="L16" s="2">
        <f>IFERROR($P$8/($P$7/'Avg Power uWh'!M15), "")</f>
        <v>7.2719230769230769</v>
      </c>
    </row>
    <row r="17" spans="3:12">
      <c r="C17" t="s">
        <v>18</v>
      </c>
      <c r="D17" s="2">
        <f>IFERROR($P$8/($P$7/'Avg Power uWh'!E16), "")</f>
        <v>344.41961538461544</v>
      </c>
      <c r="E17" s="2">
        <f>IFERROR($P$8/($P$7/'Avg Power uWh'!F16), "")</f>
        <v>309.04269230769233</v>
      </c>
      <c r="F17" s="2">
        <f>IFERROR($P$8/($P$7/'Avg Power uWh'!G16), "")</f>
        <v>326.53461538461539</v>
      </c>
      <c r="G17" s="2">
        <f>IFERROR($P$8/($P$7/'Avg Power uWh'!H16), "")</f>
        <v>294.16192307692313</v>
      </c>
      <c r="H17" s="2">
        <f>IFERROR($P$8/($P$7/'Avg Power uWh'!I16), "")</f>
        <v>323.2215384615385</v>
      </c>
      <c r="I17" s="2">
        <f>IFERROR($P$8/($P$7/'Avg Power uWh'!J16), "")</f>
        <v>26.892076923076925</v>
      </c>
      <c r="J17" s="2">
        <f>IFERROR($P$8/($P$7/'Avg Power uWh'!K16), "")</f>
        <v>55.283461538461538</v>
      </c>
      <c r="K17" s="2">
        <f>IFERROR($P$8/($P$7/'Avg Power uWh'!L16), "")</f>
        <v>34.366153846153857</v>
      </c>
      <c r="L17" s="2">
        <f>IFERROR($P$8/($P$7/'Avg Power uWh'!M16), "")</f>
        <v>47.966615384615388</v>
      </c>
    </row>
    <row r="18" spans="3:12">
      <c r="C18" t="s">
        <v>19</v>
      </c>
      <c r="D18" s="2">
        <f>IFERROR($P$8/($P$7/'Avg Power uWh'!E17), "")</f>
        <v>9.1755384615384603</v>
      </c>
      <c r="E18" s="2">
        <f>IFERROR($P$8/($P$7/'Avg Power uWh'!F17), "")</f>
        <v>9.0519999999999996</v>
      </c>
      <c r="F18" s="2">
        <f>IFERROR($P$8/($P$7/'Avg Power uWh'!G17), "")</f>
        <v>10.000999999999999</v>
      </c>
      <c r="G18" s="2">
        <f>IFERROR($P$8/($P$7/'Avg Power uWh'!H17), "")</f>
        <v>12.000076923076922</v>
      </c>
      <c r="H18" s="2">
        <f>IFERROR($P$8/($P$7/'Avg Power uWh'!I17), "")</f>
        <v>15.290692307692309</v>
      </c>
      <c r="I18" s="2">
        <f>IFERROR($P$8/($P$7/'Avg Power uWh'!J17), "")</f>
        <v>47.287153846153842</v>
      </c>
      <c r="J18" s="2">
        <f>IFERROR($P$8/($P$7/'Avg Power uWh'!K17), "")</f>
        <v>6.8956923076923076</v>
      </c>
      <c r="K18" s="2">
        <f>IFERROR($P$8/($P$7/'Avg Power uWh'!L17), "")</f>
        <v>0.97707692307692307</v>
      </c>
      <c r="L18" s="2">
        <f>IFERROR($P$8/($P$7/'Avg Power uWh'!M17), "")</f>
        <v>7.3673846153846148</v>
      </c>
    </row>
    <row r="19" spans="3:12">
      <c r="C19" t="s">
        <v>20</v>
      </c>
      <c r="D19" s="2">
        <f>IFERROR($P$8/($P$7/'Avg Power uWh'!E18), "")</f>
        <v>55.086923076923078</v>
      </c>
      <c r="E19" s="2">
        <f>IFERROR($P$8/($P$7/'Avg Power uWh'!F18), "")</f>
        <v>14.409076923076924</v>
      </c>
      <c r="F19" s="2">
        <f>IFERROR($P$8/($P$7/'Avg Power uWh'!G18), "")</f>
        <v>19.777384615384616</v>
      </c>
      <c r="G19" s="2">
        <f>IFERROR($P$8/($P$7/'Avg Power uWh'!H18), "")</f>
        <v>24.320230769230772</v>
      </c>
      <c r="H19" s="2">
        <f>IFERROR($P$8/($P$7/'Avg Power uWh'!I18), "")</f>
        <v>21.125076923076922</v>
      </c>
      <c r="I19" s="2">
        <f>IFERROR($P$8/($P$7/'Avg Power uWh'!J18), "")</f>
        <v>200.52538461538461</v>
      </c>
      <c r="J19" s="2">
        <f>IFERROR($P$8/($P$7/'Avg Power uWh'!K18), "")</f>
        <v>10.382846153846154</v>
      </c>
      <c r="K19" s="2">
        <f>IFERROR($P$8/($P$7/'Avg Power uWh'!L18), "")</f>
        <v>1.6846153846153846</v>
      </c>
      <c r="L19" s="2">
        <f>IFERROR($P$8/($P$7/'Avg Power uWh'!M18), "")</f>
        <v>33.411538461538463</v>
      </c>
    </row>
    <row r="20" spans="3:12">
      <c r="C20" s="4" t="s">
        <v>21</v>
      </c>
      <c r="D20" s="2">
        <f>IFERROR($P$8/($P$7/'Avg Power uWh'!E19), "")</f>
        <v>59.888076923076916</v>
      </c>
      <c r="E20" s="2">
        <f>IFERROR($P$8/($P$7/'Avg Power uWh'!F19), "")</f>
        <v>30.334307692307696</v>
      </c>
      <c r="F20" s="2">
        <f>IFERROR($P$8/($P$7/'Avg Power uWh'!G19), "")</f>
        <v>36.612307692307695</v>
      </c>
      <c r="G20" s="2">
        <f>IFERROR($P$8/($P$7/'Avg Power uWh'!H19), "")</f>
        <v>28.234153846153841</v>
      </c>
      <c r="H20" s="2">
        <f>IFERROR($P$8/($P$7/'Avg Power uWh'!I19), "")</f>
        <v>34.461615384615385</v>
      </c>
      <c r="I20" s="2">
        <f>IFERROR($P$8/($P$7/'Avg Power uWh'!J19), "")</f>
        <v>96.781153846153856</v>
      </c>
      <c r="J20" s="2">
        <f>IFERROR($P$8/($P$7/'Avg Power uWh'!K19), "")</f>
        <v>17.986076923076922</v>
      </c>
      <c r="K20" s="2">
        <f>IFERROR($P$8/($P$7/'Avg Power uWh'!L19), "")</f>
        <v>2.4258461538461535</v>
      </c>
      <c r="L20" s="2">
        <f>IFERROR($P$8/($P$7/'Avg Power uWh'!M19), "")</f>
        <v>24.730153846153847</v>
      </c>
    </row>
    <row r="21" spans="3:12">
      <c r="C21" s="4" t="s">
        <v>22</v>
      </c>
      <c r="D21" s="2">
        <f>IFERROR($P$8/($P$7/'Avg Power uWh'!E20), "")</f>
        <v>155.74269230769229</v>
      </c>
      <c r="E21" s="2">
        <f>IFERROR($P$8/($P$7/'Avg Power uWh'!F20), "")</f>
        <v>145.91576923076923</v>
      </c>
      <c r="F21" s="2">
        <f>IFERROR($P$8/($P$7/'Avg Power uWh'!G20), "")</f>
        <v>152.935</v>
      </c>
      <c r="G21" s="2">
        <f>IFERROR($P$8/($P$7/'Avg Power uWh'!H20), "")</f>
        <v>149.2569230769231</v>
      </c>
      <c r="H21" s="2">
        <f>IFERROR($P$8/($P$7/'Avg Power uWh'!I20), "")</f>
        <v>158.77500000000001</v>
      </c>
      <c r="I21" s="2">
        <f>IFERROR($P$8/($P$7/'Avg Power uWh'!J20), "")</f>
        <v>44.501923076923077</v>
      </c>
      <c r="J21" s="2">
        <f>IFERROR($P$8/($P$7/'Avg Power uWh'!K20), "")</f>
        <v>22.287461538461539</v>
      </c>
      <c r="K21" s="2">
        <f>IFERROR($P$8/($P$7/'Avg Power uWh'!L20), "")</f>
        <v>16.576615384615383</v>
      </c>
      <c r="L21" s="2">
        <f>IFERROR($P$8/($P$7/'Avg Power uWh'!M20), "")</f>
        <v>23.208384615384617</v>
      </c>
    </row>
    <row r="22" spans="3:12">
      <c r="C22" t="s">
        <v>23</v>
      </c>
      <c r="D22" s="2">
        <f>IFERROR($P$8/($P$7/'Avg Power uWh'!E21), "")</f>
        <v>16.250923076923076</v>
      </c>
      <c r="E22" s="2">
        <f>IFERROR($P$8/($P$7/'Avg Power uWh'!F21), "")</f>
        <v>14.543846153846154</v>
      </c>
      <c r="F22" s="2">
        <f>IFERROR($P$8/($P$7/'Avg Power uWh'!G21), "")</f>
        <v>16.666461538461537</v>
      </c>
      <c r="G22" s="2">
        <f>IFERROR($P$8/($P$7/'Avg Power uWh'!H21), "")</f>
        <v>18.469000000000001</v>
      </c>
      <c r="H22" s="2">
        <f>IFERROR($P$8/($P$7/'Avg Power uWh'!I21), "")</f>
        <v>21.231769230769231</v>
      </c>
      <c r="I22" s="2">
        <f>IFERROR($P$8/($P$7/'Avg Power uWh'!J21), "")</f>
        <v>27.981461538461534</v>
      </c>
      <c r="J22" s="2">
        <f>IFERROR($P$8/($P$7/'Avg Power uWh'!K21), "")</f>
        <v>7.2831538461538461</v>
      </c>
      <c r="K22" s="2">
        <f>IFERROR($P$8/($P$7/'Avg Power uWh'!L21), "")</f>
        <v>0.94338461538461538</v>
      </c>
      <c r="L22" s="2">
        <f>IFERROR($P$8/($P$7/'Avg Power uWh'!M21), "")</f>
        <v>7.3898461538461557</v>
      </c>
    </row>
    <row r="23" spans="3:12">
      <c r="C23" t="s">
        <v>24</v>
      </c>
      <c r="D23" s="2">
        <f>IFERROR($P$8/($P$7/'Avg Power uWh'!E22), "")</f>
        <v>199.82346153846154</v>
      </c>
      <c r="E23" s="2">
        <f>IFERROR($P$8/($P$7/'Avg Power uWh'!F22), "")</f>
        <v>161.77923076923076</v>
      </c>
      <c r="F23" s="2">
        <f>IFERROR($P$8/($P$7/'Avg Power uWh'!G22), "")</f>
        <v>173.12230769230769</v>
      </c>
      <c r="G23" s="2">
        <f>IFERROR($P$8/($P$7/'Avg Power uWh'!H22), "")</f>
        <v>159.22423076923079</v>
      </c>
      <c r="H23" s="2">
        <f>IFERROR($P$8/($P$7/'Avg Power uWh'!I22), "")</f>
        <v>171.97115384615384</v>
      </c>
      <c r="I23" s="2">
        <f>IFERROR($P$8/($P$7/'Avg Power uWh'!J22), "")</f>
        <v>113.88000000000001</v>
      </c>
      <c r="J23" s="2">
        <f>IFERROR($P$8/($P$7/'Avg Power uWh'!K22), "")</f>
        <v>32.85</v>
      </c>
      <c r="K23" s="2">
        <f>IFERROR($P$8/($P$7/'Avg Power uWh'!L22), "")</f>
        <v>18.02538461538462</v>
      </c>
      <c r="L23" s="2">
        <f>IFERROR($P$8/($P$7/'Avg Power uWh'!M22), "")</f>
        <v>40.689076923076925</v>
      </c>
    </row>
    <row r="24" spans="3:12">
      <c r="D24" s="2" t="str">
        <f>IFERROR($P$8/($P$7/'Avg Power uWh'!E23), "")</f>
        <v/>
      </c>
      <c r="E24" s="2" t="str">
        <f>IFERROR($P$8/($P$7/'Avg Power uWh'!F23), "")</f>
        <v/>
      </c>
      <c r="F24" s="2" t="str">
        <f>IFERROR($P$8/($P$7/'Avg Power uWh'!G23), "")</f>
        <v/>
      </c>
      <c r="G24" s="2" t="str">
        <f>IFERROR($P$8/($P$7/'Avg Power uWh'!H23), "")</f>
        <v/>
      </c>
      <c r="H24" s="2" t="str">
        <f>IFERROR($P$8/($P$7/'Avg Power uWh'!I23), "")</f>
        <v/>
      </c>
      <c r="I24" s="2" t="str">
        <f>IFERROR($P$8/($P$7/'Avg Power uWh'!J23), "")</f>
        <v/>
      </c>
      <c r="J24" s="2" t="str">
        <f>IFERROR($P$8/($P$7/'Avg Power uWh'!K23), "")</f>
        <v/>
      </c>
      <c r="K24" s="2" t="str">
        <f>IFERROR($P$8/($P$7/'Avg Power uWh'!L23), "")</f>
        <v/>
      </c>
      <c r="L24" s="2" t="str">
        <f>IFERROR($P$8/($P$7/'Avg Power uWh'!M23), "")</f>
        <v/>
      </c>
    </row>
    <row r="25" spans="3:12">
      <c r="C25" s="5" t="s">
        <v>29</v>
      </c>
      <c r="D25" s="2" t="str">
        <f>IFERROR($P$8/($P$7/'Avg Power uWh'!E24), "")</f>
        <v/>
      </c>
      <c r="E25" s="2" t="str">
        <f>IFERROR($P$8/($P$7/'Avg Power uWh'!F24), "")</f>
        <v/>
      </c>
      <c r="F25" s="2" t="str">
        <f>IFERROR($P$8/($P$7/'Avg Power uWh'!G24), "")</f>
        <v/>
      </c>
      <c r="G25" s="2" t="str">
        <f>IFERROR($P$8/($P$7/'Avg Power uWh'!H24), "")</f>
        <v/>
      </c>
      <c r="H25" s="2" t="str">
        <f>IFERROR($P$8/($P$7/'Avg Power uWh'!I24), "")</f>
        <v/>
      </c>
      <c r="I25" s="2" t="str">
        <f>IFERROR($P$8/($P$7/'Avg Power uWh'!J24), "")</f>
        <v/>
      </c>
      <c r="J25" s="2" t="str">
        <f>IFERROR($P$8/($P$7/'Avg Power uWh'!K24), "")</f>
        <v/>
      </c>
      <c r="K25" s="2" t="str">
        <f>IFERROR($P$8/($P$7/'Avg Power uWh'!L24), "")</f>
        <v/>
      </c>
      <c r="L25" s="2" t="str">
        <f>IFERROR($P$8/($P$7/'Avg Power uWh'!M24), "")</f>
        <v/>
      </c>
    </row>
    <row r="26" spans="3:12">
      <c r="C26" t="s">
        <v>17</v>
      </c>
      <c r="D26" s="2">
        <f>IFERROR($P$8/($P$7/'Avg Power uWh'!E25), "")</f>
        <v>21.113846153846154</v>
      </c>
      <c r="E26" s="2">
        <f>IFERROR($P$8/($P$7/'Avg Power uWh'!F25), "")</f>
        <v>13.521846153846155</v>
      </c>
      <c r="F26" s="2">
        <f>IFERROR($P$8/($P$7/'Avg Power uWh'!G25), "")</f>
        <v>20.013230769230766</v>
      </c>
      <c r="G26" s="2">
        <f>IFERROR($P$8/($P$7/'Avg Power uWh'!H25), "")</f>
        <v>19.833538461538463</v>
      </c>
      <c r="H26" s="2">
        <f>IFERROR($P$8/($P$7/'Avg Power uWh'!I25), "")</f>
        <v>16.45869230769231</v>
      </c>
      <c r="I26" s="2">
        <f>IFERROR($P$8/($P$7/'Avg Power uWh'!J25), "")</f>
        <v>5.8456153846153844</v>
      </c>
      <c r="J26" s="2">
        <f>IFERROR($P$8/($P$7/'Avg Power uWh'!K25), "")</f>
        <v>4.351923076923077</v>
      </c>
      <c r="K26" s="2">
        <f>IFERROR($P$8/($P$7/'Avg Power uWh'!L25), "")</f>
        <v>0.30323076923076919</v>
      </c>
      <c r="L26" s="2">
        <f>IFERROR($P$8/($P$7/'Avg Power uWh'!M25), "")</f>
        <v>5.5929230769230767</v>
      </c>
    </row>
    <row r="27" spans="3:12">
      <c r="C27" t="s">
        <v>18</v>
      </c>
      <c r="D27" s="2">
        <f>IFERROR($P$8/($P$7/'Avg Power uWh'!E26), "")</f>
        <v>46.158461538461545</v>
      </c>
      <c r="E27" s="2" t="str">
        <f>IFERROR($P$8/($P$7/'Avg Power uWh'!F26), "")</f>
        <v/>
      </c>
      <c r="F27" s="2" t="str">
        <f>IFERROR($P$8/($P$7/'Avg Power uWh'!G26), "")</f>
        <v/>
      </c>
      <c r="G27" s="2" t="str">
        <f>IFERROR($P$8/($P$7/'Avg Power uWh'!H26), "")</f>
        <v/>
      </c>
      <c r="H27" s="2" t="str">
        <f>IFERROR($P$8/($P$7/'Avg Power uWh'!I26), "")</f>
        <v/>
      </c>
      <c r="I27" s="2">
        <f>IFERROR($P$8/($P$7/'Avg Power uWh'!J26), "")</f>
        <v>48.988615384615379</v>
      </c>
      <c r="J27" s="2" t="str">
        <f>IFERROR($P$8/($P$7/'Avg Power uWh'!K26), "")</f>
        <v/>
      </c>
      <c r="K27" s="2" t="str">
        <f>IFERROR($P$8/($P$7/'Avg Power uWh'!L26), "")</f>
        <v/>
      </c>
      <c r="L27" s="2">
        <f>IFERROR($P$8/($P$7/'Avg Power uWh'!M26), "")</f>
        <v>11.80353846153846</v>
      </c>
    </row>
    <row r="28" spans="3:12">
      <c r="C28" t="s">
        <v>19</v>
      </c>
      <c r="D28" s="2">
        <f>IFERROR($P$8/($P$7/'Avg Power uWh'!E27), "")</f>
        <v>6.2948461538461542</v>
      </c>
      <c r="E28" s="2">
        <f>IFERROR($P$8/($P$7/'Avg Power uWh'!F27), "")</f>
        <v>6.2330769230769238</v>
      </c>
      <c r="F28" s="2">
        <f>IFERROR($P$8/($P$7/'Avg Power uWh'!G27), "")</f>
        <v>6.3790769230769229</v>
      </c>
      <c r="G28" s="2">
        <f>IFERROR($P$8/($P$7/'Avg Power uWh'!H27), "")</f>
        <v>7.3168461538461544</v>
      </c>
      <c r="H28" s="2">
        <f>IFERROR($P$8/($P$7/'Avg Power uWh'!I27), "")</f>
        <v>8.3051538461538463</v>
      </c>
      <c r="I28" s="2">
        <f>IFERROR($P$8/($P$7/'Avg Power uWh'!J27), "")</f>
        <v>20.294</v>
      </c>
      <c r="J28" s="2">
        <f>IFERROR($P$8/($P$7/'Avg Power uWh'!K27), "")</f>
        <v>3.200769230769231</v>
      </c>
      <c r="K28" s="2">
        <f>IFERROR($P$8/($P$7/'Avg Power uWh'!L27), "")</f>
        <v>0.90969230769230791</v>
      </c>
      <c r="L28" s="2">
        <f>IFERROR($P$8/($P$7/'Avg Power uWh'!M27), "")</f>
        <v>4.7955384615384631</v>
      </c>
    </row>
    <row r="29" spans="3:12">
      <c r="C29" t="s">
        <v>20</v>
      </c>
      <c r="D29" s="2">
        <f>IFERROR($P$8/($P$7/'Avg Power uWh'!E28), "")</f>
        <v>3.0491538461538461</v>
      </c>
      <c r="E29" s="2">
        <f>IFERROR($P$8/($P$7/'Avg Power uWh'!F28), "")</f>
        <v>1.695846153846154</v>
      </c>
      <c r="F29" s="2">
        <f>IFERROR($P$8/($P$7/'Avg Power uWh'!G28), "")</f>
        <v>5.1436923076923069</v>
      </c>
      <c r="G29" s="2">
        <f>IFERROR($P$8/($P$7/'Avg Power uWh'!H28), "")</f>
        <v>2.0103076923076921</v>
      </c>
      <c r="H29" s="2">
        <f>IFERROR($P$8/($P$7/'Avg Power uWh'!I28), "")</f>
        <v>3.464692307692308</v>
      </c>
      <c r="I29" s="2">
        <f>IFERROR($P$8/($P$7/'Avg Power uWh'!J28), "")</f>
        <v>143.55730769230769</v>
      </c>
      <c r="J29" s="2" t="str">
        <f>IFERROR($P$8/($P$7/'Avg Power uWh'!K28), "")</f>
        <v/>
      </c>
      <c r="K29" s="2">
        <f>IFERROR($P$8/($P$7/'Avg Power uWh'!L28), "")</f>
        <v>0.37061538461538457</v>
      </c>
      <c r="L29" s="2">
        <f>IFERROR($P$8/($P$7/'Avg Power uWh'!M28), "")</f>
        <v>5.8231538461538452</v>
      </c>
    </row>
    <row r="30" spans="3:12">
      <c r="C30" s="4" t="s">
        <v>21</v>
      </c>
      <c r="D30" s="2">
        <f>IFERROR($P$8/($P$7/'Avg Power uWh'!E29), "")</f>
        <v>34.057307692307695</v>
      </c>
      <c r="E30" s="2">
        <f>IFERROR($P$8/($P$7/'Avg Power uWh'!F29), "")</f>
        <v>9.3776923076923069</v>
      </c>
      <c r="F30" s="2">
        <f>IFERROR($P$8/($P$7/'Avg Power uWh'!G29), "")</f>
        <v>10.62430769230769</v>
      </c>
      <c r="G30" s="2">
        <f>IFERROR($P$8/($P$7/'Avg Power uWh'!H29), "")</f>
        <v>10.248076923076924</v>
      </c>
      <c r="H30" s="2">
        <f>IFERROR($P$8/($P$7/'Avg Power uWh'!I29), "")</f>
        <v>10.545692307692308</v>
      </c>
      <c r="I30" s="2">
        <f>IFERROR($P$8/($P$7/'Avg Power uWh'!J29), "")</f>
        <v>16.21723076923077</v>
      </c>
      <c r="J30" s="2">
        <f>IFERROR($P$8/($P$7/'Avg Power uWh'!K29), "")</f>
        <v>2.3696923076923078</v>
      </c>
      <c r="K30" s="2">
        <f>IFERROR($P$8/($P$7/'Avg Power uWh'!L29), "")</f>
        <v>0.40430769230769226</v>
      </c>
      <c r="L30" s="2">
        <f>IFERROR($P$8/($P$7/'Avg Power uWh'!M29), "")</f>
        <v>6.5194615384615391</v>
      </c>
    </row>
    <row r="31" spans="3:12">
      <c r="C31" s="4" t="s">
        <v>22</v>
      </c>
      <c r="D31" s="2">
        <f>IFERROR($P$8/($P$7/'Avg Power uWh'!E30), "")</f>
        <v>4.1778461538461542</v>
      </c>
      <c r="E31" s="2">
        <f>IFERROR($P$8/($P$7/'Avg Power uWh'!F30), "")</f>
        <v>1.330846153846154</v>
      </c>
      <c r="F31" s="2">
        <f>IFERROR($P$8/($P$7/'Avg Power uWh'!G30), "")</f>
        <v>4.9864615384615378</v>
      </c>
      <c r="G31" s="2">
        <f>IFERROR($P$8/($P$7/'Avg Power uWh'!H30), "")</f>
        <v>4.4193076923076919</v>
      </c>
      <c r="H31" s="2">
        <f>IFERROR($P$8/($P$7/'Avg Power uWh'!I30), "")</f>
        <v>3.4646923076923066</v>
      </c>
      <c r="I31" s="2">
        <f>IFERROR($P$8/($P$7/'Avg Power uWh'!J30), "")</f>
        <v>93.159230769230774</v>
      </c>
      <c r="J31" s="2">
        <f>IFERROR($P$8/($P$7/'Avg Power uWh'!K30), "")</f>
        <v>1.3027692307692307</v>
      </c>
      <c r="K31" s="2">
        <f>IFERROR($P$8/($P$7/'Avg Power uWh'!L30), "")</f>
        <v>0.40430769230769226</v>
      </c>
      <c r="L31" s="2">
        <f>IFERROR($P$8/($P$7/'Avg Power uWh'!M30), "")</f>
        <v>7.5414615384615393</v>
      </c>
    </row>
    <row r="32" spans="3:12">
      <c r="C32" t="s">
        <v>23</v>
      </c>
      <c r="D32" s="2">
        <f>IFERROR($P$8/($P$7/'Avg Power uWh'!E31), "")</f>
        <v>13.634153846153847</v>
      </c>
      <c r="E32" s="2">
        <f>IFERROR($P$8/($P$7/'Avg Power uWh'!F31), "")</f>
        <v>9.877461538461537</v>
      </c>
      <c r="F32" s="2">
        <f>IFERROR($P$8/($P$7/'Avg Power uWh'!G31), "")</f>
        <v>13.212999999999999</v>
      </c>
      <c r="G32" s="2">
        <f>IFERROR($P$8/($P$7/'Avg Power uWh'!H31), "")</f>
        <v>13.662230769230771</v>
      </c>
      <c r="H32" s="2">
        <f>IFERROR($P$8/($P$7/'Avg Power uWh'!I31), "")</f>
        <v>12.381923076923076</v>
      </c>
      <c r="I32" s="2">
        <f>IFERROR($P$8/($P$7/'Avg Power uWh'!J31), "")</f>
        <v>13.156846153846152</v>
      </c>
      <c r="J32" s="2">
        <f>IFERROR($P$8/($P$7/'Avg Power uWh'!K31), "")</f>
        <v>3.7061538461538461</v>
      </c>
      <c r="K32" s="2">
        <f>IFERROR($P$8/($P$7/'Avg Power uWh'!L31), "")</f>
        <v>0.60646153846153839</v>
      </c>
      <c r="L32" s="2">
        <f>IFERROR($P$8/($P$7/'Avg Power uWh'!M31), "")</f>
        <v>5.194230769230769</v>
      </c>
    </row>
    <row r="33" spans="3:12">
      <c r="C33" t="s">
        <v>24</v>
      </c>
      <c r="D33" s="2">
        <f>IFERROR($P$8/($P$7/'Avg Power uWh'!E32), "")</f>
        <v>24.567307692307693</v>
      </c>
      <c r="E33" s="2">
        <f>IFERROR($P$8/($P$7/'Avg Power uWh'!F32), "")</f>
        <v>0.83107692307692305</v>
      </c>
      <c r="F33" s="2">
        <f>IFERROR($P$8/($P$7/'Avg Power uWh'!G32), "")</f>
        <v>2.5718461538461534</v>
      </c>
      <c r="G33" s="2">
        <f>IFERROR($P$8/($P$7/'Avg Power uWh'!H32), "")</f>
        <v>1.0051538461538461</v>
      </c>
      <c r="H33" s="2">
        <f>IFERROR($P$8/($P$7/'Avg Power uWh'!I32), "")</f>
        <v>1.6621538461538461</v>
      </c>
      <c r="I33" s="2">
        <f>IFERROR($P$8/($P$7/'Avg Power uWh'!J32), "")</f>
        <v>96.191538461538457</v>
      </c>
      <c r="J33" s="2" t="str">
        <f>IFERROR($P$8/($P$7/'Avg Power uWh'!K32), "")</f>
        <v/>
      </c>
      <c r="K33" s="2">
        <f>IFERROR($P$8/($P$7/'Avg Power uWh'!L32), "")</f>
        <v>0.16846153846153847</v>
      </c>
      <c r="L33" s="2">
        <f>IFERROR($P$8/($P$7/'Avg Power uWh'!M32), "")</f>
        <v>8.8666923076923077</v>
      </c>
    </row>
    <row r="34" spans="3:12">
      <c r="D34" s="2" t="str">
        <f>IFERROR($P$8/($P$7/'Avg Power uWh'!E33), "")</f>
        <v/>
      </c>
      <c r="E34" s="2" t="str">
        <f>IFERROR($P$8/($P$7/'Avg Power uWh'!F33), "")</f>
        <v/>
      </c>
      <c r="F34" s="2" t="str">
        <f>IFERROR($P$8/($P$7/'Avg Power uWh'!G33), "")</f>
        <v/>
      </c>
      <c r="G34" s="2" t="str">
        <f>IFERROR($P$8/($P$7/'Avg Power uWh'!H33), "")</f>
        <v/>
      </c>
      <c r="H34" s="2" t="str">
        <f>IFERROR($P$8/($P$7/'Avg Power uWh'!I33), "")</f>
        <v/>
      </c>
      <c r="I34" s="2" t="str">
        <f>IFERROR($P$8/($P$7/'Avg Power uWh'!J33), "")</f>
        <v/>
      </c>
      <c r="J34" s="2" t="str">
        <f>IFERROR($P$8/($P$7/'Avg Power uWh'!K33), "")</f>
        <v/>
      </c>
      <c r="K34" s="2" t="str">
        <f>IFERROR($P$8/($P$7/'Avg Power uWh'!L33), "")</f>
        <v/>
      </c>
      <c r="L34" s="2" t="str">
        <f>IFERROR($P$8/($P$7/'Avg Power uWh'!M33), "")</f>
        <v/>
      </c>
    </row>
    <row r="35" spans="3:12">
      <c r="C35" s="5" t="s">
        <v>30</v>
      </c>
      <c r="D35" s="2" t="str">
        <f>IFERROR($P$8/($P$7/'Avg Power uWh'!E34), "")</f>
        <v/>
      </c>
      <c r="E35" s="2" t="str">
        <f>IFERROR($P$8/($P$7/'Avg Power uWh'!F34), "")</f>
        <v/>
      </c>
      <c r="F35" s="2" t="str">
        <f>IFERROR($P$8/($P$7/'Avg Power uWh'!G34), "")</f>
        <v/>
      </c>
      <c r="G35" s="2" t="str">
        <f>IFERROR($P$8/($P$7/'Avg Power uWh'!H34), "")</f>
        <v/>
      </c>
      <c r="H35" s="2" t="str">
        <f>IFERROR($P$8/($P$7/'Avg Power uWh'!I34), "")</f>
        <v/>
      </c>
      <c r="I35" s="2" t="str">
        <f>IFERROR($P$8/($P$7/'Avg Power uWh'!J34), "")</f>
        <v/>
      </c>
      <c r="J35" s="2" t="str">
        <f>IFERROR($P$8/($P$7/'Avg Power uWh'!K34), "")</f>
        <v/>
      </c>
      <c r="K35" s="2" t="str">
        <f>IFERROR($P$8/($P$7/'Avg Power uWh'!L34), "")</f>
        <v/>
      </c>
      <c r="L35" s="2" t="str">
        <f>IFERROR($P$8/($P$7/'Avg Power uWh'!M34), "")</f>
        <v/>
      </c>
    </row>
    <row r="36" spans="3:12">
      <c r="C36" t="s">
        <v>17</v>
      </c>
      <c r="D36" s="2">
        <f>IFERROR($P$8/($P$7/'Avg Power uWh'!E35), "")</f>
        <v>17.991692307692308</v>
      </c>
      <c r="E36" s="2">
        <f>IFERROR($P$8/($P$7/'Avg Power uWh'!F35), "")</f>
        <v>4.6158461538461539</v>
      </c>
      <c r="F36" s="2">
        <f>IFERROR($P$8/($P$7/'Avg Power uWh'!G35), "")</f>
        <v>5.351461538461538</v>
      </c>
      <c r="G36" s="2">
        <f>IFERROR($P$8/($P$7/'Avg Power uWh'!H35), "")</f>
        <v>4.430538461538462</v>
      </c>
      <c r="H36" s="2">
        <f>IFERROR($P$8/($P$7/'Avg Power uWh'!I35), "")</f>
        <v>6.8226923076923081</v>
      </c>
      <c r="I36" s="2">
        <f>IFERROR($P$8/($P$7/'Avg Power uWh'!J35), "")</f>
        <v>0.79738461538461536</v>
      </c>
      <c r="J36" s="2">
        <f>IFERROR($P$8/($P$7/'Avg Power uWh'!K35), "")</f>
        <v>3.3748461538461534</v>
      </c>
      <c r="K36" s="2">
        <f>IFERROR($P$8/($P$7/'Avg Power uWh'!L35), "")</f>
        <v>0.23584615384615384</v>
      </c>
      <c r="L36" s="2">
        <f>IFERROR($P$8/($P$7/'Avg Power uWh'!M35), "")</f>
        <v>3.3692307692307693</v>
      </c>
    </row>
    <row r="37" spans="3:12">
      <c r="C37" t="s">
        <v>18</v>
      </c>
      <c r="D37" s="2">
        <f>IFERROR($P$8/($P$7/'Avg Power uWh'!E36), "")</f>
        <v>372.72115384615381</v>
      </c>
      <c r="E37" s="2">
        <f>IFERROR($P$8/($P$7/'Avg Power uWh'!F36), "")</f>
        <v>309.04269230769233</v>
      </c>
      <c r="F37" s="2">
        <f>IFERROR($P$8/($P$7/'Avg Power uWh'!G36), "")</f>
        <v>326.53461538461539</v>
      </c>
      <c r="G37" s="2">
        <f>IFERROR($P$8/($P$7/'Avg Power uWh'!H36), "")</f>
        <v>294.16192307692313</v>
      </c>
      <c r="H37" s="2">
        <f>IFERROR($P$8/($P$7/'Avg Power uWh'!I36), "")</f>
        <v>323.2215384615385</v>
      </c>
      <c r="I37" s="2">
        <f>IFERROR($P$8/($P$7/'Avg Power uWh'!J36), "")</f>
        <v>19.878461538461536</v>
      </c>
      <c r="J37" s="2">
        <f>IFERROR($P$8/($P$7/'Avg Power uWh'!K36), "")</f>
        <v>16.952846153846153</v>
      </c>
      <c r="K37" s="2">
        <f>IFERROR($P$8/($P$7/'Avg Power uWh'!L36), "")</f>
        <v>59.635384615384616</v>
      </c>
      <c r="L37" s="2">
        <f>IFERROR($P$8/($P$7/'Avg Power uWh'!M36), "")</f>
        <v>47.253461538461544</v>
      </c>
    </row>
    <row r="38" spans="3:12">
      <c r="C38" t="s">
        <v>19</v>
      </c>
      <c r="D38" s="2">
        <f>IFERROR($P$8/($P$7/'Avg Power uWh'!E37), "")</f>
        <v>13.280384615384616</v>
      </c>
      <c r="E38" s="2">
        <f>IFERROR($P$8/($P$7/'Avg Power uWh'!F37), "")</f>
        <v>13.145615384615386</v>
      </c>
      <c r="F38" s="2">
        <f>IFERROR($P$8/($P$7/'Avg Power uWh'!G37), "")</f>
        <v>15.414230769230768</v>
      </c>
      <c r="G38" s="2">
        <f>IFERROR($P$8/($P$7/'Avg Power uWh'!H37), "")</f>
        <v>19.676307692307692</v>
      </c>
      <c r="H38" s="2">
        <f>IFERROR($P$8/($P$7/'Avg Power uWh'!I37), "")</f>
        <v>27.464846153846153</v>
      </c>
      <c r="I38" s="2">
        <f>IFERROR($P$8/($P$7/'Avg Power uWh'!J37), "")</f>
        <v>19.300076923076922</v>
      </c>
      <c r="J38" s="2">
        <f>IFERROR($P$8/($P$7/'Avg Power uWh'!K37), "")</f>
        <v>15.139076923076923</v>
      </c>
      <c r="K38" s="2">
        <f>IFERROR($P$8/($P$7/'Avg Power uWh'!L37), "")</f>
        <v>0.74123076923076914</v>
      </c>
      <c r="L38" s="2">
        <f>IFERROR($P$8/($P$7/'Avg Power uWh'!M37), "")</f>
        <v>10.983692307692307</v>
      </c>
    </row>
    <row r="39" spans="3:12">
      <c r="C39" t="s">
        <v>20</v>
      </c>
      <c r="D39" s="2">
        <f>IFERROR($P$8/($P$7/'Avg Power uWh'!E38), "")</f>
        <v>7.0978461538461541</v>
      </c>
      <c r="E39" s="2">
        <f>IFERROR($P$8/($P$7/'Avg Power uWh'!F38), "")</f>
        <v>6.8058461538461534</v>
      </c>
      <c r="F39" s="2">
        <f>IFERROR($P$8/($P$7/'Avg Power uWh'!G38), "")</f>
        <v>10.276153846153846</v>
      </c>
      <c r="G39" s="2">
        <f>IFERROR($P$8/($P$7/'Avg Power uWh'!H38), "")</f>
        <v>8.164769230769231</v>
      </c>
      <c r="H39" s="2">
        <f>IFERROR($P$8/($P$7/'Avg Power uWh'!I38), "")</f>
        <v>13.712769230769229</v>
      </c>
      <c r="I39" s="2">
        <f>IFERROR($P$8/($P$7/'Avg Power uWh'!J38), "")</f>
        <v>170.82</v>
      </c>
      <c r="J39" s="2">
        <f>IFERROR($P$8/($P$7/'Avg Power uWh'!K38), "")</f>
        <v>10.382846153846154</v>
      </c>
      <c r="K39" s="2">
        <f>IFERROR($P$8/($P$7/'Avg Power uWh'!L38), "")</f>
        <v>1.617230769230769</v>
      </c>
      <c r="L39" s="2">
        <f>IFERROR($P$8/($P$7/'Avg Power uWh'!M38), "")</f>
        <v>8.5353846153846149</v>
      </c>
    </row>
    <row r="40" spans="3:12">
      <c r="C40" s="4" t="s">
        <v>21</v>
      </c>
      <c r="D40" s="2">
        <f>IFERROR($P$8/($P$7/'Avg Power uWh'!E39), "")</f>
        <v>62.358846153846152</v>
      </c>
      <c r="E40" s="2">
        <f>IFERROR($P$8/($P$7/'Avg Power uWh'!F39), "")</f>
        <v>24.758230769230771</v>
      </c>
      <c r="F40" s="2">
        <f>IFERROR($P$8/($P$7/'Avg Power uWh'!G39), "")</f>
        <v>29.542538461538456</v>
      </c>
      <c r="G40" s="2">
        <f>IFERROR($P$8/($P$7/'Avg Power uWh'!H39), "")</f>
        <v>23.124153846153845</v>
      </c>
      <c r="H40" s="2">
        <f>IFERROR($P$8/($P$7/'Avg Power uWh'!I39), "")</f>
        <v>33.170076923076934</v>
      </c>
      <c r="I40" s="2">
        <f>IFERROR($P$8/($P$7/'Avg Power uWh'!J39), "")</f>
        <v>77.071153846153848</v>
      </c>
      <c r="J40" s="2" t="str">
        <f>IFERROR($P$8/($P$7/'Avg Power uWh'!K39), "")</f>
        <v/>
      </c>
      <c r="K40" s="2">
        <f>IFERROR($P$8/($P$7/'Avg Power uWh'!L39), "")</f>
        <v>2.5269230769230768</v>
      </c>
      <c r="L40" s="2">
        <f>IFERROR($P$8/($P$7/'Avg Power uWh'!M39), "")</f>
        <v>19.710000000000004</v>
      </c>
    </row>
    <row r="41" spans="3:12">
      <c r="C41" s="4" t="s">
        <v>22</v>
      </c>
      <c r="D41" s="2">
        <f>IFERROR($P$8/($P$7/'Avg Power uWh'!E40), "")</f>
        <v>143.61346153846154</v>
      </c>
      <c r="E41" s="2">
        <f>IFERROR($P$8/($P$7/'Avg Power uWh'!F40), "")</f>
        <v>141.92884615384614</v>
      </c>
      <c r="F41" s="2">
        <f>IFERROR($P$8/($P$7/'Avg Power uWh'!G40), "")</f>
        <v>149.06038461538461</v>
      </c>
      <c r="G41" s="2">
        <f>IFERROR($P$8/($P$7/'Avg Power uWh'!H40), "")</f>
        <v>139.99153846153848</v>
      </c>
      <c r="H41" s="2">
        <f>IFERROR($P$8/($P$7/'Avg Power uWh'!I40), "")</f>
        <v>152.14884615384616</v>
      </c>
      <c r="I41" s="2">
        <f>IFERROR($P$8/($P$7/'Avg Power uWh'!J40), "")</f>
        <v>28.391384615384613</v>
      </c>
      <c r="J41" s="2">
        <f>IFERROR($P$8/($P$7/'Avg Power uWh'!K40), "")</f>
        <v>23.01184615384615</v>
      </c>
      <c r="K41" s="2">
        <f>IFERROR($P$8/($P$7/'Avg Power uWh'!L40), "")</f>
        <v>28.705846153846153</v>
      </c>
      <c r="L41" s="2">
        <f>IFERROR($P$8/($P$7/'Avg Power uWh'!M40), "")</f>
        <v>15.273846153846156</v>
      </c>
    </row>
    <row r="42" spans="3:12">
      <c r="C42" t="s">
        <v>23</v>
      </c>
      <c r="D42" s="2">
        <f>IFERROR($P$8/($P$7/'Avg Power uWh'!E41), "")</f>
        <v>15.723076923076924</v>
      </c>
      <c r="E42" s="2">
        <f>IFERROR($P$8/($P$7/'Avg Power uWh'!F41), "")</f>
        <v>8.793692307692309</v>
      </c>
      <c r="F42" s="2">
        <f>IFERROR($P$8/($P$7/'Avg Power uWh'!G41), "")</f>
        <v>10.366</v>
      </c>
      <c r="G42" s="2">
        <f>IFERROR($P$8/($P$7/'Avg Power uWh'!H41), "")</f>
        <v>12.106769230769231</v>
      </c>
      <c r="H42" s="2">
        <f>IFERROR($P$8/($P$7/'Avg Power uWh'!I41), "")</f>
        <v>17.160615384615387</v>
      </c>
      <c r="I42" s="2">
        <f>IFERROR($P$8/($P$7/'Avg Power uWh'!J41), "")</f>
        <v>9.9953846153846175</v>
      </c>
      <c r="J42" s="2">
        <f>IFERROR($P$8/($P$7/'Avg Power uWh'!K41), "")</f>
        <v>9.2036153846153841</v>
      </c>
      <c r="K42" s="2">
        <f>IFERROR($P$8/($P$7/'Avg Power uWh'!L41), "")</f>
        <v>0.47169230769230769</v>
      </c>
      <c r="L42" s="2">
        <f>IFERROR($P$8/($P$7/'Avg Power uWh'!M41), "")</f>
        <v>7.1596153846153854</v>
      </c>
    </row>
    <row r="43" spans="3:12">
      <c r="C43" t="s">
        <v>24</v>
      </c>
      <c r="D43" s="2">
        <f>IFERROR($P$8/($P$7/'Avg Power uWh'!E42), "")</f>
        <v>190.41769230769231</v>
      </c>
      <c r="E43" s="2">
        <f>IFERROR($P$8/($P$7/'Avg Power uWh'!F42), "")</f>
        <v>157.65192307692308</v>
      </c>
      <c r="F43" s="2">
        <f>IFERROR($P$8/($P$7/'Avg Power uWh'!G42), "")</f>
        <v>168.40538461538461</v>
      </c>
      <c r="G43" s="2">
        <f>IFERROR($P$8/($P$7/'Avg Power uWh'!H42), "")</f>
        <v>150.9415384615385</v>
      </c>
      <c r="H43" s="2">
        <f>IFERROR($P$8/($P$7/'Avg Power uWh'!I42), "")</f>
        <v>168.43346153846156</v>
      </c>
      <c r="I43" s="2">
        <f>IFERROR($P$8/($P$7/'Avg Power uWh'!J42), "")</f>
        <v>95.433461538461543</v>
      </c>
      <c r="J43" s="2">
        <f>IFERROR($P$8/($P$7/'Avg Power uWh'!K42), "")</f>
        <v>13.667846153846154</v>
      </c>
      <c r="K43" s="2">
        <f>IFERROR($P$8/($P$7/'Avg Power uWh'!L42), "")</f>
        <v>30.761076923076928</v>
      </c>
      <c r="L43" s="2">
        <f>IFERROR($P$8/($P$7/'Avg Power uWh'!M42), "")</f>
        <v>27.82423076923077</v>
      </c>
    </row>
    <row r="44" spans="3:12">
      <c r="D44" s="2" t="str">
        <f>IFERROR($P$8/($P$7/'Avg Power uWh'!E43), "")</f>
        <v/>
      </c>
      <c r="E44" s="2" t="str">
        <f>IFERROR($P$8/($P$7/'Avg Power uWh'!F43), "")</f>
        <v/>
      </c>
      <c r="F44" s="2" t="str">
        <f>IFERROR($P$8/($P$7/'Avg Power uWh'!G43), "")</f>
        <v/>
      </c>
      <c r="G44" s="2" t="str">
        <f>IFERROR($P$8/($P$7/'Avg Power uWh'!H43), "")</f>
        <v/>
      </c>
      <c r="H44" s="2" t="str">
        <f>IFERROR($P$8/($P$7/'Avg Power uWh'!I43), "")</f>
        <v/>
      </c>
      <c r="I44" s="2" t="str">
        <f>IFERROR($P$8/($P$7/'Avg Power uWh'!J43), "")</f>
        <v/>
      </c>
      <c r="J44" s="2" t="str">
        <f>IFERROR($P$8/($P$7/'Avg Power uWh'!K43), "")</f>
        <v/>
      </c>
      <c r="K44" s="2" t="str">
        <f>IFERROR($P$8/($P$7/'Avg Power uWh'!L43), "")</f>
        <v/>
      </c>
      <c r="L44" s="2" t="str">
        <f>IFERROR($P$8/($P$7/'Avg Power uWh'!M43), "")</f>
        <v/>
      </c>
    </row>
    <row r="45" spans="3:12">
      <c r="C45" s="5" t="s">
        <v>31</v>
      </c>
      <c r="D45" s="2" t="str">
        <f>IFERROR($P$8/($P$7/'Avg Power uWh'!E44), "")</f>
        <v/>
      </c>
      <c r="E45" s="2" t="str">
        <f>IFERROR($P$8/($P$7/'Avg Power uWh'!F44), "")</f>
        <v/>
      </c>
      <c r="F45" s="2" t="str">
        <f>IFERROR($P$8/($P$7/'Avg Power uWh'!G44), "")</f>
        <v/>
      </c>
      <c r="G45" s="2" t="str">
        <f>IFERROR($P$8/($P$7/'Avg Power uWh'!H44), "")</f>
        <v/>
      </c>
      <c r="H45" s="2" t="str">
        <f>IFERROR($P$8/($P$7/'Avg Power uWh'!I44), "")</f>
        <v/>
      </c>
      <c r="I45" s="2" t="str">
        <f>IFERROR($P$8/($P$7/'Avg Power uWh'!J44), "")</f>
        <v/>
      </c>
      <c r="J45" s="2" t="str">
        <f>IFERROR($P$8/($P$7/'Avg Power uWh'!K44), "")</f>
        <v/>
      </c>
      <c r="K45" s="2" t="str">
        <f>IFERROR($P$8/($P$7/'Avg Power uWh'!L44), "")</f>
        <v/>
      </c>
      <c r="L45" s="2" t="str">
        <f>IFERROR($P$8/($P$7/'Avg Power uWh'!M44), "")</f>
        <v/>
      </c>
    </row>
    <row r="46" spans="3:12">
      <c r="C46" t="s">
        <v>17</v>
      </c>
      <c r="D46" s="2">
        <f>IFERROR($P$8/($P$7/'Avg Power uWh'!E45), "")</f>
        <v>43.564153846153843</v>
      </c>
      <c r="E46" s="2">
        <f>IFERROR($P$8/($P$7/'Avg Power uWh'!F45), "")</f>
        <v>8.2770769230769243</v>
      </c>
      <c r="F46" s="2">
        <f>IFERROR($P$8/($P$7/'Avg Power uWh'!G45), "")</f>
        <v>10.371615384615383</v>
      </c>
      <c r="G46" s="2">
        <f>IFERROR($P$8/($P$7/'Avg Power uWh'!H45), "")</f>
        <v>75.111384615384608</v>
      </c>
      <c r="H46" s="2">
        <f>IFERROR($P$8/($P$7/'Avg Power uWh'!I45), "")</f>
        <v>56.294230769230765</v>
      </c>
      <c r="I46" s="2">
        <f>IFERROR($P$8/($P$7/'Avg Power uWh'!J45), "")</f>
        <v>3.2513076923076922</v>
      </c>
      <c r="J46" s="2">
        <f>IFERROR($P$8/($P$7/'Avg Power uWh'!K45), "")</f>
        <v>3.3355384615384618</v>
      </c>
      <c r="K46" s="2">
        <f>IFERROR($P$8/($P$7/'Avg Power uWh'!L45), "")</f>
        <v>0.876</v>
      </c>
      <c r="L46" s="2">
        <f>IFERROR($P$8/($P$7/'Avg Power uWh'!M45), "")</f>
        <v>5.9186153846153848</v>
      </c>
    </row>
    <row r="47" spans="3:12">
      <c r="C47" t="s">
        <v>18</v>
      </c>
      <c r="D47" s="2">
        <f>IFERROR($P$8/($P$7/'Avg Power uWh'!E46), "")</f>
        <v>68.732307692307714</v>
      </c>
      <c r="E47" s="2" t="str">
        <f>IFERROR($P$8/($P$7/'Avg Power uWh'!F46), "")</f>
        <v/>
      </c>
      <c r="F47" s="2" t="str">
        <f>IFERROR($P$8/($P$7/'Avg Power uWh'!G46), "")</f>
        <v/>
      </c>
      <c r="G47" s="2" t="str">
        <f>IFERROR($P$8/($P$7/'Avg Power uWh'!H46), "")</f>
        <v/>
      </c>
      <c r="H47" s="2" t="str">
        <f>IFERROR($P$8/($P$7/'Avg Power uWh'!I46), "")</f>
        <v/>
      </c>
      <c r="I47" s="2">
        <f>IFERROR($P$8/($P$7/'Avg Power uWh'!J46), "")</f>
        <v>38.369923076923079</v>
      </c>
      <c r="J47" s="2">
        <f>IFERROR($P$8/($P$7/'Avg Power uWh'!K46), "")</f>
        <v>80.917692307692306</v>
      </c>
      <c r="K47" s="2">
        <f>IFERROR($P$8/($P$7/'Avg Power uWh'!L46), "")</f>
        <v>3.6387692307692316</v>
      </c>
      <c r="L47" s="2">
        <f>IFERROR($P$8/($P$7/'Avg Power uWh'!M46), "")</f>
        <v>96.696923076923085</v>
      </c>
    </row>
    <row r="48" spans="3:12">
      <c r="C48" t="s">
        <v>19</v>
      </c>
      <c r="D48" s="2">
        <f>IFERROR($P$8/($P$7/'Avg Power uWh'!E47), "")</f>
        <v>6.5924615384615395</v>
      </c>
      <c r="E48" s="2">
        <f>IFERROR($P$8/($P$7/'Avg Power uWh'!F47), "")</f>
        <v>6.1881538461538463</v>
      </c>
      <c r="F48" s="2">
        <f>IFERROR($P$8/($P$7/'Avg Power uWh'!G47), "")</f>
        <v>6.9911538461538454</v>
      </c>
      <c r="G48" s="2">
        <f>IFERROR($P$8/($P$7/'Avg Power uWh'!H47), "")</f>
        <v>8.1591538461538473</v>
      </c>
      <c r="H48" s="2">
        <f>IFERROR($P$8/($P$7/'Avg Power uWh'!I47), "")</f>
        <v>10.736615384615384</v>
      </c>
      <c r="I48" s="2">
        <f>IFERROR($P$8/($P$7/'Avg Power uWh'!J47), "")</f>
        <v>50.33069230769231</v>
      </c>
      <c r="J48" s="2" t="str">
        <f>IFERROR($P$8/($P$7/'Avg Power uWh'!K47), "")</f>
        <v/>
      </c>
      <c r="K48" s="2" t="str">
        <f>IFERROR($P$8/($P$7/'Avg Power uWh'!L47), "")</f>
        <v/>
      </c>
      <c r="L48" s="2">
        <f>IFERROR($P$8/($P$7/'Avg Power uWh'!M47), "")</f>
        <v>4.9864615384615378</v>
      </c>
    </row>
    <row r="49" spans="3:12">
      <c r="C49" t="s">
        <v>20</v>
      </c>
      <c r="D49" s="2">
        <f>IFERROR($P$8/($P$7/'Avg Power uWh'!E48), "")</f>
        <v>86.168076923076924</v>
      </c>
      <c r="E49" s="2">
        <f>IFERROR($P$8/($P$7/'Avg Power uWh'!F48), "")</f>
        <v>35.107384615384618</v>
      </c>
      <c r="F49" s="2">
        <f>IFERROR($P$8/($P$7/'Avg Power uWh'!G48), "")</f>
        <v>31.850461538461538</v>
      </c>
      <c r="G49" s="2">
        <f>IFERROR($P$8/($P$7/'Avg Power uWh'!H48), "")</f>
        <v>46.119153846153843</v>
      </c>
      <c r="H49" s="2">
        <f>IFERROR($P$8/($P$7/'Avg Power uWh'!I48), "")</f>
        <v>30.272538461538467</v>
      </c>
      <c r="I49" s="2">
        <f>IFERROR($P$8/($P$7/'Avg Power uWh'!J48), "")</f>
        <v>205.35461538461539</v>
      </c>
      <c r="J49" s="2" t="str">
        <f>IFERROR($P$8/($P$7/'Avg Power uWh'!K48), "")</f>
        <v/>
      </c>
      <c r="K49" s="2">
        <f>IFERROR($P$8/($P$7/'Avg Power uWh'!L48), "")</f>
        <v>2.19</v>
      </c>
      <c r="L49" s="2">
        <f>IFERROR($P$8/($P$7/'Avg Power uWh'!M48), "")</f>
        <v>73.196538461538466</v>
      </c>
    </row>
    <row r="50" spans="3:12">
      <c r="C50" s="4" t="s">
        <v>21</v>
      </c>
      <c r="D50" s="2">
        <f>IFERROR($P$8/($P$7/'Avg Power uWh'!E49), "")</f>
        <v>25.589307692307692</v>
      </c>
      <c r="E50" s="2">
        <f>IFERROR($P$8/($P$7/'Avg Power uWh'!F49), "")</f>
        <v>8.1535384615384618</v>
      </c>
      <c r="F50" s="2">
        <f>IFERROR($P$8/($P$7/'Avg Power uWh'!G49), "")</f>
        <v>7.6256923076923089</v>
      </c>
      <c r="G50" s="2">
        <f>IFERROR($P$8/($P$7/'Avg Power uWh'!H49), "")</f>
        <v>36.174307692307693</v>
      </c>
      <c r="H50" s="2">
        <f>IFERROR($P$8/($P$7/'Avg Power uWh'!I49), "")</f>
        <v>23.809230769230769</v>
      </c>
      <c r="I50" s="2">
        <f>IFERROR($P$8/($P$7/'Avg Power uWh'!J49), "")</f>
        <v>137.99807692307692</v>
      </c>
      <c r="J50" s="2">
        <f>IFERROR($P$8/($P$7/'Avg Power uWh'!K49), "")</f>
        <v>14.6</v>
      </c>
      <c r="K50" s="2">
        <f>IFERROR($P$8/($P$7/'Avg Power uWh'!L49), "")</f>
        <v>1.2129230769230768</v>
      </c>
      <c r="L50" s="2">
        <f>IFERROR($P$8/($P$7/'Avg Power uWh'!M49), "")</f>
        <v>65.05423076923077</v>
      </c>
    </row>
    <row r="51" spans="3:12">
      <c r="C51" s="4" t="s">
        <v>22</v>
      </c>
      <c r="D51" s="2">
        <f>IFERROR($P$8/($P$7/'Avg Power uWh'!E50), "")</f>
        <v>76.818461538461534</v>
      </c>
      <c r="E51" s="2">
        <f>IFERROR($P$8/($P$7/'Avg Power uWh'!F50), "")</f>
        <v>16.615923076923078</v>
      </c>
      <c r="F51" s="2">
        <f>IFERROR($P$8/($P$7/'Avg Power uWh'!G50), "")</f>
        <v>16.840538461538461</v>
      </c>
      <c r="G51" s="2">
        <f>IFERROR($P$8/($P$7/'Avg Power uWh'!H50), "")</f>
        <v>28.520538461538457</v>
      </c>
      <c r="H51" s="2">
        <f>IFERROR($P$8/($P$7/'Avg Power uWh'!I50), "")</f>
        <v>24.825615384615386</v>
      </c>
      <c r="I51" s="2">
        <f>IFERROR($P$8/($P$7/'Avg Power uWh'!J50), "")</f>
        <v>10.517615384615386</v>
      </c>
      <c r="J51" s="2">
        <f>IFERROR($P$8/($P$7/'Avg Power uWh'!K50), "")</f>
        <v>27.403076923076924</v>
      </c>
      <c r="K51" s="2">
        <f>IFERROR($P$8/($P$7/'Avg Power uWh'!L50), "")</f>
        <v>2.1226153846153846</v>
      </c>
      <c r="L51" s="2">
        <f>IFERROR($P$8/($P$7/'Avg Power uWh'!M50), "")</f>
        <v>25.477</v>
      </c>
    </row>
    <row r="52" spans="3:12">
      <c r="C52" t="s">
        <v>23</v>
      </c>
      <c r="D52" s="2">
        <f>IFERROR($P$8/($P$7/'Avg Power uWh'!E51), "")</f>
        <v>25.06146153846154</v>
      </c>
      <c r="E52" s="2">
        <f>IFERROR($P$8/($P$7/'Avg Power uWh'!F51), "")</f>
        <v>7.2494615384615386</v>
      </c>
      <c r="F52" s="2">
        <f>IFERROR($P$8/($P$7/'Avg Power uWh'!G51), "")</f>
        <v>8.6813846153846157</v>
      </c>
      <c r="G52" s="2">
        <f>IFERROR($P$8/($P$7/'Avg Power uWh'!H51), "")</f>
        <v>41.54823076923077</v>
      </c>
      <c r="H52" s="2">
        <f>IFERROR($P$8/($P$7/'Avg Power uWh'!I51), "")</f>
        <v>33.445230769230761</v>
      </c>
      <c r="I52" s="2">
        <f>IFERROR($P$8/($P$7/'Avg Power uWh'!J51), "")</f>
        <v>26.80784615384615</v>
      </c>
      <c r="J52" s="2">
        <f>IFERROR($P$8/($P$7/'Avg Power uWh'!K51), "")</f>
        <v>1.6509230769230769</v>
      </c>
      <c r="K52" s="2">
        <f>IFERROR($P$8/($P$7/'Avg Power uWh'!L51), "")</f>
        <v>0.438</v>
      </c>
      <c r="L52" s="2">
        <f>IFERROR($P$8/($P$7/'Avg Power uWh'!M51), "")</f>
        <v>5.4525384615384613</v>
      </c>
    </row>
    <row r="53" spans="3:12">
      <c r="C53" t="s">
        <v>24</v>
      </c>
      <c r="D53" s="2">
        <f>IFERROR($P$8/($P$7/'Avg Power uWh'!E52), "")</f>
        <v>77.38</v>
      </c>
      <c r="E53" s="2">
        <f>IFERROR($P$8/($P$7/'Avg Power uWh'!F52), "")</f>
        <v>17.553692307692309</v>
      </c>
      <c r="F53" s="2">
        <f>IFERROR($P$8/($P$7/'Avg Power uWh'!G52), "")</f>
        <v>15.925230769230769</v>
      </c>
      <c r="G53" s="2">
        <f>IFERROR($P$8/($P$7/'Avg Power uWh'!H52), "")</f>
        <v>22.972538461538463</v>
      </c>
      <c r="H53" s="2">
        <f>IFERROR($P$8/($P$7/'Avg Power uWh'!I52), "")</f>
        <v>15.049230769230769</v>
      </c>
      <c r="I53" s="2">
        <f>IFERROR($P$8/($P$7/'Avg Power uWh'!J52), "")</f>
        <v>122.05038461538462</v>
      </c>
      <c r="J53" s="2">
        <f>IFERROR($P$8/($P$7/'Avg Power uWh'!K52), "")</f>
        <v>40.458846153846153</v>
      </c>
      <c r="K53" s="2">
        <f>IFERROR($P$8/($P$7/'Avg Power uWh'!L52), "")</f>
        <v>2.8975384615384621</v>
      </c>
      <c r="L53" s="2">
        <f>IFERROR($P$8/($P$7/'Avg Power uWh'!M52), "")</f>
        <v>85.045000000000002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53"/>
  <sheetViews>
    <sheetView workbookViewId="0">
      <selection activeCell="L53" sqref="L53"/>
    </sheetView>
  </sheetViews>
  <sheetFormatPr defaultRowHeight="15"/>
  <cols>
    <col min="16" max="16" width="10.5703125" bestFit="1" customWidth="1"/>
  </cols>
  <sheetData>
    <row r="2" spans="3:16">
      <c r="C2" t="s">
        <v>38</v>
      </c>
    </row>
    <row r="4" spans="3:16">
      <c r="C4" s="6" t="s">
        <v>35</v>
      </c>
    </row>
    <row r="6" spans="3:16"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J6" s="5" t="s">
        <v>6</v>
      </c>
      <c r="K6" s="5" t="s">
        <v>7</v>
      </c>
      <c r="L6" s="5" t="s">
        <v>8</v>
      </c>
    </row>
    <row r="7" spans="3:16">
      <c r="C7" t="s">
        <v>9</v>
      </c>
      <c r="D7" s="2">
        <f>IFERROR($P$7/($P$8*'Avg Power uWh'!E6), "")</f>
        <v>1.6674362526294184</v>
      </c>
      <c r="E7" s="2">
        <f>IFERROR($P$7/($P$8*'Avg Power uWh'!F6), "")</f>
        <v>2.2044422337217484</v>
      </c>
      <c r="F7" s="2">
        <f>IFERROR($P$7/($P$8*'Avg Power uWh'!G6), "")</f>
        <v>1.8735633012185366</v>
      </c>
      <c r="G7" s="2">
        <f>IFERROR($P$7/($P$8*'Avg Power uWh'!H6), "")</f>
        <v>1.8608379496428622</v>
      </c>
      <c r="H7" s="2">
        <f>IFERROR($P$7/($P$8*'Avg Power uWh'!I6), "")</f>
        <v>2.0024234458113415</v>
      </c>
      <c r="I7" s="2">
        <f>IFERROR($P$7/($P$8*'Avg Power uWh'!J6), "")</f>
        <v>5.0567588768808873</v>
      </c>
      <c r="J7" s="2">
        <f>IFERROR($P$7/($P$8*'Avg Power uWh'!K6), "")</f>
        <v>6.8935041979673004</v>
      </c>
      <c r="K7" s="2">
        <f>IFERROR($P$7/($P$8*'Avg Power uWh'!L6), "")</f>
        <v>98.934550989345524</v>
      </c>
      <c r="L7" s="2">
        <f>IFERROR($P$7/($P$8*'Avg Power uWh'!M6), "")</f>
        <v>9.8207091055600326</v>
      </c>
      <c r="O7" t="s">
        <v>33</v>
      </c>
      <c r="P7" s="1">
        <f>3.6*2600*1000</f>
        <v>9360000</v>
      </c>
    </row>
    <row r="8" spans="3:16">
      <c r="C8" t="s">
        <v>10</v>
      </c>
      <c r="D8" s="2">
        <f>IFERROR($P$7/($P$8*'Avg Power uWh'!E7), "")</f>
        <v>5.5883532985613575</v>
      </c>
      <c r="E8" s="2">
        <f>IFERROR($P$7/($P$8*'Avg Power uWh'!F7), "")</f>
        <v>4.7850118705102176</v>
      </c>
      <c r="F8" s="2">
        <f>IFERROR($P$7/($P$8*'Avg Power uWh'!G7), "")</f>
        <v>4.1672899792704037</v>
      </c>
      <c r="G8" s="2">
        <f>IFERROR($P$7/($P$8*'Avg Power uWh'!H7), "")</f>
        <v>3.3695778955690052</v>
      </c>
      <c r="H8" s="2">
        <f>IFERROR($P$7/($P$8*'Avg Power uWh'!I7), "")</f>
        <v>2.4894994191168025</v>
      </c>
      <c r="I8" s="2">
        <f>IFERROR($P$7/($P$8*'Avg Power uWh'!J7), "")</f>
        <v>11.601445718620321</v>
      </c>
      <c r="J8" s="2">
        <f>IFERROR($P$7/($P$8*'Avg Power uWh'!K7), "")</f>
        <v>8.8966956759777815</v>
      </c>
      <c r="K8" s="2">
        <f>IFERROR($P$7/($P$8*'Avg Power uWh'!L7), "")</f>
        <v>48.130322102924843</v>
      </c>
      <c r="L8" s="2">
        <f>IFERROR($P$7/($P$8*'Avg Power uWh'!M7), "")</f>
        <v>6.9973356298947698</v>
      </c>
      <c r="O8" t="s">
        <v>34</v>
      </c>
      <c r="P8">
        <f>24*365</f>
        <v>8760</v>
      </c>
    </row>
    <row r="9" spans="3:16">
      <c r="C9" t="s">
        <v>11</v>
      </c>
      <c r="D9" s="2">
        <f>IFERROR($P$7/($P$8*'Avg Power uWh'!E8), "")</f>
        <v>0.33255311256922859</v>
      </c>
      <c r="E9" s="2">
        <f>IFERROR($P$7/($P$8*'Avg Power uWh'!F8), "")</f>
        <v>0.83022000830220011</v>
      </c>
      <c r="F9" s="2">
        <f>IFERROR($P$7/($P$8*'Avg Power uWh'!G8), "")</f>
        <v>0.69631355535023232</v>
      </c>
      <c r="G9" s="2">
        <f>IFERROR($P$7/($P$8*'Avg Power uWh'!H8), "")</f>
        <v>1.1703101321850291</v>
      </c>
      <c r="H9" s="2">
        <f>IFERROR($P$7/($P$8*'Avg Power uWh'!I8), "")</f>
        <v>0.81173983946283634</v>
      </c>
      <c r="I9" s="2">
        <f>IFERROR($P$7/($P$8*'Avg Power uWh'!J8), "")</f>
        <v>1.7852851306348061</v>
      </c>
      <c r="J9" s="2">
        <f>IFERROR($P$7/($P$8*'Avg Power uWh'!K8), "")</f>
        <v>0.96373514087213086</v>
      </c>
      <c r="K9" s="2">
        <f>IFERROR($P$7/($P$8*'Avg Power uWh'!L8), "")</f>
        <v>10.06114077857751</v>
      </c>
      <c r="L9" s="2">
        <f>IFERROR($P$7/($P$8*'Avg Power uWh'!M8), "")</f>
        <v>1.1159197396187275</v>
      </c>
    </row>
    <row r="10" spans="3:16">
      <c r="C10" t="s">
        <v>12</v>
      </c>
      <c r="D10" s="2">
        <f>IFERROR($P$7/($P$8*'Avg Power uWh'!E9), "")</f>
        <v>0.11832703772812088</v>
      </c>
      <c r="E10" s="2">
        <f>IFERROR($P$7/($P$8*'Avg Power uWh'!F9), "")</f>
        <v>0.10992727887705056</v>
      </c>
      <c r="F10" s="2">
        <f>IFERROR($P$7/($P$8*'Avg Power uWh'!G9), "")</f>
        <v>0.10600130463144161</v>
      </c>
      <c r="G10" s="2">
        <f>IFERROR($P$7/($P$8*'Avg Power uWh'!H9), "")</f>
        <v>0.11200137847850435</v>
      </c>
      <c r="H10" s="2">
        <f>IFERROR($P$7/($P$8*'Avg Power uWh'!I9), "")</f>
        <v>0.10475423045930701</v>
      </c>
      <c r="I10" s="2">
        <f>IFERROR($P$7/($P$8*'Avg Power uWh'!J9), "")</f>
        <v>2.9738189554270291</v>
      </c>
      <c r="J10" s="2">
        <f>IFERROR($P$7/($P$8*'Avg Power uWh'!K9), "")</f>
        <v>1.2447497095584013</v>
      </c>
      <c r="K10" s="2">
        <f>IFERROR($P$7/($P$8*'Avg Power uWh'!L9), "")</f>
        <v>0.95743113860656948</v>
      </c>
      <c r="L10" s="2">
        <f>IFERROR($P$7/($P$8*'Avg Power uWh'!M9), "")</f>
        <v>1.428848824130692</v>
      </c>
    </row>
    <row r="11" spans="3:16">
      <c r="C11" t="s">
        <v>13</v>
      </c>
      <c r="D11" s="2">
        <f>IFERROR($P$7/($P$8*'Avg Power uWh'!E10), "")</f>
        <v>5.6504132770223761</v>
      </c>
      <c r="E11" s="2">
        <f>IFERROR($P$7/($P$8*'Avg Power uWh'!F10), "")</f>
        <v>5.3774189767736864</v>
      </c>
      <c r="F11" s="2">
        <f>IFERROR($P$7/($P$8*'Avg Power uWh'!G10), "")</f>
        <v>4.8435772923160991</v>
      </c>
      <c r="G11" s="2">
        <f>IFERROR($P$7/($P$8*'Avg Power uWh'!H10), "")</f>
        <v>3.8092447439748005</v>
      </c>
      <c r="H11" s="2">
        <f>IFERROR($P$7/($P$8*'Avg Power uWh'!I10), "")</f>
        <v>2.8940767895041484</v>
      </c>
      <c r="I11" s="2">
        <f>IFERROR($P$7/($P$8*'Avg Power uWh'!J10), "")</f>
        <v>1.1149881568245137</v>
      </c>
      <c r="J11" s="2">
        <f>IFERROR($P$7/($P$8*'Avg Power uWh'!K10), "")</f>
        <v>61.05675146771037</v>
      </c>
      <c r="K11" s="2">
        <f>IFERROR($P$7/($P$8*'Avg Power uWh'!L10), "")</f>
        <v>61.407652338214454</v>
      </c>
      <c r="L11" s="2">
        <f>IFERROR($P$7/($P$8*'Avg Power uWh'!M10), "")</f>
        <v>6.5875040116210331</v>
      </c>
    </row>
    <row r="12" spans="3:16">
      <c r="C12" t="s">
        <v>14</v>
      </c>
      <c r="D12" s="2">
        <f>IFERROR($P$7/($P$8*'Avg Power uWh'!E11), "")</f>
        <v>7.7595726266153342</v>
      </c>
      <c r="E12" s="2">
        <f>IFERROR($P$7/($P$8*'Avg Power uWh'!F11), "")</f>
        <v>8.5071110723322576</v>
      </c>
      <c r="F12" s="2">
        <f>IFERROR($P$7/($P$8*'Avg Power uWh'!G11), "")</f>
        <v>7.8797429991514125</v>
      </c>
      <c r="G12" s="2">
        <f>IFERROR($P$7/($P$8*'Avg Power uWh'!H11), "")</f>
        <v>7.3995370546047887</v>
      </c>
      <c r="H12" s="2">
        <f>IFERROR($P$7/($P$8*'Avg Power uWh'!I11), "")</f>
        <v>6.0709838107098379</v>
      </c>
      <c r="I12" s="2">
        <f>IFERROR($P$7/($P$8*'Avg Power uWh'!J11), "")</f>
        <v>1.4881520204525509</v>
      </c>
      <c r="J12" s="2">
        <f>IFERROR($P$7/($P$8*'Avg Power uWh'!K11), "")</f>
        <v>4.6843189420645839</v>
      </c>
      <c r="K12" s="2">
        <f>IFERROR($P$7/($P$8*'Avg Power uWh'!L11), "")</f>
        <v>59.360730593607308</v>
      </c>
      <c r="L12" s="2">
        <f>IFERROR($P$7/($P$8*'Avg Power uWh'!M11), "")</f>
        <v>10.869716690589332</v>
      </c>
    </row>
    <row r="13" spans="3:16">
      <c r="C13" t="s">
        <v>15</v>
      </c>
      <c r="D13" s="2">
        <f>IFERROR($P$7/($P$8*'Avg Power uWh'!E12), "")</f>
        <v>4.8152012198509757</v>
      </c>
      <c r="E13" s="2">
        <f>IFERROR($P$7/($P$8*'Avg Power uWh'!F12), "")</f>
        <v>5.6653931637589157</v>
      </c>
      <c r="F13" s="2">
        <f>IFERROR($P$7/($P$8*'Avg Power uWh'!G12), "")</f>
        <v>3.8024667284161264</v>
      </c>
      <c r="G13" s="2">
        <f>IFERROR($P$7/($P$8*'Avg Power uWh'!H12), "")</f>
        <v>4.4688128426806006</v>
      </c>
      <c r="H13" s="2">
        <f>IFERROR($P$7/($P$8*'Avg Power uWh'!I12), "")</f>
        <v>4.570116127822633</v>
      </c>
      <c r="I13" s="2">
        <f>IFERROR($P$7/($P$8*'Avg Power uWh'!J12), "")</f>
        <v>0.20771639787809709</v>
      </c>
      <c r="J13" s="2" t="str">
        <f>IFERROR($P$7/($P$8*'Avg Power uWh'!K12), "")</f>
        <v/>
      </c>
      <c r="K13" s="2">
        <f>IFERROR($P$7/($P$8*'Avg Power uWh'!L12), "")</f>
        <v>27.825342465753426</v>
      </c>
      <c r="L13" s="2">
        <f>IFERROR($P$7/($P$8*'Avg Power uWh'!M12), "")</f>
        <v>1.9994258059224013</v>
      </c>
    </row>
    <row r="14" spans="3:16">
      <c r="C14" t="s">
        <v>16</v>
      </c>
      <c r="D14" s="2">
        <f>IFERROR($P$7/($P$8*'Avg Power uWh'!E13), "")</f>
        <v>0.61425303287434985</v>
      </c>
      <c r="E14" s="2">
        <f>IFERROR($P$7/($P$8*'Avg Power uWh'!F13), "")</f>
        <v>3.2665642026442416</v>
      </c>
      <c r="F14" s="2">
        <f>IFERROR($P$7/($P$8*'Avg Power uWh'!G13), "")</f>
        <v>2.5236021508855253</v>
      </c>
      <c r="G14" s="2">
        <f>IFERROR($P$7/($P$8*'Avg Power uWh'!H13), "")</f>
        <v>1.702235384235991</v>
      </c>
      <c r="H14" s="2">
        <f>IFERROR($P$7/($P$8*'Avg Power uWh'!I13), "")</f>
        <v>2.0603415940704428</v>
      </c>
      <c r="I14" s="2">
        <f>IFERROR($P$7/($P$8*'Avg Power uWh'!J13), "")</f>
        <v>0.53478135669916493</v>
      </c>
      <c r="J14" s="2">
        <f>IFERROR($P$7/($P$8*'Avg Power uWh'!K13), "")</f>
        <v>2.8653610906005134</v>
      </c>
      <c r="K14" s="2">
        <f>IFERROR($P$7/($P$8*'Avg Power uWh'!L13), "")</f>
        <v>48.130322102924843</v>
      </c>
      <c r="L14" s="2">
        <f>IFERROR($P$7/($P$8*'Avg Power uWh'!M13), "")</f>
        <v>1.6375373956857189</v>
      </c>
    </row>
    <row r="15" spans="3:16">
      <c r="D15" s="2" t="str">
        <f>IFERROR($P$7/($P$8*'Avg Power uWh'!E14), "")</f>
        <v/>
      </c>
      <c r="E15" s="2" t="str">
        <f>IFERROR($P$7/($P$8*'Avg Power uWh'!F14), "")</f>
        <v/>
      </c>
      <c r="F15" s="2" t="str">
        <f>IFERROR($P$7/($P$8*'Avg Power uWh'!G14), "")</f>
        <v/>
      </c>
      <c r="G15" s="2" t="str">
        <f>IFERROR($P$7/($P$8*'Avg Power uWh'!H14), "")</f>
        <v/>
      </c>
      <c r="H15" s="2" t="str">
        <f>IFERROR($P$7/($P$8*'Avg Power uWh'!I14), "")</f>
        <v/>
      </c>
      <c r="I15" s="2" t="str">
        <f>IFERROR($P$7/($P$8*'Avg Power uWh'!J14), "")</f>
        <v/>
      </c>
      <c r="J15" s="2" t="str">
        <f>IFERROR($P$7/($P$8*'Avg Power uWh'!K14), "")</f>
        <v/>
      </c>
      <c r="K15" s="2" t="str">
        <f>IFERROR($P$7/($P$8*'Avg Power uWh'!L14), "")</f>
        <v/>
      </c>
      <c r="L15" s="2" t="str">
        <f>IFERROR($P$7/($P$8*'Avg Power uWh'!M14), "")</f>
        <v/>
      </c>
    </row>
    <row r="16" spans="3:16">
      <c r="C16" t="s">
        <v>17</v>
      </c>
      <c r="D16" s="2">
        <f>IFERROR($P$7/($P$8*'Avg Power uWh'!E15), "")</f>
        <v>2.5684931506849313</v>
      </c>
      <c r="E16" s="2">
        <f>IFERROR($P$7/($P$8*'Avg Power uWh'!F15), "")</f>
        <v>3.0209023202853591</v>
      </c>
      <c r="F16" s="2">
        <f>IFERROR($P$7/($P$8*'Avg Power uWh'!G15), "")</f>
        <v>2.5909145263941111</v>
      </c>
      <c r="G16" s="2">
        <f>IFERROR($P$7/($P$8*'Avg Power uWh'!H15), "")</f>
        <v>2.3925059352551088</v>
      </c>
      <c r="H16" s="2">
        <f>IFERROR($P$7/($P$8*'Avg Power uWh'!I15), "")</f>
        <v>2.2195536989716067</v>
      </c>
      <c r="I16" s="2">
        <f>IFERROR($P$7/($P$8*'Avg Power uWh'!J15), "")</f>
        <v>7.0295602018745491</v>
      </c>
      <c r="J16" s="2">
        <f>IFERROR($P$7/($P$8*'Avg Power uWh'!K15), "")</f>
        <v>7.6814748431698874</v>
      </c>
      <c r="K16" s="2">
        <f>IFERROR($P$7/($P$8*'Avg Power uWh'!L15), "")</f>
        <v>63.600782778864968</v>
      </c>
      <c r="L16" s="2">
        <f>IFERROR($P$7/($P$8*'Avg Power uWh'!M15), "")</f>
        <v>8.2509123605014008</v>
      </c>
    </row>
    <row r="17" spans="3:12">
      <c r="C17" t="s">
        <v>18</v>
      </c>
      <c r="D17" s="2">
        <f>IFERROR($P$7/($P$8*'Avg Power uWh'!E16), "")</f>
        <v>0.17420610592401262</v>
      </c>
      <c r="E17" s="2">
        <f>IFERROR($P$7/($P$8*'Avg Power uWh'!F16), "")</f>
        <v>0.1941479332579143</v>
      </c>
      <c r="F17" s="2">
        <f>IFERROR($P$7/($P$8*'Avg Power uWh'!G16), "")</f>
        <v>0.18374774732329002</v>
      </c>
      <c r="G17" s="2">
        <f>IFERROR($P$7/($P$8*'Avg Power uWh'!H16), "")</f>
        <v>0.20396929477616327</v>
      </c>
      <c r="H17" s="2">
        <f>IFERROR($P$7/($P$8*'Avg Power uWh'!I16), "")</f>
        <v>0.18563119365617292</v>
      </c>
      <c r="I17" s="2">
        <f>IFERROR($P$7/($P$8*'Avg Power uWh'!J16), "")</f>
        <v>2.2311404274064137</v>
      </c>
      <c r="J17" s="2">
        <f>IFERROR($P$7/($P$8*'Avg Power uWh'!K16), "")</f>
        <v>1.0853155415794125</v>
      </c>
      <c r="K17" s="2">
        <f>IFERROR($P$7/($P$8*'Avg Power uWh'!L16), "")</f>
        <v>1.74590384098845</v>
      </c>
      <c r="L17" s="2">
        <f>IFERROR($P$7/($P$8*'Avg Power uWh'!M16), "")</f>
        <v>1.2508699961190957</v>
      </c>
    </row>
    <row r="18" spans="3:12">
      <c r="C18" t="s">
        <v>19</v>
      </c>
      <c r="D18" s="2">
        <f>IFERROR($P$7/($P$8*'Avg Power uWh'!E17), "")</f>
        <v>6.5391257691856284</v>
      </c>
      <c r="E18" s="2">
        <f>IFERROR($P$7/($P$8*'Avg Power uWh'!F17), "")</f>
        <v>6.6283694211224038</v>
      </c>
      <c r="F18" s="2">
        <f>IFERROR($P$7/($P$8*'Avg Power uWh'!G17), "")</f>
        <v>5.9994000599940005</v>
      </c>
      <c r="G18" s="2">
        <f>IFERROR($P$7/($P$8*'Avg Power uWh'!H17), "")</f>
        <v>4.9999679489234046</v>
      </c>
      <c r="H18" s="2">
        <f>IFERROR($P$7/($P$8*'Avg Power uWh'!I17), "")</f>
        <v>3.9239557498528517</v>
      </c>
      <c r="I18" s="2">
        <f>IFERROR($P$7/($P$8*'Avg Power uWh'!J17), "")</f>
        <v>1.2688435467105232</v>
      </c>
      <c r="J18" s="2">
        <f>IFERROR($P$7/($P$8*'Avg Power uWh'!K17), "")</f>
        <v>8.7010842889652409</v>
      </c>
      <c r="K18" s="2">
        <f>IFERROR($P$7/($P$8*'Avg Power uWh'!L17), "")</f>
        <v>61.407652338214454</v>
      </c>
      <c r="L18" s="2">
        <f>IFERROR($P$7/($P$8*'Avg Power uWh'!M17), "")</f>
        <v>8.1440026729034418</v>
      </c>
    </row>
    <row r="19" spans="3:12">
      <c r="C19" t="s">
        <v>20</v>
      </c>
      <c r="D19" s="2">
        <f>IFERROR($P$7/($P$8*'Avg Power uWh'!E18), "")</f>
        <v>1.0891877173138955</v>
      </c>
      <c r="E19" s="2">
        <f>IFERROR($P$7/($P$8*'Avg Power uWh'!F18), "")</f>
        <v>4.1640418966676984</v>
      </c>
      <c r="F19" s="2">
        <f>IFERROR($P$7/($P$8*'Avg Power uWh'!G18), "")</f>
        <v>3.0337681734381929</v>
      </c>
      <c r="G19" s="2">
        <f>IFERROR($P$7/($P$8*'Avg Power uWh'!H18), "")</f>
        <v>2.4670818533477985</v>
      </c>
      <c r="H19" s="2">
        <f>IFERROR($P$7/($P$8*'Avg Power uWh'!I18), "")</f>
        <v>2.8402263441917373</v>
      </c>
      <c r="I19" s="2">
        <f>IFERROR($P$7/($P$8*'Avg Power uWh'!J18), "")</f>
        <v>0.29921398787032527</v>
      </c>
      <c r="J19" s="2">
        <f>IFERROR($P$7/($P$8*'Avg Power uWh'!K18), "")</f>
        <v>5.7787623076524151</v>
      </c>
      <c r="K19" s="2">
        <f>IFERROR($P$7/($P$8*'Avg Power uWh'!L18), "")</f>
        <v>35.61643835616438</v>
      </c>
      <c r="L19" s="2">
        <f>IFERROR($P$7/($P$8*'Avg Power uWh'!M18), "")</f>
        <v>1.7957868078738344</v>
      </c>
    </row>
    <row r="20" spans="3:12">
      <c r="C20" s="4" t="s">
        <v>21</v>
      </c>
      <c r="D20" s="2">
        <f>IFERROR($P$7/($P$8*'Avg Power uWh'!E19), "")</f>
        <v>1.0018688707781824</v>
      </c>
      <c r="E20" s="2">
        <f>IFERROR($P$7/($P$8*'Avg Power uWh'!F19), "")</f>
        <v>1.9779584425859524</v>
      </c>
      <c r="F20" s="2">
        <f>IFERROR($P$7/($P$8*'Avg Power uWh'!G19), "")</f>
        <v>1.6387931758971339</v>
      </c>
      <c r="G20" s="2">
        <f>IFERROR($P$7/($P$8*'Avg Power uWh'!H19), "")</f>
        <v>2.1250858207735313</v>
      </c>
      <c r="H20" s="2">
        <f>IFERROR($P$7/($P$8*'Avg Power uWh'!I19), "")</f>
        <v>1.7410675422599504</v>
      </c>
      <c r="I20" s="2">
        <f>IFERROR($P$7/($P$8*'Avg Power uWh'!J19), "")</f>
        <v>0.61995541089929296</v>
      </c>
      <c r="J20" s="2">
        <f>IFERROR($P$7/($P$8*'Avg Power uWh'!K19), "")</f>
        <v>3.3359136768183939</v>
      </c>
      <c r="K20" s="2">
        <f>IFERROR($P$7/($P$8*'Avg Power uWh'!L19), "")</f>
        <v>24.733637747336381</v>
      </c>
      <c r="L20" s="2">
        <f>IFERROR($P$7/($P$8*'Avg Power uWh'!M19), "")</f>
        <v>2.4261878989212797</v>
      </c>
    </row>
    <row r="21" spans="3:12">
      <c r="C21" s="4" t="s">
        <v>22</v>
      </c>
      <c r="D21" s="2">
        <f>IFERROR($P$7/($P$8*'Avg Power uWh'!E20), "")</f>
        <v>0.38525082051016096</v>
      </c>
      <c r="E21" s="2">
        <f>IFERROR($P$7/($P$8*'Avg Power uWh'!F20), "")</f>
        <v>0.41119613264765498</v>
      </c>
      <c r="F21" s="2">
        <f>IFERROR($P$7/($P$8*'Avg Power uWh'!G20), "")</f>
        <v>0.39232353614280574</v>
      </c>
      <c r="G21" s="2">
        <f>IFERROR($P$7/($P$8*'Avg Power uWh'!H20), "")</f>
        <v>0.4019914035684467</v>
      </c>
      <c r="H21" s="2">
        <f>IFERROR($P$7/($P$8*'Avg Power uWh'!I20), "")</f>
        <v>0.3778932451582428</v>
      </c>
      <c r="I21" s="2">
        <f>IFERROR($P$7/($P$8*'Avg Power uWh'!J20), "")</f>
        <v>1.3482563415582731</v>
      </c>
      <c r="J21" s="2">
        <f>IFERROR($P$7/($P$8*'Avg Power uWh'!K20), "")</f>
        <v>2.692096625560422</v>
      </c>
      <c r="K21" s="2">
        <f>IFERROR($P$7/($P$8*'Avg Power uWh'!L20), "")</f>
        <v>3.6195567435126406</v>
      </c>
      <c r="L21" s="2">
        <f>IFERROR($P$7/($P$8*'Avg Power uWh'!M20), "")</f>
        <v>2.5852725639606375</v>
      </c>
    </row>
    <row r="22" spans="3:12">
      <c r="C22" t="s">
        <v>23</v>
      </c>
      <c r="D22" s="2">
        <f>IFERROR($P$7/($P$8*'Avg Power uWh'!E21), "")</f>
        <v>3.6920979636659692</v>
      </c>
      <c r="E22" s="2">
        <f>IFERROR($P$7/($P$8*'Avg Power uWh'!F21), "")</f>
        <v>4.1254561802507004</v>
      </c>
      <c r="F22" s="2">
        <f>IFERROR($P$7/($P$8*'Avg Power uWh'!G21), "")</f>
        <v>3.6000443082376403</v>
      </c>
      <c r="G22" s="2">
        <f>IFERROR($P$7/($P$8*'Avg Power uWh'!H21), "")</f>
        <v>3.248686989008609</v>
      </c>
      <c r="H22" s="2">
        <f>IFERROR($P$7/($P$8*'Avg Power uWh'!I21), "")</f>
        <v>2.8259538499998187</v>
      </c>
      <c r="I22" s="2">
        <f>IFERROR($P$7/($P$8*'Avg Power uWh'!J21), "")</f>
        <v>2.1442768426348215</v>
      </c>
      <c r="J22" s="2">
        <f>IFERROR($P$7/($P$8*'Avg Power uWh'!K21), "")</f>
        <v>8.2381892882415695</v>
      </c>
      <c r="K22" s="2">
        <f>IFERROR($P$7/($P$8*'Avg Power uWh'!L21), "")</f>
        <v>63.600782778864968</v>
      </c>
      <c r="L22" s="2">
        <f>IFERROR($P$7/($P$8*'Avg Power uWh'!M21), "")</f>
        <v>8.1192488653870161</v>
      </c>
    </row>
    <row r="23" spans="3:12">
      <c r="C23" t="s">
        <v>24</v>
      </c>
      <c r="D23" s="2">
        <f>IFERROR($P$7/($P$8*'Avg Power uWh'!E22), "")</f>
        <v>0.30026504164252676</v>
      </c>
      <c r="E23" s="2">
        <f>IFERROR($P$7/($P$8*'Avg Power uWh'!F22), "")</f>
        <v>0.37087578989411019</v>
      </c>
      <c r="F23" s="2">
        <f>IFERROR($P$7/($P$8*'Avg Power uWh'!G22), "")</f>
        <v>0.34657578679368523</v>
      </c>
      <c r="G23" s="2">
        <f>IFERROR($P$7/($P$8*'Avg Power uWh'!H22), "")</f>
        <v>0.3768270677781454</v>
      </c>
      <c r="H23" s="2">
        <f>IFERROR($P$7/($P$8*'Avg Power uWh'!I22), "")</f>
        <v>0.34889572267263069</v>
      </c>
      <c r="I23" s="2">
        <f>IFERROR($P$7/($P$8*'Avg Power uWh'!J22), "")</f>
        <v>0.52687038988408852</v>
      </c>
      <c r="J23" s="2">
        <f>IFERROR($P$7/($P$8*'Avg Power uWh'!K22), "")</f>
        <v>1.8264840182648401</v>
      </c>
      <c r="K23" s="2">
        <f>IFERROR($P$7/($P$8*'Avg Power uWh'!L22), "")</f>
        <v>3.3286390987069514</v>
      </c>
      <c r="L23" s="2">
        <f>IFERROR($P$7/($P$8*'Avg Power uWh'!M22), "")</f>
        <v>1.4745972270010095</v>
      </c>
    </row>
    <row r="24" spans="3:12">
      <c r="D24" s="2" t="str">
        <f>IFERROR($P$7/($P$8*'Avg Power uWh'!E23), "")</f>
        <v/>
      </c>
      <c r="E24" s="2" t="str">
        <f>IFERROR($P$7/($P$8*'Avg Power uWh'!F23), "")</f>
        <v/>
      </c>
      <c r="F24" s="2" t="str">
        <f>IFERROR($P$7/($P$8*'Avg Power uWh'!G23), "")</f>
        <v/>
      </c>
      <c r="G24" s="2" t="str">
        <f>IFERROR($P$7/($P$8*'Avg Power uWh'!H23), "")</f>
        <v/>
      </c>
      <c r="H24" s="2" t="str">
        <f>IFERROR($P$7/($P$8*'Avg Power uWh'!I23), "")</f>
        <v/>
      </c>
      <c r="I24" s="2" t="str">
        <f>IFERROR($P$7/($P$8*'Avg Power uWh'!J23), "")</f>
        <v/>
      </c>
      <c r="J24" s="2" t="str">
        <f>IFERROR($P$7/($P$8*'Avg Power uWh'!K23), "")</f>
        <v/>
      </c>
      <c r="K24" s="2" t="str">
        <f>IFERROR($P$7/($P$8*'Avg Power uWh'!L23), "")</f>
        <v/>
      </c>
      <c r="L24" s="2" t="str">
        <f>IFERROR($P$7/($P$8*'Avg Power uWh'!M23), "")</f>
        <v/>
      </c>
    </row>
    <row r="25" spans="3:12">
      <c r="C25" s="5" t="s">
        <v>29</v>
      </c>
      <c r="D25" s="2" t="str">
        <f>IFERROR($P$7/($P$8*'Avg Power uWh'!E24), "")</f>
        <v/>
      </c>
      <c r="E25" s="2" t="str">
        <f>IFERROR($P$7/($P$8*'Avg Power uWh'!F24), "")</f>
        <v/>
      </c>
      <c r="F25" s="2" t="str">
        <f>IFERROR($P$7/($P$8*'Avg Power uWh'!G24), "")</f>
        <v/>
      </c>
      <c r="G25" s="2" t="str">
        <f>IFERROR($P$7/($P$8*'Avg Power uWh'!H24), "")</f>
        <v/>
      </c>
      <c r="H25" s="2" t="str">
        <f>IFERROR($P$7/($P$8*'Avg Power uWh'!I24), "")</f>
        <v/>
      </c>
      <c r="I25" s="2" t="str">
        <f>IFERROR($P$7/($P$8*'Avg Power uWh'!J24), "")</f>
        <v/>
      </c>
      <c r="J25" s="2" t="str">
        <f>IFERROR($P$7/($P$8*'Avg Power uWh'!K24), "")</f>
        <v/>
      </c>
      <c r="K25" s="2" t="str">
        <f>IFERROR($P$7/($P$8*'Avg Power uWh'!L24), "")</f>
        <v/>
      </c>
      <c r="L25" s="2" t="str">
        <f>IFERROR($P$7/($P$8*'Avg Power uWh'!M24), "")</f>
        <v/>
      </c>
    </row>
    <row r="26" spans="3:12">
      <c r="C26" t="s">
        <v>17</v>
      </c>
      <c r="D26" s="2">
        <f>IFERROR($P$7/($P$8*'Avg Power uWh'!E25), "")</f>
        <v>2.8417371028854559</v>
      </c>
      <c r="E26" s="2">
        <f>IFERROR($P$7/($P$8*'Avg Power uWh'!F25), "")</f>
        <v>4.4372639148045332</v>
      </c>
      <c r="F26" s="2">
        <f>IFERROR($P$7/($P$8*'Avg Power uWh'!G25), "")</f>
        <v>2.9980166966468338</v>
      </c>
      <c r="G26" s="2">
        <f>IFERROR($P$7/($P$8*'Avg Power uWh'!H25), "")</f>
        <v>3.0251787958237015</v>
      </c>
      <c r="H26" s="2">
        <f>IFERROR($P$7/($P$8*'Avg Power uWh'!I25), "")</f>
        <v>3.6454901081028028</v>
      </c>
      <c r="I26" s="2">
        <f>IFERROR($P$7/($P$8*'Avg Power uWh'!J25), "")</f>
        <v>10.264103272669852</v>
      </c>
      <c r="J26" s="2">
        <f>IFERROR($P$7/($P$8*'Avg Power uWh'!K25), "")</f>
        <v>13.787008395934601</v>
      </c>
      <c r="K26" s="2">
        <f>IFERROR($P$7/($P$8*'Avg Power uWh'!L25), "")</f>
        <v>197.86910197869105</v>
      </c>
      <c r="L26" s="2">
        <f>IFERROR($P$7/($P$8*'Avg Power uWh'!M25), "")</f>
        <v>10.727842878362766</v>
      </c>
    </row>
    <row r="27" spans="3:12">
      <c r="C27" t="s">
        <v>18</v>
      </c>
      <c r="D27" s="2">
        <f>IFERROR($P$7/($P$8*'Avg Power uWh'!E26), "")</f>
        <v>1.2998700129987002</v>
      </c>
      <c r="E27" s="2" t="str">
        <f>IFERROR($P$7/($P$8*'Avg Power uWh'!F26), "")</f>
        <v/>
      </c>
      <c r="F27" s="2" t="str">
        <f>IFERROR($P$7/($P$8*'Avg Power uWh'!G26), "")</f>
        <v/>
      </c>
      <c r="G27" s="2" t="str">
        <f>IFERROR($P$7/($P$8*'Avg Power uWh'!H26), "")</f>
        <v/>
      </c>
      <c r="H27" s="2" t="str">
        <f>IFERROR($P$7/($P$8*'Avg Power uWh'!I26), "")</f>
        <v/>
      </c>
      <c r="I27" s="2">
        <f>IFERROR($P$7/($P$8*'Avg Power uWh'!J26), "")</f>
        <v>1.2247743588777298</v>
      </c>
      <c r="J27" s="2" t="str">
        <f>IFERROR($P$7/($P$8*'Avg Power uWh'!K26), "")</f>
        <v/>
      </c>
      <c r="K27" s="2" t="str">
        <f>IFERROR($P$7/($P$8*'Avg Power uWh'!L26), "")</f>
        <v/>
      </c>
      <c r="L27" s="2">
        <f>IFERROR($P$7/($P$8*'Avg Power uWh'!M26), "")</f>
        <v>5.0832214590148981</v>
      </c>
    </row>
    <row r="28" spans="3:12">
      <c r="C28" t="s">
        <v>19</v>
      </c>
      <c r="D28" s="2">
        <f>IFERROR($P$7/($P$8*'Avg Power uWh'!E27), "")</f>
        <v>9.5316070533892194</v>
      </c>
      <c r="E28" s="2">
        <f>IFERROR($P$7/($P$8*'Avg Power uWh'!F27), "")</f>
        <v>9.626064420584969</v>
      </c>
      <c r="F28" s="2">
        <f>IFERROR($P$7/($P$8*'Avg Power uWh'!G27), "")</f>
        <v>9.4057495658884811</v>
      </c>
      <c r="G28" s="2">
        <f>IFERROR($P$7/($P$8*'Avg Power uWh'!H27), "")</f>
        <v>8.2002544181498962</v>
      </c>
      <c r="H28" s="2">
        <f>IFERROR($P$7/($P$8*'Avg Power uWh'!I27), "")</f>
        <v>7.224429686848759</v>
      </c>
      <c r="I28" s="2">
        <f>IFERROR($P$7/($P$8*'Avg Power uWh'!J27), "")</f>
        <v>2.9565388784862519</v>
      </c>
      <c r="J28" s="2">
        <f>IFERROR($P$7/($P$8*'Avg Power uWh'!K27), "")</f>
        <v>18.745493871665467</v>
      </c>
      <c r="K28" s="2">
        <f>IFERROR($P$7/($P$8*'Avg Power uWh'!L27), "")</f>
        <v>65.956367326230321</v>
      </c>
      <c r="L28" s="2">
        <f>IFERROR($P$7/($P$8*'Avg Power uWh'!M27), "")</f>
        <v>12.511629399120975</v>
      </c>
    </row>
    <row r="29" spans="3:12">
      <c r="C29" t="s">
        <v>20</v>
      </c>
      <c r="D29" s="2">
        <f>IFERROR($P$7/($P$8*'Avg Power uWh'!E28), "")</f>
        <v>19.677590252024522</v>
      </c>
      <c r="E29" s="2">
        <f>IFERROR($P$7/($P$8*'Avg Power uWh'!F28), "")</f>
        <v>35.380567903474557</v>
      </c>
      <c r="F29" s="2">
        <f>IFERROR($P$7/($P$8*'Avg Power uWh'!G28), "")</f>
        <v>11.664772387390082</v>
      </c>
      <c r="G29" s="2">
        <f>IFERROR($P$7/($P$8*'Avg Power uWh'!H28), "")</f>
        <v>29.846177393433841</v>
      </c>
      <c r="H29" s="2">
        <f>IFERROR($P$7/($P$8*'Avg Power uWh'!I28), "")</f>
        <v>17.317555116449459</v>
      </c>
      <c r="I29" s="2">
        <f>IFERROR($P$7/($P$8*'Avg Power uWh'!J28), "")</f>
        <v>0.41795155512807802</v>
      </c>
      <c r="J29" s="2" t="str">
        <f>IFERROR($P$7/($P$8*'Avg Power uWh'!K28), "")</f>
        <v/>
      </c>
      <c r="K29" s="2">
        <f>IFERROR($P$7/($P$8*'Avg Power uWh'!L28), "")</f>
        <v>161.89290161892902</v>
      </c>
      <c r="L29" s="2">
        <f>IFERROR($P$7/($P$8*'Avg Power uWh'!M28), "")</f>
        <v>10.303694799276101</v>
      </c>
    </row>
    <row r="30" spans="3:12">
      <c r="C30" s="4" t="s">
        <v>21</v>
      </c>
      <c r="D30" s="2">
        <f>IFERROR($P$7/($P$8*'Avg Power uWh'!E29), "")</f>
        <v>1.7617364397113462</v>
      </c>
      <c r="E30" s="2">
        <f>IFERROR($P$7/($P$8*'Avg Power uWh'!F29), "")</f>
        <v>6.3981625789516858</v>
      </c>
      <c r="F30" s="2">
        <f>IFERROR($P$7/($P$8*'Avg Power uWh'!G29), "")</f>
        <v>5.6474268006603143</v>
      </c>
      <c r="G30" s="2">
        <f>IFERROR($P$7/($P$8*'Avg Power uWh'!H29), "")</f>
        <v>5.854756990054419</v>
      </c>
      <c r="H30" s="2">
        <f>IFERROR($P$7/($P$8*'Avg Power uWh'!I29), "")</f>
        <v>5.6895268939559722</v>
      </c>
      <c r="I30" s="2">
        <f>IFERROR($P$7/($P$8*'Avg Power uWh'!J29), "")</f>
        <v>3.6997685273023944</v>
      </c>
      <c r="J30" s="2">
        <f>IFERROR($P$7/($P$8*'Avg Power uWh'!K29), "")</f>
        <v>25.319742907225866</v>
      </c>
      <c r="K30" s="2">
        <f>IFERROR($P$7/($P$8*'Avg Power uWh'!L29), "")</f>
        <v>148.40182648401827</v>
      </c>
      <c r="L30" s="2">
        <f>IFERROR($P$7/($P$8*'Avg Power uWh'!M29), "")</f>
        <v>9.2032140455205109</v>
      </c>
    </row>
    <row r="31" spans="3:12">
      <c r="C31" s="4" t="s">
        <v>22</v>
      </c>
      <c r="D31" s="2">
        <f>IFERROR($P$7/($P$8*'Avg Power uWh'!E30), "")</f>
        <v>14.361467079098542</v>
      </c>
      <c r="E31" s="2">
        <f>IFERROR($P$7/($P$8*'Avg Power uWh'!F30), "")</f>
        <v>45.084099185018204</v>
      </c>
      <c r="F31" s="2">
        <f>IFERROR($P$7/($P$8*'Avg Power uWh'!G30), "")</f>
        <v>12.032580525731211</v>
      </c>
      <c r="G31" s="2">
        <f>IFERROR($P$7/($P$8*'Avg Power uWh'!H30), "")</f>
        <v>13.576787175157961</v>
      </c>
      <c r="H31" s="2">
        <f>IFERROR($P$7/($P$8*'Avg Power uWh'!I30), "")</f>
        <v>17.317555116449462</v>
      </c>
      <c r="I31" s="2">
        <f>IFERROR($P$7/($P$8*'Avg Power uWh'!J30), "")</f>
        <v>0.64405855978597437</v>
      </c>
      <c r="J31" s="2">
        <f>IFERROR($P$7/($P$8*'Avg Power uWh'!K30), "")</f>
        <v>46.055739253660839</v>
      </c>
      <c r="K31" s="2">
        <f>IFERROR($P$7/($P$8*'Avg Power uWh'!L30), "")</f>
        <v>148.40182648401827</v>
      </c>
      <c r="L31" s="2">
        <f>IFERROR($P$7/($P$8*'Avg Power uWh'!M30), "")</f>
        <v>7.956017503238507</v>
      </c>
    </row>
    <row r="32" spans="3:12">
      <c r="C32" t="s">
        <v>23</v>
      </c>
      <c r="D32" s="2">
        <f>IFERROR($P$7/($P$8*'Avg Power uWh'!E31), "")</f>
        <v>4.4007131412064728</v>
      </c>
      <c r="E32" s="2">
        <f>IFERROR($P$7/($P$8*'Avg Power uWh'!F31), "")</f>
        <v>6.0744351943429882</v>
      </c>
      <c r="F32" s="2">
        <f>IFERROR($P$7/($P$8*'Avg Power uWh'!G31), "")</f>
        <v>4.5409823658518134</v>
      </c>
      <c r="G32" s="2">
        <f>IFERROR($P$7/($P$8*'Avg Power uWh'!H31), "")</f>
        <v>4.3916693410806884</v>
      </c>
      <c r="H32" s="2">
        <f>IFERROR($P$7/($P$8*'Avg Power uWh'!I31), "")</f>
        <v>4.8457739260087598</v>
      </c>
      <c r="I32" s="2">
        <f>IFERROR($P$7/($P$8*'Avg Power uWh'!J31), "")</f>
        <v>4.5603634258853258</v>
      </c>
      <c r="J32" s="2">
        <f>IFERROR($P$7/($P$8*'Avg Power uWh'!K31), "")</f>
        <v>16.189290161892902</v>
      </c>
      <c r="K32" s="2">
        <f>IFERROR($P$7/($P$8*'Avg Power uWh'!L31), "")</f>
        <v>98.934550989345524</v>
      </c>
      <c r="L32" s="2">
        <f>IFERROR($P$7/($P$8*'Avg Power uWh'!M31), "")</f>
        <v>11.551277304701962</v>
      </c>
    </row>
    <row r="33" spans="3:12">
      <c r="C33" t="s">
        <v>24</v>
      </c>
      <c r="D33" s="2">
        <f>IFERROR($P$7/($P$8*'Avg Power uWh'!E32), "")</f>
        <v>2.4422700587084147</v>
      </c>
      <c r="E33" s="2">
        <f>IFERROR($P$7/($P$8*'Avg Power uWh'!F32), "")</f>
        <v>72.195483154387261</v>
      </c>
      <c r="F33" s="2">
        <f>IFERROR($P$7/($P$8*'Avg Power uWh'!G32), "")</f>
        <v>23.329544774780164</v>
      </c>
      <c r="G33" s="2">
        <f>IFERROR($P$7/($P$8*'Avg Power uWh'!H32), "")</f>
        <v>59.692354786867682</v>
      </c>
      <c r="H33" s="2">
        <f>IFERROR($P$7/($P$8*'Avg Power uWh'!I32), "")</f>
        <v>36.097741577193631</v>
      </c>
      <c r="I33" s="2">
        <f>IFERROR($P$7/($P$8*'Avg Power uWh'!J32), "")</f>
        <v>0.62375548784876333</v>
      </c>
      <c r="J33" s="2" t="str">
        <f>IFERROR($P$7/($P$8*'Avg Power uWh'!K32), "")</f>
        <v/>
      </c>
      <c r="K33" s="2">
        <f>IFERROR($P$7/($P$8*'Avg Power uWh'!L32), "")</f>
        <v>356.16438356164383</v>
      </c>
      <c r="L33" s="2">
        <f>IFERROR($P$7/($P$8*'Avg Power uWh'!M32), "")</f>
        <v>6.7668977244137523</v>
      </c>
    </row>
    <row r="34" spans="3:12">
      <c r="D34" s="2" t="str">
        <f>IFERROR($P$7/($P$8*'Avg Power uWh'!E33), "")</f>
        <v/>
      </c>
      <c r="E34" s="2" t="str">
        <f>IFERROR($P$7/($P$8*'Avg Power uWh'!F33), "")</f>
        <v/>
      </c>
      <c r="F34" s="2" t="str">
        <f>IFERROR($P$7/($P$8*'Avg Power uWh'!G33), "")</f>
        <v/>
      </c>
      <c r="G34" s="2" t="str">
        <f>IFERROR($P$7/($P$8*'Avg Power uWh'!H33), "")</f>
        <v/>
      </c>
      <c r="H34" s="2" t="str">
        <f>IFERROR($P$7/($P$8*'Avg Power uWh'!I33), "")</f>
        <v/>
      </c>
      <c r="I34" s="2" t="str">
        <f>IFERROR($P$7/($P$8*'Avg Power uWh'!J33), "")</f>
        <v/>
      </c>
      <c r="J34" s="2" t="str">
        <f>IFERROR($P$7/($P$8*'Avg Power uWh'!K33), "")</f>
        <v/>
      </c>
      <c r="K34" s="2" t="str">
        <f>IFERROR($P$7/($P$8*'Avg Power uWh'!L33), "")</f>
        <v/>
      </c>
      <c r="L34" s="2" t="str">
        <f>IFERROR($P$7/($P$8*'Avg Power uWh'!M33), "")</f>
        <v/>
      </c>
    </row>
    <row r="35" spans="3:12">
      <c r="C35" s="5" t="s">
        <v>30</v>
      </c>
      <c r="D35" s="2" t="str">
        <f>IFERROR($P$7/($P$8*'Avg Power uWh'!E34), "")</f>
        <v/>
      </c>
      <c r="E35" s="2" t="str">
        <f>IFERROR($P$7/($P$8*'Avg Power uWh'!F34), "")</f>
        <v/>
      </c>
      <c r="F35" s="2" t="str">
        <f>IFERROR($P$7/($P$8*'Avg Power uWh'!G34), "")</f>
        <v/>
      </c>
      <c r="G35" s="2" t="str">
        <f>IFERROR($P$7/($P$8*'Avg Power uWh'!H34), "")</f>
        <v/>
      </c>
      <c r="H35" s="2" t="str">
        <f>IFERROR($P$7/($P$8*'Avg Power uWh'!I34), "")</f>
        <v/>
      </c>
      <c r="I35" s="2" t="str">
        <f>IFERROR($P$7/($P$8*'Avg Power uWh'!J34), "")</f>
        <v/>
      </c>
      <c r="J35" s="2" t="str">
        <f>IFERROR($P$7/($P$8*'Avg Power uWh'!K34), "")</f>
        <v/>
      </c>
      <c r="K35" s="2" t="str">
        <f>IFERROR($P$7/($P$8*'Avg Power uWh'!L34), "")</f>
        <v/>
      </c>
      <c r="L35" s="2" t="str">
        <f>IFERROR($P$7/($P$8*'Avg Power uWh'!M34), "")</f>
        <v/>
      </c>
    </row>
    <row r="36" spans="3:12">
      <c r="C36" t="s">
        <v>17</v>
      </c>
      <c r="D36" s="2">
        <f>IFERROR($P$7/($P$8*'Avg Power uWh'!E35), "")</f>
        <v>3.3348725052588368</v>
      </c>
      <c r="E36" s="2">
        <f>IFERROR($P$7/($P$8*'Avg Power uWh'!F35), "")</f>
        <v>12.998700129987002</v>
      </c>
      <c r="F36" s="2">
        <f>IFERROR($P$7/($P$8*'Avg Power uWh'!G35), "")</f>
        <v>11.21189035346203</v>
      </c>
      <c r="G36" s="2">
        <f>IFERROR($P$7/($P$8*'Avg Power uWh'!H35), "")</f>
        <v>13.54237199854159</v>
      </c>
      <c r="H36" s="2">
        <f>IFERROR($P$7/($P$8*'Avg Power uWh'!I35), "")</f>
        <v>8.7941823101640448</v>
      </c>
      <c r="I36" s="2">
        <f>IFERROR($P$7/($P$8*'Avg Power uWh'!J35), "")</f>
        <v>75.245996527107849</v>
      </c>
      <c r="J36" s="2">
        <f>IFERROR($P$7/($P$8*'Avg Power uWh'!K35), "")</f>
        <v>17.778588197752605</v>
      </c>
      <c r="K36" s="2">
        <f>IFERROR($P$7/($P$8*'Avg Power uWh'!L35), "")</f>
        <v>254.40313111545987</v>
      </c>
      <c r="L36" s="2">
        <f>IFERROR($P$7/($P$8*'Avg Power uWh'!M35), "")</f>
        <v>17.80821917808219</v>
      </c>
    </row>
    <row r="37" spans="3:12">
      <c r="C37" t="s">
        <v>18</v>
      </c>
      <c r="D37" s="2">
        <f>IFERROR($P$7/($P$8*'Avg Power uWh'!E36), "")</f>
        <v>0.16097825245724015</v>
      </c>
      <c r="E37" s="2">
        <f>IFERROR($P$7/($P$8*'Avg Power uWh'!F36), "")</f>
        <v>0.1941479332579143</v>
      </c>
      <c r="F37" s="2">
        <f>IFERROR($P$7/($P$8*'Avg Power uWh'!G36), "")</f>
        <v>0.18374774732329002</v>
      </c>
      <c r="G37" s="2">
        <f>IFERROR($P$7/($P$8*'Avg Power uWh'!H36), "")</f>
        <v>0.20396929477616327</v>
      </c>
      <c r="H37" s="2">
        <f>IFERROR($P$7/($P$8*'Avg Power uWh'!I36), "")</f>
        <v>0.18563119365617292</v>
      </c>
      <c r="I37" s="2">
        <f>IFERROR($P$7/($P$8*'Avg Power uWh'!J36), "")</f>
        <v>3.0183422335732528</v>
      </c>
      <c r="J37" s="2">
        <f>IFERROR($P$7/($P$8*'Avg Power uWh'!K36), "")</f>
        <v>3.5392287203873187</v>
      </c>
      <c r="K37" s="2">
        <f>IFERROR($P$7/($P$8*'Avg Power uWh'!L36), "")</f>
        <v>1.0061140778577509</v>
      </c>
      <c r="L37" s="2">
        <f>IFERROR($P$7/($P$8*'Avg Power uWh'!M36), "")</f>
        <v>1.2697482479916</v>
      </c>
    </row>
    <row r="38" spans="3:12">
      <c r="C38" t="s">
        <v>19</v>
      </c>
      <c r="D38" s="2">
        <f>IFERROR($P$7/($P$8*'Avg Power uWh'!E37), "")</f>
        <v>4.5179414405282516</v>
      </c>
      <c r="E38" s="2">
        <f>IFERROR($P$7/($P$8*'Avg Power uWh'!F37), "")</f>
        <v>4.5642595074110694</v>
      </c>
      <c r="F38" s="2">
        <f>IFERROR($P$7/($P$8*'Avg Power uWh'!G37), "")</f>
        <v>3.8925069241709709</v>
      </c>
      <c r="G38" s="2">
        <f>IFERROR($P$7/($P$8*'Avg Power uWh'!H37), "")</f>
        <v>3.0493525989866761</v>
      </c>
      <c r="H38" s="2">
        <f>IFERROR($P$7/($P$8*'Avg Power uWh'!I37), "")</f>
        <v>2.1846108171844847</v>
      </c>
      <c r="I38" s="2">
        <f>IFERROR($P$7/($P$8*'Avg Power uWh'!J37), "")</f>
        <v>3.1087958995779212</v>
      </c>
      <c r="J38" s="2">
        <f>IFERROR($P$7/($P$8*'Avg Power uWh'!K37), "")</f>
        <v>3.9632535262794195</v>
      </c>
      <c r="K38" s="2">
        <f>IFERROR($P$7/($P$8*'Avg Power uWh'!L37), "")</f>
        <v>80.946450809464508</v>
      </c>
      <c r="L38" s="2">
        <f>IFERROR($P$7/($P$8*'Avg Power uWh'!M37), "")</f>
        <v>5.4626439196571139</v>
      </c>
    </row>
    <row r="39" spans="3:12">
      <c r="C39" t="s">
        <v>20</v>
      </c>
      <c r="D39" s="2">
        <f>IFERROR($P$7/($P$8*'Avg Power uWh'!E38), "")</f>
        <v>8.4532685971909132</v>
      </c>
      <c r="E39" s="2">
        <f>IFERROR($P$7/($P$8*'Avg Power uWh'!F38), "")</f>
        <v>8.8159500881595001</v>
      </c>
      <c r="F39" s="2">
        <f>IFERROR($P$7/($P$8*'Avg Power uWh'!G38), "")</f>
        <v>5.8387603862564559</v>
      </c>
      <c r="G39" s="2">
        <f>IFERROR($P$7/($P$8*'Avg Power uWh'!H38), "")</f>
        <v>7.3486461532663787</v>
      </c>
      <c r="H39" s="2">
        <f>IFERROR($P$7/($P$8*'Avg Power uWh'!I38), "")</f>
        <v>4.3754838275386216</v>
      </c>
      <c r="I39" s="2">
        <f>IFERROR($P$7/($P$8*'Avg Power uWh'!J38), "")</f>
        <v>0.35124692658939233</v>
      </c>
      <c r="J39" s="2">
        <f>IFERROR($P$7/($P$8*'Avg Power uWh'!K38), "")</f>
        <v>5.7787623076524151</v>
      </c>
      <c r="K39" s="2">
        <f>IFERROR($P$7/($P$8*'Avg Power uWh'!L38), "")</f>
        <v>37.100456621004568</v>
      </c>
      <c r="L39" s="2">
        <f>IFERROR($P$7/($P$8*'Avg Power uWh'!M38), "")</f>
        <v>7.0295602018745491</v>
      </c>
    </row>
    <row r="40" spans="3:12">
      <c r="C40" s="4" t="s">
        <v>21</v>
      </c>
      <c r="D40" s="2">
        <f>IFERROR($P$7/($P$8*'Avg Power uWh'!E39), "")</f>
        <v>0.96217303078336924</v>
      </c>
      <c r="E40" s="2">
        <f>IFERROR($P$7/($P$8*'Avg Power uWh'!F39), "")</f>
        <v>2.423436495089434</v>
      </c>
      <c r="F40" s="2">
        <f>IFERROR($P$7/($P$8*'Avg Power uWh'!G39), "")</f>
        <v>2.0309696838717577</v>
      </c>
      <c r="G40" s="2">
        <f>IFERROR($P$7/($P$8*'Avg Power uWh'!H39), "")</f>
        <v>2.5946895354175123</v>
      </c>
      <c r="H40" s="2">
        <f>IFERROR($P$7/($P$8*'Avg Power uWh'!I39), "")</f>
        <v>1.808859235965687</v>
      </c>
      <c r="I40" s="2">
        <f>IFERROR($P$7/($P$8*'Avg Power uWh'!J39), "")</f>
        <v>0.77850138483419418</v>
      </c>
      <c r="J40" s="2" t="str">
        <f>IFERROR($P$7/($P$8*'Avg Power uWh'!K39), "")</f>
        <v/>
      </c>
      <c r="K40" s="2">
        <f>IFERROR($P$7/($P$8*'Avg Power uWh'!L39), "")</f>
        <v>23.744292237442924</v>
      </c>
      <c r="L40" s="2">
        <f>IFERROR($P$7/($P$8*'Avg Power uWh'!M39), "")</f>
        <v>3.0441400304413997</v>
      </c>
    </row>
    <row r="41" spans="3:12">
      <c r="C41" s="4" t="s">
        <v>22</v>
      </c>
      <c r="D41" s="2">
        <f>IFERROR($P$7/($P$8*'Avg Power uWh'!E40), "")</f>
        <v>0.41778813321013941</v>
      </c>
      <c r="E41" s="2">
        <f>IFERROR($P$7/($P$8*'Avg Power uWh'!F40), "")</f>
        <v>0.42274704280313807</v>
      </c>
      <c r="F41" s="2">
        <f>IFERROR($P$7/($P$8*'Avg Power uWh'!G40), "")</f>
        <v>0.40252143555657621</v>
      </c>
      <c r="G41" s="2">
        <f>IFERROR($P$7/($P$8*'Avg Power uWh'!H40), "")</f>
        <v>0.42859733280582885</v>
      </c>
      <c r="H41" s="2">
        <f>IFERROR($P$7/($P$8*'Avg Power uWh'!I40), "")</f>
        <v>0.39435067380879552</v>
      </c>
      <c r="I41" s="2">
        <f>IFERROR($P$7/($P$8*'Avg Power uWh'!J40), "")</f>
        <v>2.1133171492977283</v>
      </c>
      <c r="J41" s="2">
        <f>IFERROR($P$7/($P$8*'Avg Power uWh'!K40), "")</f>
        <v>2.6073527347118879</v>
      </c>
      <c r="K41" s="2">
        <f>IFERROR($P$7/($P$8*'Avg Power uWh'!L40), "")</f>
        <v>2.0901665701974403</v>
      </c>
      <c r="L41" s="2">
        <f>IFERROR($P$7/($P$8*'Avg Power uWh'!M40), "")</f>
        <v>3.9282836422240131</v>
      </c>
    </row>
    <row r="42" spans="3:12">
      <c r="C42" t="s">
        <v>23</v>
      </c>
      <c r="D42" s="2">
        <f>IFERROR($P$7/($P$8*'Avg Power uWh'!E41), "")</f>
        <v>3.8160469667318981</v>
      </c>
      <c r="E42" s="2">
        <f>IFERROR($P$7/($P$8*'Avg Power uWh'!F41), "")</f>
        <v>6.8230724820238269</v>
      </c>
      <c r="F42" s="2">
        <f>IFERROR($P$7/($P$8*'Avg Power uWh'!G41), "")</f>
        <v>5.7881535790082967</v>
      </c>
      <c r="G42" s="2">
        <f>IFERROR($P$7/($P$8*'Avg Power uWh'!H41), "")</f>
        <v>4.9559051515998682</v>
      </c>
      <c r="H42" s="2">
        <f>IFERROR($P$7/($P$8*'Avg Power uWh'!I41), "")</f>
        <v>3.4963781108800114</v>
      </c>
      <c r="I42" s="2">
        <f>IFERROR($P$7/($P$8*'Avg Power uWh'!J41), "")</f>
        <v>6.0027705094659067</v>
      </c>
      <c r="J42" s="2">
        <f>IFERROR($P$7/($P$8*'Avg Power uWh'!K41), "")</f>
        <v>6.5191772463998277</v>
      </c>
      <c r="K42" s="2">
        <f>IFERROR($P$7/($P$8*'Avg Power uWh'!L41), "")</f>
        <v>127.20156555772994</v>
      </c>
      <c r="L42" s="2">
        <f>IFERROR($P$7/($P$8*'Avg Power uWh'!M41), "")</f>
        <v>8.3803384367445606</v>
      </c>
    </row>
    <row r="43" spans="3:12">
      <c r="C43" t="s">
        <v>24</v>
      </c>
      <c r="D43" s="2">
        <f>IFERROR($P$7/($P$8*'Avg Power uWh'!E42), "")</f>
        <v>0.31509677106603701</v>
      </c>
      <c r="E43" s="2">
        <f>IFERROR($P$7/($P$8*'Avg Power uWh'!F42), "")</f>
        <v>0.38058527183790969</v>
      </c>
      <c r="F43" s="2">
        <f>IFERROR($P$7/($P$8*'Avg Power uWh'!G42), "")</f>
        <v>0.35628314460984711</v>
      </c>
      <c r="G43" s="2">
        <f>IFERROR($P$7/($P$8*'Avg Power uWh'!H42), "")</f>
        <v>0.39750489236790598</v>
      </c>
      <c r="H43" s="2">
        <f>IFERROR($P$7/($P$8*'Avg Power uWh'!I42), "")</f>
        <v>0.3562237541873417</v>
      </c>
      <c r="I43" s="2">
        <f>IFERROR($P$7/($P$8*'Avg Power uWh'!J42), "")</f>
        <v>0.62871029754923891</v>
      </c>
      <c r="J43" s="2">
        <f>IFERROR($P$7/($P$8*'Avg Power uWh'!K42), "")</f>
        <v>4.3898650397901866</v>
      </c>
      <c r="K43" s="2">
        <f>IFERROR($P$7/($P$8*'Avg Power uWh'!L42), "")</f>
        <v>1.950516886975048</v>
      </c>
      <c r="L43" s="2">
        <f>IFERROR($P$7/($P$8*'Avg Power uWh'!M42), "")</f>
        <v>2.1563938459837164</v>
      </c>
    </row>
    <row r="44" spans="3:12">
      <c r="D44" s="2" t="str">
        <f>IFERROR($P$7/($P$8*'Avg Power uWh'!E43), "")</f>
        <v/>
      </c>
      <c r="E44" s="2" t="str">
        <f>IFERROR($P$7/($P$8*'Avg Power uWh'!F43), "")</f>
        <v/>
      </c>
      <c r="F44" s="2" t="str">
        <f>IFERROR($P$7/($P$8*'Avg Power uWh'!G43), "")</f>
        <v/>
      </c>
      <c r="G44" s="2" t="str">
        <f>IFERROR($P$7/($P$8*'Avg Power uWh'!H43), "")</f>
        <v/>
      </c>
      <c r="H44" s="2" t="str">
        <f>IFERROR($P$7/($P$8*'Avg Power uWh'!I43), "")</f>
        <v/>
      </c>
      <c r="I44" s="2" t="str">
        <f>IFERROR($P$7/($P$8*'Avg Power uWh'!J43), "")</f>
        <v/>
      </c>
      <c r="J44" s="2" t="str">
        <f>IFERROR($P$7/($P$8*'Avg Power uWh'!K43), "")</f>
        <v/>
      </c>
      <c r="K44" s="2" t="str">
        <f>IFERROR($P$7/($P$8*'Avg Power uWh'!L43), "")</f>
        <v/>
      </c>
      <c r="L44" s="2" t="str">
        <f>IFERROR($P$7/($P$8*'Avg Power uWh'!M43), "")</f>
        <v/>
      </c>
    </row>
    <row r="45" spans="3:12">
      <c r="C45" s="5" t="s">
        <v>31</v>
      </c>
      <c r="D45" s="2" t="str">
        <f>IFERROR($P$7/($P$8*'Avg Power uWh'!E44), "")</f>
        <v/>
      </c>
      <c r="E45" s="2" t="str">
        <f>IFERROR($P$7/($P$8*'Avg Power uWh'!F44), "")</f>
        <v/>
      </c>
      <c r="F45" s="2" t="str">
        <f>IFERROR($P$7/($P$8*'Avg Power uWh'!G44), "")</f>
        <v/>
      </c>
      <c r="G45" s="2" t="str">
        <f>IFERROR($P$7/($P$8*'Avg Power uWh'!H44), "")</f>
        <v/>
      </c>
      <c r="H45" s="2" t="str">
        <f>IFERROR($P$7/($P$8*'Avg Power uWh'!I44), "")</f>
        <v/>
      </c>
      <c r="I45" s="2" t="str">
        <f>IFERROR($P$7/($P$8*'Avg Power uWh'!J44), "")</f>
        <v/>
      </c>
      <c r="J45" s="2" t="str">
        <f>IFERROR($P$7/($P$8*'Avg Power uWh'!K44), "")</f>
        <v/>
      </c>
      <c r="K45" s="2" t="str">
        <f>IFERROR($P$7/($P$8*'Avg Power uWh'!L44), "")</f>
        <v/>
      </c>
      <c r="L45" s="2" t="str">
        <f>IFERROR($P$7/($P$8*'Avg Power uWh'!M44), "")</f>
        <v/>
      </c>
    </row>
    <row r="46" spans="3:12">
      <c r="C46" t="s">
        <v>17</v>
      </c>
      <c r="D46" s="2">
        <f>IFERROR($P$7/($P$8*'Avg Power uWh'!E45), "")</f>
        <v>1.3772791321022577</v>
      </c>
      <c r="E46" s="2">
        <f>IFERROR($P$7/($P$8*'Avg Power uWh'!F45), "")</f>
        <v>7.2489358933848811</v>
      </c>
      <c r="F46" s="2">
        <f>IFERROR($P$7/($P$8*'Avg Power uWh'!G45), "")</f>
        <v>5.7850197654841988</v>
      </c>
      <c r="G46" s="2">
        <f>IFERROR($P$7/($P$8*'Avg Power uWh'!H45), "")</f>
        <v>0.79881365930392612</v>
      </c>
      <c r="H46" s="2">
        <f>IFERROR($P$7/($P$8*'Avg Power uWh'!I45), "")</f>
        <v>1.0658285792368394</v>
      </c>
      <c r="I46" s="2">
        <f>IFERROR($P$7/($P$8*'Avg Power uWh'!J45), "")</f>
        <v>18.454113137909008</v>
      </c>
      <c r="J46" s="2">
        <f>IFERROR($P$7/($P$8*'Avg Power uWh'!K45), "")</f>
        <v>17.988100179881002</v>
      </c>
      <c r="K46" s="2">
        <f>IFERROR($P$7/($P$8*'Avg Power uWh'!L45), "")</f>
        <v>68.493150684931507</v>
      </c>
      <c r="L46" s="2">
        <f>IFERROR($P$7/($P$8*'Avg Power uWh'!M45), "")</f>
        <v>10.137506173481324</v>
      </c>
    </row>
    <row r="47" spans="3:12">
      <c r="C47" t="s">
        <v>18</v>
      </c>
      <c r="D47" s="2">
        <f>IFERROR($P$7/($P$8*'Avg Power uWh'!E46), "")</f>
        <v>0.87295192049422499</v>
      </c>
      <c r="E47" s="2" t="str">
        <f>IFERROR($P$7/($P$8*'Avg Power uWh'!F46), "")</f>
        <v/>
      </c>
      <c r="F47" s="2" t="str">
        <f>IFERROR($P$7/($P$8*'Avg Power uWh'!G46), "")</f>
        <v/>
      </c>
      <c r="G47" s="2" t="str">
        <f>IFERROR($P$7/($P$8*'Avg Power uWh'!H46), "")</f>
        <v/>
      </c>
      <c r="H47" s="2" t="str">
        <f>IFERROR($P$7/($P$8*'Avg Power uWh'!I46), "")</f>
        <v/>
      </c>
      <c r="I47" s="2">
        <f>IFERROR($P$7/($P$8*'Avg Power uWh'!J46), "")</f>
        <v>1.563724792455629</v>
      </c>
      <c r="J47" s="2">
        <f>IFERROR($P$7/($P$8*'Avg Power uWh'!K46), "")</f>
        <v>0.74149420588822446</v>
      </c>
      <c r="K47" s="2">
        <f>IFERROR($P$7/($P$8*'Avg Power uWh'!L46), "")</f>
        <v>16.48909183155758</v>
      </c>
      <c r="L47" s="2">
        <f>IFERROR($P$7/($P$8*'Avg Power uWh'!M46), "")</f>
        <v>0.62049544174502413</v>
      </c>
    </row>
    <row r="48" spans="3:12">
      <c r="C48" t="s">
        <v>19</v>
      </c>
      <c r="D48" s="2">
        <f>IFERROR($P$7/($P$8*'Avg Power uWh'!E47), "")</f>
        <v>9.1013045203145779</v>
      </c>
      <c r="E48" s="2">
        <f>IFERROR($P$7/($P$8*'Avg Power uWh'!F47), "")</f>
        <v>9.6959451060338608</v>
      </c>
      <c r="F48" s="2">
        <f>IFERROR($P$7/($P$8*'Avg Power uWh'!G47), "")</f>
        <v>8.5822743026902124</v>
      </c>
      <c r="G48" s="2">
        <f>IFERROR($P$7/($P$8*'Avg Power uWh'!H47), "")</f>
        <v>7.3537037211626393</v>
      </c>
      <c r="H48" s="2">
        <f>IFERROR($P$7/($P$8*'Avg Power uWh'!I47), "")</f>
        <v>5.5883532985613575</v>
      </c>
      <c r="I48" s="2">
        <f>IFERROR($P$7/($P$8*'Avg Power uWh'!J47), "")</f>
        <v>1.1921155312785134</v>
      </c>
      <c r="J48" s="2" t="str">
        <f>IFERROR($P$7/($P$8*'Avg Power uWh'!K47), "")</f>
        <v/>
      </c>
      <c r="K48" s="2" t="str">
        <f>IFERROR($P$7/($P$8*'Avg Power uWh'!L47), "")</f>
        <v/>
      </c>
      <c r="L48" s="2">
        <f>IFERROR($P$7/($P$8*'Avg Power uWh'!M47), "")</f>
        <v>12.032580525731211</v>
      </c>
    </row>
    <row r="49" spans="3:12">
      <c r="C49" t="s">
        <v>20</v>
      </c>
      <c r="D49" s="2">
        <f>IFERROR($P$7/($P$8*'Avg Power uWh'!E48), "")</f>
        <v>0.69631355535023232</v>
      </c>
      <c r="E49" s="2">
        <f>IFERROR($P$7/($P$8*'Avg Power uWh'!F48), "")</f>
        <v>1.7090421476086557</v>
      </c>
      <c r="F49" s="2">
        <f>IFERROR($P$7/($P$8*'Avg Power uWh'!G48), "")</f>
        <v>1.8838031570608806</v>
      </c>
      <c r="G49" s="2">
        <f>IFERROR($P$7/($P$8*'Avg Power uWh'!H48), "")</f>
        <v>1.3009779017227949</v>
      </c>
      <c r="H49" s="2">
        <f>IFERROR($P$7/($P$8*'Avg Power uWh'!I48), "")</f>
        <v>1.9819943436930654</v>
      </c>
      <c r="I49" s="2">
        <f>IFERROR($P$7/($P$8*'Avg Power uWh'!J48), "")</f>
        <v>0.29217750907435919</v>
      </c>
      <c r="J49" s="2" t="str">
        <f>IFERROR($P$7/($P$8*'Avg Power uWh'!K48), "")</f>
        <v/>
      </c>
      <c r="K49" s="2">
        <f>IFERROR($P$7/($P$8*'Avg Power uWh'!L48), "")</f>
        <v>27.397260273972602</v>
      </c>
      <c r="L49" s="2">
        <f>IFERROR($P$7/($P$8*'Avg Power uWh'!M48), "")</f>
        <v>0.81971089427305832</v>
      </c>
    </row>
    <row r="50" spans="3:12">
      <c r="C50" s="4" t="s">
        <v>21</v>
      </c>
      <c r="D50" s="2">
        <f>IFERROR($P$7/($P$8*'Avg Power uWh'!E49), "")</f>
        <v>2.3447293190364964</v>
      </c>
      <c r="E50" s="2">
        <f>IFERROR($P$7/($P$8*'Avg Power uWh'!F49), "")</f>
        <v>7.3587682554058631</v>
      </c>
      <c r="F50" s="2">
        <f>IFERROR($P$7/($P$8*'Avg Power uWh'!G49), "")</f>
        <v>7.8681380757358728</v>
      </c>
      <c r="G50" s="2">
        <f>IFERROR($P$7/($P$8*'Avg Power uWh'!H49), "")</f>
        <v>1.6586357508303811</v>
      </c>
      <c r="H50" s="2">
        <f>IFERROR($P$7/($P$8*'Avg Power uWh'!I49), "")</f>
        <v>2.5200310157663477</v>
      </c>
      <c r="I50" s="2">
        <f>IFERROR($P$7/($P$8*'Avg Power uWh'!J49), "")</f>
        <v>0.43478866762357338</v>
      </c>
      <c r="J50" s="2">
        <f>IFERROR($P$7/($P$8*'Avg Power uWh'!K49), "")</f>
        <v>4.1095890410958908</v>
      </c>
      <c r="K50" s="2">
        <f>IFERROR($P$7/($P$8*'Avg Power uWh'!L49), "")</f>
        <v>49.467275494672762</v>
      </c>
      <c r="L50" s="2">
        <f>IFERROR($P$7/($P$8*'Avg Power uWh'!M49), "")</f>
        <v>0.92230742398354038</v>
      </c>
    </row>
    <row r="51" spans="3:12">
      <c r="C51" s="4" t="s">
        <v>22</v>
      </c>
      <c r="D51" s="2">
        <f>IFERROR($P$7/($P$8*'Avg Power uWh'!E50), "")</f>
        <v>0.78106224465272767</v>
      </c>
      <c r="E51" s="2">
        <f>IFERROR($P$7/($P$8*'Avg Power uWh'!F50), "")</f>
        <v>3.6109940881545506</v>
      </c>
      <c r="F51" s="2">
        <f>IFERROR($P$7/($P$8*'Avg Power uWh'!G50), "")</f>
        <v>3.5628314460984711</v>
      </c>
      <c r="G51" s="2">
        <f>IFERROR($P$7/($P$8*'Avg Power uWh'!H50), "")</f>
        <v>2.1037470972335726</v>
      </c>
      <c r="H51" s="2">
        <f>IFERROR($P$7/($P$8*'Avg Power uWh'!I50), "")</f>
        <v>2.4168585177220798</v>
      </c>
      <c r="I51" s="2">
        <f>IFERROR($P$7/($P$8*'Avg Power uWh'!J50), "")</f>
        <v>5.7047151664972313</v>
      </c>
      <c r="J51" s="2">
        <f>IFERROR($P$7/($P$8*'Avg Power uWh'!K50), "")</f>
        <v>2.1895351448461713</v>
      </c>
      <c r="K51" s="2">
        <f>IFERROR($P$7/($P$8*'Avg Power uWh'!L50), "")</f>
        <v>28.267014568384432</v>
      </c>
      <c r="L51" s="2">
        <f>IFERROR($P$7/($P$8*'Avg Power uWh'!M50), "")</f>
        <v>2.3550653530635475</v>
      </c>
    </row>
    <row r="52" spans="3:12">
      <c r="C52" t="s">
        <v>23</v>
      </c>
      <c r="D52" s="2">
        <f>IFERROR($P$7/($P$8*'Avg Power uWh'!E51), "")</f>
        <v>2.3941141624130213</v>
      </c>
      <c r="E52" s="2">
        <f>IFERROR($P$7/($P$8*'Avg Power uWh'!F51), "")</f>
        <v>8.2764767675052795</v>
      </c>
      <c r="F52" s="2">
        <f>IFERROR($P$7/($P$8*'Avg Power uWh'!G51), "")</f>
        <v>6.9113399138740714</v>
      </c>
      <c r="G52" s="2">
        <f>IFERROR($P$7/($P$8*'Avg Power uWh'!H51), "")</f>
        <v>1.4441048123867164</v>
      </c>
      <c r="H52" s="2">
        <f>IFERROR($P$7/($P$8*'Avg Power uWh'!I51), "")</f>
        <v>1.7939777546758424</v>
      </c>
      <c r="I52" s="2">
        <f>IFERROR($P$7/($P$8*'Avg Power uWh'!J51), "")</f>
        <v>2.2381507136257466</v>
      </c>
      <c r="J52" s="2">
        <f>IFERROR($P$7/($P$8*'Avg Power uWh'!K51), "")</f>
        <v>36.343304445065698</v>
      </c>
      <c r="K52" s="2">
        <f>IFERROR($P$7/($P$8*'Avg Power uWh'!L51), "")</f>
        <v>136.98630136986301</v>
      </c>
      <c r="L52" s="2">
        <f>IFERROR($P$7/($P$8*'Avg Power uWh'!M51), "")</f>
        <v>11.004048925694454</v>
      </c>
    </row>
    <row r="53" spans="3:12">
      <c r="C53" t="s">
        <v>24</v>
      </c>
      <c r="D53" s="2">
        <f>IFERROR($P$7/($P$8*'Avg Power uWh'!E52), "")</f>
        <v>0.77539415869733785</v>
      </c>
      <c r="E53" s="2">
        <f>IFERROR($P$7/($P$8*'Avg Power uWh'!F52), "")</f>
        <v>3.4180842952173114</v>
      </c>
      <c r="F53" s="2">
        <f>IFERROR($P$7/($P$8*'Avg Power uWh'!G52), "")</f>
        <v>3.7676063141217613</v>
      </c>
      <c r="G53" s="2">
        <f>IFERROR($P$7/($P$8*'Avg Power uWh'!H52), "")</f>
        <v>2.6118141058052591</v>
      </c>
      <c r="H53" s="2">
        <f>IFERROR($P$7/($P$8*'Avg Power uWh'!I52), "")</f>
        <v>3.9869147413616846</v>
      </c>
      <c r="I53" s="2">
        <f>IFERROR($P$7/($P$8*'Avg Power uWh'!J52), "")</f>
        <v>0.49160025336320751</v>
      </c>
      <c r="J53" s="2">
        <f>IFERROR($P$7/($P$8*'Avg Power uWh'!K52), "")</f>
        <v>1.4829884117764489</v>
      </c>
      <c r="K53" s="2">
        <f>IFERROR($P$7/($P$8*'Avg Power uWh'!L52), "")</f>
        <v>20.707231602421153</v>
      </c>
      <c r="L53" s="2">
        <f>IFERROR($P$7/($P$8*'Avg Power uWh'!M52), "")</f>
        <v>0.70550884825680527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TX, RX Time</vt:lpstr>
      <vt:lpstr>Energy mJ</vt:lpstr>
      <vt:lpstr>Avg Power uWh</vt:lpstr>
      <vt:lpstr>Interval</vt:lpstr>
      <vt:lpstr>Longevity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Robinson</dc:creator>
  <cp:lastModifiedBy>Daniel Robinson</cp:lastModifiedBy>
  <dcterms:created xsi:type="dcterms:W3CDTF">2019-10-09T06:35:57Z</dcterms:created>
  <dcterms:modified xsi:type="dcterms:W3CDTF">2019-10-09T09:38:25Z</dcterms:modified>
</cp:coreProperties>
</file>